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4.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xr:revisionPtr revIDLastSave="0" documentId="13_ncr:1_{AE3E1E18-D476-4466-AD72-EDA3A2E9EE89}" xr6:coauthVersionLast="47" xr6:coauthVersionMax="47" xr10:uidLastSave="{00000000-0000-0000-0000-000000000000}"/>
  <bookViews>
    <workbookView xWindow="6945" yWindow="1125" windowWidth="21600" windowHeight="11385" tabRatio="933" activeTab="2" xr2:uid="{B7DEF77B-4EE9-4E88-A705-B614B80414E8}"/>
  </bookViews>
  <sheets>
    <sheet name="Methodology" sheetId="13" r:id="rId1"/>
    <sheet name="Pivot" sheetId="5" r:id="rId2"/>
    <sheet name="SOURCE DATA FROM SLOSH MOD Mino" sheetId="6" r:id="rId3"/>
    <sheet name="Combined" sheetId="4" r:id="rId4"/>
    <sheet name="Cat 5 High Tide" sheetId="1" r:id="rId5"/>
    <sheet name="Cat 4 High Tide" sheetId="11" r:id="rId6"/>
    <sheet name="Cat 4 Mean Tide" sheetId="12" r:id="rId7"/>
    <sheet name="Cat 3 High Tide" sheetId="2" r:id="rId8"/>
    <sheet name="Cat 3 Mean Tide" sheetId="7" r:id="rId9"/>
    <sheet name="Cat 2 High Tide" sheetId="9" r:id="rId10"/>
    <sheet name="Cat 2 Mean Tide" sheetId="10" r:id="rId11"/>
    <sheet name="Cat 1 High Tide" sheetId="3" r:id="rId12"/>
    <sheet name="Cat 1 Mean Tide" sheetId="8" r:id="rId13"/>
    <sheet name="Cat 1&amp;2 Minor" sheetId="25" r:id="rId14"/>
    <sheet name="Cat 3+ Minor" sheetId="26" r:id="rId15"/>
    <sheet name="SOURCE DATA FROM SLOSH MOD Majo" sheetId="27" r:id="rId16"/>
    <sheet name="Cat 1&amp;2 Major" sheetId="28" r:id="rId17"/>
    <sheet name="Cat 3+ Major" sheetId="29" r:id="rId18"/>
    <sheet name="Cat 1 Distribution" sheetId="20" r:id="rId19"/>
    <sheet name="Cat 2 Distribution" sheetId="14" r:id="rId20"/>
    <sheet name="Cat 3 Distibution" sheetId="18" r:id="rId21"/>
    <sheet name="Cat 4 Distribution" sheetId="17" r:id="rId22"/>
    <sheet name="Cat 5 Distribution" sheetId="15" r:id="rId23"/>
  </sheets>
  <definedNames>
    <definedName name="_xlnm._FilterDatabase" localSheetId="15" hidden="1">'SOURCE DATA FROM SLOSH MOD Majo'!$D$6:$T$69</definedName>
    <definedName name="_xlnm._FilterDatabase" localSheetId="2" hidden="1">'SOURCE DATA FROM SLOSH MOD Mino'!$D$6:$T$65</definedName>
  </definedNames>
  <calcPr calcId="191029"/>
  <pivotCaches>
    <pivotCache cacheId="0" r:id="rId2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6" l="1"/>
  <c r="I15" i="6"/>
  <c r="H15" i="6"/>
  <c r="G15" i="6"/>
  <c r="Q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57" i="6"/>
  <c r="Y58" i="6"/>
  <c r="Y59" i="6"/>
  <c r="Y60" i="6"/>
  <c r="Y61" i="6"/>
  <c r="Y62" i="6"/>
  <c r="Y63" i="6"/>
  <c r="Y64" i="6"/>
  <c r="Y7" i="6"/>
  <c r="G37" i="6"/>
  <c r="M4" i="6"/>
  <c r="P69" i="27" l="1"/>
  <c r="L69" i="27"/>
  <c r="Q69" i="27" s="1"/>
  <c r="J69" i="27"/>
  <c r="O69" i="27" s="1"/>
  <c r="I69" i="27"/>
  <c r="N69" i="27" s="1"/>
  <c r="R69" i="27" s="1"/>
  <c r="H69" i="27"/>
  <c r="M69" i="27" s="1"/>
  <c r="G69" i="27"/>
  <c r="P68" i="27"/>
  <c r="O68" i="27"/>
  <c r="N68" i="27"/>
  <c r="J68" i="27"/>
  <c r="I68" i="27"/>
  <c r="H68" i="27"/>
  <c r="M68" i="27" s="1"/>
  <c r="G68" i="27"/>
  <c r="L68" i="27" s="1"/>
  <c r="P67" i="27"/>
  <c r="N67" i="27"/>
  <c r="M67" i="27"/>
  <c r="L67" i="27"/>
  <c r="Q67" i="27" s="1"/>
  <c r="J67" i="27"/>
  <c r="O67" i="27" s="1"/>
  <c r="I67" i="27"/>
  <c r="H67" i="27"/>
  <c r="G67" i="27"/>
  <c r="P66" i="27"/>
  <c r="J66" i="27"/>
  <c r="O66" i="27" s="1"/>
  <c r="I66" i="27"/>
  <c r="N66" i="27" s="1"/>
  <c r="H66" i="27"/>
  <c r="M66" i="27" s="1"/>
  <c r="G66" i="27"/>
  <c r="L66" i="27" s="1"/>
  <c r="Q66" i="27" s="1"/>
  <c r="P65" i="27"/>
  <c r="O65" i="27"/>
  <c r="N65" i="27"/>
  <c r="M65" i="27"/>
  <c r="J65" i="27"/>
  <c r="I65" i="27"/>
  <c r="H65" i="27"/>
  <c r="G65" i="27"/>
  <c r="L65" i="27" s="1"/>
  <c r="Q65" i="27" s="1"/>
  <c r="P64" i="27"/>
  <c r="M64" i="27"/>
  <c r="L64" i="27"/>
  <c r="J64" i="27"/>
  <c r="O64" i="27" s="1"/>
  <c r="I64" i="27"/>
  <c r="N64" i="27" s="1"/>
  <c r="H64" i="27"/>
  <c r="G64" i="27"/>
  <c r="P63" i="27"/>
  <c r="O63" i="27"/>
  <c r="J63" i="27"/>
  <c r="I63" i="27"/>
  <c r="N63" i="27" s="1"/>
  <c r="H63" i="27"/>
  <c r="M63" i="27" s="1"/>
  <c r="G63" i="27"/>
  <c r="L63" i="27" s="1"/>
  <c r="Q63" i="27" s="1"/>
  <c r="P62" i="27"/>
  <c r="O62" i="27"/>
  <c r="N62" i="27"/>
  <c r="R62" i="27" s="1"/>
  <c r="M62" i="27"/>
  <c r="L62" i="27"/>
  <c r="Q62" i="27" s="1"/>
  <c r="J62" i="27"/>
  <c r="I62" i="27"/>
  <c r="H62" i="27"/>
  <c r="G62" i="27"/>
  <c r="P61" i="27"/>
  <c r="L61" i="27"/>
  <c r="Q61" i="27" s="1"/>
  <c r="J61" i="27"/>
  <c r="O61" i="27" s="1"/>
  <c r="I61" i="27"/>
  <c r="N61" i="27" s="1"/>
  <c r="R61" i="27" s="1"/>
  <c r="H61" i="27"/>
  <c r="M61" i="27" s="1"/>
  <c r="G61" i="27"/>
  <c r="P60" i="27"/>
  <c r="O60" i="27"/>
  <c r="N60" i="27"/>
  <c r="J60" i="27"/>
  <c r="I60" i="27"/>
  <c r="H60" i="27"/>
  <c r="M60" i="27" s="1"/>
  <c r="G60" i="27"/>
  <c r="L60" i="27" s="1"/>
  <c r="P59" i="27"/>
  <c r="N59" i="27"/>
  <c r="M59" i="27"/>
  <c r="L59" i="27"/>
  <c r="Q59" i="27" s="1"/>
  <c r="J59" i="27"/>
  <c r="O59" i="27" s="1"/>
  <c r="I59" i="27"/>
  <c r="H59" i="27"/>
  <c r="G59" i="27"/>
  <c r="P58" i="27"/>
  <c r="J58" i="27"/>
  <c r="O58" i="27" s="1"/>
  <c r="I58" i="27"/>
  <c r="N58" i="27" s="1"/>
  <c r="H58" i="27"/>
  <c r="M58" i="27" s="1"/>
  <c r="G58" i="27"/>
  <c r="L58" i="27" s="1"/>
  <c r="Q58" i="27" s="1"/>
  <c r="P57" i="27"/>
  <c r="O57" i="27"/>
  <c r="N57" i="27"/>
  <c r="M57" i="27"/>
  <c r="J57" i="27"/>
  <c r="I57" i="27"/>
  <c r="H57" i="27"/>
  <c r="G57" i="27"/>
  <c r="L57" i="27" s="1"/>
  <c r="Q57" i="27" s="1"/>
  <c r="P56" i="27"/>
  <c r="M56" i="27"/>
  <c r="L56" i="27"/>
  <c r="J56" i="27"/>
  <c r="O56" i="27" s="1"/>
  <c r="I56" i="27"/>
  <c r="N56" i="27" s="1"/>
  <c r="H56" i="27"/>
  <c r="G56" i="27"/>
  <c r="P55" i="27"/>
  <c r="O55" i="27"/>
  <c r="J55" i="27"/>
  <c r="I55" i="27"/>
  <c r="N55" i="27" s="1"/>
  <c r="H55" i="27"/>
  <c r="M55" i="27" s="1"/>
  <c r="G55" i="27"/>
  <c r="L55" i="27" s="1"/>
  <c r="Q55" i="27" s="1"/>
  <c r="P54" i="27"/>
  <c r="O54" i="27"/>
  <c r="N54" i="27"/>
  <c r="R54" i="27" s="1"/>
  <c r="M54" i="27"/>
  <c r="L54" i="27"/>
  <c r="Q54" i="27" s="1"/>
  <c r="J54" i="27"/>
  <c r="I54" i="27"/>
  <c r="H54" i="27"/>
  <c r="G54" i="27"/>
  <c r="P53" i="27"/>
  <c r="L53" i="27"/>
  <c r="Q53" i="27" s="1"/>
  <c r="J53" i="27"/>
  <c r="O53" i="27" s="1"/>
  <c r="I53" i="27"/>
  <c r="N53" i="27" s="1"/>
  <c r="R53" i="27" s="1"/>
  <c r="H53" i="27"/>
  <c r="M53" i="27" s="1"/>
  <c r="G53" i="27"/>
  <c r="P52" i="27"/>
  <c r="O52" i="27"/>
  <c r="N52" i="27"/>
  <c r="J52" i="27"/>
  <c r="I52" i="27"/>
  <c r="H52" i="27"/>
  <c r="M52" i="27" s="1"/>
  <c r="G52" i="27"/>
  <c r="L52" i="27" s="1"/>
  <c r="P51" i="27"/>
  <c r="N51" i="27"/>
  <c r="M51" i="27"/>
  <c r="L51" i="27"/>
  <c r="Q51" i="27" s="1"/>
  <c r="J51" i="27"/>
  <c r="O51" i="27" s="1"/>
  <c r="I51" i="27"/>
  <c r="H51" i="27"/>
  <c r="G51" i="27"/>
  <c r="P50" i="27"/>
  <c r="J50" i="27"/>
  <c r="O50" i="27" s="1"/>
  <c r="I50" i="27"/>
  <c r="N50" i="27" s="1"/>
  <c r="H50" i="27"/>
  <c r="M50" i="27" s="1"/>
  <c r="G50" i="27"/>
  <c r="L50" i="27" s="1"/>
  <c r="Q50" i="27" s="1"/>
  <c r="P49" i="27"/>
  <c r="O49" i="27"/>
  <c r="N49" i="27"/>
  <c r="M49" i="27"/>
  <c r="J49" i="27"/>
  <c r="I49" i="27"/>
  <c r="H49" i="27"/>
  <c r="G49" i="27"/>
  <c r="L49" i="27" s="1"/>
  <c r="Q49" i="27" s="1"/>
  <c r="P48" i="27"/>
  <c r="M48" i="27"/>
  <c r="L48" i="27"/>
  <c r="J48" i="27"/>
  <c r="O48" i="27" s="1"/>
  <c r="I48" i="27"/>
  <c r="N48" i="27" s="1"/>
  <c r="H48" i="27"/>
  <c r="G48" i="27"/>
  <c r="P47" i="27"/>
  <c r="O47" i="27"/>
  <c r="J47" i="27"/>
  <c r="I47" i="27"/>
  <c r="N47" i="27" s="1"/>
  <c r="H47" i="27"/>
  <c r="M47" i="27" s="1"/>
  <c r="G47" i="27"/>
  <c r="L47" i="27" s="1"/>
  <c r="Q47" i="27" s="1"/>
  <c r="P46" i="27"/>
  <c r="O46" i="27"/>
  <c r="N46" i="27"/>
  <c r="R46" i="27" s="1"/>
  <c r="M46" i="27"/>
  <c r="L46" i="27"/>
  <c r="Q46" i="27" s="1"/>
  <c r="J46" i="27"/>
  <c r="I46" i="27"/>
  <c r="H46" i="27"/>
  <c r="G46" i="27"/>
  <c r="P45" i="27"/>
  <c r="L45" i="27"/>
  <c r="Q45" i="27" s="1"/>
  <c r="J45" i="27"/>
  <c r="O45" i="27" s="1"/>
  <c r="I45" i="27"/>
  <c r="N45" i="27" s="1"/>
  <c r="R45" i="27" s="1"/>
  <c r="H45" i="27"/>
  <c r="M45" i="27" s="1"/>
  <c r="G45" i="27"/>
  <c r="P44" i="27"/>
  <c r="O44" i="27"/>
  <c r="N44" i="27"/>
  <c r="J44" i="27"/>
  <c r="I44" i="27"/>
  <c r="H44" i="27"/>
  <c r="M44" i="27" s="1"/>
  <c r="G44" i="27"/>
  <c r="L44" i="27" s="1"/>
  <c r="P43" i="27"/>
  <c r="N43" i="27"/>
  <c r="M43" i="27"/>
  <c r="L43" i="27"/>
  <c r="Q43" i="27" s="1"/>
  <c r="J43" i="27"/>
  <c r="O43" i="27" s="1"/>
  <c r="I43" i="27"/>
  <c r="H43" i="27"/>
  <c r="G43" i="27"/>
  <c r="P42" i="27"/>
  <c r="J42" i="27"/>
  <c r="O42" i="27" s="1"/>
  <c r="I42" i="27"/>
  <c r="N42" i="27" s="1"/>
  <c r="H42" i="27"/>
  <c r="M42" i="27" s="1"/>
  <c r="G42" i="27"/>
  <c r="L42" i="27" s="1"/>
  <c r="Q42" i="27" s="1"/>
  <c r="P41" i="27"/>
  <c r="O41" i="27"/>
  <c r="N41" i="27"/>
  <c r="M41" i="27"/>
  <c r="J41" i="27"/>
  <c r="I41" i="27"/>
  <c r="H41" i="27"/>
  <c r="G41" i="27"/>
  <c r="L41" i="27" s="1"/>
  <c r="Q41" i="27" s="1"/>
  <c r="P40" i="27"/>
  <c r="M40" i="27"/>
  <c r="L40" i="27"/>
  <c r="J40" i="27"/>
  <c r="O40" i="27" s="1"/>
  <c r="I40" i="27"/>
  <c r="N40" i="27" s="1"/>
  <c r="H40" i="27"/>
  <c r="G40" i="27"/>
  <c r="P39" i="27"/>
  <c r="O39" i="27"/>
  <c r="J39" i="27"/>
  <c r="I39" i="27"/>
  <c r="N39" i="27" s="1"/>
  <c r="H39" i="27"/>
  <c r="M39" i="27" s="1"/>
  <c r="G39" i="27"/>
  <c r="L39" i="27" s="1"/>
  <c r="Q39" i="27" s="1"/>
  <c r="P38" i="27"/>
  <c r="O38" i="27"/>
  <c r="N38" i="27"/>
  <c r="R38" i="27" s="1"/>
  <c r="M38" i="27"/>
  <c r="L38" i="27"/>
  <c r="Q38" i="27" s="1"/>
  <c r="J38" i="27"/>
  <c r="I38" i="27"/>
  <c r="H38" i="27"/>
  <c r="G38" i="27"/>
  <c r="P37" i="27"/>
  <c r="L37" i="27"/>
  <c r="Q37" i="27" s="1"/>
  <c r="J37" i="27"/>
  <c r="O37" i="27" s="1"/>
  <c r="I37" i="27"/>
  <c r="N37" i="27" s="1"/>
  <c r="R37" i="27" s="1"/>
  <c r="H37" i="27"/>
  <c r="M37" i="27" s="1"/>
  <c r="G37" i="27"/>
  <c r="P36" i="27"/>
  <c r="O36" i="27"/>
  <c r="N36" i="27"/>
  <c r="J36" i="27"/>
  <c r="I36" i="27"/>
  <c r="H36" i="27"/>
  <c r="M36" i="27" s="1"/>
  <c r="G36" i="27"/>
  <c r="L36" i="27" s="1"/>
  <c r="P35" i="27"/>
  <c r="N35" i="27"/>
  <c r="M35" i="27"/>
  <c r="L35" i="27"/>
  <c r="Q35" i="27" s="1"/>
  <c r="J35" i="27"/>
  <c r="O35" i="27" s="1"/>
  <c r="I35" i="27"/>
  <c r="H35" i="27"/>
  <c r="G35" i="27"/>
  <c r="P34" i="27"/>
  <c r="J34" i="27"/>
  <c r="O34" i="27" s="1"/>
  <c r="I34" i="27"/>
  <c r="N34" i="27" s="1"/>
  <c r="H34" i="27"/>
  <c r="M34" i="27" s="1"/>
  <c r="G34" i="27"/>
  <c r="L34" i="27" s="1"/>
  <c r="Q34" i="27" s="1"/>
  <c r="P33" i="27"/>
  <c r="O33" i="27"/>
  <c r="N33" i="27"/>
  <c r="M33" i="27"/>
  <c r="J33" i="27"/>
  <c r="I33" i="27"/>
  <c r="H33" i="27"/>
  <c r="G33" i="27"/>
  <c r="L33" i="27" s="1"/>
  <c r="Q33" i="27" s="1"/>
  <c r="P32" i="27"/>
  <c r="M32" i="27"/>
  <c r="L32" i="27"/>
  <c r="J32" i="27"/>
  <c r="O32" i="27" s="1"/>
  <c r="I32" i="27"/>
  <c r="N32" i="27" s="1"/>
  <c r="H32" i="27"/>
  <c r="G32" i="27"/>
  <c r="P31" i="27"/>
  <c r="O31" i="27"/>
  <c r="J31" i="27"/>
  <c r="I31" i="27"/>
  <c r="N31" i="27" s="1"/>
  <c r="H31" i="27"/>
  <c r="M31" i="27" s="1"/>
  <c r="G31" i="27"/>
  <c r="L31" i="27" s="1"/>
  <c r="Q31" i="27" s="1"/>
  <c r="P30" i="27"/>
  <c r="O30" i="27"/>
  <c r="N30" i="27"/>
  <c r="R30" i="27" s="1"/>
  <c r="M30" i="27"/>
  <c r="L30" i="27"/>
  <c r="Q30" i="27" s="1"/>
  <c r="J30" i="27"/>
  <c r="I30" i="27"/>
  <c r="H30" i="27"/>
  <c r="G30" i="27"/>
  <c r="P29" i="27"/>
  <c r="L29" i="27"/>
  <c r="Q29" i="27" s="1"/>
  <c r="J29" i="27"/>
  <c r="O29" i="27" s="1"/>
  <c r="I29" i="27"/>
  <c r="N29" i="27" s="1"/>
  <c r="R29" i="27" s="1"/>
  <c r="H29" i="27"/>
  <c r="M29" i="27" s="1"/>
  <c r="G29" i="27"/>
  <c r="P28" i="27"/>
  <c r="O28" i="27"/>
  <c r="N28" i="27"/>
  <c r="J28" i="27"/>
  <c r="I28" i="27"/>
  <c r="H28" i="27"/>
  <c r="M28" i="27" s="1"/>
  <c r="G28" i="27"/>
  <c r="L28" i="27" s="1"/>
  <c r="P27" i="27"/>
  <c r="N27" i="27"/>
  <c r="M27" i="27"/>
  <c r="L27" i="27"/>
  <c r="Q27" i="27" s="1"/>
  <c r="J27" i="27"/>
  <c r="O27" i="27" s="1"/>
  <c r="I27" i="27"/>
  <c r="H27" i="27"/>
  <c r="G27" i="27"/>
  <c r="P26" i="27"/>
  <c r="J26" i="27"/>
  <c r="O26" i="27" s="1"/>
  <c r="I26" i="27"/>
  <c r="N26" i="27" s="1"/>
  <c r="H26" i="27"/>
  <c r="M26" i="27" s="1"/>
  <c r="G26" i="27"/>
  <c r="L26" i="27" s="1"/>
  <c r="Q26" i="27" s="1"/>
  <c r="P25" i="27"/>
  <c r="O25" i="27"/>
  <c r="N25" i="27"/>
  <c r="M25" i="27"/>
  <c r="J25" i="27"/>
  <c r="I25" i="27"/>
  <c r="H25" i="27"/>
  <c r="G25" i="27"/>
  <c r="L25" i="27" s="1"/>
  <c r="Q25" i="27" s="1"/>
  <c r="P24" i="27"/>
  <c r="M24" i="27"/>
  <c r="L24" i="27"/>
  <c r="J24" i="27"/>
  <c r="O24" i="27" s="1"/>
  <c r="I24" i="27"/>
  <c r="N24" i="27" s="1"/>
  <c r="H24" i="27"/>
  <c r="G24" i="27"/>
  <c r="P23" i="27"/>
  <c r="O23" i="27"/>
  <c r="J23" i="27"/>
  <c r="I23" i="27"/>
  <c r="N23" i="27" s="1"/>
  <c r="H23" i="27"/>
  <c r="M23" i="27" s="1"/>
  <c r="G23" i="27"/>
  <c r="L23" i="27" s="1"/>
  <c r="Q23" i="27" s="1"/>
  <c r="P22" i="27"/>
  <c r="O22" i="27"/>
  <c r="N22" i="27"/>
  <c r="R22" i="27" s="1"/>
  <c r="M22" i="27"/>
  <c r="L22" i="27"/>
  <c r="Q22" i="27" s="1"/>
  <c r="J22" i="27"/>
  <c r="I22" i="27"/>
  <c r="H22" i="27"/>
  <c r="G22" i="27"/>
  <c r="P21" i="27"/>
  <c r="L21" i="27"/>
  <c r="Q21" i="27" s="1"/>
  <c r="J21" i="27"/>
  <c r="O21" i="27" s="1"/>
  <c r="I21" i="27"/>
  <c r="N21" i="27" s="1"/>
  <c r="R21" i="27" s="1"/>
  <c r="H21" i="27"/>
  <c r="M21" i="27" s="1"/>
  <c r="G21" i="27"/>
  <c r="P20" i="27"/>
  <c r="O20" i="27"/>
  <c r="N20" i="27"/>
  <c r="J20" i="27"/>
  <c r="I20" i="27"/>
  <c r="H20" i="27"/>
  <c r="M20" i="27" s="1"/>
  <c r="G20" i="27"/>
  <c r="L20" i="27" s="1"/>
  <c r="P19" i="27"/>
  <c r="N19" i="27"/>
  <c r="M19" i="27"/>
  <c r="L19" i="27"/>
  <c r="Q19" i="27" s="1"/>
  <c r="J19" i="27"/>
  <c r="O19" i="27" s="1"/>
  <c r="I19" i="27"/>
  <c r="H19" i="27"/>
  <c r="G19" i="27"/>
  <c r="P18" i="27"/>
  <c r="J18" i="27"/>
  <c r="O18" i="27" s="1"/>
  <c r="I18" i="27"/>
  <c r="N18" i="27" s="1"/>
  <c r="H18" i="27"/>
  <c r="M18" i="27" s="1"/>
  <c r="G18" i="27"/>
  <c r="L18" i="27" s="1"/>
  <c r="Q18" i="27" s="1"/>
  <c r="P17" i="27"/>
  <c r="O17" i="27"/>
  <c r="N17" i="27"/>
  <c r="M17" i="27"/>
  <c r="J17" i="27"/>
  <c r="I17" i="27"/>
  <c r="H17" i="27"/>
  <c r="G17" i="27"/>
  <c r="L17" i="27" s="1"/>
  <c r="Q17" i="27" s="1"/>
  <c r="P16" i="27"/>
  <c r="M16" i="27"/>
  <c r="L16" i="27"/>
  <c r="J16" i="27"/>
  <c r="O16" i="27" s="1"/>
  <c r="I16" i="27"/>
  <c r="N16" i="27" s="1"/>
  <c r="H16" i="27"/>
  <c r="G16" i="27"/>
  <c r="P15" i="27"/>
  <c r="O15" i="27"/>
  <c r="J15" i="27"/>
  <c r="I15" i="27"/>
  <c r="N15" i="27" s="1"/>
  <c r="H15" i="27"/>
  <c r="M15" i="27" s="1"/>
  <c r="G15" i="27"/>
  <c r="L15" i="27" s="1"/>
  <c r="Q15" i="27" s="1"/>
  <c r="P14" i="27"/>
  <c r="O14" i="27"/>
  <c r="N14" i="27"/>
  <c r="R14" i="27" s="1"/>
  <c r="M14" i="27"/>
  <c r="L14" i="27"/>
  <c r="Q14" i="27" s="1"/>
  <c r="J14" i="27"/>
  <c r="I14" i="27"/>
  <c r="H14" i="27"/>
  <c r="G14" i="27"/>
  <c r="P13" i="27"/>
  <c r="L13" i="27"/>
  <c r="Q13" i="27" s="1"/>
  <c r="J13" i="27"/>
  <c r="O13" i="27" s="1"/>
  <c r="I13" i="27"/>
  <c r="N13" i="27" s="1"/>
  <c r="R13" i="27" s="1"/>
  <c r="H13" i="27"/>
  <c r="M13" i="27" s="1"/>
  <c r="G13" i="27"/>
  <c r="P12" i="27"/>
  <c r="O12" i="27"/>
  <c r="N12" i="27"/>
  <c r="J12" i="27"/>
  <c r="I12" i="27"/>
  <c r="H12" i="27"/>
  <c r="M12" i="27" s="1"/>
  <c r="G12" i="27"/>
  <c r="L12" i="27" s="1"/>
  <c r="P11" i="27"/>
  <c r="N11" i="27"/>
  <c r="M11" i="27"/>
  <c r="L11" i="27"/>
  <c r="Q11" i="27" s="1"/>
  <c r="J11" i="27"/>
  <c r="O11" i="27" s="1"/>
  <c r="I11" i="27"/>
  <c r="H11" i="27"/>
  <c r="G11" i="27"/>
  <c r="P10" i="27"/>
  <c r="J10" i="27"/>
  <c r="O10" i="27" s="1"/>
  <c r="I10" i="27"/>
  <c r="N10" i="27" s="1"/>
  <c r="H10" i="27"/>
  <c r="M10" i="27" s="1"/>
  <c r="G10" i="27"/>
  <c r="L10" i="27" s="1"/>
  <c r="Q10" i="27" s="1"/>
  <c r="P9" i="27"/>
  <c r="O9" i="27"/>
  <c r="N9" i="27"/>
  <c r="M9" i="27"/>
  <c r="J9" i="27"/>
  <c r="I9" i="27"/>
  <c r="H9" i="27"/>
  <c r="G9" i="27"/>
  <c r="L9" i="27" s="1"/>
  <c r="Q9" i="27" s="1"/>
  <c r="P8" i="27"/>
  <c r="M8" i="27"/>
  <c r="L8" i="27"/>
  <c r="J8" i="27"/>
  <c r="O8" i="27" s="1"/>
  <c r="I8" i="27"/>
  <c r="N8" i="27" s="1"/>
  <c r="H8" i="27"/>
  <c r="G8" i="27"/>
  <c r="P7" i="27"/>
  <c r="O7" i="27"/>
  <c r="J7" i="27"/>
  <c r="I7" i="27"/>
  <c r="N7" i="27" s="1"/>
  <c r="H7" i="27"/>
  <c r="M7" i="27" s="1"/>
  <c r="G7" i="27"/>
  <c r="L7" i="27" s="1"/>
  <c r="Q7" i="27" s="1"/>
  <c r="P4" i="27"/>
  <c r="M4" i="27"/>
  <c r="P4" i="6"/>
  <c r="P47" i="6"/>
  <c r="P49" i="6"/>
  <c r="P51" i="6"/>
  <c r="P57" i="6"/>
  <c r="P53" i="6"/>
  <c r="P56" i="6"/>
  <c r="P60" i="6"/>
  <c r="P63" i="6"/>
  <c r="P39" i="6"/>
  <c r="P61" i="6"/>
  <c r="P45" i="6"/>
  <c r="P40" i="6"/>
  <c r="P59" i="6"/>
  <c r="P43" i="6"/>
  <c r="P64" i="6"/>
  <c r="P55" i="6"/>
  <c r="P38" i="6"/>
  <c r="P65" i="6"/>
  <c r="P48" i="6"/>
  <c r="P50" i="6"/>
  <c r="P52" i="6"/>
  <c r="P54" i="6"/>
  <c r="P62" i="6"/>
  <c r="P58" i="6"/>
  <c r="P44" i="6"/>
  <c r="P46" i="6"/>
  <c r="P37" i="6"/>
  <c r="P35" i="6"/>
  <c r="P41" i="6"/>
  <c r="P36" i="6"/>
  <c r="P32" i="6"/>
  <c r="P34" i="6"/>
  <c r="P33" i="6"/>
  <c r="P31" i="6"/>
  <c r="P30" i="6"/>
  <c r="P28" i="6"/>
  <c r="P29" i="6"/>
  <c r="P27" i="6"/>
  <c r="P25" i="6"/>
  <c r="P23" i="6"/>
  <c r="P26" i="6"/>
  <c r="P24" i="6"/>
  <c r="P22" i="6"/>
  <c r="P14" i="6"/>
  <c r="P21" i="6"/>
  <c r="P18" i="6"/>
  <c r="P15" i="6"/>
  <c r="P16" i="6"/>
  <c r="P19" i="6"/>
  <c r="P20" i="6"/>
  <c r="P13" i="6"/>
  <c r="P17" i="6"/>
  <c r="P12" i="6"/>
  <c r="P11" i="6"/>
  <c r="P10" i="6"/>
  <c r="P9" i="6"/>
  <c r="P8" i="6"/>
  <c r="P7" i="6"/>
  <c r="P42" i="6"/>
  <c r="R12" i="27" l="1"/>
  <c r="R20" i="27"/>
  <c r="R28" i="27"/>
  <c r="R36" i="27"/>
  <c r="R44" i="27"/>
  <c r="R52" i="27"/>
  <c r="R60" i="27"/>
  <c r="R68" i="27"/>
  <c r="R10" i="27"/>
  <c r="R18" i="27"/>
  <c r="R26" i="27"/>
  <c r="R34" i="27"/>
  <c r="R42" i="27"/>
  <c r="R50" i="27"/>
  <c r="R58" i="27"/>
  <c r="R66" i="27"/>
  <c r="R8" i="27"/>
  <c r="R16" i="27"/>
  <c r="R24" i="27"/>
  <c r="R32" i="27"/>
  <c r="R40" i="27"/>
  <c r="R48" i="27"/>
  <c r="R56" i="27"/>
  <c r="R64" i="27"/>
  <c r="R7" i="27"/>
  <c r="Q8" i="27"/>
  <c r="R9" i="27"/>
  <c r="R15" i="27"/>
  <c r="Q16" i="27"/>
  <c r="R17" i="27"/>
  <c r="R23" i="27"/>
  <c r="Q24" i="27"/>
  <c r="R25" i="27"/>
  <c r="R31" i="27"/>
  <c r="Q32" i="27"/>
  <c r="R33" i="27"/>
  <c r="R39" i="27"/>
  <c r="Q40" i="27"/>
  <c r="R41" i="27"/>
  <c r="R47" i="27"/>
  <c r="Q48" i="27"/>
  <c r="R49" i="27"/>
  <c r="R55" i="27"/>
  <c r="Q56" i="27"/>
  <c r="R57" i="27"/>
  <c r="R63" i="27"/>
  <c r="Q64" i="27"/>
  <c r="R65" i="27"/>
  <c r="R11" i="27"/>
  <c r="R19" i="27"/>
  <c r="R35" i="27"/>
  <c r="R43" i="27"/>
  <c r="R51" i="27"/>
  <c r="R59" i="27"/>
  <c r="R67" i="27"/>
  <c r="R27" i="27"/>
  <c r="Q12" i="27"/>
  <c r="Q20" i="27"/>
  <c r="Q28" i="27"/>
  <c r="Q36" i="27"/>
  <c r="Q44" i="27"/>
  <c r="Q52" i="27"/>
  <c r="Q60" i="27"/>
  <c r="Q68" i="27"/>
  <c r="Q2" i="27" l="1"/>
  <c r="S68" i="27" s="1"/>
  <c r="S36" i="27"/>
  <c r="S20" i="27"/>
  <c r="R2" i="27"/>
  <c r="T59" i="27" s="1"/>
  <c r="G65" i="6"/>
  <c r="L65" i="6" s="1"/>
  <c r="G64" i="6"/>
  <c r="L64" i="6" s="1"/>
  <c r="G63" i="6"/>
  <c r="L63" i="6" s="1"/>
  <c r="G62" i="6"/>
  <c r="L62" i="6" s="1"/>
  <c r="G61" i="6"/>
  <c r="L61" i="6" s="1"/>
  <c r="G60" i="6"/>
  <c r="L60" i="6" s="1"/>
  <c r="G34" i="6"/>
  <c r="L34" i="6" s="1"/>
  <c r="G59" i="6"/>
  <c r="L59" i="6" s="1"/>
  <c r="G21" i="6"/>
  <c r="L21" i="6" s="1"/>
  <c r="G31" i="6"/>
  <c r="L31" i="6" s="1"/>
  <c r="G58" i="6"/>
  <c r="L58" i="6" s="1"/>
  <c r="G13" i="6"/>
  <c r="L13" i="6" s="1"/>
  <c r="G57" i="6"/>
  <c r="L57" i="6" s="1"/>
  <c r="G56" i="6"/>
  <c r="L56" i="6" s="1"/>
  <c r="G55" i="6"/>
  <c r="L55" i="6" s="1"/>
  <c r="G33" i="6"/>
  <c r="L33" i="6" s="1"/>
  <c r="L15" i="6"/>
  <c r="G11" i="6"/>
  <c r="L11" i="6" s="1"/>
  <c r="G54" i="6"/>
  <c r="L54" i="6" s="1"/>
  <c r="G17" i="6"/>
  <c r="L17" i="6" s="1"/>
  <c r="G53" i="6"/>
  <c r="L53" i="6" s="1"/>
  <c r="G16" i="6"/>
  <c r="L16" i="6" s="1"/>
  <c r="G52" i="6"/>
  <c r="L52" i="6" s="1"/>
  <c r="G51" i="6"/>
  <c r="L51" i="6" s="1"/>
  <c r="G50" i="6"/>
  <c r="L50" i="6" s="1"/>
  <c r="G14" i="6"/>
  <c r="L14" i="6" s="1"/>
  <c r="G49" i="6"/>
  <c r="L49" i="6" s="1"/>
  <c r="G12" i="6"/>
  <c r="L12" i="6" s="1"/>
  <c r="G48" i="6"/>
  <c r="L48" i="6" s="1"/>
  <c r="G47" i="6"/>
  <c r="L47" i="6" s="1"/>
  <c r="G36" i="6"/>
  <c r="L36" i="6" s="1"/>
  <c r="G10" i="6"/>
  <c r="L10" i="6" s="1"/>
  <c r="G46" i="6"/>
  <c r="L46" i="6" s="1"/>
  <c r="G32" i="6"/>
  <c r="L32" i="6" s="1"/>
  <c r="G29" i="6"/>
  <c r="L29" i="6" s="1"/>
  <c r="G45" i="6"/>
  <c r="L45" i="6" s="1"/>
  <c r="G44" i="6"/>
  <c r="L44" i="6" s="1"/>
  <c r="G43" i="6"/>
  <c r="L43" i="6" s="1"/>
  <c r="G19" i="6"/>
  <c r="L19" i="6" s="1"/>
  <c r="G42" i="6"/>
  <c r="L42" i="6" s="1"/>
  <c r="G41" i="6"/>
  <c r="L41" i="6" s="1"/>
  <c r="G23" i="6"/>
  <c r="L23" i="6" s="1"/>
  <c r="G35" i="6"/>
  <c r="L35" i="6" s="1"/>
  <c r="G9" i="6"/>
  <c r="L9" i="6" s="1"/>
  <c r="G26" i="6"/>
  <c r="L26" i="6" s="1"/>
  <c r="G40" i="6"/>
  <c r="L40" i="6" s="1"/>
  <c r="G39" i="6"/>
  <c r="L39" i="6" s="1"/>
  <c r="G38" i="6"/>
  <c r="L38" i="6" s="1"/>
  <c r="G20" i="6"/>
  <c r="L20" i="6" s="1"/>
  <c r="G30" i="6"/>
  <c r="L30" i="6" s="1"/>
  <c r="G22" i="6"/>
  <c r="L22" i="6" s="1"/>
  <c r="G27" i="6"/>
  <c r="L27" i="6" s="1"/>
  <c r="G7" i="6"/>
  <c r="L7" i="6" s="1"/>
  <c r="G24" i="6"/>
  <c r="L24" i="6" s="1"/>
  <c r="G8" i="6"/>
  <c r="L8" i="6" s="1"/>
  <c r="G25" i="6"/>
  <c r="L25" i="6" s="1"/>
  <c r="G18" i="6"/>
  <c r="L18" i="6" s="1"/>
  <c r="L37" i="6"/>
  <c r="G28" i="6"/>
  <c r="L28" i="6" s="1"/>
  <c r="H65" i="6"/>
  <c r="M65" i="6" s="1"/>
  <c r="H64" i="6"/>
  <c r="M64" i="6" s="1"/>
  <c r="H63" i="6"/>
  <c r="M63" i="6" s="1"/>
  <c r="H62" i="6"/>
  <c r="M62" i="6" s="1"/>
  <c r="H61" i="6"/>
  <c r="M61" i="6" s="1"/>
  <c r="H60" i="6"/>
  <c r="M60" i="6" s="1"/>
  <c r="H34" i="6"/>
  <c r="M34" i="6" s="1"/>
  <c r="H59" i="6"/>
  <c r="M59" i="6" s="1"/>
  <c r="H21" i="6"/>
  <c r="M21" i="6" s="1"/>
  <c r="H31" i="6"/>
  <c r="M31" i="6" s="1"/>
  <c r="H58" i="6"/>
  <c r="M58" i="6" s="1"/>
  <c r="H13" i="6"/>
  <c r="M13" i="6" s="1"/>
  <c r="H57" i="6"/>
  <c r="M57" i="6" s="1"/>
  <c r="H56" i="6"/>
  <c r="M56" i="6" s="1"/>
  <c r="H55" i="6"/>
  <c r="M55" i="6" s="1"/>
  <c r="H33" i="6"/>
  <c r="M33" i="6" s="1"/>
  <c r="M15" i="6"/>
  <c r="H11" i="6"/>
  <c r="M11" i="6" s="1"/>
  <c r="H54" i="6"/>
  <c r="M54" i="6" s="1"/>
  <c r="H17" i="6"/>
  <c r="M17" i="6" s="1"/>
  <c r="H53" i="6"/>
  <c r="M53" i="6" s="1"/>
  <c r="H16" i="6"/>
  <c r="M16" i="6" s="1"/>
  <c r="H52" i="6"/>
  <c r="M52" i="6" s="1"/>
  <c r="H51" i="6"/>
  <c r="M51" i="6" s="1"/>
  <c r="H50" i="6"/>
  <c r="M50" i="6" s="1"/>
  <c r="H14" i="6"/>
  <c r="M14" i="6" s="1"/>
  <c r="H49" i="6"/>
  <c r="M49" i="6" s="1"/>
  <c r="H12" i="6"/>
  <c r="M12" i="6" s="1"/>
  <c r="H48" i="6"/>
  <c r="M48" i="6" s="1"/>
  <c r="H47" i="6"/>
  <c r="M47" i="6" s="1"/>
  <c r="H36" i="6"/>
  <c r="M36" i="6" s="1"/>
  <c r="H10" i="6"/>
  <c r="M10" i="6" s="1"/>
  <c r="H46" i="6"/>
  <c r="M46" i="6" s="1"/>
  <c r="H32" i="6"/>
  <c r="M32" i="6" s="1"/>
  <c r="H29" i="6"/>
  <c r="M29" i="6" s="1"/>
  <c r="H45" i="6"/>
  <c r="M45" i="6" s="1"/>
  <c r="H44" i="6"/>
  <c r="M44" i="6" s="1"/>
  <c r="H43" i="6"/>
  <c r="M43" i="6" s="1"/>
  <c r="H19" i="6"/>
  <c r="M19" i="6" s="1"/>
  <c r="H42" i="6"/>
  <c r="M42" i="6" s="1"/>
  <c r="H41" i="6"/>
  <c r="M41" i="6" s="1"/>
  <c r="H23" i="6"/>
  <c r="M23" i="6" s="1"/>
  <c r="H35" i="6"/>
  <c r="M35" i="6" s="1"/>
  <c r="H9" i="6"/>
  <c r="M9" i="6" s="1"/>
  <c r="H26" i="6"/>
  <c r="M26" i="6" s="1"/>
  <c r="H40" i="6"/>
  <c r="M40" i="6" s="1"/>
  <c r="H39" i="6"/>
  <c r="M39" i="6" s="1"/>
  <c r="H38" i="6"/>
  <c r="M38" i="6" s="1"/>
  <c r="H20" i="6"/>
  <c r="M20" i="6" s="1"/>
  <c r="H30" i="6"/>
  <c r="M30" i="6" s="1"/>
  <c r="H22" i="6"/>
  <c r="M22" i="6" s="1"/>
  <c r="H27" i="6"/>
  <c r="M27" i="6" s="1"/>
  <c r="H7" i="6"/>
  <c r="M7" i="6" s="1"/>
  <c r="H24" i="6"/>
  <c r="M24" i="6" s="1"/>
  <c r="H8" i="6"/>
  <c r="M8" i="6" s="1"/>
  <c r="H25" i="6"/>
  <c r="M25" i="6" s="1"/>
  <c r="H18" i="6"/>
  <c r="M18" i="6" s="1"/>
  <c r="H37" i="6"/>
  <c r="M37" i="6" s="1"/>
  <c r="H28" i="6"/>
  <c r="M28" i="6" s="1"/>
  <c r="I65" i="6"/>
  <c r="N65" i="6" s="1"/>
  <c r="I64" i="6"/>
  <c r="N64" i="6" s="1"/>
  <c r="I63" i="6"/>
  <c r="N63" i="6" s="1"/>
  <c r="I62" i="6"/>
  <c r="N62" i="6" s="1"/>
  <c r="I61" i="6"/>
  <c r="N61" i="6" s="1"/>
  <c r="I60" i="6"/>
  <c r="N60" i="6" s="1"/>
  <c r="I34" i="6"/>
  <c r="N34" i="6" s="1"/>
  <c r="I59" i="6"/>
  <c r="N59" i="6" s="1"/>
  <c r="I21" i="6"/>
  <c r="N21" i="6" s="1"/>
  <c r="I31" i="6"/>
  <c r="N31" i="6" s="1"/>
  <c r="I58" i="6"/>
  <c r="N58" i="6" s="1"/>
  <c r="I13" i="6"/>
  <c r="N13" i="6" s="1"/>
  <c r="I57" i="6"/>
  <c r="N57" i="6" s="1"/>
  <c r="I56" i="6"/>
  <c r="N56" i="6" s="1"/>
  <c r="I55" i="6"/>
  <c r="N55" i="6" s="1"/>
  <c r="I33" i="6"/>
  <c r="N33" i="6" s="1"/>
  <c r="N15" i="6"/>
  <c r="I11" i="6"/>
  <c r="N11" i="6" s="1"/>
  <c r="I54" i="6"/>
  <c r="N54" i="6" s="1"/>
  <c r="I17" i="6"/>
  <c r="N17" i="6" s="1"/>
  <c r="I53" i="6"/>
  <c r="N53" i="6" s="1"/>
  <c r="I16" i="6"/>
  <c r="N16" i="6" s="1"/>
  <c r="I52" i="6"/>
  <c r="N52" i="6" s="1"/>
  <c r="I51" i="6"/>
  <c r="N51" i="6" s="1"/>
  <c r="I50" i="6"/>
  <c r="N50" i="6" s="1"/>
  <c r="I14" i="6"/>
  <c r="N14" i="6" s="1"/>
  <c r="I49" i="6"/>
  <c r="N49" i="6" s="1"/>
  <c r="I12" i="6"/>
  <c r="N12" i="6" s="1"/>
  <c r="I48" i="6"/>
  <c r="N48" i="6" s="1"/>
  <c r="I47" i="6"/>
  <c r="N47" i="6" s="1"/>
  <c r="I36" i="6"/>
  <c r="N36" i="6" s="1"/>
  <c r="I10" i="6"/>
  <c r="N10" i="6" s="1"/>
  <c r="I46" i="6"/>
  <c r="N46" i="6" s="1"/>
  <c r="I32" i="6"/>
  <c r="N32" i="6" s="1"/>
  <c r="I29" i="6"/>
  <c r="N29" i="6" s="1"/>
  <c r="I45" i="6"/>
  <c r="N45" i="6" s="1"/>
  <c r="I44" i="6"/>
  <c r="N44" i="6" s="1"/>
  <c r="I43" i="6"/>
  <c r="N43" i="6" s="1"/>
  <c r="I19" i="6"/>
  <c r="N19" i="6" s="1"/>
  <c r="I42" i="6"/>
  <c r="N42" i="6" s="1"/>
  <c r="I41" i="6"/>
  <c r="N41" i="6" s="1"/>
  <c r="I23" i="6"/>
  <c r="N23" i="6" s="1"/>
  <c r="I35" i="6"/>
  <c r="N35" i="6" s="1"/>
  <c r="I9" i="6"/>
  <c r="N9" i="6" s="1"/>
  <c r="I26" i="6"/>
  <c r="N26" i="6" s="1"/>
  <c r="I40" i="6"/>
  <c r="N40" i="6" s="1"/>
  <c r="I39" i="6"/>
  <c r="N39" i="6" s="1"/>
  <c r="I38" i="6"/>
  <c r="N38" i="6" s="1"/>
  <c r="I20" i="6"/>
  <c r="N20" i="6" s="1"/>
  <c r="I30" i="6"/>
  <c r="N30" i="6" s="1"/>
  <c r="I22" i="6"/>
  <c r="N22" i="6" s="1"/>
  <c r="I27" i="6"/>
  <c r="N27" i="6" s="1"/>
  <c r="I7" i="6"/>
  <c r="N7" i="6" s="1"/>
  <c r="I24" i="6"/>
  <c r="N24" i="6" s="1"/>
  <c r="I8" i="6"/>
  <c r="N8" i="6" s="1"/>
  <c r="I25" i="6"/>
  <c r="N25" i="6" s="1"/>
  <c r="I18" i="6"/>
  <c r="N18" i="6" s="1"/>
  <c r="I37" i="6"/>
  <c r="N37" i="6" s="1"/>
  <c r="I28" i="6"/>
  <c r="N28" i="6" s="1"/>
  <c r="J65" i="6"/>
  <c r="O65" i="6" s="1"/>
  <c r="J64" i="6"/>
  <c r="O64" i="6" s="1"/>
  <c r="J63" i="6"/>
  <c r="O63" i="6" s="1"/>
  <c r="J62" i="6"/>
  <c r="O62" i="6" s="1"/>
  <c r="J61" i="6"/>
  <c r="O61" i="6" s="1"/>
  <c r="J60" i="6"/>
  <c r="O60" i="6" s="1"/>
  <c r="J34" i="6"/>
  <c r="O34" i="6" s="1"/>
  <c r="J59" i="6"/>
  <c r="O59" i="6" s="1"/>
  <c r="J21" i="6"/>
  <c r="O21" i="6" s="1"/>
  <c r="J31" i="6"/>
  <c r="O31" i="6" s="1"/>
  <c r="J58" i="6"/>
  <c r="O58" i="6" s="1"/>
  <c r="J13" i="6"/>
  <c r="O13" i="6" s="1"/>
  <c r="J57" i="6"/>
  <c r="O57" i="6" s="1"/>
  <c r="J56" i="6"/>
  <c r="O56" i="6" s="1"/>
  <c r="J55" i="6"/>
  <c r="O55" i="6" s="1"/>
  <c r="J33" i="6"/>
  <c r="O33" i="6" s="1"/>
  <c r="O15" i="6"/>
  <c r="J11" i="6"/>
  <c r="O11" i="6" s="1"/>
  <c r="J54" i="6"/>
  <c r="O54" i="6" s="1"/>
  <c r="J17" i="6"/>
  <c r="O17" i="6" s="1"/>
  <c r="J53" i="6"/>
  <c r="O53" i="6" s="1"/>
  <c r="J16" i="6"/>
  <c r="O16" i="6" s="1"/>
  <c r="J52" i="6"/>
  <c r="O52" i="6" s="1"/>
  <c r="J51" i="6"/>
  <c r="O51" i="6" s="1"/>
  <c r="J50" i="6"/>
  <c r="O50" i="6" s="1"/>
  <c r="J14" i="6"/>
  <c r="O14" i="6" s="1"/>
  <c r="J49" i="6"/>
  <c r="O49" i="6" s="1"/>
  <c r="J12" i="6"/>
  <c r="O12" i="6" s="1"/>
  <c r="J48" i="6"/>
  <c r="O48" i="6" s="1"/>
  <c r="J47" i="6"/>
  <c r="O47" i="6" s="1"/>
  <c r="J36" i="6"/>
  <c r="O36" i="6" s="1"/>
  <c r="J10" i="6"/>
  <c r="O10" i="6" s="1"/>
  <c r="J46" i="6"/>
  <c r="O46" i="6" s="1"/>
  <c r="J32" i="6"/>
  <c r="O32" i="6" s="1"/>
  <c r="J29" i="6"/>
  <c r="O29" i="6" s="1"/>
  <c r="J45" i="6"/>
  <c r="O45" i="6" s="1"/>
  <c r="J44" i="6"/>
  <c r="O44" i="6" s="1"/>
  <c r="J43" i="6"/>
  <c r="O43" i="6" s="1"/>
  <c r="J19" i="6"/>
  <c r="O19" i="6" s="1"/>
  <c r="J42" i="6"/>
  <c r="O42" i="6" s="1"/>
  <c r="J41" i="6"/>
  <c r="O41" i="6" s="1"/>
  <c r="J23" i="6"/>
  <c r="O23" i="6" s="1"/>
  <c r="J35" i="6"/>
  <c r="O35" i="6" s="1"/>
  <c r="J9" i="6"/>
  <c r="O9" i="6" s="1"/>
  <c r="J26" i="6"/>
  <c r="O26" i="6" s="1"/>
  <c r="J40" i="6"/>
  <c r="O40" i="6" s="1"/>
  <c r="J39" i="6"/>
  <c r="O39" i="6" s="1"/>
  <c r="J38" i="6"/>
  <c r="O38" i="6" s="1"/>
  <c r="J20" i="6"/>
  <c r="O20" i="6" s="1"/>
  <c r="J30" i="6"/>
  <c r="O30" i="6" s="1"/>
  <c r="J22" i="6"/>
  <c r="O22" i="6" s="1"/>
  <c r="J27" i="6"/>
  <c r="O27" i="6" s="1"/>
  <c r="J7" i="6"/>
  <c r="O7" i="6" s="1"/>
  <c r="J24" i="6"/>
  <c r="O24" i="6" s="1"/>
  <c r="J8" i="6"/>
  <c r="O8" i="6" s="1"/>
  <c r="J25" i="6"/>
  <c r="O25" i="6" s="1"/>
  <c r="J18" i="6"/>
  <c r="O18" i="6" s="1"/>
  <c r="J37" i="6"/>
  <c r="O37" i="6" s="1"/>
  <c r="J28" i="6"/>
  <c r="O28" i="6" s="1"/>
  <c r="R28" i="6" l="1"/>
  <c r="R22" i="6"/>
  <c r="R9" i="6"/>
  <c r="R45" i="6"/>
  <c r="R12" i="6"/>
  <c r="R17" i="6"/>
  <c r="R13" i="6"/>
  <c r="R34" i="6"/>
  <c r="Q18" i="6"/>
  <c r="Q20" i="6"/>
  <c r="Q23" i="6"/>
  <c r="Q32" i="6"/>
  <c r="Q14" i="6"/>
  <c r="Q11" i="6"/>
  <c r="Q61" i="6"/>
  <c r="R37" i="6"/>
  <c r="R30" i="6"/>
  <c r="R35" i="6"/>
  <c r="R29" i="6"/>
  <c r="R49" i="6"/>
  <c r="R54" i="6"/>
  <c r="R58" i="6"/>
  <c r="R60" i="6"/>
  <c r="Q25" i="6"/>
  <c r="Q38" i="6"/>
  <c r="Q41" i="6"/>
  <c r="Q46" i="6"/>
  <c r="Q50" i="6"/>
  <c r="Q15" i="6"/>
  <c r="Q2" i="6" s="1"/>
  <c r="S7" i="6" s="1"/>
  <c r="Q62" i="6"/>
  <c r="S52" i="27"/>
  <c r="T27" i="27"/>
  <c r="T51" i="27"/>
  <c r="S44" i="27"/>
  <c r="T67" i="27"/>
  <c r="S21" i="27"/>
  <c r="S51" i="27"/>
  <c r="S30" i="27"/>
  <c r="S47" i="27"/>
  <c r="S19" i="27"/>
  <c r="S29" i="27"/>
  <c r="S35" i="27"/>
  <c r="S41" i="27"/>
  <c r="S23" i="27"/>
  <c r="S18" i="27"/>
  <c r="S25" i="27"/>
  <c r="S45" i="27"/>
  <c r="S17" i="27"/>
  <c r="S14" i="27"/>
  <c r="S61" i="27"/>
  <c r="S32" i="27"/>
  <c r="S64" i="27"/>
  <c r="S27" i="27"/>
  <c r="S33" i="27"/>
  <c r="S59" i="27"/>
  <c r="S55" i="27"/>
  <c r="S10" i="27"/>
  <c r="S11" i="27"/>
  <c r="S7" i="27"/>
  <c r="S54" i="27"/>
  <c r="S49" i="27"/>
  <c r="S42" i="27"/>
  <c r="S38" i="27"/>
  <c r="S69" i="27"/>
  <c r="S50" i="27"/>
  <c r="S31" i="27"/>
  <c r="S13" i="27"/>
  <c r="S46" i="27"/>
  <c r="S26" i="27"/>
  <c r="S15" i="27"/>
  <c r="S34" i="27"/>
  <c r="S8" i="27"/>
  <c r="S24" i="27"/>
  <c r="S40" i="27"/>
  <c r="S56" i="27"/>
  <c r="S62" i="27"/>
  <c r="S53" i="27"/>
  <c r="S57" i="27"/>
  <c r="S63" i="27"/>
  <c r="S67" i="27"/>
  <c r="S37" i="27"/>
  <c r="S65" i="27"/>
  <c r="S66" i="27"/>
  <c r="S9" i="27"/>
  <c r="S22" i="27"/>
  <c r="S43" i="27"/>
  <c r="S58" i="27"/>
  <c r="S39" i="27"/>
  <c r="S16" i="27"/>
  <c r="S48" i="27"/>
  <c r="S28" i="27"/>
  <c r="S12" i="27"/>
  <c r="T11" i="27"/>
  <c r="T43" i="27"/>
  <c r="T16" i="27"/>
  <c r="T62" i="27"/>
  <c r="T58" i="27"/>
  <c r="T17" i="27"/>
  <c r="T33" i="27"/>
  <c r="T49" i="27"/>
  <c r="T65" i="27"/>
  <c r="T53" i="27"/>
  <c r="T44" i="27"/>
  <c r="T56" i="27"/>
  <c r="T28" i="27"/>
  <c r="T39" i="27"/>
  <c r="T21" i="27"/>
  <c r="T61" i="27"/>
  <c r="T52" i="27"/>
  <c r="T66" i="27"/>
  <c r="T18" i="27"/>
  <c r="T20" i="27"/>
  <c r="T54" i="27"/>
  <c r="T45" i="27"/>
  <c r="T42" i="27"/>
  <c r="T14" i="27"/>
  <c r="T7" i="27"/>
  <c r="T38" i="27"/>
  <c r="T10" i="27"/>
  <c r="T23" i="27"/>
  <c r="T55" i="27"/>
  <c r="T8" i="27"/>
  <c r="T26" i="27"/>
  <c r="T31" i="27"/>
  <c r="T63" i="27"/>
  <c r="T46" i="27"/>
  <c r="T34" i="27"/>
  <c r="T32" i="27"/>
  <c r="T36" i="27"/>
  <c r="T29" i="27"/>
  <c r="T60" i="27"/>
  <c r="T50" i="27"/>
  <c r="T30" i="27"/>
  <c r="T24" i="27"/>
  <c r="T9" i="27"/>
  <c r="T25" i="27"/>
  <c r="T41" i="27"/>
  <c r="T57" i="27"/>
  <c r="T37" i="27"/>
  <c r="T69" i="27"/>
  <c r="T68" i="27"/>
  <c r="T13" i="27"/>
  <c r="T40" i="27"/>
  <c r="T64" i="27"/>
  <c r="T15" i="27"/>
  <c r="T47" i="27"/>
  <c r="T12" i="27"/>
  <c r="T48" i="27"/>
  <c r="T22" i="27"/>
  <c r="S60" i="27"/>
  <c r="T19" i="27"/>
  <c r="T35" i="27"/>
  <c r="R7" i="6"/>
  <c r="R26" i="6"/>
  <c r="R43" i="6"/>
  <c r="R47" i="6"/>
  <c r="R16" i="6"/>
  <c r="R56" i="6"/>
  <c r="R21" i="6"/>
  <c r="R65" i="6"/>
  <c r="Q28" i="6"/>
  <c r="Q22" i="6"/>
  <c r="Q9" i="6"/>
  <c r="Q45" i="6"/>
  <c r="Q12" i="6"/>
  <c r="Q17" i="6"/>
  <c r="Q13" i="6"/>
  <c r="Q34" i="6"/>
  <c r="R27" i="6"/>
  <c r="R44" i="6"/>
  <c r="R48" i="6"/>
  <c r="R53" i="6"/>
  <c r="R57" i="6"/>
  <c r="R59" i="6"/>
  <c r="Q37" i="6"/>
  <c r="Q30" i="6"/>
  <c r="Q35" i="6"/>
  <c r="Q29" i="6"/>
  <c r="Q49" i="6"/>
  <c r="Q54" i="6"/>
  <c r="Q58" i="6"/>
  <c r="Q60" i="6"/>
  <c r="R18" i="6"/>
  <c r="R20" i="6"/>
  <c r="R23" i="6"/>
  <c r="R32" i="6"/>
  <c r="R14" i="6"/>
  <c r="R11" i="6"/>
  <c r="R61" i="6"/>
  <c r="Q8" i="6"/>
  <c r="Q39" i="6"/>
  <c r="Q42" i="6"/>
  <c r="Q10" i="6"/>
  <c r="Q51" i="6"/>
  <c r="Q33" i="6"/>
  <c r="Q63" i="6"/>
  <c r="R25" i="6"/>
  <c r="R38" i="6"/>
  <c r="R41" i="6"/>
  <c r="R46" i="6"/>
  <c r="R50" i="6"/>
  <c r="R15" i="6"/>
  <c r="R62" i="6"/>
  <c r="Q24" i="6"/>
  <c r="Q40" i="6"/>
  <c r="Q19" i="6"/>
  <c r="Q36" i="6"/>
  <c r="Q52" i="6"/>
  <c r="Q55" i="6"/>
  <c r="Q31" i="6"/>
  <c r="Q64" i="6"/>
  <c r="R8" i="6"/>
  <c r="R39" i="6"/>
  <c r="R42" i="6"/>
  <c r="R10" i="6"/>
  <c r="R51" i="6"/>
  <c r="R33" i="6"/>
  <c r="R63" i="6"/>
  <c r="Q26" i="6"/>
  <c r="Q43" i="6"/>
  <c r="Q47" i="6"/>
  <c r="Q16" i="6"/>
  <c r="Q56" i="6"/>
  <c r="Q21" i="6"/>
  <c r="Q65" i="6"/>
  <c r="R24" i="6"/>
  <c r="R40" i="6"/>
  <c r="R19" i="6"/>
  <c r="R36" i="6"/>
  <c r="R52" i="6"/>
  <c r="R55" i="6"/>
  <c r="R31" i="6"/>
  <c r="R64" i="6"/>
  <c r="Q27" i="6"/>
  <c r="Q44" i="6"/>
  <c r="Q48" i="6"/>
  <c r="Q53" i="6"/>
  <c r="Q57" i="6"/>
  <c r="Q59" i="6"/>
  <c r="S2" i="27" l="1"/>
  <c r="T2" i="27"/>
  <c r="S57" i="6"/>
  <c r="R2" i="6"/>
  <c r="T11" i="6" s="1"/>
  <c r="T14" i="6" l="1"/>
  <c r="T63" i="6"/>
  <c r="T57" i="6"/>
  <c r="T56" i="6"/>
  <c r="T50" i="6"/>
  <c r="T41" i="6"/>
  <c r="T53" i="6"/>
  <c r="T16" i="6"/>
  <c r="T55" i="6"/>
  <c r="T43" i="6"/>
  <c r="T39" i="6"/>
  <c r="T15" i="6"/>
  <c r="S54" i="6"/>
  <c r="S27" i="6"/>
  <c r="S48" i="6"/>
  <c r="S28" i="6"/>
  <c r="S52" i="6"/>
  <c r="T51" i="6"/>
  <c r="S45" i="6"/>
  <c r="S17" i="6"/>
  <c r="S39" i="6"/>
  <c r="S9" i="6"/>
  <c r="S21" i="6"/>
  <c r="S55" i="6"/>
  <c r="S64" i="6"/>
  <c r="S16" i="6"/>
  <c r="S47" i="6"/>
  <c r="S12" i="6"/>
  <c r="S36" i="6"/>
  <c r="S30" i="6"/>
  <c r="T40" i="6"/>
  <c r="S65" i="6"/>
  <c r="T8" i="6"/>
  <c r="T23" i="6"/>
  <c r="T42" i="6"/>
  <c r="S56" i="6"/>
  <c r="S19" i="6"/>
  <c r="S51" i="6"/>
  <c r="S42" i="6"/>
  <c r="S43" i="6"/>
  <c r="T31" i="6"/>
  <c r="T38" i="6"/>
  <c r="S40" i="6"/>
  <c r="T19" i="6"/>
  <c r="T33" i="6"/>
  <c r="S31" i="6"/>
  <c r="S35" i="6"/>
  <c r="T48" i="6"/>
  <c r="T64" i="6"/>
  <c r="S15" i="6"/>
  <c r="S14" i="6"/>
  <c r="S25" i="6"/>
  <c r="S38" i="6"/>
  <c r="S62" i="6"/>
  <c r="S32" i="6"/>
  <c r="S11" i="6"/>
  <c r="S46" i="6"/>
  <c r="S61" i="6"/>
  <c r="S20" i="6"/>
  <c r="S50" i="6"/>
  <c r="S18" i="6"/>
  <c r="S23" i="6"/>
  <c r="S41" i="6"/>
  <c r="T65" i="6"/>
  <c r="T52" i="6"/>
  <c r="T32" i="6"/>
  <c r="T26" i="6"/>
  <c r="S49" i="6"/>
  <c r="T47" i="6"/>
  <c r="S58" i="6"/>
  <c r="T59" i="6"/>
  <c r="T21" i="6"/>
  <c r="S53" i="6"/>
  <c r="S44" i="6"/>
  <c r="S63" i="6"/>
  <c r="T18" i="6"/>
  <c r="S26" i="6"/>
  <c r="S37" i="6"/>
  <c r="S34" i="6"/>
  <c r="S24" i="6"/>
  <c r="S10" i="6"/>
  <c r="S29" i="6"/>
  <c r="T7" i="6"/>
  <c r="T45" i="6"/>
  <c r="T49" i="6"/>
  <c r="T58" i="6"/>
  <c r="T34" i="6"/>
  <c r="T54" i="6"/>
  <c r="T13" i="6"/>
  <c r="T35" i="6"/>
  <c r="T22" i="6"/>
  <c r="T12" i="6"/>
  <c r="T17" i="6"/>
  <c r="T29" i="6"/>
  <c r="T9" i="6"/>
  <c r="T60" i="6"/>
  <c r="T28" i="6"/>
  <c r="T30" i="6"/>
  <c r="T37" i="6"/>
  <c r="T61" i="6"/>
  <c r="S60" i="6"/>
  <c r="S13" i="6"/>
  <c r="T44" i="6"/>
  <c r="T46" i="6"/>
  <c r="T10" i="6"/>
  <c r="S8" i="6"/>
  <c r="S22" i="6"/>
  <c r="T20" i="6"/>
  <c r="T36" i="6"/>
  <c r="T27" i="6"/>
  <c r="S59" i="6"/>
  <c r="T62" i="6"/>
  <c r="T25" i="6"/>
  <c r="S33" i="6"/>
  <c r="T24" i="6"/>
  <c r="T2" i="6" l="1"/>
  <c r="S2" i="6"/>
</calcChain>
</file>

<file path=xl/sharedStrings.xml><?xml version="1.0" encoding="utf-8"?>
<sst xmlns="http://schemas.openxmlformats.org/spreadsheetml/2006/main" count="4599" uniqueCount="204">
  <si>
    <t>G3E_FNO</t>
  </si>
  <si>
    <t>G3E_CNO</t>
  </si>
  <si>
    <t>G3E_FID</t>
  </si>
  <si>
    <t>G3E_CID</t>
  </si>
  <si>
    <t>G3E_ID</t>
  </si>
  <si>
    <t>STATE</t>
  </si>
  <si>
    <t>CIRCUIT1</t>
  </si>
  <si>
    <t>SUB_NAME</t>
  </si>
  <si>
    <t>Poly_id</t>
  </si>
  <si>
    <t>i_index</t>
  </si>
  <si>
    <t>j_index</t>
  </si>
  <si>
    <t>c5_high</t>
  </si>
  <si>
    <t>topography</t>
  </si>
  <si>
    <t>GAVPrimaryKey</t>
  </si>
  <si>
    <t>IN SERVICE</t>
  </si>
  <si>
    <t>N/A</t>
  </si>
  <si>
    <t>MARITIME</t>
  </si>
  <si>
    <t>39- 57</t>
  </si>
  <si>
    <t>PORT SUTTON</t>
  </si>
  <si>
    <t>32- 59</t>
  </si>
  <si>
    <t>FIRST STREET</t>
  </si>
  <si>
    <t>32- 84</t>
  </si>
  <si>
    <t>BAYCOURT</t>
  </si>
  <si>
    <t>45- 61</t>
  </si>
  <si>
    <t>HARBOUR ISLAND</t>
  </si>
  <si>
    <t>40- 55</t>
  </si>
  <si>
    <t>MILLER MAC</t>
  </si>
  <si>
    <t>29- 79</t>
  </si>
  <si>
    <t>DESAL</t>
  </si>
  <si>
    <t>29- 75</t>
  </si>
  <si>
    <t>30- 75</t>
  </si>
  <si>
    <t>MILLPOINT</t>
  </si>
  <si>
    <t>29- 65</t>
  </si>
  <si>
    <t>NATIONAL GYPSUM</t>
  </si>
  <si>
    <t>28- 74</t>
  </si>
  <si>
    <t>ROCKPORT NO. 1</t>
  </si>
  <si>
    <t>36- 58</t>
  </si>
  <si>
    <t>ROCKPORT NO. 2</t>
  </si>
  <si>
    <t>ROCKPORT NO. 3</t>
  </si>
  <si>
    <t>35- 57</t>
  </si>
  <si>
    <t>GANNON</t>
  </si>
  <si>
    <t>34- 59</t>
  </si>
  <si>
    <t>BIG BEND POWER PLANT</t>
  </si>
  <si>
    <t>GANNON BAYSIDE GENERATION</t>
  </si>
  <si>
    <t>35- 59</t>
  </si>
  <si>
    <t>36- 59</t>
  </si>
  <si>
    <t>BIG BEND CAPACITOR</t>
  </si>
  <si>
    <t>BIG BEND</t>
  </si>
  <si>
    <t>BIG BEND SOLAR</t>
  </si>
  <si>
    <t>29- 77</t>
  </si>
  <si>
    <t>HOOKERS POINT</t>
  </si>
  <si>
    <t>39- 55</t>
  </si>
  <si>
    <t>SKYWAY</t>
  </si>
  <si>
    <t>58- 54</t>
  </si>
  <si>
    <t>JACKSON ROAD</t>
  </si>
  <si>
    <t>64- 52</t>
  </si>
  <si>
    <t>ROCKY CREEK</t>
  </si>
  <si>
    <t>66- 48</t>
  </si>
  <si>
    <t>MEADOW PARK</t>
  </si>
  <si>
    <t>70- 52</t>
  </si>
  <si>
    <t>TWELFTH AVENUE</t>
  </si>
  <si>
    <t>34- 54</t>
  </si>
  <si>
    <t>PLANT AVENUE</t>
  </si>
  <si>
    <t>43- 54</t>
  </si>
  <si>
    <t>MCKAY BAY COGEN</t>
  </si>
  <si>
    <t>37- 52</t>
  </si>
  <si>
    <t>Cat 5 High Tide</t>
  </si>
  <si>
    <t>Cat 4 High Tide</t>
  </si>
  <si>
    <t>SLOSH Model</t>
  </si>
  <si>
    <t>MANHATTAN</t>
  </si>
  <si>
    <t>48- 65</t>
  </si>
  <si>
    <t>EL PRADO</t>
  </si>
  <si>
    <t>49- 62</t>
  </si>
  <si>
    <t>HIMES</t>
  </si>
  <si>
    <t>46- 65</t>
  </si>
  <si>
    <t>MACDILL</t>
  </si>
  <si>
    <t>44- 68</t>
  </si>
  <si>
    <t>MADISON</t>
  </si>
  <si>
    <t>28- 59</t>
  </si>
  <si>
    <t>GIBSONTON</t>
  </si>
  <si>
    <t>27- 67</t>
  </si>
  <si>
    <t>GATX</t>
  </si>
  <si>
    <t>38- 58</t>
  </si>
  <si>
    <t>SOUTH GIBSONTON</t>
  </si>
  <si>
    <t>27- 68</t>
  </si>
  <si>
    <t>INTERBAY</t>
  </si>
  <si>
    <t>47- 69</t>
  </si>
  <si>
    <t>DOUBLE BRANCH</t>
  </si>
  <si>
    <t>76- 52</t>
  </si>
  <si>
    <t>CYPRESS STREET</t>
  </si>
  <si>
    <t>53- 56</t>
  </si>
  <si>
    <t>GEORGE ROAD</t>
  </si>
  <si>
    <t>59- 51</t>
  </si>
  <si>
    <t>WOODLANDS</t>
  </si>
  <si>
    <t>83- 55</t>
  </si>
  <si>
    <t>LOIS AVENUE</t>
  </si>
  <si>
    <t>49- 60</t>
  </si>
  <si>
    <t>45- 65</t>
  </si>
  <si>
    <t>45- 66</t>
  </si>
  <si>
    <t>46- 66</t>
  </si>
  <si>
    <t>GRANADA</t>
  </si>
  <si>
    <t>46- 60</t>
  </si>
  <si>
    <t>THIRD AVENUE</t>
  </si>
  <si>
    <t>40- 51</t>
  </si>
  <si>
    <t>GRAY STREET</t>
  </si>
  <si>
    <t>51- 56</t>
  </si>
  <si>
    <t>ELEVENTH AVENUE</t>
  </si>
  <si>
    <t>38- 50</t>
  </si>
  <si>
    <t>BOYSCOUT</t>
  </si>
  <si>
    <t>52- 55</t>
  </si>
  <si>
    <t>WASHINGTON STREET</t>
  </si>
  <si>
    <t>41- 53</t>
  </si>
  <si>
    <t>ESTUARY</t>
  </si>
  <si>
    <t>SHELDON ROAD</t>
  </si>
  <si>
    <t>69- 47</t>
  </si>
  <si>
    <t>RUSKIN</t>
  </si>
  <si>
    <t>29- 85</t>
  </si>
  <si>
    <t>MATANZAS</t>
  </si>
  <si>
    <t>47- 57</t>
  </si>
  <si>
    <t>PLYMOUTH STREET</t>
  </si>
  <si>
    <t>45- 50</t>
  </si>
  <si>
    <t>ORIENT PARK</t>
  </si>
  <si>
    <t>29- 48</t>
  </si>
  <si>
    <t>ROME AVENUE</t>
  </si>
  <si>
    <t>45- 54</t>
  </si>
  <si>
    <t>MASSARO</t>
  </si>
  <si>
    <t>28- 50</t>
  </si>
  <si>
    <t>MARION STREET</t>
  </si>
  <si>
    <t>43- 52</t>
  </si>
  <si>
    <t>WESTCHASE</t>
  </si>
  <si>
    <t>75- 46</t>
  </si>
  <si>
    <t>SEVENTY EIGHTH STREET</t>
  </si>
  <si>
    <t>28- 54</t>
  </si>
  <si>
    <t>HYDE PARK</t>
  </si>
  <si>
    <t>45- 56</t>
  </si>
  <si>
    <t>FAIRGROUNDS</t>
  </si>
  <si>
    <t>27- 45</t>
  </si>
  <si>
    <t>EAST BAY</t>
  </si>
  <si>
    <t>26- 75</t>
  </si>
  <si>
    <t>GULF CITY</t>
  </si>
  <si>
    <t>35- 91</t>
  </si>
  <si>
    <t>CAUSEWAY</t>
  </si>
  <si>
    <t>24- 55</t>
  </si>
  <si>
    <t>JUNEAU</t>
  </si>
  <si>
    <t>50- 41</t>
  </si>
  <si>
    <t>PATTERSON ROAD</t>
  </si>
  <si>
    <t>61- 45</t>
  </si>
  <si>
    <t>STATE ROAD 60</t>
  </si>
  <si>
    <t>24- 52</t>
  </si>
  <si>
    <t>RIVER</t>
  </si>
  <si>
    <t>28- 33</t>
  </si>
  <si>
    <t>c3_high</t>
  </si>
  <si>
    <t>Cat 3 High Tide</t>
  </si>
  <si>
    <t>c1_high</t>
  </si>
  <si>
    <t>Cat 1 High Tide</t>
  </si>
  <si>
    <t>Row Labels</t>
  </si>
  <si>
    <t>Grand Total</t>
  </si>
  <si>
    <t>Column Labels</t>
  </si>
  <si>
    <t>Sum of c5_high</t>
  </si>
  <si>
    <t>c5_mean</t>
  </si>
  <si>
    <t>Cat 5 Mean Tide</t>
  </si>
  <si>
    <t>c3_mean</t>
  </si>
  <si>
    <t>Cat 3 Mean Tide</t>
  </si>
  <si>
    <t>c1_mean</t>
  </si>
  <si>
    <t>Cat 1 Mean Tide</t>
  </si>
  <si>
    <t>c2_high</t>
  </si>
  <si>
    <t>Cat 2 High Tide</t>
  </si>
  <si>
    <t>c2_mean</t>
  </si>
  <si>
    <t>Cat 2 Mean Tide</t>
  </si>
  <si>
    <t>c4_high</t>
  </si>
  <si>
    <t>c4_mean</t>
  </si>
  <si>
    <t>Cat 4 Mean Tide</t>
  </si>
  <si>
    <t>(blank)</t>
  </si>
  <si>
    <t>Substation Name</t>
  </si>
  <si>
    <r>
      <t>Composite Approach</t>
    </r>
    <r>
      <rPr>
        <sz val="10"/>
        <color rgb="FF000000"/>
        <rFont val="Arial"/>
        <family val="2"/>
      </rPr>
      <t> - Predicts surge by running SLOSH several thousand times with hypothetical hurricanes under different storm conditions. The products generated from this approach are the </t>
    </r>
    <r>
      <rPr>
        <sz val="10"/>
        <color rgb="FF003399"/>
        <rFont val="Arial"/>
        <family val="2"/>
      </rPr>
      <t>Maximum Envelopes of Water (MEOWs)</t>
    </r>
    <r>
      <rPr>
        <sz val="10"/>
        <color rgb="FF000000"/>
        <rFont val="Arial"/>
        <family val="2"/>
      </rPr>
      <t> and the </t>
    </r>
    <r>
      <rPr>
        <sz val="10"/>
        <color rgb="FF003399"/>
        <rFont val="Arial"/>
        <family val="2"/>
      </rPr>
      <t>Maximum of MEOWs (MOMs)</t>
    </r>
    <r>
      <rPr>
        <sz val="10"/>
        <color rgb="FF000000"/>
        <rFont val="Arial"/>
        <family val="2"/>
      </rPr>
      <t> which are regarded by NHC as the best approach for determining storm surge vulnerability for an area since it takes into account forecast uncertainty. The MEOWs and MOMs play an integral role in emergency management as they form the basis for the development of the nation's evacuation zones.</t>
    </r>
  </si>
  <si>
    <t>Introduction</t>
  </si>
  <si>
    <r>
      <t>The </t>
    </r>
    <r>
      <rPr>
        <b/>
        <sz val="10"/>
        <color rgb="FF000000"/>
        <rFont val="Arial"/>
        <family val="2"/>
      </rPr>
      <t>S</t>
    </r>
    <r>
      <rPr>
        <sz val="10"/>
        <color rgb="FF000000"/>
        <rFont val="Arial"/>
        <family val="2"/>
      </rPr>
      <t>ea, </t>
    </r>
    <r>
      <rPr>
        <b/>
        <sz val="10"/>
        <color rgb="FF000000"/>
        <rFont val="Arial"/>
        <family val="2"/>
      </rPr>
      <t>L</t>
    </r>
    <r>
      <rPr>
        <sz val="10"/>
        <color rgb="FF000000"/>
        <rFont val="Arial"/>
        <family val="2"/>
      </rPr>
      <t>ake and </t>
    </r>
    <r>
      <rPr>
        <b/>
        <sz val="10"/>
        <color rgb="FF000000"/>
        <rFont val="Arial"/>
        <family val="2"/>
      </rPr>
      <t>O</t>
    </r>
    <r>
      <rPr>
        <sz val="10"/>
        <color rgb="FF000000"/>
        <rFont val="Arial"/>
        <family val="2"/>
      </rPr>
      <t>verland </t>
    </r>
    <r>
      <rPr>
        <b/>
        <sz val="10"/>
        <color rgb="FF000000"/>
        <rFont val="Arial"/>
        <family val="2"/>
      </rPr>
      <t>S</t>
    </r>
    <r>
      <rPr>
        <sz val="10"/>
        <color rgb="FF000000"/>
        <rFont val="Arial"/>
        <family val="2"/>
      </rPr>
      <t>urges from </t>
    </r>
    <r>
      <rPr>
        <b/>
        <sz val="10"/>
        <color rgb="FF000000"/>
        <rFont val="Arial"/>
        <family val="2"/>
      </rPr>
      <t>H</t>
    </r>
    <r>
      <rPr>
        <sz val="10"/>
        <color rgb="FF000000"/>
        <rFont val="Arial"/>
        <family val="2"/>
      </rPr>
      <t>urricanes (SLOSH) model is a computerized numerical model developed by the National Weather Service (NWS) to estimate storm surge heights resulting from historical, hypothetical, or predicted hurricanes by taking into account the atmospheric pressure, size, forward speed, and track data. These parameters are used to create a model of the wind field which drives the storm surge.</t>
    </r>
  </si>
  <si>
    <t>The SLOSH model consists of a set of physics equations which are applied to a specific locale's shoreline, incorporating the unique bay and river configurations, water depths, bridges, roads, levees and other physical features.</t>
  </si>
  <si>
    <t>Modeling Approaches</t>
  </si>
  <si>
    <t>There are essentially three methods that can be used to estimate surge:</t>
  </si>
  <si>
    <t>Deterministic Approach - Forecasts surge based on solving physics equations. This approach uses a single simulation based off of a "perfect" forecast which results in a strong dependence on accurate meteorological input. The location and timing of a hurricane's landfall is crucial in determining which areas will be inundated by the storm surge. Small changes in track, intensity, size, forward speed, and landfall location can have huge impacts on storm surge. At the time emergency managers must make an evacuation decision, the forecast track and intensity of a tropical cyclone are subject to large errors, thus a single simulation of the SLOSH model does not always provide an accurate depiction of the true storm surge vulnerability. Click here to view the National Hurricane Center's (NHC) official annual forecast track error for Atlantic tropical cyclones.</t>
  </si>
  <si>
    <t>Probabilistic Approach - The Probabilistic Surge (P-Surge) product incorporates statistics of past forecast performances to generate an ensemble of SLOSH runs based on distributions of cross track, along track, intensity, and size errors. The latest version explicitly models the astronomical tide.</t>
  </si>
  <si>
    <t>SLOSH Display Program (SDP)</t>
  </si>
  <si>
    <t>The SLOSH Display Program (SDP) is software developed as a tool to aid emergency managers in visualizing storm surge vulnerability. The SLOSH model and the SDP are two different tools. The SLOSH model is used by the NHC to forecast storm surge and model storm surge vulnerability; the SDP is the software provided to emergency managers and other users to visualize the data produced by the NHC.</t>
  </si>
  <si>
    <r>
      <t>Graphical output from the model displays color-coded storm surge heights for a particular area in either feet above ground level (</t>
    </r>
    <r>
      <rPr>
        <sz val="10"/>
        <color rgb="FF003399"/>
        <rFont val="Arial"/>
        <family val="2"/>
      </rPr>
      <t>inundation</t>
    </r>
    <r>
      <rPr>
        <sz val="10"/>
        <color rgb="FF000000"/>
        <rFont val="Arial"/>
        <family val="2"/>
      </rPr>
      <t>) or feet above a specific reference level NGVD29 or NAVD88. If using NAVD88 or NGVD29, users will need to know the elevation, relative to the same vertical datum, in order to properly interpret the surge elevations. A sample output of the SLOSH model can be seen </t>
    </r>
    <r>
      <rPr>
        <sz val="10"/>
        <color rgb="FF003399"/>
        <rFont val="Arial"/>
        <family val="2"/>
      </rPr>
      <t>here for Hurricane Ike</t>
    </r>
    <r>
      <rPr>
        <sz val="10"/>
        <color rgb="FF000000"/>
        <rFont val="Arial"/>
        <family val="2"/>
      </rPr>
      <t>.</t>
    </r>
  </si>
  <si>
    <t>https://www.nhc.noaa.gov/surge/slosh.php</t>
  </si>
  <si>
    <t>TEC Comment</t>
  </si>
  <si>
    <r>
      <t xml:space="preserve">We used the </t>
    </r>
    <r>
      <rPr>
        <b/>
        <sz val="11"/>
        <color theme="1"/>
        <rFont val="Calibri"/>
        <family val="2"/>
        <scheme val="minor"/>
      </rPr>
      <t>MOMs</t>
    </r>
    <r>
      <rPr>
        <sz val="11"/>
        <color theme="1"/>
        <rFont val="Calibri"/>
        <family val="2"/>
        <scheme val="minor"/>
      </rPr>
      <t xml:space="preserve"> for our basin and overlayed against our GIS data to collect which Substations fell within the Categorized Storm Surge envelopes.  The numbers you will see in the table found on the Pivot tab, show the elevation of water above ground for each storm indicated.</t>
    </r>
  </si>
  <si>
    <r>
      <t xml:space="preserve">We used the </t>
    </r>
    <r>
      <rPr>
        <b/>
        <sz val="11"/>
        <color theme="1"/>
        <rFont val="Calibri"/>
        <family val="2"/>
        <scheme val="minor"/>
      </rPr>
      <t>MOMs</t>
    </r>
    <r>
      <rPr>
        <sz val="11"/>
        <color theme="1"/>
        <rFont val="Calibri"/>
        <family val="2"/>
        <scheme val="minor"/>
      </rPr>
      <t xml:space="preserve"> for our basin and overlayed against our GIS data to collect which Substations fell within the Categorized Storm Surge envelopes.  The numbers you will see in the table found below, show the elevation of water above ground for each storm indicated.</t>
    </r>
  </si>
  <si>
    <t>RAW SLOSH MODEL RESULTS</t>
  </si>
  <si>
    <t>Modified Heights</t>
  </si>
  <si>
    <t>Exclude Below:</t>
  </si>
  <si>
    <t>Cat 1</t>
  </si>
  <si>
    <t>Cat 2</t>
  </si>
  <si>
    <t>Cat 3</t>
  </si>
  <si>
    <t>Cat 4</t>
  </si>
  <si>
    <t>Cat 5</t>
  </si>
  <si>
    <t>Cat 1 &amp; 2</t>
  </si>
  <si>
    <t>Equivalent Ft</t>
  </si>
  <si>
    <t>Cat 3+</t>
  </si>
  <si>
    <t>Normalized</t>
  </si>
  <si>
    <t>Sub Name Abv.</t>
  </si>
  <si>
    <t>GANNON BAYSIDE GEN</t>
  </si>
  <si>
    <t>BIG BEND PWR PLT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</si>
</sst>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0"/>
      <color rgb="FF000000"/>
      <name val="Arial"/>
      <family val="2"/>
    </font>
    <font>
      <sz val="10"/>
      <color rgb="FF000000"/>
      <name val="Arial"/>
      <family val="2"/>
    </font>
    <font>
      <sz val="10"/>
      <color rgb="FF003399"/>
      <name val="Arial"/>
      <family val="2"/>
    </font>
    <font>
      <b/>
      <sz val="12"/>
      <color rgb="FF000000"/>
      <name val="Arial"/>
      <family val="2"/>
    </font>
    <font>
      <u/>
      <sz val="11"/>
      <color theme="10"/>
      <name val="Calibri"/>
      <family val="2"/>
      <scheme val="minor"/>
    </font>
    <font>
      <sz val="11"/>
      <color theme="1"/>
      <name val="Calibri"/>
      <family val="2"/>
      <scheme val="minor"/>
    </font>
    <font>
      <sz val="11"/>
      <color theme="0"/>
      <name val="Calibri"/>
      <family val="2"/>
      <scheme val="minor"/>
    </font>
    <font>
      <sz val="11"/>
      <color theme="4"/>
      <name val="Calibri"/>
      <family val="2"/>
      <scheme val="minor"/>
    </font>
  </fonts>
  <fills count="12">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0" tint="-0.14999847407452621"/>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9" fontId="7" fillId="0" borderId="0" applyFont="0" applyFill="0" applyBorder="0" applyAlignment="0" applyProtection="0"/>
  </cellStyleXfs>
  <cellXfs count="40">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2" xfId="0" applyBorder="1"/>
    <xf numFmtId="0" fontId="0" fillId="0" borderId="3" xfId="0" applyBorder="1"/>
    <xf numFmtId="0" fontId="1" fillId="2" borderId="1" xfId="0" applyFont="1" applyFill="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0" fillId="0" borderId="6" xfId="0" applyBorder="1"/>
    <xf numFmtId="0" fontId="0" fillId="0" borderId="7" xfId="0" applyBorder="1"/>
    <xf numFmtId="0" fontId="0" fillId="0" borderId="8" xfId="0" applyBorder="1"/>
    <xf numFmtId="0" fontId="0" fillId="0" borderId="9" xfId="0" applyBorder="1"/>
    <xf numFmtId="0" fontId="0" fillId="0" borderId="0" xfId="0" applyBorder="1"/>
    <xf numFmtId="0" fontId="0" fillId="0" borderId="10" xfId="0" applyBorder="1"/>
    <xf numFmtId="0" fontId="0" fillId="0" borderId="11" xfId="0" applyBorder="1"/>
    <xf numFmtId="0" fontId="0" fillId="0" borderId="12" xfId="0" applyBorder="1"/>
    <xf numFmtId="0" fontId="0" fillId="0" borderId="13" xfId="0" applyBorder="1"/>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2" fillId="3" borderId="0" xfId="0" applyFont="1" applyFill="1" applyAlignment="1">
      <alignment vertical="center" wrapText="1"/>
    </xf>
    <xf numFmtId="0" fontId="0" fillId="0" borderId="0" xfId="0" applyAlignment="1">
      <alignment wrapText="1"/>
    </xf>
    <xf numFmtId="0" fontId="6" fillId="0" borderId="0" xfId="1"/>
    <xf numFmtId="0" fontId="1" fillId="4" borderId="0" xfId="0" applyFont="1" applyFill="1"/>
    <xf numFmtId="0" fontId="0" fillId="5" borderId="0" xfId="0" applyFill="1"/>
    <xf numFmtId="9" fontId="0" fillId="0" borderId="0" xfId="2" applyFont="1"/>
    <xf numFmtId="0" fontId="8" fillId="6" borderId="0" xfId="0" applyFont="1" applyFill="1" applyAlignment="1">
      <alignment horizontal="center"/>
    </xf>
    <xf numFmtId="0" fontId="8" fillId="7" borderId="0" xfId="0" applyFont="1" applyFill="1"/>
    <xf numFmtId="0" fontId="9" fillId="8" borderId="14" xfId="0" applyFont="1" applyFill="1" applyBorder="1"/>
    <xf numFmtId="0" fontId="0" fillId="9" borderId="0" xfId="0" applyFont="1" applyFill="1"/>
    <xf numFmtId="9" fontId="9" fillId="8" borderId="14" xfId="0" applyNumberFormat="1" applyFont="1" applyFill="1" applyBorder="1" applyAlignment="1">
      <alignment horizontal="center"/>
    </xf>
    <xf numFmtId="0" fontId="0" fillId="10" borderId="0" xfId="0" applyFont="1" applyFill="1"/>
    <xf numFmtId="0" fontId="8" fillId="11" borderId="0" xfId="0" applyFont="1" applyFill="1"/>
    <xf numFmtId="0" fontId="0" fillId="3" borderId="0" xfId="0" applyFill="1"/>
    <xf numFmtId="0" fontId="0" fillId="0" borderId="0" xfId="0" applyAlignment="1">
      <alignment horizontal="left" wrapText="1"/>
    </xf>
    <xf numFmtId="0" fontId="8" fillId="7" borderId="0" xfId="0" applyFont="1" applyFill="1" applyAlignment="1">
      <alignment horizontal="center"/>
    </xf>
    <xf numFmtId="0" fontId="0" fillId="9" borderId="0" xfId="0" applyFont="1" applyFill="1" applyAlignment="1">
      <alignment horizontal="center"/>
    </xf>
    <xf numFmtId="0" fontId="0" fillId="10" borderId="0" xfId="0" applyFill="1" applyAlignment="1">
      <alignment horizontal="center"/>
    </xf>
    <xf numFmtId="0" fontId="8" fillId="11" borderId="0" xfId="0" applyFont="1" applyFill="1" applyAlignment="1">
      <alignment horizontal="center"/>
    </xf>
  </cellXfs>
  <cellStyles count="3">
    <cellStyle name="Hyperlink" xfId="1" builtinId="8"/>
    <cellStyle name="Normal" xfId="0" builtinId="0"/>
    <cellStyle name="Percent" xfId="2" builtinId="5"/>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hartsheet" Target="chartsheets/sheet4.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1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6.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worksheet" Target="worksheets/sheet19.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5.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1.xml"/><Relationship Id="rId22" Type="http://schemas.openxmlformats.org/officeDocument/2006/relationships/worksheet" Target="worksheets/sheet18.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1 &amp; 2 Minor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Mino'!$S$6</c:f>
              <c:strCache>
                <c:ptCount val="1"/>
                <c:pt idx="0">
                  <c:v>Cat 1 &amp; 2</c:v>
                </c:pt>
              </c:strCache>
            </c:strRef>
          </c:tx>
          <c:spPr>
            <a:solidFill>
              <a:schemeClr val="accent1"/>
            </a:solidFill>
            <a:ln>
              <a:noFill/>
            </a:ln>
            <a:effectLst/>
          </c:spPr>
          <c:invertIfNegative val="0"/>
          <c:cat>
            <c:strRef>
              <c:f>'SOURCE DATA FROM SLOSH MOD Mino'!$F$7:$F$65</c:f>
              <c:strCache>
                <c:ptCount val="59"/>
                <c:pt idx="0">
                  <c:v>GANNON</c:v>
                </c:pt>
                <c:pt idx="1">
                  <c:v>GANNON BAYSIDE GEN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PWR PLT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Mino'!$S$7:$S$65</c:f>
              <c:numCache>
                <c:formatCode>0%</c:formatCode>
                <c:ptCount val="59"/>
                <c:pt idx="0">
                  <c:v>0.14339303000968059</c:v>
                </c:pt>
                <c:pt idx="1">
                  <c:v>0.13879477250726047</c:v>
                </c:pt>
                <c:pt idx="2">
                  <c:v>0.135890609874153</c:v>
                </c:pt>
                <c:pt idx="3">
                  <c:v>0.13395450145208138</c:v>
                </c:pt>
                <c:pt idx="4">
                  <c:v>0.13383349467570188</c:v>
                </c:pt>
                <c:pt idx="5">
                  <c:v>8.022749273959344E-2</c:v>
                </c:pt>
                <c:pt idx="6">
                  <c:v>4.0174249757986467E-2</c:v>
                </c:pt>
                <c:pt idx="7">
                  <c:v>2.9162633107454036E-2</c:v>
                </c:pt>
                <c:pt idx="8">
                  <c:v>4.5135527589545033E-2</c:v>
                </c:pt>
                <c:pt idx="9">
                  <c:v>1.6335914811229441E-2</c:v>
                </c:pt>
                <c:pt idx="10">
                  <c:v>1.0890609874152963E-2</c:v>
                </c:pt>
                <c:pt idx="11">
                  <c:v>7.6234269119070759E-3</c:v>
                </c:pt>
                <c:pt idx="12">
                  <c:v>7.6234269119070759E-3</c:v>
                </c:pt>
                <c:pt idx="13">
                  <c:v>7.2604065827686437E-3</c:v>
                </c:pt>
                <c:pt idx="14">
                  <c:v>7.1393998063891666E-3</c:v>
                </c:pt>
                <c:pt idx="15">
                  <c:v>6.6553727008712565E-3</c:v>
                </c:pt>
                <c:pt idx="16">
                  <c:v>6.4133591481123024E-3</c:v>
                </c:pt>
                <c:pt idx="17">
                  <c:v>6.2923523717328244E-3</c:v>
                </c:pt>
                <c:pt idx="18">
                  <c:v>5.203291384317528E-3</c:v>
                </c:pt>
                <c:pt idx="19">
                  <c:v>5.203291384317528E-3</c:v>
                </c:pt>
                <c:pt idx="20">
                  <c:v>4.9612778315585729E-3</c:v>
                </c:pt>
                <c:pt idx="21">
                  <c:v>4.9612778315585729E-3</c:v>
                </c:pt>
                <c:pt idx="22">
                  <c:v>4.7192642787996187E-3</c:v>
                </c:pt>
                <c:pt idx="23">
                  <c:v>3.6302032913843219E-3</c:v>
                </c:pt>
                <c:pt idx="24">
                  <c:v>3.6302032913843219E-3</c:v>
                </c:pt>
                <c:pt idx="25">
                  <c:v>3.3881897386253673E-3</c:v>
                </c:pt>
                <c:pt idx="26">
                  <c:v>2.9041626331074576E-3</c:v>
                </c:pt>
                <c:pt idx="27">
                  <c:v>2.1781219748305933E-3</c:v>
                </c:pt>
                <c:pt idx="28">
                  <c:v>9.6805421103581923E-4</c:v>
                </c:pt>
                <c:pt idx="29">
                  <c:v>8.4704743465634181E-4</c:v>
                </c:pt>
                <c:pt idx="30">
                  <c:v>6.0503388189738698E-4</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E882-4BDE-9829-EB374BF951CE}"/>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3+ Minor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Mino'!$S$6</c:f>
              <c:strCache>
                <c:ptCount val="1"/>
                <c:pt idx="0">
                  <c:v>Cat 1 &amp; 2</c:v>
                </c:pt>
              </c:strCache>
            </c:strRef>
          </c:tx>
          <c:spPr>
            <a:solidFill>
              <a:schemeClr val="accent5"/>
            </a:solidFill>
            <a:ln>
              <a:noFill/>
            </a:ln>
            <a:effectLst/>
          </c:spPr>
          <c:invertIfNegative val="0"/>
          <c:cat>
            <c:strRef>
              <c:f>'SOURCE DATA FROM SLOSH MOD Mino'!$F$7:$F$65</c:f>
              <c:strCache>
                <c:ptCount val="59"/>
                <c:pt idx="0">
                  <c:v>GANNON</c:v>
                </c:pt>
                <c:pt idx="1">
                  <c:v>GANNON BAYSIDE GEN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PWR PLT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Mino'!$T$7:$T$65</c:f>
              <c:numCache>
                <c:formatCode>0%</c:formatCode>
                <c:ptCount val="59"/>
                <c:pt idx="0">
                  <c:v>4.4023434709090495E-2</c:v>
                </c:pt>
                <c:pt idx="1">
                  <c:v>4.3778132368001162E-2</c:v>
                </c:pt>
                <c:pt idx="2">
                  <c:v>4.3511395841768108E-2</c:v>
                </c:pt>
                <c:pt idx="3">
                  <c:v>4.3301817142584992E-2</c:v>
                </c:pt>
                <c:pt idx="4">
                  <c:v>4.3280382957441264E-2</c:v>
                </c:pt>
                <c:pt idx="5">
                  <c:v>3.6359522732144149E-2</c:v>
                </c:pt>
                <c:pt idx="6">
                  <c:v>2.9841148872323718E-2</c:v>
                </c:pt>
                <c:pt idx="7">
                  <c:v>3.0095977517921375E-2</c:v>
                </c:pt>
                <c:pt idx="8">
                  <c:v>2.9834004143942477E-2</c:v>
                </c:pt>
                <c:pt idx="9">
                  <c:v>2.8376479554168967E-2</c:v>
                </c:pt>
                <c:pt idx="10">
                  <c:v>3.2606158755864645E-2</c:v>
                </c:pt>
                <c:pt idx="11">
                  <c:v>2.9460096691990779E-2</c:v>
                </c:pt>
                <c:pt idx="12">
                  <c:v>3.0462740241491839E-2</c:v>
                </c:pt>
                <c:pt idx="13">
                  <c:v>2.9595846531234392E-2</c:v>
                </c:pt>
                <c:pt idx="14">
                  <c:v>2.9250517992807656E-2</c:v>
                </c:pt>
                <c:pt idx="15">
                  <c:v>2.7843006501702839E-2</c:v>
                </c:pt>
                <c:pt idx="16">
                  <c:v>2.7057086379766147E-2</c:v>
                </c:pt>
                <c:pt idx="17">
                  <c:v>2.7085665293291119E-2</c:v>
                </c:pt>
                <c:pt idx="18">
                  <c:v>2.4942246778918299E-2</c:v>
                </c:pt>
                <c:pt idx="19">
                  <c:v>2.5006549334349489E-2</c:v>
                </c:pt>
                <c:pt idx="20">
                  <c:v>2.5201838576770118E-2</c:v>
                </c:pt>
                <c:pt idx="21">
                  <c:v>2.396103741456097E-2</c:v>
                </c:pt>
                <c:pt idx="22">
                  <c:v>2.3577603658100944E-2</c:v>
                </c:pt>
                <c:pt idx="23">
                  <c:v>2.2653552120793556E-2</c:v>
                </c:pt>
                <c:pt idx="24">
                  <c:v>2.1491342970778076E-2</c:v>
                </c:pt>
                <c:pt idx="25">
                  <c:v>2.0136226154469038E-2</c:v>
                </c:pt>
                <c:pt idx="26">
                  <c:v>1.9859963323727654E-2</c:v>
                </c:pt>
                <c:pt idx="27">
                  <c:v>1.861201743313726E-2</c:v>
                </c:pt>
                <c:pt idx="28">
                  <c:v>1.7097335016313806E-2</c:v>
                </c:pt>
                <c:pt idx="29">
                  <c:v>1.5811283907690116E-2</c:v>
                </c:pt>
                <c:pt idx="30">
                  <c:v>1.524208721331778E-2</c:v>
                </c:pt>
                <c:pt idx="31">
                  <c:v>2.1934316130415112E-3</c:v>
                </c:pt>
                <c:pt idx="32">
                  <c:v>9.2881468956155188E-4</c:v>
                </c:pt>
                <c:pt idx="33">
                  <c:v>1.3003405653861726E-3</c:v>
                </c:pt>
                <c:pt idx="34">
                  <c:v>1.5768415537402661E-2</c:v>
                </c:pt>
                <c:pt idx="35">
                  <c:v>5.001309866869892E-5</c:v>
                </c:pt>
                <c:pt idx="36">
                  <c:v>2.1291290576103271E-3</c:v>
                </c:pt>
                <c:pt idx="37">
                  <c:v>1.3105813427326212E-2</c:v>
                </c:pt>
                <c:pt idx="38">
                  <c:v>1.2717616518612021E-3</c:v>
                </c:pt>
                <c:pt idx="39">
                  <c:v>1.5994665269475346E-2</c:v>
                </c:pt>
                <c:pt idx="40">
                  <c:v>6.4302555431184331E-5</c:v>
                </c:pt>
                <c:pt idx="41">
                  <c:v>7.9901879063564302E-3</c:v>
                </c:pt>
                <c:pt idx="42">
                  <c:v>1.0717092571864056E-4</c:v>
                </c:pt>
                <c:pt idx="43">
                  <c:v>7.5924646931339193E-3</c:v>
                </c:pt>
                <c:pt idx="44">
                  <c:v>1.3574983924361135E-4</c:v>
                </c:pt>
                <c:pt idx="45">
                  <c:v>7.5924646931339193E-3</c:v>
                </c:pt>
                <c:pt idx="46">
                  <c:v>5.0013098668698927E-4</c:v>
                </c:pt>
                <c:pt idx="47">
                  <c:v>5.5776512896234748E-3</c:v>
                </c:pt>
                <c:pt idx="48">
                  <c:v>3.7747981614232313E-3</c:v>
                </c:pt>
                <c:pt idx="49">
                  <c:v>8.0020957869918305E-4</c:v>
                </c:pt>
                <c:pt idx="50">
                  <c:v>8.0735430708042579E-4</c:v>
                </c:pt>
                <c:pt idx="51">
                  <c:v>1.213174879135012E-2</c:v>
                </c:pt>
                <c:pt idx="52">
                  <c:v>1.8766819881397515E-3</c:v>
                </c:pt>
                <c:pt idx="53">
                  <c:v>7.4305175164924154E-4</c:v>
                </c:pt>
                <c:pt idx="54">
                  <c:v>1.2146038248112604E-3</c:v>
                </c:pt>
                <c:pt idx="55">
                  <c:v>7.9520826883231373E-3</c:v>
                </c:pt>
                <c:pt idx="56">
                  <c:v>8.8594631927409553E-4</c:v>
                </c:pt>
                <c:pt idx="57">
                  <c:v>3.2984829360070507E-3</c:v>
                </c:pt>
                <c:pt idx="58">
                  <c:v>4.8560337231179614E-3</c:v>
                </c:pt>
              </c:numCache>
            </c:numRef>
          </c:val>
          <c:extLst>
            <c:ext xmlns:c16="http://schemas.microsoft.com/office/drawing/2014/chart" uri="{C3380CC4-5D6E-409C-BE32-E72D297353CC}">
              <c16:uniqueId val="{00000000-E179-4E30-9688-DB99CE16EA9C}"/>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1 &amp; 2 Major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Majo'!$S$6</c:f>
              <c:strCache>
                <c:ptCount val="1"/>
                <c:pt idx="0">
                  <c:v>Cat 1 &amp; 2</c:v>
                </c:pt>
              </c:strCache>
            </c:strRef>
          </c:tx>
          <c:spPr>
            <a:solidFill>
              <a:schemeClr val="accent1"/>
            </a:solidFill>
            <a:ln>
              <a:noFill/>
            </a:ln>
            <a:effectLst/>
          </c:spPr>
          <c:invertIfNegative val="0"/>
          <c:cat>
            <c:strRef>
              <c:f>'SOURCE DATA FROM SLOSH MOD Majo'!$F$7:$F$69</c:f>
              <c:strCache>
                <c:ptCount val="63"/>
                <c:pt idx="0">
                  <c:v>GANNON</c:v>
                </c:pt>
                <c:pt idx="1">
                  <c:v>GANNON BAYSIDE GEN</c:v>
                </c:pt>
                <c:pt idx="2">
                  <c:v>PLANT AVENUE</c:v>
                </c:pt>
                <c:pt idx="3">
                  <c:v>HARBOUR ISLAND</c:v>
                </c:pt>
                <c:pt idx="4">
                  <c:v>MARITIME</c:v>
                </c:pt>
                <c:pt idx="5">
                  <c:v>BAYCOURT</c:v>
                </c:pt>
                <c:pt idx="6">
                  <c:v>PORT SUTTON</c:v>
                </c:pt>
                <c:pt idx="7">
                  <c:v>SKYWAY</c:v>
                </c:pt>
                <c:pt idx="8">
                  <c:v>MILLPOINT</c:v>
                </c:pt>
                <c:pt idx="9">
                  <c:v>TWELFTH AVENUE</c:v>
                </c:pt>
                <c:pt idx="10">
                  <c:v>ROCKY CREEK</c:v>
                </c:pt>
                <c:pt idx="11">
                  <c:v>JACKSON ROAD</c:v>
                </c:pt>
                <c:pt idx="12">
                  <c:v>BIG BEND SOLAR</c:v>
                </c:pt>
                <c:pt idx="13">
                  <c:v>HOOKERS POINT</c:v>
                </c:pt>
                <c:pt idx="14">
                  <c:v>FIRST STREET</c:v>
                </c:pt>
                <c:pt idx="15">
                  <c:v>NATIONAL GYPSUM</c:v>
                </c:pt>
                <c:pt idx="16">
                  <c:v>BIG BEND PWR PLT</c:v>
                </c:pt>
                <c:pt idx="17">
                  <c:v>DESAL</c:v>
                </c:pt>
                <c:pt idx="18">
                  <c:v>MILLER MAC</c:v>
                </c:pt>
                <c:pt idx="19">
                  <c:v>DESAL</c:v>
                </c:pt>
                <c:pt idx="20">
                  <c:v>BIG BEND</c:v>
                </c:pt>
                <c:pt idx="21">
                  <c:v>MCKAY BAY COGEN</c:v>
                </c:pt>
                <c:pt idx="22">
                  <c:v>MEADOW PARK</c:v>
                </c:pt>
                <c:pt idx="23">
                  <c:v>DOUBLE BRANCH</c:v>
                </c:pt>
                <c:pt idx="24">
                  <c:v>SOUTH GIBSONTON</c:v>
                </c:pt>
                <c:pt idx="25">
                  <c:v>EL PRADO</c:v>
                </c:pt>
                <c:pt idx="26">
                  <c:v>CYPRESS STREET</c:v>
                </c:pt>
                <c:pt idx="27">
                  <c:v>MANHATTAN</c:v>
                </c:pt>
                <c:pt idx="28">
                  <c:v>MACDILL</c:v>
                </c:pt>
                <c:pt idx="29">
                  <c:v>GEORGE ROAD</c:v>
                </c:pt>
                <c:pt idx="30">
                  <c:v>GIBSONTON</c:v>
                </c:pt>
                <c:pt idx="31">
                  <c:v>GATX</c:v>
                </c:pt>
                <c:pt idx="32">
                  <c:v>INTERBAY</c:v>
                </c:pt>
                <c:pt idx="33">
                  <c:v>WOODLANDS</c:v>
                </c:pt>
                <c:pt idx="34">
                  <c:v>MADISON</c:v>
                </c:pt>
                <c:pt idx="35">
                  <c:v>HIMES</c:v>
                </c:pt>
                <c:pt idx="36">
                  <c:v>HIMES</c:v>
                </c:pt>
                <c:pt idx="37">
                  <c:v>GRAY STREET</c:v>
                </c:pt>
                <c:pt idx="38">
                  <c:v>HIMES</c:v>
                </c:pt>
                <c:pt idx="39">
                  <c:v>HIMES</c:v>
                </c:pt>
                <c:pt idx="40">
                  <c:v>BOYSCOUT</c:v>
                </c:pt>
                <c:pt idx="41">
                  <c:v>WASHINGTON STREET</c:v>
                </c:pt>
                <c:pt idx="42">
                  <c:v>ESTUARY</c:v>
                </c:pt>
                <c:pt idx="43">
                  <c:v>GRANADA</c:v>
                </c:pt>
                <c:pt idx="44">
                  <c:v>LOIS AVENUE</c:v>
                </c:pt>
                <c:pt idx="45">
                  <c:v>SHELDON ROAD</c:v>
                </c:pt>
                <c:pt idx="46">
                  <c:v>ELEVENTH AVENUE</c:v>
                </c:pt>
                <c:pt idx="47">
                  <c:v>THIRD AVENUE</c:v>
                </c:pt>
                <c:pt idx="48">
                  <c:v>MASSARO</c:v>
                </c:pt>
                <c:pt idx="49">
                  <c:v>ORIENT PARK</c:v>
                </c:pt>
                <c:pt idx="50">
                  <c:v>MARION STREET</c:v>
                </c:pt>
                <c:pt idx="51">
                  <c:v>ROME AVENUE</c:v>
                </c:pt>
                <c:pt idx="52">
                  <c:v>RUSKIN</c:v>
                </c:pt>
                <c:pt idx="53">
                  <c:v>WESTCHASE</c:v>
                </c:pt>
                <c:pt idx="54">
                  <c:v>MATANZAS</c:v>
                </c:pt>
                <c:pt idx="55">
                  <c:v>PLYMOUTH STREET</c:v>
                </c:pt>
                <c:pt idx="56">
                  <c:v>HYDE PARK</c:v>
                </c:pt>
                <c:pt idx="57">
                  <c:v>FAIRGROUNDS</c:v>
                </c:pt>
                <c:pt idx="58">
                  <c:v>SEVENTY EIGHTH STREET</c:v>
                </c:pt>
                <c:pt idx="59">
                  <c:v>EAST BAY</c:v>
                </c:pt>
                <c:pt idx="60">
                  <c:v>GULF CITY</c:v>
                </c:pt>
                <c:pt idx="61">
                  <c:v>PATTERSON ROAD</c:v>
                </c:pt>
                <c:pt idx="62">
                  <c:v>STATE ROAD 60</c:v>
                </c:pt>
              </c:strCache>
            </c:strRef>
          </c:cat>
          <c:val>
            <c:numRef>
              <c:f>'SOURCE DATA FROM SLOSH MOD Majo'!$S$7:$S$69</c:f>
              <c:numCache>
                <c:formatCode>0%</c:formatCode>
                <c:ptCount val="63"/>
                <c:pt idx="0">
                  <c:v>0.1420131788229948</c:v>
                </c:pt>
                <c:pt idx="1">
                  <c:v>0.13792319927289257</c:v>
                </c:pt>
                <c:pt idx="2">
                  <c:v>0.13474210406725745</c:v>
                </c:pt>
                <c:pt idx="3">
                  <c:v>0.13337877755055672</c:v>
                </c:pt>
                <c:pt idx="4">
                  <c:v>0.13315155646443994</c:v>
                </c:pt>
                <c:pt idx="5">
                  <c:v>8.2481254260395376E-2</c:v>
                </c:pt>
                <c:pt idx="6">
                  <c:v>1.6132697114292206E-2</c:v>
                </c:pt>
                <c:pt idx="7">
                  <c:v>1.4996591683708246E-2</c:v>
                </c:pt>
                <c:pt idx="8">
                  <c:v>1.3633265167007498E-2</c:v>
                </c:pt>
                <c:pt idx="9">
                  <c:v>1.4314928425357873E-2</c:v>
                </c:pt>
                <c:pt idx="10">
                  <c:v>1.3406044080890706E-2</c:v>
                </c:pt>
                <c:pt idx="11">
                  <c:v>1.3406044080890706E-2</c:v>
                </c:pt>
                <c:pt idx="12">
                  <c:v>1.4314928425357873E-2</c:v>
                </c:pt>
                <c:pt idx="13">
                  <c:v>1.3406044080890706E-2</c:v>
                </c:pt>
                <c:pt idx="14">
                  <c:v>1.5905476028175415E-2</c:v>
                </c:pt>
                <c:pt idx="15">
                  <c:v>1.2497159736423539E-2</c:v>
                </c:pt>
                <c:pt idx="16">
                  <c:v>1.1815496478073166E-2</c:v>
                </c:pt>
                <c:pt idx="17">
                  <c:v>9.7705067030220399E-3</c:v>
                </c:pt>
                <c:pt idx="18">
                  <c:v>1.2042717564189957E-2</c:v>
                </c:pt>
                <c:pt idx="19">
                  <c:v>9.7705067030220399E-3</c:v>
                </c:pt>
                <c:pt idx="20">
                  <c:v>9.7705067030220399E-3</c:v>
                </c:pt>
                <c:pt idx="21">
                  <c:v>9.3160645307884555E-3</c:v>
                </c:pt>
                <c:pt idx="22">
                  <c:v>8.8616223585548728E-3</c:v>
                </c:pt>
                <c:pt idx="23">
                  <c:v>9.3160645307884555E-3</c:v>
                </c:pt>
                <c:pt idx="24">
                  <c:v>6.8166325835037492E-3</c:v>
                </c:pt>
                <c:pt idx="25">
                  <c:v>6.8166325835037492E-3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extLst>
            <c:ext xmlns:c16="http://schemas.microsoft.com/office/drawing/2014/chart" uri="{C3380CC4-5D6E-409C-BE32-E72D297353CC}">
              <c16:uniqueId val="{00000000-3B0F-48D1-B499-B9FFBCBD018E}"/>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Cat 3+ Major Flooding Distribution</a:t>
            </a:r>
          </a:p>
        </c:rich>
      </c:tx>
      <c:layout>
        <c:manualLayout>
          <c:xMode val="edge"/>
          <c:yMode val="edge"/>
          <c:x val="0.28567605679519043"/>
          <c:y val="2.02340498032457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'SOURCE DATA FROM SLOSH MOD Majo'!$S$6</c:f>
              <c:strCache>
                <c:ptCount val="1"/>
                <c:pt idx="0">
                  <c:v>Cat 1 &amp; 2</c:v>
                </c:pt>
              </c:strCache>
            </c:strRef>
          </c:tx>
          <c:spPr>
            <a:solidFill>
              <a:schemeClr val="accent5"/>
            </a:solidFill>
            <a:ln>
              <a:noFill/>
            </a:ln>
            <a:effectLst/>
          </c:spPr>
          <c:invertIfNegative val="0"/>
          <c:cat>
            <c:strRef>
              <c:f>'SOURCE DATA FROM SLOSH MOD Majo'!$F$7:$F$69</c:f>
              <c:strCache>
                <c:ptCount val="63"/>
                <c:pt idx="0">
                  <c:v>GANNON</c:v>
                </c:pt>
                <c:pt idx="1">
                  <c:v>GANNON BAYSIDE GEN</c:v>
                </c:pt>
                <c:pt idx="2">
                  <c:v>PLANT AVENUE</c:v>
                </c:pt>
                <c:pt idx="3">
                  <c:v>HARBOUR ISLAND</c:v>
                </c:pt>
                <c:pt idx="4">
                  <c:v>MARITIME</c:v>
                </c:pt>
                <c:pt idx="5">
                  <c:v>BAYCOURT</c:v>
                </c:pt>
                <c:pt idx="6">
                  <c:v>PORT SUTTON</c:v>
                </c:pt>
                <c:pt idx="7">
                  <c:v>SKYWAY</c:v>
                </c:pt>
                <c:pt idx="8">
                  <c:v>MILLPOINT</c:v>
                </c:pt>
                <c:pt idx="9">
                  <c:v>TWELFTH AVENUE</c:v>
                </c:pt>
                <c:pt idx="10">
                  <c:v>ROCKY CREEK</c:v>
                </c:pt>
                <c:pt idx="11">
                  <c:v>JACKSON ROAD</c:v>
                </c:pt>
                <c:pt idx="12">
                  <c:v>BIG BEND SOLAR</c:v>
                </c:pt>
                <c:pt idx="13">
                  <c:v>HOOKERS POINT</c:v>
                </c:pt>
                <c:pt idx="14">
                  <c:v>FIRST STREET</c:v>
                </c:pt>
                <c:pt idx="15">
                  <c:v>NATIONAL GYPSUM</c:v>
                </c:pt>
                <c:pt idx="16">
                  <c:v>BIG BEND PWR PLT</c:v>
                </c:pt>
                <c:pt idx="17">
                  <c:v>DESAL</c:v>
                </c:pt>
                <c:pt idx="18">
                  <c:v>MILLER MAC</c:v>
                </c:pt>
                <c:pt idx="19">
                  <c:v>DESAL</c:v>
                </c:pt>
                <c:pt idx="20">
                  <c:v>BIG BEND</c:v>
                </c:pt>
                <c:pt idx="21">
                  <c:v>MCKAY BAY COGEN</c:v>
                </c:pt>
                <c:pt idx="22">
                  <c:v>MEADOW PARK</c:v>
                </c:pt>
                <c:pt idx="23">
                  <c:v>DOUBLE BRANCH</c:v>
                </c:pt>
                <c:pt idx="24">
                  <c:v>SOUTH GIBSONTON</c:v>
                </c:pt>
                <c:pt idx="25">
                  <c:v>EL PRADO</c:v>
                </c:pt>
                <c:pt idx="26">
                  <c:v>CYPRESS STREET</c:v>
                </c:pt>
                <c:pt idx="27">
                  <c:v>MANHATTAN</c:v>
                </c:pt>
                <c:pt idx="28">
                  <c:v>MACDILL</c:v>
                </c:pt>
                <c:pt idx="29">
                  <c:v>GEORGE ROAD</c:v>
                </c:pt>
                <c:pt idx="30">
                  <c:v>GIBSONTON</c:v>
                </c:pt>
                <c:pt idx="31">
                  <c:v>GATX</c:v>
                </c:pt>
                <c:pt idx="32">
                  <c:v>INTERBAY</c:v>
                </c:pt>
                <c:pt idx="33">
                  <c:v>WOODLANDS</c:v>
                </c:pt>
                <c:pt idx="34">
                  <c:v>MADISON</c:v>
                </c:pt>
                <c:pt idx="35">
                  <c:v>HIMES</c:v>
                </c:pt>
                <c:pt idx="36">
                  <c:v>HIMES</c:v>
                </c:pt>
                <c:pt idx="37">
                  <c:v>GRAY STREET</c:v>
                </c:pt>
                <c:pt idx="38">
                  <c:v>HIMES</c:v>
                </c:pt>
                <c:pt idx="39">
                  <c:v>HIMES</c:v>
                </c:pt>
                <c:pt idx="40">
                  <c:v>BOYSCOUT</c:v>
                </c:pt>
                <c:pt idx="41">
                  <c:v>WASHINGTON STREET</c:v>
                </c:pt>
                <c:pt idx="42">
                  <c:v>ESTUARY</c:v>
                </c:pt>
                <c:pt idx="43">
                  <c:v>GRANADA</c:v>
                </c:pt>
                <c:pt idx="44">
                  <c:v>LOIS AVENUE</c:v>
                </c:pt>
                <c:pt idx="45">
                  <c:v>SHELDON ROAD</c:v>
                </c:pt>
                <c:pt idx="46">
                  <c:v>ELEVENTH AVENUE</c:v>
                </c:pt>
                <c:pt idx="47">
                  <c:v>THIRD AVENUE</c:v>
                </c:pt>
                <c:pt idx="48">
                  <c:v>MASSARO</c:v>
                </c:pt>
                <c:pt idx="49">
                  <c:v>ORIENT PARK</c:v>
                </c:pt>
                <c:pt idx="50">
                  <c:v>MARION STREET</c:v>
                </c:pt>
                <c:pt idx="51">
                  <c:v>ROME AVENUE</c:v>
                </c:pt>
                <c:pt idx="52">
                  <c:v>RUSKIN</c:v>
                </c:pt>
                <c:pt idx="53">
                  <c:v>WESTCHASE</c:v>
                </c:pt>
                <c:pt idx="54">
                  <c:v>MATANZAS</c:v>
                </c:pt>
                <c:pt idx="55">
                  <c:v>PLYMOUTH STREET</c:v>
                </c:pt>
                <c:pt idx="56">
                  <c:v>HYDE PARK</c:v>
                </c:pt>
                <c:pt idx="57">
                  <c:v>FAIRGROUNDS</c:v>
                </c:pt>
                <c:pt idx="58">
                  <c:v>SEVENTY EIGHTH STREET</c:v>
                </c:pt>
                <c:pt idx="59">
                  <c:v>EAST BAY</c:v>
                </c:pt>
                <c:pt idx="60">
                  <c:v>GULF CITY</c:v>
                </c:pt>
                <c:pt idx="61">
                  <c:v>PATTERSON ROAD</c:v>
                </c:pt>
                <c:pt idx="62">
                  <c:v>STATE ROAD 60</c:v>
                </c:pt>
              </c:strCache>
            </c:strRef>
          </c:cat>
          <c:val>
            <c:numRef>
              <c:f>'SOURCE DATA FROM SLOSH MOD Majo'!$T$7:$T$69</c:f>
              <c:numCache>
                <c:formatCode>0%</c:formatCode>
                <c:ptCount val="63"/>
                <c:pt idx="0">
                  <c:v>4.2925760551376591E-2</c:v>
                </c:pt>
                <c:pt idx="1">
                  <c:v>4.2687219772483048E-2</c:v>
                </c:pt>
                <c:pt idx="2">
                  <c:v>4.2423203764775631E-2</c:v>
                </c:pt>
                <c:pt idx="3">
                  <c:v>4.2224033794048987E-2</c:v>
                </c:pt>
                <c:pt idx="4">
                  <c:v>4.2200874495127286E-2</c:v>
                </c:pt>
                <c:pt idx="5">
                  <c:v>3.5468466298588207E-2</c:v>
                </c:pt>
                <c:pt idx="6">
                  <c:v>3.182550857820432E-2</c:v>
                </c:pt>
                <c:pt idx="7">
                  <c:v>2.9141345833178942E-2</c:v>
                </c:pt>
                <c:pt idx="8">
                  <c:v>2.8905120984177572E-2</c:v>
                </c:pt>
                <c:pt idx="9">
                  <c:v>2.974117167525105E-2</c:v>
                </c:pt>
                <c:pt idx="10">
                  <c:v>2.7712417089709864E-2</c:v>
                </c:pt>
                <c:pt idx="11">
                  <c:v>2.7258494830844481E-2</c:v>
                </c:pt>
                <c:pt idx="12">
                  <c:v>2.8759217400970843E-2</c:v>
                </c:pt>
                <c:pt idx="13">
                  <c:v>2.8560047430244193E-2</c:v>
                </c:pt>
                <c:pt idx="14">
                  <c:v>2.9372938822395969E-2</c:v>
                </c:pt>
                <c:pt idx="15">
                  <c:v>2.7191332863971542E-2</c:v>
                </c:pt>
                <c:pt idx="16">
                  <c:v>2.6450235298477048E-2</c:v>
                </c:pt>
                <c:pt idx="17">
                  <c:v>2.442842850261237E-2</c:v>
                </c:pt>
                <c:pt idx="18">
                  <c:v>2.6422444139771004E-2</c:v>
                </c:pt>
                <c:pt idx="19">
                  <c:v>2.436589839552377E-2</c:v>
                </c:pt>
                <c:pt idx="20">
                  <c:v>2.436589839552377E-2</c:v>
                </c:pt>
                <c:pt idx="21">
                  <c:v>2.4622966613554675E-2</c:v>
                </c:pt>
                <c:pt idx="22">
                  <c:v>2.3043502427094527E-2</c:v>
                </c:pt>
                <c:pt idx="23">
                  <c:v>2.3407103420165266E-2</c:v>
                </c:pt>
                <c:pt idx="24">
                  <c:v>2.2149553488716792E-2</c:v>
                </c:pt>
                <c:pt idx="25">
                  <c:v>2.1021695631229853E-2</c:v>
                </c:pt>
                <c:pt idx="26">
                  <c:v>1.9437599584985366E-2</c:v>
                </c:pt>
                <c:pt idx="27">
                  <c:v>1.8219420461703783E-2</c:v>
                </c:pt>
                <c:pt idx="28">
                  <c:v>1.9690035943231925E-2</c:v>
                </c:pt>
                <c:pt idx="29">
                  <c:v>1.5500518768295847E-2</c:v>
                </c:pt>
                <c:pt idx="30">
                  <c:v>1.5456516100344613E-2</c:v>
                </c:pt>
                <c:pt idx="31">
                  <c:v>1.6741857190499129E-2</c:v>
                </c:pt>
                <c:pt idx="32">
                  <c:v>1.494006373439063E-2</c:v>
                </c:pt>
                <c:pt idx="33">
                  <c:v>1.5651054211286916E-2</c:v>
                </c:pt>
                <c:pt idx="34">
                  <c:v>1.2864990551006041E-2</c:v>
                </c:pt>
                <c:pt idx="35">
                  <c:v>1.1913143365324045E-2</c:v>
                </c:pt>
                <c:pt idx="36">
                  <c:v>1.1843665468558936E-2</c:v>
                </c:pt>
                <c:pt idx="37">
                  <c:v>2.2302404861600021E-3</c:v>
                </c:pt>
                <c:pt idx="38">
                  <c:v>1.1836717678882424E-2</c:v>
                </c:pt>
                <c:pt idx="39">
                  <c:v>1.1829769889205914E-2</c:v>
                </c:pt>
                <c:pt idx="40">
                  <c:v>2.0055952866194827E-3</c:v>
                </c:pt>
                <c:pt idx="41">
                  <c:v>2.0797050431689327E-3</c:v>
                </c:pt>
                <c:pt idx="42">
                  <c:v>2.0797050431689327E-3</c:v>
                </c:pt>
                <c:pt idx="43">
                  <c:v>2.0403342350020378E-3</c:v>
                </c:pt>
                <c:pt idx="44">
                  <c:v>1.929169600177863E-3</c:v>
                </c:pt>
                <c:pt idx="45">
                  <c:v>1.6280987141957231E-3</c:v>
                </c:pt>
                <c:pt idx="46">
                  <c:v>1.7022084707451731E-3</c:v>
                </c:pt>
                <c:pt idx="47">
                  <c:v>1.6558898729017669E-3</c:v>
                </c:pt>
                <c:pt idx="48">
                  <c:v>1.565568607107125E-3</c:v>
                </c:pt>
                <c:pt idx="49">
                  <c:v>1.5285137288324005E-3</c:v>
                </c:pt>
                <c:pt idx="50">
                  <c:v>1.3687145662726493E-3</c:v>
                </c:pt>
                <c:pt idx="51">
                  <c:v>1.3386074776744355E-3</c:v>
                </c:pt>
                <c:pt idx="52">
                  <c:v>1.2807092303701777E-3</c:v>
                </c:pt>
                <c:pt idx="53">
                  <c:v>5.2803201541482881E-4</c:v>
                </c:pt>
                <c:pt idx="54">
                  <c:v>5.141364360618071E-4</c:v>
                </c:pt>
                <c:pt idx="55">
                  <c:v>5.141364360618071E-4</c:v>
                </c:pt>
                <c:pt idx="56">
                  <c:v>4.724496980027416E-4</c:v>
                </c:pt>
                <c:pt idx="57">
                  <c:v>4.724496980027416E-4</c:v>
                </c:pt>
                <c:pt idx="58">
                  <c:v>4.6550190832623075E-4</c:v>
                </c:pt>
                <c:pt idx="59">
                  <c:v>0</c:v>
                </c:pt>
                <c:pt idx="60">
                  <c:v>0</c:v>
                </c:pt>
                <c:pt idx="61">
                  <c:v>0</c:v>
                </c:pt>
                <c:pt idx="62">
                  <c:v>0</c:v>
                </c:pt>
              </c:numCache>
            </c:numRef>
          </c:val>
          <c:extLst>
            <c:ext xmlns:c16="http://schemas.microsoft.com/office/drawing/2014/chart" uri="{C3380CC4-5D6E-409C-BE32-E72D297353CC}">
              <c16:uniqueId val="{00000000-0757-4198-859A-CB685ADE9E3D}"/>
            </c:ext>
          </c:extLst>
        </c:ser>
        <c:dLbls>
          <c:showLegendKey val="0"/>
          <c:showVal val="0"/>
          <c:showCatName val="0"/>
          <c:showSerName val="0"/>
          <c:showPercent val="0"/>
          <c:showBubbleSize val="0"/>
        </c:dLbls>
        <c:gapWidth val="100"/>
        <c:overlap val="-27"/>
        <c:axId val="285470112"/>
        <c:axId val="1428196799"/>
      </c:barChart>
      <c:catAx>
        <c:axId val="28547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428196799"/>
        <c:crosses val="autoZero"/>
        <c:auto val="1"/>
        <c:lblAlgn val="ctr"/>
        <c:lblOffset val="100"/>
        <c:tickLblSkip val="1"/>
        <c:noMultiLvlLbl val="0"/>
      </c:catAx>
      <c:valAx>
        <c:axId val="14281967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85470112"/>
        <c:crossesAt val="1"/>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Category  Distributions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091162266542336E-2"/>
          <c:y val="5.4128960127072107E-2"/>
          <c:w val="0.96014435381680518"/>
          <c:h val="0.77378115171303752"/>
        </c:manualLayout>
      </c:layout>
      <c:barChart>
        <c:barDir val="col"/>
        <c:grouping val="stacked"/>
        <c:varyColors val="0"/>
        <c:ser>
          <c:idx val="1"/>
          <c:order val="1"/>
          <c:tx>
            <c:strRef>
              <c:f>'SOURCE DATA FROM SLOSH MOD Mino'!$G$6</c:f>
              <c:strCache>
                <c:ptCount val="1"/>
                <c:pt idx="0">
                  <c:v>c1_mean</c:v>
                </c:pt>
              </c:strCache>
            </c:strRef>
          </c:tx>
          <c:spPr>
            <a:solidFill>
              <a:schemeClr val="accent2"/>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Mino'!$G$7:$G$65</c:f>
              <c:numCache>
                <c:formatCode>General</c:formatCode>
                <c:ptCount val="59"/>
                <c:pt idx="0">
                  <c:v>5.6</c:v>
                </c:pt>
                <c:pt idx="1">
                  <c:v>5.4</c:v>
                </c:pt>
                <c:pt idx="2">
                  <c:v>5.3</c:v>
                </c:pt>
                <c:pt idx="3">
                  <c:v>5.2</c:v>
                </c:pt>
                <c:pt idx="4">
                  <c:v>5.2</c:v>
                </c:pt>
                <c:pt idx="5">
                  <c:v>3</c:v>
                </c:pt>
                <c:pt idx="6">
                  <c:v>1.4</c:v>
                </c:pt>
                <c:pt idx="7">
                  <c:v>0.9</c:v>
                </c:pt>
                <c:pt idx="8">
                  <c:v>1.6</c:v>
                </c:pt>
                <c:pt idx="9">
                  <c:v>0.4</c:v>
                </c:pt>
                <c:pt idx="10">
                  <c:v>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AB87-43AB-8267-EBAEB7FBC060}"/>
            </c:ext>
          </c:extLst>
        </c:ser>
        <c:dLbls>
          <c:showLegendKey val="0"/>
          <c:showVal val="0"/>
          <c:showCatName val="0"/>
          <c:showSerName val="0"/>
          <c:showPercent val="0"/>
          <c:showBubbleSize val="0"/>
        </c:dLbls>
        <c:gapWidth val="219"/>
        <c:overlap val="100"/>
        <c:axId val="1378888687"/>
        <c:axId val="117211007"/>
        <c:extLst>
          <c:ext xmlns:c15="http://schemas.microsoft.com/office/drawing/2012/chart" uri="{02D57815-91ED-43cb-92C2-25804820EDAC}">
            <c15:filteredBarSeries>
              <c15:ser>
                <c:idx val="0"/>
                <c:order val="0"/>
                <c:tx>
                  <c:strRef>
                    <c:extLst>
                      <c:ext uri="{02D57815-91ED-43cb-92C2-25804820EDAC}">
                        <c15:formulaRef>
                          <c15:sqref>'SOURCE DATA FROM SLOSH MOD Mino'!$H$6</c15:sqref>
                        </c15:formulaRef>
                      </c:ext>
                    </c:extLst>
                    <c:strCache>
                      <c:ptCount val="1"/>
                      <c:pt idx="0">
                        <c:v>c2_mean</c:v>
                      </c:pt>
                    </c:strCache>
                  </c:strRef>
                </c:tx>
                <c:spPr>
                  <a:solidFill>
                    <a:schemeClr val="accent1"/>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Mino'!$H$7:$H$65</c15:sqref>
                        </c15:formulaRef>
                      </c:ext>
                    </c:extLst>
                    <c:numCache>
                      <c:formatCode>General</c:formatCode>
                      <c:ptCount val="59"/>
                      <c:pt idx="0">
                        <c:v>12.1</c:v>
                      </c:pt>
                      <c:pt idx="1">
                        <c:v>12.1</c:v>
                      </c:pt>
                      <c:pt idx="2">
                        <c:v>11.6</c:v>
                      </c:pt>
                      <c:pt idx="3">
                        <c:v>11.9</c:v>
                      </c:pt>
                      <c:pt idx="4">
                        <c:v>11.8</c:v>
                      </c:pt>
                      <c:pt idx="5">
                        <c:v>9.3000000000000007</c:v>
                      </c:pt>
                      <c:pt idx="6">
                        <c:v>6.6</c:v>
                      </c:pt>
                      <c:pt idx="7">
                        <c:v>7</c:v>
                      </c:pt>
                      <c:pt idx="8">
                        <c:v>6.9</c:v>
                      </c:pt>
                      <c:pt idx="9">
                        <c:v>5.9</c:v>
                      </c:pt>
                      <c:pt idx="10">
                        <c:v>7.1</c:v>
                      </c:pt>
                      <c:pt idx="11">
                        <c:v>6.3</c:v>
                      </c:pt>
                      <c:pt idx="12">
                        <c:v>6.3</c:v>
                      </c:pt>
                      <c:pt idx="13">
                        <c:v>6</c:v>
                      </c:pt>
                      <c:pt idx="14">
                        <c:v>5.9</c:v>
                      </c:pt>
                      <c:pt idx="15">
                        <c:v>5.5</c:v>
                      </c:pt>
                      <c:pt idx="16">
                        <c:v>5.3</c:v>
                      </c:pt>
                      <c:pt idx="17">
                        <c:v>5.2</c:v>
                      </c:pt>
                      <c:pt idx="18">
                        <c:v>4.3</c:v>
                      </c:pt>
                      <c:pt idx="19">
                        <c:v>4.3</c:v>
                      </c:pt>
                      <c:pt idx="20">
                        <c:v>4.0999999999999996</c:v>
                      </c:pt>
                      <c:pt idx="21">
                        <c:v>4.0999999999999996</c:v>
                      </c:pt>
                      <c:pt idx="22">
                        <c:v>3.9</c:v>
                      </c:pt>
                      <c:pt idx="23">
                        <c:v>3</c:v>
                      </c:pt>
                      <c:pt idx="24">
                        <c:v>3</c:v>
                      </c:pt>
                      <c:pt idx="25">
                        <c:v>2.8</c:v>
                      </c:pt>
                      <c:pt idx="26">
                        <c:v>2.4</c:v>
                      </c:pt>
                      <c:pt idx="27">
                        <c:v>1.8</c:v>
                      </c:pt>
                      <c:pt idx="28">
                        <c:v>0.8</c:v>
                      </c:pt>
                      <c:pt idx="29">
                        <c:v>0.7</c:v>
                      </c:pt>
                      <c:pt idx="30">
                        <c:v>0.5</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AB87-43AB-8267-EBAEB7FBC060}"/>
                  </c:ext>
                </c:extLst>
              </c15:ser>
            </c15:filteredBarSeries>
          </c:ext>
        </c:extLst>
      </c:barChart>
      <c:catAx>
        <c:axId val="137888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11007"/>
        <c:crosses val="autoZero"/>
        <c:auto val="1"/>
        <c:lblAlgn val="ctr"/>
        <c:lblOffset val="100"/>
        <c:noMultiLvlLbl val="0"/>
      </c:catAx>
      <c:valAx>
        <c:axId val="1172110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888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Category 1 &amp; 2 Distributions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2091162266542336E-2"/>
          <c:y val="5.4128960127072107E-2"/>
          <c:w val="0.96014435381680518"/>
          <c:h val="0.77378115171303752"/>
        </c:manualLayout>
      </c:layout>
      <c:barChart>
        <c:barDir val="col"/>
        <c:grouping val="stacked"/>
        <c:varyColors val="0"/>
        <c:ser>
          <c:idx val="0"/>
          <c:order val="0"/>
          <c:tx>
            <c:strRef>
              <c:f>'SOURCE DATA FROM SLOSH MOD Mino'!$H$6</c:f>
              <c:strCache>
                <c:ptCount val="1"/>
                <c:pt idx="0">
                  <c:v>c2_mean</c:v>
                </c:pt>
              </c:strCache>
            </c:strRef>
          </c:tx>
          <c:spPr>
            <a:solidFill>
              <a:schemeClr val="accent1"/>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Mino'!$H$7:$H$65</c:f>
              <c:numCache>
                <c:formatCode>General</c:formatCode>
                <c:ptCount val="59"/>
                <c:pt idx="0">
                  <c:v>12.1</c:v>
                </c:pt>
                <c:pt idx="1">
                  <c:v>12.1</c:v>
                </c:pt>
                <c:pt idx="2">
                  <c:v>11.6</c:v>
                </c:pt>
                <c:pt idx="3">
                  <c:v>11.9</c:v>
                </c:pt>
                <c:pt idx="4">
                  <c:v>11.8</c:v>
                </c:pt>
                <c:pt idx="5">
                  <c:v>9.3000000000000007</c:v>
                </c:pt>
                <c:pt idx="6">
                  <c:v>6.6</c:v>
                </c:pt>
                <c:pt idx="7">
                  <c:v>7</c:v>
                </c:pt>
                <c:pt idx="8">
                  <c:v>6.9</c:v>
                </c:pt>
                <c:pt idx="9">
                  <c:v>5.9</c:v>
                </c:pt>
                <c:pt idx="10">
                  <c:v>7.1</c:v>
                </c:pt>
                <c:pt idx="11">
                  <c:v>6.3</c:v>
                </c:pt>
                <c:pt idx="12">
                  <c:v>6.3</c:v>
                </c:pt>
                <c:pt idx="13">
                  <c:v>6</c:v>
                </c:pt>
                <c:pt idx="14">
                  <c:v>5.9</c:v>
                </c:pt>
                <c:pt idx="15">
                  <c:v>5.5</c:v>
                </c:pt>
                <c:pt idx="16">
                  <c:v>5.3</c:v>
                </c:pt>
                <c:pt idx="17">
                  <c:v>5.2</c:v>
                </c:pt>
                <c:pt idx="18">
                  <c:v>4.3</c:v>
                </c:pt>
                <c:pt idx="19">
                  <c:v>4.3</c:v>
                </c:pt>
                <c:pt idx="20">
                  <c:v>4.0999999999999996</c:v>
                </c:pt>
                <c:pt idx="21">
                  <c:v>4.0999999999999996</c:v>
                </c:pt>
                <c:pt idx="22">
                  <c:v>3.9</c:v>
                </c:pt>
                <c:pt idx="23">
                  <c:v>3</c:v>
                </c:pt>
                <c:pt idx="24">
                  <c:v>3</c:v>
                </c:pt>
                <c:pt idx="25">
                  <c:v>2.8</c:v>
                </c:pt>
                <c:pt idx="26">
                  <c:v>2.4</c:v>
                </c:pt>
                <c:pt idx="27">
                  <c:v>1.8</c:v>
                </c:pt>
                <c:pt idx="28">
                  <c:v>0.8</c:v>
                </c:pt>
                <c:pt idx="29">
                  <c:v>0.7</c:v>
                </c:pt>
                <c:pt idx="30">
                  <c:v>0.5</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28DE-4C75-AD97-A759068C0337}"/>
            </c:ext>
          </c:extLst>
        </c:ser>
        <c:dLbls>
          <c:showLegendKey val="0"/>
          <c:showVal val="0"/>
          <c:showCatName val="0"/>
          <c:showSerName val="0"/>
          <c:showPercent val="0"/>
          <c:showBubbleSize val="0"/>
        </c:dLbls>
        <c:gapWidth val="219"/>
        <c:overlap val="100"/>
        <c:axId val="1378888687"/>
        <c:axId val="117211007"/>
        <c:extLst>
          <c:ext xmlns:c15="http://schemas.microsoft.com/office/drawing/2012/chart" uri="{02D57815-91ED-43cb-92C2-25804820EDAC}">
            <c15:filteredBarSeries>
              <c15:ser>
                <c:idx val="1"/>
                <c:order val="1"/>
                <c:tx>
                  <c:strRef>
                    <c:extLst>
                      <c:ext uri="{02D57815-91ED-43cb-92C2-25804820EDAC}">
                        <c15:formulaRef>
                          <c15:sqref>'SOURCE DATA FROM SLOSH MOD Mino'!$G$6</c15:sqref>
                        </c15:formulaRef>
                      </c:ext>
                    </c:extLst>
                    <c:strCache>
                      <c:ptCount val="1"/>
                      <c:pt idx="0">
                        <c:v>c1_mean</c:v>
                      </c:pt>
                    </c:strCache>
                  </c:strRef>
                </c:tx>
                <c:spPr>
                  <a:solidFill>
                    <a:schemeClr val="accent2"/>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Mino'!$G$7:$G$65</c15:sqref>
                        </c15:formulaRef>
                      </c:ext>
                    </c:extLst>
                    <c:numCache>
                      <c:formatCode>General</c:formatCode>
                      <c:ptCount val="59"/>
                      <c:pt idx="0">
                        <c:v>5.6</c:v>
                      </c:pt>
                      <c:pt idx="1">
                        <c:v>5.4</c:v>
                      </c:pt>
                      <c:pt idx="2">
                        <c:v>5.3</c:v>
                      </c:pt>
                      <c:pt idx="3">
                        <c:v>5.2</c:v>
                      </c:pt>
                      <c:pt idx="4">
                        <c:v>5.2</c:v>
                      </c:pt>
                      <c:pt idx="5">
                        <c:v>3</c:v>
                      </c:pt>
                      <c:pt idx="6">
                        <c:v>1.4</c:v>
                      </c:pt>
                      <c:pt idx="7">
                        <c:v>0.9</c:v>
                      </c:pt>
                      <c:pt idx="8">
                        <c:v>1.6</c:v>
                      </c:pt>
                      <c:pt idx="9">
                        <c:v>0.4</c:v>
                      </c:pt>
                      <c:pt idx="10">
                        <c:v>0.1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28DE-4C75-AD97-A759068C0337}"/>
                  </c:ext>
                </c:extLst>
              </c15:ser>
            </c15:filteredBarSeries>
          </c:ext>
        </c:extLst>
      </c:barChart>
      <c:catAx>
        <c:axId val="137888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11007"/>
        <c:crosses val="autoZero"/>
        <c:auto val="1"/>
        <c:lblAlgn val="ctr"/>
        <c:lblOffset val="100"/>
        <c:noMultiLvlLbl val="0"/>
      </c:catAx>
      <c:valAx>
        <c:axId val="1172110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888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3 and Above Distribution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3398685559503597E-2"/>
          <c:y val="8.5192220714608788E-2"/>
          <c:w val="0.97765570900438581"/>
          <c:h val="0.70444655747746587"/>
        </c:manualLayout>
      </c:layout>
      <c:barChart>
        <c:barDir val="col"/>
        <c:grouping val="stacked"/>
        <c:varyColors val="0"/>
        <c:ser>
          <c:idx val="2"/>
          <c:order val="2"/>
          <c:tx>
            <c:strRef>
              <c:f>'SOURCE DATA FROM SLOSH MOD Mino'!$I$6</c:f>
              <c:strCache>
                <c:ptCount val="1"/>
                <c:pt idx="0">
                  <c:v>c3_mean</c:v>
                </c:pt>
              </c:strCache>
            </c:strRef>
          </c:tx>
          <c:spPr>
            <a:solidFill>
              <a:schemeClr val="accent3"/>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Mino'!$I$7:$I$65</c:f>
              <c:numCache>
                <c:formatCode>General</c:formatCode>
                <c:ptCount val="59"/>
                <c:pt idx="0">
                  <c:v>17.899999999999999</c:v>
                </c:pt>
                <c:pt idx="1">
                  <c:v>17.8</c:v>
                </c:pt>
                <c:pt idx="2">
                  <c:v>17.7</c:v>
                </c:pt>
                <c:pt idx="3">
                  <c:v>17.600000000000001</c:v>
                </c:pt>
                <c:pt idx="4">
                  <c:v>17.600000000000001</c:v>
                </c:pt>
                <c:pt idx="5">
                  <c:v>14.7</c:v>
                </c:pt>
                <c:pt idx="6">
                  <c:v>11.9</c:v>
                </c:pt>
                <c:pt idx="7">
                  <c:v>12.1</c:v>
                </c:pt>
                <c:pt idx="8">
                  <c:v>11.9</c:v>
                </c:pt>
                <c:pt idx="9">
                  <c:v>11.3</c:v>
                </c:pt>
                <c:pt idx="10">
                  <c:v>13.1</c:v>
                </c:pt>
                <c:pt idx="11">
                  <c:v>11.8</c:v>
                </c:pt>
                <c:pt idx="12">
                  <c:v>12.2</c:v>
                </c:pt>
                <c:pt idx="13">
                  <c:v>11.8</c:v>
                </c:pt>
                <c:pt idx="14">
                  <c:v>11.7</c:v>
                </c:pt>
                <c:pt idx="15">
                  <c:v>11.1</c:v>
                </c:pt>
                <c:pt idx="16">
                  <c:v>10.8</c:v>
                </c:pt>
                <c:pt idx="17">
                  <c:v>10.8</c:v>
                </c:pt>
                <c:pt idx="18">
                  <c:v>9.9</c:v>
                </c:pt>
                <c:pt idx="19">
                  <c:v>9.9</c:v>
                </c:pt>
                <c:pt idx="20">
                  <c:v>10</c:v>
                </c:pt>
                <c:pt idx="21">
                  <c:v>9.5</c:v>
                </c:pt>
                <c:pt idx="22">
                  <c:v>9.3000000000000007</c:v>
                </c:pt>
                <c:pt idx="23">
                  <c:v>8.9</c:v>
                </c:pt>
                <c:pt idx="24">
                  <c:v>8.4</c:v>
                </c:pt>
                <c:pt idx="25">
                  <c:v>7.9</c:v>
                </c:pt>
                <c:pt idx="26">
                  <c:v>7.7</c:v>
                </c:pt>
                <c:pt idx="27">
                  <c:v>7.2</c:v>
                </c:pt>
                <c:pt idx="28">
                  <c:v>6.6</c:v>
                </c:pt>
                <c:pt idx="29">
                  <c:v>6</c:v>
                </c:pt>
                <c:pt idx="30">
                  <c:v>5.8</c:v>
                </c:pt>
                <c:pt idx="31">
                  <c:v>0.3</c:v>
                </c:pt>
                <c:pt idx="32">
                  <c:v>0</c:v>
                </c:pt>
                <c:pt idx="33">
                  <c:v>0</c:v>
                </c:pt>
                <c:pt idx="34">
                  <c:v>6</c:v>
                </c:pt>
                <c:pt idx="35">
                  <c:v>0</c:v>
                </c:pt>
                <c:pt idx="36">
                  <c:v>0.3</c:v>
                </c:pt>
                <c:pt idx="37">
                  <c:v>4.9000000000000004</c:v>
                </c:pt>
                <c:pt idx="38">
                  <c:v>0</c:v>
                </c:pt>
                <c:pt idx="39">
                  <c:v>6.2</c:v>
                </c:pt>
                <c:pt idx="40">
                  <c:v>0</c:v>
                </c:pt>
                <c:pt idx="41">
                  <c:v>2.8</c:v>
                </c:pt>
                <c:pt idx="42">
                  <c:v>0</c:v>
                </c:pt>
                <c:pt idx="43">
                  <c:v>2.6</c:v>
                </c:pt>
                <c:pt idx="44">
                  <c:v>0</c:v>
                </c:pt>
                <c:pt idx="45">
                  <c:v>2.6</c:v>
                </c:pt>
                <c:pt idx="46">
                  <c:v>0</c:v>
                </c:pt>
                <c:pt idx="47">
                  <c:v>1.7</c:v>
                </c:pt>
                <c:pt idx="48">
                  <c:v>1</c:v>
                </c:pt>
                <c:pt idx="49">
                  <c:v>0</c:v>
                </c:pt>
                <c:pt idx="50">
                  <c:v>0</c:v>
                </c:pt>
                <c:pt idx="51">
                  <c:v>4.5</c:v>
                </c:pt>
                <c:pt idx="52">
                  <c:v>0.2</c:v>
                </c:pt>
                <c:pt idx="53">
                  <c:v>0</c:v>
                </c:pt>
                <c:pt idx="54">
                  <c:v>0</c:v>
                </c:pt>
                <c:pt idx="55">
                  <c:v>2.7</c:v>
                </c:pt>
                <c:pt idx="56">
                  <c:v>0</c:v>
                </c:pt>
                <c:pt idx="57">
                  <c:v>0.8</c:v>
                </c:pt>
                <c:pt idx="58">
                  <c:v>1.4</c:v>
                </c:pt>
              </c:numCache>
            </c:numRef>
          </c:val>
          <c:extLst>
            <c:ext xmlns:c16="http://schemas.microsoft.com/office/drawing/2014/chart" uri="{C3380CC4-5D6E-409C-BE32-E72D297353CC}">
              <c16:uniqueId val="{00000002-4E27-4320-B5FF-E5C96865ADE0}"/>
            </c:ext>
          </c:extLst>
        </c:ser>
        <c:dLbls>
          <c:showLegendKey val="0"/>
          <c:showVal val="0"/>
          <c:showCatName val="0"/>
          <c:showSerName val="0"/>
          <c:showPercent val="0"/>
          <c:showBubbleSize val="0"/>
        </c:dLbls>
        <c:gapWidth val="150"/>
        <c:overlap val="100"/>
        <c:axId val="305678783"/>
        <c:axId val="1428205119"/>
        <c:extLst>
          <c:ext xmlns:c15="http://schemas.microsoft.com/office/drawing/2012/chart" uri="{02D57815-91ED-43cb-92C2-25804820EDAC}">
            <c15:filteredBarSeries>
              <c15:ser>
                <c:idx val="0"/>
                <c:order val="0"/>
                <c:tx>
                  <c:strRef>
                    <c:extLst>
                      <c:ext uri="{02D57815-91ED-43cb-92C2-25804820EDAC}">
                        <c15:formulaRef>
                          <c15:sqref>'SOURCE DATA FROM SLOSH MOD Mino'!$K$6</c15:sqref>
                        </c15:formulaRef>
                      </c:ext>
                    </c:extLst>
                    <c:strCache>
                      <c:ptCount val="1"/>
                      <c:pt idx="0">
                        <c:v>c5_mean</c:v>
                      </c:pt>
                    </c:strCache>
                  </c:strRef>
                </c:tx>
                <c:spPr>
                  <a:solidFill>
                    <a:schemeClr val="accent1"/>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Mino'!$K$7:$K$65</c15:sqref>
                        </c15:formulaRef>
                      </c:ext>
                    </c:extLst>
                    <c:numCache>
                      <c:formatCode>General</c:formatCode>
                      <c:ptCount val="59"/>
                      <c:pt idx="0">
                        <c:v>27.4</c:v>
                      </c:pt>
                      <c:pt idx="1">
                        <c:v>27.2</c:v>
                      </c:pt>
                      <c:pt idx="2">
                        <c:v>27.1</c:v>
                      </c:pt>
                      <c:pt idx="3">
                        <c:v>27</c:v>
                      </c:pt>
                      <c:pt idx="4">
                        <c:v>26.9</c:v>
                      </c:pt>
                      <c:pt idx="5">
                        <c:v>24</c:v>
                      </c:pt>
                      <c:pt idx="6">
                        <c:v>22.3</c:v>
                      </c:pt>
                      <c:pt idx="7">
                        <c:v>20.8</c:v>
                      </c:pt>
                      <c:pt idx="8">
                        <c:v>22.2</c:v>
                      </c:pt>
                      <c:pt idx="9">
                        <c:v>21.6</c:v>
                      </c:pt>
                      <c:pt idx="10">
                        <c:v>22.6</c:v>
                      </c:pt>
                      <c:pt idx="11">
                        <c:v>21.2</c:v>
                      </c:pt>
                      <c:pt idx="12">
                        <c:v>21.7</c:v>
                      </c:pt>
                      <c:pt idx="13">
                        <c:v>21.9</c:v>
                      </c:pt>
                      <c:pt idx="14">
                        <c:v>21.1</c:v>
                      </c:pt>
                      <c:pt idx="15">
                        <c:v>20.8</c:v>
                      </c:pt>
                      <c:pt idx="16">
                        <c:v>19.899999999999999</c:v>
                      </c:pt>
                      <c:pt idx="17">
                        <c:v>20.3</c:v>
                      </c:pt>
                      <c:pt idx="18">
                        <c:v>19.399999999999999</c:v>
                      </c:pt>
                      <c:pt idx="19">
                        <c:v>20.3</c:v>
                      </c:pt>
                      <c:pt idx="20">
                        <c:v>19.399999999999999</c:v>
                      </c:pt>
                      <c:pt idx="21">
                        <c:v>19</c:v>
                      </c:pt>
                      <c:pt idx="22">
                        <c:v>19.3</c:v>
                      </c:pt>
                      <c:pt idx="23">
                        <c:v>18.899999999999999</c:v>
                      </c:pt>
                      <c:pt idx="24">
                        <c:v>18.600000000000001</c:v>
                      </c:pt>
                      <c:pt idx="25">
                        <c:v>17</c:v>
                      </c:pt>
                      <c:pt idx="26">
                        <c:v>18.2</c:v>
                      </c:pt>
                      <c:pt idx="27">
                        <c:v>17.3</c:v>
                      </c:pt>
                      <c:pt idx="28">
                        <c:v>15.9</c:v>
                      </c:pt>
                      <c:pt idx="29">
                        <c:v>16.5</c:v>
                      </c:pt>
                      <c:pt idx="30">
                        <c:v>15.6</c:v>
                      </c:pt>
                      <c:pt idx="31">
                        <c:v>10.6</c:v>
                      </c:pt>
                      <c:pt idx="32">
                        <c:v>7.6</c:v>
                      </c:pt>
                      <c:pt idx="33">
                        <c:v>9.1999999999999993</c:v>
                      </c:pt>
                      <c:pt idx="34">
                        <c:v>16.100000000000001</c:v>
                      </c:pt>
                      <c:pt idx="35">
                        <c:v>0.7</c:v>
                      </c:pt>
                      <c:pt idx="36">
                        <c:v>9.6999999999999993</c:v>
                      </c:pt>
                      <c:pt idx="37">
                        <c:v>14.6</c:v>
                      </c:pt>
                      <c:pt idx="38">
                        <c:v>9</c:v>
                      </c:pt>
                      <c:pt idx="39">
                        <c:v>15</c:v>
                      </c:pt>
                      <c:pt idx="40">
                        <c:v>0.9</c:v>
                      </c:pt>
                      <c:pt idx="41">
                        <c:v>12.1</c:v>
                      </c:pt>
                      <c:pt idx="42">
                        <c:v>1.5</c:v>
                      </c:pt>
                      <c:pt idx="43">
                        <c:v>12.2</c:v>
                      </c:pt>
                      <c:pt idx="44">
                        <c:v>1.9</c:v>
                      </c:pt>
                      <c:pt idx="45">
                        <c:v>12.2</c:v>
                      </c:pt>
                      <c:pt idx="46">
                        <c:v>6.8</c:v>
                      </c:pt>
                      <c:pt idx="47">
                        <c:v>12.3</c:v>
                      </c:pt>
                      <c:pt idx="48">
                        <c:v>10.5</c:v>
                      </c:pt>
                      <c:pt idx="49">
                        <c:v>6.8</c:v>
                      </c:pt>
                      <c:pt idx="50">
                        <c:v>6.7</c:v>
                      </c:pt>
                      <c:pt idx="51">
                        <c:v>14.3</c:v>
                      </c:pt>
                      <c:pt idx="52">
                        <c:v>9.4</c:v>
                      </c:pt>
                      <c:pt idx="53">
                        <c:v>7.4</c:v>
                      </c:pt>
                      <c:pt idx="54">
                        <c:v>8.4</c:v>
                      </c:pt>
                      <c:pt idx="55">
                        <c:v>13.2</c:v>
                      </c:pt>
                      <c:pt idx="56">
                        <c:v>7.4</c:v>
                      </c:pt>
                      <c:pt idx="57">
                        <c:v>10.3</c:v>
                      </c:pt>
                      <c:pt idx="58">
                        <c:v>11.9</c:v>
                      </c:pt>
                    </c:numCache>
                  </c:numRef>
                </c:val>
                <c:extLst>
                  <c:ext xmlns:c16="http://schemas.microsoft.com/office/drawing/2014/chart" uri="{C3380CC4-5D6E-409C-BE32-E72D297353CC}">
                    <c16:uniqueId val="{00000000-4E27-4320-B5FF-E5C96865ADE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'SOURCE DATA FROM SLOSH MOD Mino'!$J$6</c15:sqref>
                        </c15:formulaRef>
                      </c:ext>
                    </c:extLst>
                    <c:strCache>
                      <c:ptCount val="1"/>
                      <c:pt idx="0">
                        <c:v>c4_mean</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xmlns:c15="http://schemas.microsoft.com/office/drawing/2012/chart">
                      <c:ext xmlns:c15="http://schemas.microsoft.com/office/drawing/2012/chart" uri="{02D57815-91ED-43cb-92C2-25804820EDAC}">
                        <c15:formulaRef>
                          <c15:sqref>'SOURCE DATA FROM SLOSH MOD Mino'!$J$7:$J$65</c15:sqref>
                        </c15:formulaRef>
                      </c:ext>
                    </c:extLst>
                    <c:numCache>
                      <c:formatCode>General</c:formatCode>
                      <c:ptCount val="59"/>
                      <c:pt idx="0">
                        <c:v>22.9</c:v>
                      </c:pt>
                      <c:pt idx="1">
                        <c:v>22.8</c:v>
                      </c:pt>
                      <c:pt idx="2">
                        <c:v>22.5</c:v>
                      </c:pt>
                      <c:pt idx="3">
                        <c:v>22.6</c:v>
                      </c:pt>
                      <c:pt idx="4">
                        <c:v>22.5</c:v>
                      </c:pt>
                      <c:pt idx="5">
                        <c:v>19.5</c:v>
                      </c:pt>
                      <c:pt idx="6">
                        <c:v>17.2</c:v>
                      </c:pt>
                      <c:pt idx="7">
                        <c:v>16.7</c:v>
                      </c:pt>
                      <c:pt idx="8">
                        <c:v>17.2</c:v>
                      </c:pt>
                      <c:pt idx="9">
                        <c:v>16.399999999999999</c:v>
                      </c:pt>
                      <c:pt idx="10">
                        <c:v>18.2</c:v>
                      </c:pt>
                      <c:pt idx="11">
                        <c:v>16.600000000000001</c:v>
                      </c:pt>
                      <c:pt idx="12">
                        <c:v>17.3</c:v>
                      </c:pt>
                      <c:pt idx="13">
                        <c:v>17.2</c:v>
                      </c:pt>
                      <c:pt idx="14">
                        <c:v>16.7</c:v>
                      </c:pt>
                      <c:pt idx="15">
                        <c:v>16.100000000000001</c:v>
                      </c:pt>
                      <c:pt idx="16">
                        <c:v>15.6</c:v>
                      </c:pt>
                      <c:pt idx="17">
                        <c:v>15.6</c:v>
                      </c:pt>
                      <c:pt idx="18">
                        <c:v>14.7</c:v>
                      </c:pt>
                      <c:pt idx="19">
                        <c:v>14.7</c:v>
                      </c:pt>
                      <c:pt idx="20">
                        <c:v>15</c:v>
                      </c:pt>
                      <c:pt idx="21">
                        <c:v>14.1</c:v>
                      </c:pt>
                      <c:pt idx="22">
                        <c:v>14.3</c:v>
                      </c:pt>
                      <c:pt idx="23">
                        <c:v>14.1</c:v>
                      </c:pt>
                      <c:pt idx="24">
                        <c:v>13.7</c:v>
                      </c:pt>
                      <c:pt idx="25">
                        <c:v>12.6</c:v>
                      </c:pt>
                      <c:pt idx="26">
                        <c:v>13.1</c:v>
                      </c:pt>
                      <c:pt idx="27">
                        <c:v>12.4</c:v>
                      </c:pt>
                      <c:pt idx="28">
                        <c:v>11.6</c:v>
                      </c:pt>
                      <c:pt idx="29">
                        <c:v>11.4</c:v>
                      </c:pt>
                      <c:pt idx="30">
                        <c:v>10.9</c:v>
                      </c:pt>
                      <c:pt idx="31">
                        <c:v>5.5</c:v>
                      </c:pt>
                      <c:pt idx="32">
                        <c:v>2.7</c:v>
                      </c:pt>
                      <c:pt idx="33">
                        <c:v>4.5</c:v>
                      </c:pt>
                      <c:pt idx="34">
                        <c:v>11.3</c:v>
                      </c:pt>
                      <c:pt idx="35">
                        <c:v>0</c:v>
                      </c:pt>
                      <c:pt idx="36">
                        <c:v>5.5</c:v>
                      </c:pt>
                      <c:pt idx="37">
                        <c:v>10.1</c:v>
                      </c:pt>
                      <c:pt idx="38">
                        <c:v>4.4000000000000004</c:v>
                      </c:pt>
                      <c:pt idx="39">
                        <c:v>10.4</c:v>
                      </c:pt>
                      <c:pt idx="40">
                        <c:v>0</c:v>
                      </c:pt>
                      <c:pt idx="41">
                        <c:v>7.4</c:v>
                      </c:pt>
                      <c:pt idx="42">
                        <c:v>0</c:v>
                      </c:pt>
                      <c:pt idx="43">
                        <c:v>7.6</c:v>
                      </c:pt>
                      <c:pt idx="44">
                        <c:v>0</c:v>
                      </c:pt>
                      <c:pt idx="45">
                        <c:v>7.6</c:v>
                      </c:pt>
                      <c:pt idx="46">
                        <c:v>0.1</c:v>
                      </c:pt>
                      <c:pt idx="47">
                        <c:v>7.1</c:v>
                      </c:pt>
                      <c:pt idx="48">
                        <c:v>6</c:v>
                      </c:pt>
                      <c:pt idx="49">
                        <c:v>2.2000000000000002</c:v>
                      </c:pt>
                      <c:pt idx="50">
                        <c:v>2.2999999999999998</c:v>
                      </c:pt>
                      <c:pt idx="51">
                        <c:v>9.5</c:v>
                      </c:pt>
                      <c:pt idx="52">
                        <c:v>5.4</c:v>
                      </c:pt>
                      <c:pt idx="53">
                        <c:v>1.5</c:v>
                      </c:pt>
                      <c:pt idx="54">
                        <c:v>4.3</c:v>
                      </c:pt>
                      <c:pt idx="55">
                        <c:v>8.1</c:v>
                      </c:pt>
                      <c:pt idx="56">
                        <c:v>2.5</c:v>
                      </c:pt>
                      <c:pt idx="57">
                        <c:v>5.8</c:v>
                      </c:pt>
                      <c:pt idx="58">
                        <c:v>6.8</c:v>
                      </c:pt>
                    </c:numCache>
                  </c:numRef>
                </c:val>
                <c:extLst xmlns:c15="http://schemas.microsoft.com/office/drawing/2012/chart">
                  <c:ext xmlns:c16="http://schemas.microsoft.com/office/drawing/2014/chart" uri="{C3380CC4-5D6E-409C-BE32-E72D297353CC}">
                    <c16:uniqueId val="{00000001-4E27-4320-B5FF-E5C96865ADE0}"/>
                  </c:ext>
                </c:extLst>
              </c15:ser>
            </c15:filteredBarSeries>
          </c:ext>
        </c:extLst>
      </c:barChart>
      <c:catAx>
        <c:axId val="30567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205119"/>
        <c:crosses val="autoZero"/>
        <c:auto val="1"/>
        <c:lblAlgn val="ctr"/>
        <c:lblOffset val="100"/>
        <c:noMultiLvlLbl val="0"/>
      </c:catAx>
      <c:valAx>
        <c:axId val="14282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3 and Above Distribution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5315601010098724E-2"/>
          <c:y val="8.3383084577114422E-2"/>
          <c:w val="0.97765570900438581"/>
          <c:h val="0.70444655747746587"/>
        </c:manualLayout>
      </c:layout>
      <c:barChart>
        <c:barDir val="col"/>
        <c:grouping val="stacked"/>
        <c:varyColors val="0"/>
        <c:ser>
          <c:idx val="1"/>
          <c:order val="1"/>
          <c:tx>
            <c:strRef>
              <c:f>'SOURCE DATA FROM SLOSH MOD Mino'!$J$6</c:f>
              <c:strCache>
                <c:ptCount val="1"/>
                <c:pt idx="0">
                  <c:v>c4_mean</c:v>
                </c:pt>
              </c:strCache>
            </c:strRef>
          </c:tx>
          <c:spPr>
            <a:solidFill>
              <a:schemeClr val="accent2"/>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Mino'!$J$7:$J$65</c:f>
              <c:numCache>
                <c:formatCode>General</c:formatCode>
                <c:ptCount val="59"/>
                <c:pt idx="0">
                  <c:v>22.9</c:v>
                </c:pt>
                <c:pt idx="1">
                  <c:v>22.8</c:v>
                </c:pt>
                <c:pt idx="2">
                  <c:v>22.5</c:v>
                </c:pt>
                <c:pt idx="3">
                  <c:v>22.6</c:v>
                </c:pt>
                <c:pt idx="4">
                  <c:v>22.5</c:v>
                </c:pt>
                <c:pt idx="5">
                  <c:v>19.5</c:v>
                </c:pt>
                <c:pt idx="6">
                  <c:v>17.2</c:v>
                </c:pt>
                <c:pt idx="7">
                  <c:v>16.7</c:v>
                </c:pt>
                <c:pt idx="8">
                  <c:v>17.2</c:v>
                </c:pt>
                <c:pt idx="9">
                  <c:v>16.399999999999999</c:v>
                </c:pt>
                <c:pt idx="10">
                  <c:v>18.2</c:v>
                </c:pt>
                <c:pt idx="11">
                  <c:v>16.600000000000001</c:v>
                </c:pt>
                <c:pt idx="12">
                  <c:v>17.3</c:v>
                </c:pt>
                <c:pt idx="13">
                  <c:v>17.2</c:v>
                </c:pt>
                <c:pt idx="14">
                  <c:v>16.7</c:v>
                </c:pt>
                <c:pt idx="15">
                  <c:v>16.100000000000001</c:v>
                </c:pt>
                <c:pt idx="16">
                  <c:v>15.6</c:v>
                </c:pt>
                <c:pt idx="17">
                  <c:v>15.6</c:v>
                </c:pt>
                <c:pt idx="18">
                  <c:v>14.7</c:v>
                </c:pt>
                <c:pt idx="19">
                  <c:v>14.7</c:v>
                </c:pt>
                <c:pt idx="20">
                  <c:v>15</c:v>
                </c:pt>
                <c:pt idx="21">
                  <c:v>14.1</c:v>
                </c:pt>
                <c:pt idx="22">
                  <c:v>14.3</c:v>
                </c:pt>
                <c:pt idx="23">
                  <c:v>14.1</c:v>
                </c:pt>
                <c:pt idx="24">
                  <c:v>13.7</c:v>
                </c:pt>
                <c:pt idx="25">
                  <c:v>12.6</c:v>
                </c:pt>
                <c:pt idx="26">
                  <c:v>13.1</c:v>
                </c:pt>
                <c:pt idx="27">
                  <c:v>12.4</c:v>
                </c:pt>
                <c:pt idx="28">
                  <c:v>11.6</c:v>
                </c:pt>
                <c:pt idx="29">
                  <c:v>11.4</c:v>
                </c:pt>
                <c:pt idx="30">
                  <c:v>10.9</c:v>
                </c:pt>
                <c:pt idx="31">
                  <c:v>5.5</c:v>
                </c:pt>
                <c:pt idx="32">
                  <c:v>2.7</c:v>
                </c:pt>
                <c:pt idx="33">
                  <c:v>4.5</c:v>
                </c:pt>
                <c:pt idx="34">
                  <c:v>11.3</c:v>
                </c:pt>
                <c:pt idx="35">
                  <c:v>0</c:v>
                </c:pt>
                <c:pt idx="36">
                  <c:v>5.5</c:v>
                </c:pt>
                <c:pt idx="37">
                  <c:v>10.1</c:v>
                </c:pt>
                <c:pt idx="38">
                  <c:v>4.4000000000000004</c:v>
                </c:pt>
                <c:pt idx="39">
                  <c:v>10.4</c:v>
                </c:pt>
                <c:pt idx="40">
                  <c:v>0</c:v>
                </c:pt>
                <c:pt idx="41">
                  <c:v>7.4</c:v>
                </c:pt>
                <c:pt idx="42">
                  <c:v>0</c:v>
                </c:pt>
                <c:pt idx="43">
                  <c:v>7.6</c:v>
                </c:pt>
                <c:pt idx="44">
                  <c:v>0</c:v>
                </c:pt>
                <c:pt idx="45">
                  <c:v>7.6</c:v>
                </c:pt>
                <c:pt idx="46">
                  <c:v>0.1</c:v>
                </c:pt>
                <c:pt idx="47">
                  <c:v>7.1</c:v>
                </c:pt>
                <c:pt idx="48">
                  <c:v>6</c:v>
                </c:pt>
                <c:pt idx="49">
                  <c:v>2.2000000000000002</c:v>
                </c:pt>
                <c:pt idx="50">
                  <c:v>2.2999999999999998</c:v>
                </c:pt>
                <c:pt idx="51">
                  <c:v>9.5</c:v>
                </c:pt>
                <c:pt idx="52">
                  <c:v>5.4</c:v>
                </c:pt>
                <c:pt idx="53">
                  <c:v>1.5</c:v>
                </c:pt>
                <c:pt idx="54">
                  <c:v>4.3</c:v>
                </c:pt>
                <c:pt idx="55">
                  <c:v>8.1</c:v>
                </c:pt>
                <c:pt idx="56">
                  <c:v>2.5</c:v>
                </c:pt>
                <c:pt idx="57">
                  <c:v>5.8</c:v>
                </c:pt>
                <c:pt idx="58">
                  <c:v>6.8</c:v>
                </c:pt>
              </c:numCache>
            </c:numRef>
          </c:val>
          <c:extLst>
            <c:ext xmlns:c16="http://schemas.microsoft.com/office/drawing/2014/chart" uri="{C3380CC4-5D6E-409C-BE32-E72D297353CC}">
              <c16:uniqueId val="{00000001-2FB3-4D09-A16A-073C5A95E3AB}"/>
            </c:ext>
          </c:extLst>
        </c:ser>
        <c:dLbls>
          <c:showLegendKey val="0"/>
          <c:showVal val="0"/>
          <c:showCatName val="0"/>
          <c:showSerName val="0"/>
          <c:showPercent val="0"/>
          <c:showBubbleSize val="0"/>
        </c:dLbls>
        <c:gapWidth val="150"/>
        <c:overlap val="100"/>
        <c:axId val="305678783"/>
        <c:axId val="1428205119"/>
        <c:extLst>
          <c:ext xmlns:c15="http://schemas.microsoft.com/office/drawing/2012/chart" uri="{02D57815-91ED-43cb-92C2-25804820EDAC}">
            <c15:filteredBarSeries>
              <c15:ser>
                <c:idx val="0"/>
                <c:order val="0"/>
                <c:tx>
                  <c:strRef>
                    <c:extLst>
                      <c:ext uri="{02D57815-91ED-43cb-92C2-25804820EDAC}">
                        <c15:formulaRef>
                          <c15:sqref>'SOURCE DATA FROM SLOSH MOD Mino'!$K$6</c15:sqref>
                        </c15:formulaRef>
                      </c:ext>
                    </c:extLst>
                    <c:strCache>
                      <c:ptCount val="1"/>
                      <c:pt idx="0">
                        <c:v>c5_mean</c:v>
                      </c:pt>
                    </c:strCache>
                  </c:strRef>
                </c:tx>
                <c:spPr>
                  <a:solidFill>
                    <a:schemeClr val="accent1"/>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Mino'!$K$7:$K$65</c15:sqref>
                        </c15:formulaRef>
                      </c:ext>
                    </c:extLst>
                    <c:numCache>
                      <c:formatCode>General</c:formatCode>
                      <c:ptCount val="59"/>
                      <c:pt idx="0">
                        <c:v>27.4</c:v>
                      </c:pt>
                      <c:pt idx="1">
                        <c:v>27.2</c:v>
                      </c:pt>
                      <c:pt idx="2">
                        <c:v>27.1</c:v>
                      </c:pt>
                      <c:pt idx="3">
                        <c:v>27</c:v>
                      </c:pt>
                      <c:pt idx="4">
                        <c:v>26.9</c:v>
                      </c:pt>
                      <c:pt idx="5">
                        <c:v>24</c:v>
                      </c:pt>
                      <c:pt idx="6">
                        <c:v>22.3</c:v>
                      </c:pt>
                      <c:pt idx="7">
                        <c:v>20.8</c:v>
                      </c:pt>
                      <c:pt idx="8">
                        <c:v>22.2</c:v>
                      </c:pt>
                      <c:pt idx="9">
                        <c:v>21.6</c:v>
                      </c:pt>
                      <c:pt idx="10">
                        <c:v>22.6</c:v>
                      </c:pt>
                      <c:pt idx="11">
                        <c:v>21.2</c:v>
                      </c:pt>
                      <c:pt idx="12">
                        <c:v>21.7</c:v>
                      </c:pt>
                      <c:pt idx="13">
                        <c:v>21.9</c:v>
                      </c:pt>
                      <c:pt idx="14">
                        <c:v>21.1</c:v>
                      </c:pt>
                      <c:pt idx="15">
                        <c:v>20.8</c:v>
                      </c:pt>
                      <c:pt idx="16">
                        <c:v>19.899999999999999</c:v>
                      </c:pt>
                      <c:pt idx="17">
                        <c:v>20.3</c:v>
                      </c:pt>
                      <c:pt idx="18">
                        <c:v>19.399999999999999</c:v>
                      </c:pt>
                      <c:pt idx="19">
                        <c:v>20.3</c:v>
                      </c:pt>
                      <c:pt idx="20">
                        <c:v>19.399999999999999</c:v>
                      </c:pt>
                      <c:pt idx="21">
                        <c:v>19</c:v>
                      </c:pt>
                      <c:pt idx="22">
                        <c:v>19.3</c:v>
                      </c:pt>
                      <c:pt idx="23">
                        <c:v>18.899999999999999</c:v>
                      </c:pt>
                      <c:pt idx="24">
                        <c:v>18.600000000000001</c:v>
                      </c:pt>
                      <c:pt idx="25">
                        <c:v>17</c:v>
                      </c:pt>
                      <c:pt idx="26">
                        <c:v>18.2</c:v>
                      </c:pt>
                      <c:pt idx="27">
                        <c:v>17.3</c:v>
                      </c:pt>
                      <c:pt idx="28">
                        <c:v>15.9</c:v>
                      </c:pt>
                      <c:pt idx="29">
                        <c:v>16.5</c:v>
                      </c:pt>
                      <c:pt idx="30">
                        <c:v>15.6</c:v>
                      </c:pt>
                      <c:pt idx="31">
                        <c:v>10.6</c:v>
                      </c:pt>
                      <c:pt idx="32">
                        <c:v>7.6</c:v>
                      </c:pt>
                      <c:pt idx="33">
                        <c:v>9.1999999999999993</c:v>
                      </c:pt>
                      <c:pt idx="34">
                        <c:v>16.100000000000001</c:v>
                      </c:pt>
                      <c:pt idx="35">
                        <c:v>0.7</c:v>
                      </c:pt>
                      <c:pt idx="36">
                        <c:v>9.6999999999999993</c:v>
                      </c:pt>
                      <c:pt idx="37">
                        <c:v>14.6</c:v>
                      </c:pt>
                      <c:pt idx="38">
                        <c:v>9</c:v>
                      </c:pt>
                      <c:pt idx="39">
                        <c:v>15</c:v>
                      </c:pt>
                      <c:pt idx="40">
                        <c:v>0.9</c:v>
                      </c:pt>
                      <c:pt idx="41">
                        <c:v>12.1</c:v>
                      </c:pt>
                      <c:pt idx="42">
                        <c:v>1.5</c:v>
                      </c:pt>
                      <c:pt idx="43">
                        <c:v>12.2</c:v>
                      </c:pt>
                      <c:pt idx="44">
                        <c:v>1.9</c:v>
                      </c:pt>
                      <c:pt idx="45">
                        <c:v>12.2</c:v>
                      </c:pt>
                      <c:pt idx="46">
                        <c:v>6.8</c:v>
                      </c:pt>
                      <c:pt idx="47">
                        <c:v>12.3</c:v>
                      </c:pt>
                      <c:pt idx="48">
                        <c:v>10.5</c:v>
                      </c:pt>
                      <c:pt idx="49">
                        <c:v>6.8</c:v>
                      </c:pt>
                      <c:pt idx="50">
                        <c:v>6.7</c:v>
                      </c:pt>
                      <c:pt idx="51">
                        <c:v>14.3</c:v>
                      </c:pt>
                      <c:pt idx="52">
                        <c:v>9.4</c:v>
                      </c:pt>
                      <c:pt idx="53">
                        <c:v>7.4</c:v>
                      </c:pt>
                      <c:pt idx="54">
                        <c:v>8.4</c:v>
                      </c:pt>
                      <c:pt idx="55">
                        <c:v>13.2</c:v>
                      </c:pt>
                      <c:pt idx="56">
                        <c:v>7.4</c:v>
                      </c:pt>
                      <c:pt idx="57">
                        <c:v>10.3</c:v>
                      </c:pt>
                      <c:pt idx="58">
                        <c:v>11.9</c:v>
                      </c:pt>
                    </c:numCache>
                  </c:numRef>
                </c:val>
                <c:extLst>
                  <c:ext xmlns:c16="http://schemas.microsoft.com/office/drawing/2014/chart" uri="{C3380CC4-5D6E-409C-BE32-E72D297353CC}">
                    <c16:uniqueId val="{00000000-2FB3-4D09-A16A-073C5A95E3A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 DATA FROM SLOSH MOD Mino'!$I$6</c15:sqref>
                        </c15:formulaRef>
                      </c:ext>
                    </c:extLst>
                    <c:strCache>
                      <c:ptCount val="1"/>
                      <c:pt idx="0">
                        <c:v>c3_mean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xmlns:c15="http://schemas.microsoft.com/office/drawing/2012/chart">
                      <c:ext xmlns:c15="http://schemas.microsoft.com/office/drawing/2012/chart" uri="{02D57815-91ED-43cb-92C2-25804820EDAC}">
                        <c15:formulaRef>
                          <c15:sqref>'SOURCE DATA FROM SLOSH MOD Mino'!$I$7:$I$65</c15:sqref>
                        </c15:formulaRef>
                      </c:ext>
                    </c:extLst>
                    <c:numCache>
                      <c:formatCode>General</c:formatCode>
                      <c:ptCount val="59"/>
                      <c:pt idx="0">
                        <c:v>17.899999999999999</c:v>
                      </c:pt>
                      <c:pt idx="1">
                        <c:v>17.8</c:v>
                      </c:pt>
                      <c:pt idx="2">
                        <c:v>17.7</c:v>
                      </c:pt>
                      <c:pt idx="3">
                        <c:v>17.600000000000001</c:v>
                      </c:pt>
                      <c:pt idx="4">
                        <c:v>17.600000000000001</c:v>
                      </c:pt>
                      <c:pt idx="5">
                        <c:v>14.7</c:v>
                      </c:pt>
                      <c:pt idx="6">
                        <c:v>11.9</c:v>
                      </c:pt>
                      <c:pt idx="7">
                        <c:v>12.1</c:v>
                      </c:pt>
                      <c:pt idx="8">
                        <c:v>11.9</c:v>
                      </c:pt>
                      <c:pt idx="9">
                        <c:v>11.3</c:v>
                      </c:pt>
                      <c:pt idx="10">
                        <c:v>13.1</c:v>
                      </c:pt>
                      <c:pt idx="11">
                        <c:v>11.8</c:v>
                      </c:pt>
                      <c:pt idx="12">
                        <c:v>12.2</c:v>
                      </c:pt>
                      <c:pt idx="13">
                        <c:v>11.8</c:v>
                      </c:pt>
                      <c:pt idx="14">
                        <c:v>11.7</c:v>
                      </c:pt>
                      <c:pt idx="15">
                        <c:v>11.1</c:v>
                      </c:pt>
                      <c:pt idx="16">
                        <c:v>10.8</c:v>
                      </c:pt>
                      <c:pt idx="17">
                        <c:v>10.8</c:v>
                      </c:pt>
                      <c:pt idx="18">
                        <c:v>9.9</c:v>
                      </c:pt>
                      <c:pt idx="19">
                        <c:v>9.9</c:v>
                      </c:pt>
                      <c:pt idx="20">
                        <c:v>10</c:v>
                      </c:pt>
                      <c:pt idx="21">
                        <c:v>9.5</c:v>
                      </c:pt>
                      <c:pt idx="22">
                        <c:v>9.3000000000000007</c:v>
                      </c:pt>
                      <c:pt idx="23">
                        <c:v>8.9</c:v>
                      </c:pt>
                      <c:pt idx="24">
                        <c:v>8.4</c:v>
                      </c:pt>
                      <c:pt idx="25">
                        <c:v>7.9</c:v>
                      </c:pt>
                      <c:pt idx="26">
                        <c:v>7.7</c:v>
                      </c:pt>
                      <c:pt idx="27">
                        <c:v>7.2</c:v>
                      </c:pt>
                      <c:pt idx="28">
                        <c:v>6.6</c:v>
                      </c:pt>
                      <c:pt idx="29">
                        <c:v>6</c:v>
                      </c:pt>
                      <c:pt idx="30">
                        <c:v>5.8</c:v>
                      </c:pt>
                      <c:pt idx="31">
                        <c:v>0.3</c:v>
                      </c:pt>
                      <c:pt idx="32">
                        <c:v>0</c:v>
                      </c:pt>
                      <c:pt idx="33">
                        <c:v>0</c:v>
                      </c:pt>
                      <c:pt idx="34">
                        <c:v>6</c:v>
                      </c:pt>
                      <c:pt idx="35">
                        <c:v>0</c:v>
                      </c:pt>
                      <c:pt idx="36">
                        <c:v>0.3</c:v>
                      </c:pt>
                      <c:pt idx="37">
                        <c:v>4.9000000000000004</c:v>
                      </c:pt>
                      <c:pt idx="38">
                        <c:v>0</c:v>
                      </c:pt>
                      <c:pt idx="39">
                        <c:v>6.2</c:v>
                      </c:pt>
                      <c:pt idx="40">
                        <c:v>0</c:v>
                      </c:pt>
                      <c:pt idx="41">
                        <c:v>2.8</c:v>
                      </c:pt>
                      <c:pt idx="42">
                        <c:v>0</c:v>
                      </c:pt>
                      <c:pt idx="43">
                        <c:v>2.6</c:v>
                      </c:pt>
                      <c:pt idx="44">
                        <c:v>0</c:v>
                      </c:pt>
                      <c:pt idx="45">
                        <c:v>2.6</c:v>
                      </c:pt>
                      <c:pt idx="46">
                        <c:v>0</c:v>
                      </c:pt>
                      <c:pt idx="47">
                        <c:v>1.7</c:v>
                      </c:pt>
                      <c:pt idx="48">
                        <c:v>1</c:v>
                      </c:pt>
                      <c:pt idx="49">
                        <c:v>0</c:v>
                      </c:pt>
                      <c:pt idx="50">
                        <c:v>0</c:v>
                      </c:pt>
                      <c:pt idx="51">
                        <c:v>4.5</c:v>
                      </c:pt>
                      <c:pt idx="52">
                        <c:v>0.2</c:v>
                      </c:pt>
                      <c:pt idx="53">
                        <c:v>0</c:v>
                      </c:pt>
                      <c:pt idx="54">
                        <c:v>0</c:v>
                      </c:pt>
                      <c:pt idx="55">
                        <c:v>2.7</c:v>
                      </c:pt>
                      <c:pt idx="56">
                        <c:v>0</c:v>
                      </c:pt>
                      <c:pt idx="57">
                        <c:v>0.8</c:v>
                      </c:pt>
                      <c:pt idx="58">
                        <c:v>1.4</c:v>
                      </c:pt>
                    </c:numCache>
                  </c:numRef>
                </c:val>
                <c:extLst xmlns:c15="http://schemas.microsoft.com/office/drawing/2012/chart">
                  <c:ext xmlns:c16="http://schemas.microsoft.com/office/drawing/2014/chart" uri="{C3380CC4-5D6E-409C-BE32-E72D297353CC}">
                    <c16:uniqueId val="{00000002-2FB3-4D09-A16A-073C5A95E3AB}"/>
                  </c:ext>
                </c:extLst>
              </c15:ser>
            </c15:filteredBarSeries>
          </c:ext>
        </c:extLst>
      </c:barChart>
      <c:catAx>
        <c:axId val="30567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205119"/>
        <c:crosses val="autoZero"/>
        <c:auto val="1"/>
        <c:lblAlgn val="ctr"/>
        <c:lblOffset val="100"/>
        <c:noMultiLvlLbl val="0"/>
      </c:catAx>
      <c:valAx>
        <c:axId val="14282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Cat 3 and Above Distribution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5315601010098724E-2"/>
          <c:y val="8.3383084577114422E-2"/>
          <c:w val="0.97765570900438581"/>
          <c:h val="0.70444655747746587"/>
        </c:manualLayout>
      </c:layout>
      <c:barChart>
        <c:barDir val="col"/>
        <c:grouping val="stacked"/>
        <c:varyColors val="0"/>
        <c:ser>
          <c:idx val="0"/>
          <c:order val="0"/>
          <c:tx>
            <c:strRef>
              <c:f>'SOURCE DATA FROM SLOSH MOD Mino'!$K$6</c:f>
              <c:strCache>
                <c:ptCount val="1"/>
                <c:pt idx="0">
                  <c:v>c5_mean</c:v>
                </c:pt>
              </c:strCache>
            </c:strRef>
          </c:tx>
          <c:spPr>
            <a:solidFill>
              <a:schemeClr val="accent1"/>
            </a:solidFill>
            <a:ln>
              <a:noFill/>
            </a:ln>
            <a:effectLst/>
          </c:spPr>
          <c:invertIfNegative val="0"/>
          <c:cat>
            <c:strRef>
              <c:f>'SOURCE DATA FROM SLOSH MOD Mino'!$E$7:$E$65</c:f>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f>'SOURCE DATA FROM SLOSH MOD Mino'!$K$7:$K$65</c:f>
              <c:numCache>
                <c:formatCode>General</c:formatCode>
                <c:ptCount val="59"/>
                <c:pt idx="0">
                  <c:v>27.4</c:v>
                </c:pt>
                <c:pt idx="1">
                  <c:v>27.2</c:v>
                </c:pt>
                <c:pt idx="2">
                  <c:v>27.1</c:v>
                </c:pt>
                <c:pt idx="3">
                  <c:v>27</c:v>
                </c:pt>
                <c:pt idx="4">
                  <c:v>26.9</c:v>
                </c:pt>
                <c:pt idx="5">
                  <c:v>24</c:v>
                </c:pt>
                <c:pt idx="6">
                  <c:v>22.3</c:v>
                </c:pt>
                <c:pt idx="7">
                  <c:v>20.8</c:v>
                </c:pt>
                <c:pt idx="8">
                  <c:v>22.2</c:v>
                </c:pt>
                <c:pt idx="9">
                  <c:v>21.6</c:v>
                </c:pt>
                <c:pt idx="10">
                  <c:v>22.6</c:v>
                </c:pt>
                <c:pt idx="11">
                  <c:v>21.2</c:v>
                </c:pt>
                <c:pt idx="12">
                  <c:v>21.7</c:v>
                </c:pt>
                <c:pt idx="13">
                  <c:v>21.9</c:v>
                </c:pt>
                <c:pt idx="14">
                  <c:v>21.1</c:v>
                </c:pt>
                <c:pt idx="15">
                  <c:v>20.8</c:v>
                </c:pt>
                <c:pt idx="16">
                  <c:v>19.899999999999999</c:v>
                </c:pt>
                <c:pt idx="17">
                  <c:v>20.3</c:v>
                </c:pt>
                <c:pt idx="18">
                  <c:v>19.399999999999999</c:v>
                </c:pt>
                <c:pt idx="19">
                  <c:v>20.3</c:v>
                </c:pt>
                <c:pt idx="20">
                  <c:v>19.399999999999999</c:v>
                </c:pt>
                <c:pt idx="21">
                  <c:v>19</c:v>
                </c:pt>
                <c:pt idx="22">
                  <c:v>19.3</c:v>
                </c:pt>
                <c:pt idx="23">
                  <c:v>18.899999999999999</c:v>
                </c:pt>
                <c:pt idx="24">
                  <c:v>18.600000000000001</c:v>
                </c:pt>
                <c:pt idx="25">
                  <c:v>17</c:v>
                </c:pt>
                <c:pt idx="26">
                  <c:v>18.2</c:v>
                </c:pt>
                <c:pt idx="27">
                  <c:v>17.3</c:v>
                </c:pt>
                <c:pt idx="28">
                  <c:v>15.9</c:v>
                </c:pt>
                <c:pt idx="29">
                  <c:v>16.5</c:v>
                </c:pt>
                <c:pt idx="30">
                  <c:v>15.6</c:v>
                </c:pt>
                <c:pt idx="31">
                  <c:v>10.6</c:v>
                </c:pt>
                <c:pt idx="32">
                  <c:v>7.6</c:v>
                </c:pt>
                <c:pt idx="33">
                  <c:v>9.1999999999999993</c:v>
                </c:pt>
                <c:pt idx="34">
                  <c:v>16.100000000000001</c:v>
                </c:pt>
                <c:pt idx="35">
                  <c:v>0.7</c:v>
                </c:pt>
                <c:pt idx="36">
                  <c:v>9.6999999999999993</c:v>
                </c:pt>
                <c:pt idx="37">
                  <c:v>14.6</c:v>
                </c:pt>
                <c:pt idx="38">
                  <c:v>9</c:v>
                </c:pt>
                <c:pt idx="39">
                  <c:v>15</c:v>
                </c:pt>
                <c:pt idx="40">
                  <c:v>0.9</c:v>
                </c:pt>
                <c:pt idx="41">
                  <c:v>12.1</c:v>
                </c:pt>
                <c:pt idx="42">
                  <c:v>1.5</c:v>
                </c:pt>
                <c:pt idx="43">
                  <c:v>12.2</c:v>
                </c:pt>
                <c:pt idx="44">
                  <c:v>1.9</c:v>
                </c:pt>
                <c:pt idx="45">
                  <c:v>12.2</c:v>
                </c:pt>
                <c:pt idx="46">
                  <c:v>6.8</c:v>
                </c:pt>
                <c:pt idx="47">
                  <c:v>12.3</c:v>
                </c:pt>
                <c:pt idx="48">
                  <c:v>10.5</c:v>
                </c:pt>
                <c:pt idx="49">
                  <c:v>6.8</c:v>
                </c:pt>
                <c:pt idx="50">
                  <c:v>6.7</c:v>
                </c:pt>
                <c:pt idx="51">
                  <c:v>14.3</c:v>
                </c:pt>
                <c:pt idx="52">
                  <c:v>9.4</c:v>
                </c:pt>
                <c:pt idx="53">
                  <c:v>7.4</c:v>
                </c:pt>
                <c:pt idx="54">
                  <c:v>8.4</c:v>
                </c:pt>
                <c:pt idx="55">
                  <c:v>13.2</c:v>
                </c:pt>
                <c:pt idx="56">
                  <c:v>7.4</c:v>
                </c:pt>
                <c:pt idx="57">
                  <c:v>10.3</c:v>
                </c:pt>
                <c:pt idx="58">
                  <c:v>11.9</c:v>
                </c:pt>
              </c:numCache>
            </c:numRef>
          </c:val>
          <c:extLst>
            <c:ext xmlns:c16="http://schemas.microsoft.com/office/drawing/2014/chart" uri="{C3380CC4-5D6E-409C-BE32-E72D297353CC}">
              <c16:uniqueId val="{00000000-2A55-4B12-9ACE-4A10F76E3CEF}"/>
            </c:ext>
          </c:extLst>
        </c:ser>
        <c:dLbls>
          <c:showLegendKey val="0"/>
          <c:showVal val="0"/>
          <c:showCatName val="0"/>
          <c:showSerName val="0"/>
          <c:showPercent val="0"/>
          <c:showBubbleSize val="0"/>
        </c:dLbls>
        <c:gapWidth val="150"/>
        <c:overlap val="100"/>
        <c:axId val="305678783"/>
        <c:axId val="1428205119"/>
        <c:extLst>
          <c:ext xmlns:c15="http://schemas.microsoft.com/office/drawing/2012/chart" uri="{02D57815-91ED-43cb-92C2-25804820EDAC}">
            <c15:filteredBarSeries>
              <c15:ser>
                <c:idx val="1"/>
                <c:order val="1"/>
                <c:tx>
                  <c:strRef>
                    <c:extLst>
                      <c:ext uri="{02D57815-91ED-43cb-92C2-25804820EDAC}">
                        <c15:formulaRef>
                          <c15:sqref>'SOURCE DATA FROM SLOSH MOD Mino'!$J$6</c15:sqref>
                        </c15:formulaRef>
                      </c:ext>
                    </c:extLst>
                    <c:strCache>
                      <c:ptCount val="1"/>
                      <c:pt idx="0">
                        <c:v>c4_mean</c:v>
                      </c:pt>
                    </c:strCache>
                  </c:strRef>
                </c:tx>
                <c:spPr>
                  <a:solidFill>
                    <a:schemeClr val="accent2"/>
                  </a:solidFill>
                  <a:ln>
                    <a:noFill/>
                  </a:ln>
                  <a:effectLst/>
                </c:spPr>
                <c:invertIfNegative val="0"/>
                <c:cat>
                  <c:strRef>
                    <c:extLst>
                      <c:ex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c:ext uri="{02D57815-91ED-43cb-92C2-25804820EDAC}">
                        <c15:formulaRef>
                          <c15:sqref>'SOURCE DATA FROM SLOSH MOD Mino'!$J$7:$J$65</c15:sqref>
                        </c15:formulaRef>
                      </c:ext>
                    </c:extLst>
                    <c:numCache>
                      <c:formatCode>General</c:formatCode>
                      <c:ptCount val="59"/>
                      <c:pt idx="0">
                        <c:v>22.9</c:v>
                      </c:pt>
                      <c:pt idx="1">
                        <c:v>22.8</c:v>
                      </c:pt>
                      <c:pt idx="2">
                        <c:v>22.5</c:v>
                      </c:pt>
                      <c:pt idx="3">
                        <c:v>22.6</c:v>
                      </c:pt>
                      <c:pt idx="4">
                        <c:v>22.5</c:v>
                      </c:pt>
                      <c:pt idx="5">
                        <c:v>19.5</c:v>
                      </c:pt>
                      <c:pt idx="6">
                        <c:v>17.2</c:v>
                      </c:pt>
                      <c:pt idx="7">
                        <c:v>16.7</c:v>
                      </c:pt>
                      <c:pt idx="8">
                        <c:v>17.2</c:v>
                      </c:pt>
                      <c:pt idx="9">
                        <c:v>16.399999999999999</c:v>
                      </c:pt>
                      <c:pt idx="10">
                        <c:v>18.2</c:v>
                      </c:pt>
                      <c:pt idx="11">
                        <c:v>16.600000000000001</c:v>
                      </c:pt>
                      <c:pt idx="12">
                        <c:v>17.3</c:v>
                      </c:pt>
                      <c:pt idx="13">
                        <c:v>17.2</c:v>
                      </c:pt>
                      <c:pt idx="14">
                        <c:v>16.7</c:v>
                      </c:pt>
                      <c:pt idx="15">
                        <c:v>16.100000000000001</c:v>
                      </c:pt>
                      <c:pt idx="16">
                        <c:v>15.6</c:v>
                      </c:pt>
                      <c:pt idx="17">
                        <c:v>15.6</c:v>
                      </c:pt>
                      <c:pt idx="18">
                        <c:v>14.7</c:v>
                      </c:pt>
                      <c:pt idx="19">
                        <c:v>14.7</c:v>
                      </c:pt>
                      <c:pt idx="20">
                        <c:v>15</c:v>
                      </c:pt>
                      <c:pt idx="21">
                        <c:v>14.1</c:v>
                      </c:pt>
                      <c:pt idx="22">
                        <c:v>14.3</c:v>
                      </c:pt>
                      <c:pt idx="23">
                        <c:v>14.1</c:v>
                      </c:pt>
                      <c:pt idx="24">
                        <c:v>13.7</c:v>
                      </c:pt>
                      <c:pt idx="25">
                        <c:v>12.6</c:v>
                      </c:pt>
                      <c:pt idx="26">
                        <c:v>13.1</c:v>
                      </c:pt>
                      <c:pt idx="27">
                        <c:v>12.4</c:v>
                      </c:pt>
                      <c:pt idx="28">
                        <c:v>11.6</c:v>
                      </c:pt>
                      <c:pt idx="29">
                        <c:v>11.4</c:v>
                      </c:pt>
                      <c:pt idx="30">
                        <c:v>10.9</c:v>
                      </c:pt>
                      <c:pt idx="31">
                        <c:v>5.5</c:v>
                      </c:pt>
                      <c:pt idx="32">
                        <c:v>2.7</c:v>
                      </c:pt>
                      <c:pt idx="33">
                        <c:v>4.5</c:v>
                      </c:pt>
                      <c:pt idx="34">
                        <c:v>11.3</c:v>
                      </c:pt>
                      <c:pt idx="35">
                        <c:v>0</c:v>
                      </c:pt>
                      <c:pt idx="36">
                        <c:v>5.5</c:v>
                      </c:pt>
                      <c:pt idx="37">
                        <c:v>10.1</c:v>
                      </c:pt>
                      <c:pt idx="38">
                        <c:v>4.4000000000000004</c:v>
                      </c:pt>
                      <c:pt idx="39">
                        <c:v>10.4</c:v>
                      </c:pt>
                      <c:pt idx="40">
                        <c:v>0</c:v>
                      </c:pt>
                      <c:pt idx="41">
                        <c:v>7.4</c:v>
                      </c:pt>
                      <c:pt idx="42">
                        <c:v>0</c:v>
                      </c:pt>
                      <c:pt idx="43">
                        <c:v>7.6</c:v>
                      </c:pt>
                      <c:pt idx="44">
                        <c:v>0</c:v>
                      </c:pt>
                      <c:pt idx="45">
                        <c:v>7.6</c:v>
                      </c:pt>
                      <c:pt idx="46">
                        <c:v>0.1</c:v>
                      </c:pt>
                      <c:pt idx="47">
                        <c:v>7.1</c:v>
                      </c:pt>
                      <c:pt idx="48">
                        <c:v>6</c:v>
                      </c:pt>
                      <c:pt idx="49">
                        <c:v>2.2000000000000002</c:v>
                      </c:pt>
                      <c:pt idx="50">
                        <c:v>2.2999999999999998</c:v>
                      </c:pt>
                      <c:pt idx="51">
                        <c:v>9.5</c:v>
                      </c:pt>
                      <c:pt idx="52">
                        <c:v>5.4</c:v>
                      </c:pt>
                      <c:pt idx="53">
                        <c:v>1.5</c:v>
                      </c:pt>
                      <c:pt idx="54">
                        <c:v>4.3</c:v>
                      </c:pt>
                      <c:pt idx="55">
                        <c:v>8.1</c:v>
                      </c:pt>
                      <c:pt idx="56">
                        <c:v>2.5</c:v>
                      </c:pt>
                      <c:pt idx="57">
                        <c:v>5.8</c:v>
                      </c:pt>
                      <c:pt idx="58">
                        <c:v>6.8</c:v>
                      </c:pt>
                    </c:numCache>
                  </c:numRef>
                </c:val>
                <c:extLst>
                  <c:ext xmlns:c16="http://schemas.microsoft.com/office/drawing/2014/chart" uri="{C3380CC4-5D6E-409C-BE32-E72D297353CC}">
                    <c16:uniqueId val="{00000001-2A55-4B12-9ACE-4A10F76E3CE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'SOURCE DATA FROM SLOSH MOD Mino'!$I$6</c15:sqref>
                        </c15:formulaRef>
                      </c:ext>
                    </c:extLst>
                    <c:strCache>
                      <c:ptCount val="1"/>
                      <c:pt idx="0">
                        <c:v>c3_mean</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'SOURCE DATA FROM SLOSH MOD Mino'!$E$7:$E$65</c15:sqref>
                        </c15:formulaRef>
                      </c:ext>
                    </c:extLst>
                    <c:strCache>
                      <c:ptCount val="59"/>
                      <c:pt idx="0">
                        <c:v>GANNON</c:v>
                      </c:pt>
                      <c:pt idx="1">
                        <c:v>GANNON BAYSIDE GENERATION</c:v>
                      </c:pt>
                      <c:pt idx="2">
                        <c:v>PLANT AVENUE</c:v>
                      </c:pt>
                      <c:pt idx="3">
                        <c:v>HARBOUR ISLAND</c:v>
                      </c:pt>
                      <c:pt idx="4">
                        <c:v>MARITIME</c:v>
                      </c:pt>
                      <c:pt idx="5">
                        <c:v>BAYCOURT</c:v>
                      </c:pt>
                      <c:pt idx="6">
                        <c:v>SKYWAY</c:v>
                      </c:pt>
                      <c:pt idx="7">
                        <c:v>FIRST STREET</c:v>
                      </c:pt>
                      <c:pt idx="8">
                        <c:v>JACKSON ROAD</c:v>
                      </c:pt>
                      <c:pt idx="9">
                        <c:v>ROCKY CREEK</c:v>
                      </c:pt>
                      <c:pt idx="10">
                        <c:v>PORT SUTTON</c:v>
                      </c:pt>
                      <c:pt idx="11">
                        <c:v>BIG BEND SOLAR</c:v>
                      </c:pt>
                      <c:pt idx="12">
                        <c:v>TWELFTH AVENUE</c:v>
                      </c:pt>
                      <c:pt idx="13">
                        <c:v>MILLPOINT</c:v>
                      </c:pt>
                      <c:pt idx="14">
                        <c:v>HOOKERS POINT</c:v>
                      </c:pt>
                      <c:pt idx="15">
                        <c:v>NATIONAL GYPSUM</c:v>
                      </c:pt>
                      <c:pt idx="16">
                        <c:v>MILLER MAC</c:v>
                      </c:pt>
                      <c:pt idx="17">
                        <c:v>BIG BEND POWER PLANT</c:v>
                      </c:pt>
                      <c:pt idx="18">
                        <c:v>BIG BEND</c:v>
                      </c:pt>
                      <c:pt idx="19">
                        <c:v>DESAL</c:v>
                      </c:pt>
                      <c:pt idx="20">
                        <c:v>MCKAY BAY COGEN</c:v>
                      </c:pt>
                      <c:pt idx="21">
                        <c:v>DOUBLE BRANCH</c:v>
                      </c:pt>
                      <c:pt idx="22">
                        <c:v>MEADOW PARK</c:v>
                      </c:pt>
                      <c:pt idx="23">
                        <c:v>SOUTH GIBSONTON</c:v>
                      </c:pt>
                      <c:pt idx="24">
                        <c:v>EL PRADO</c:v>
                      </c:pt>
                      <c:pt idx="25">
                        <c:v>MACDILL</c:v>
                      </c:pt>
                      <c:pt idx="26">
                        <c:v>CYPRESS STREET</c:v>
                      </c:pt>
                      <c:pt idx="27">
                        <c:v>MANHATTAN</c:v>
                      </c:pt>
                      <c:pt idx="28">
                        <c:v>GATX</c:v>
                      </c:pt>
                      <c:pt idx="29">
                        <c:v>GEORGE ROAD</c:v>
                      </c:pt>
                      <c:pt idx="30">
                        <c:v>INTERBAY</c:v>
                      </c:pt>
                      <c:pt idx="31">
                        <c:v>SHELDON ROAD</c:v>
                      </c:pt>
                      <c:pt idx="32">
                        <c:v>WESTCHASE</c:v>
                      </c:pt>
                      <c:pt idx="33">
                        <c:v>MARION STREET</c:v>
                      </c:pt>
                      <c:pt idx="34">
                        <c:v>GIBSONTON</c:v>
                      </c:pt>
                      <c:pt idx="35">
                        <c:v>STATE ROAD 60</c:v>
                      </c:pt>
                      <c:pt idx="36">
                        <c:v>MASSARO</c:v>
                      </c:pt>
                      <c:pt idx="37">
                        <c:v>MADISON</c:v>
                      </c:pt>
                      <c:pt idx="38">
                        <c:v>ROME AVENUE</c:v>
                      </c:pt>
                      <c:pt idx="39">
                        <c:v>WOODLANDS</c:v>
                      </c:pt>
                      <c:pt idx="40">
                        <c:v>PATTERSON ROAD</c:v>
                      </c:pt>
                      <c:pt idx="41">
                        <c:v>GRANADA</c:v>
                      </c:pt>
                      <c:pt idx="42">
                        <c:v>GULF CITY</c:v>
                      </c:pt>
                      <c:pt idx="43">
                        <c:v>ESTUARY</c:v>
                      </c:pt>
                      <c:pt idx="44">
                        <c:v>EAST BAY</c:v>
                      </c:pt>
                      <c:pt idx="45">
                        <c:v>WASHINGTON STREET</c:v>
                      </c:pt>
                      <c:pt idx="46">
                        <c:v>FAIRGROUNDS</c:v>
                      </c:pt>
                      <c:pt idx="47">
                        <c:v>BOYSCOUT</c:v>
                      </c:pt>
                      <c:pt idx="48">
                        <c:v>ELEVENTH AVENUE</c:v>
                      </c:pt>
                      <c:pt idx="49">
                        <c:v>HYDE PARK</c:v>
                      </c:pt>
                      <c:pt idx="50">
                        <c:v>SEVENTY EIGHTH STREET</c:v>
                      </c:pt>
                      <c:pt idx="51">
                        <c:v>HIMES</c:v>
                      </c:pt>
                      <c:pt idx="52">
                        <c:v>ORIENT PARK</c:v>
                      </c:pt>
                      <c:pt idx="53">
                        <c:v>PLYMOUTH STREET</c:v>
                      </c:pt>
                      <c:pt idx="54">
                        <c:v>RUSKIN</c:v>
                      </c:pt>
                      <c:pt idx="55">
                        <c:v>GRAY STREET</c:v>
                      </c:pt>
                      <c:pt idx="56">
                        <c:v>MATANZAS</c:v>
                      </c:pt>
                      <c:pt idx="57">
                        <c:v>THIRD AVENUE</c:v>
                      </c:pt>
                      <c:pt idx="58">
                        <c:v>LOIS AVENUE</c:v>
                      </c:pt>
                    </c:strCache>
                  </c:strRef>
                </c:cat>
                <c:val>
                  <c:numRef>
                    <c:extLst xmlns:c15="http://schemas.microsoft.com/office/drawing/2012/chart">
                      <c:ext xmlns:c15="http://schemas.microsoft.com/office/drawing/2012/chart" uri="{02D57815-91ED-43cb-92C2-25804820EDAC}">
                        <c15:formulaRef>
                          <c15:sqref>'SOURCE DATA FROM SLOSH MOD Mino'!$I$7:$I$65</c15:sqref>
                        </c15:formulaRef>
                      </c:ext>
                    </c:extLst>
                    <c:numCache>
                      <c:formatCode>General</c:formatCode>
                      <c:ptCount val="59"/>
                      <c:pt idx="0">
                        <c:v>17.899999999999999</c:v>
                      </c:pt>
                      <c:pt idx="1">
                        <c:v>17.8</c:v>
                      </c:pt>
                      <c:pt idx="2">
                        <c:v>17.7</c:v>
                      </c:pt>
                      <c:pt idx="3">
                        <c:v>17.600000000000001</c:v>
                      </c:pt>
                      <c:pt idx="4">
                        <c:v>17.600000000000001</c:v>
                      </c:pt>
                      <c:pt idx="5">
                        <c:v>14.7</c:v>
                      </c:pt>
                      <c:pt idx="6">
                        <c:v>11.9</c:v>
                      </c:pt>
                      <c:pt idx="7">
                        <c:v>12.1</c:v>
                      </c:pt>
                      <c:pt idx="8">
                        <c:v>11.9</c:v>
                      </c:pt>
                      <c:pt idx="9">
                        <c:v>11.3</c:v>
                      </c:pt>
                      <c:pt idx="10">
                        <c:v>13.1</c:v>
                      </c:pt>
                      <c:pt idx="11">
                        <c:v>11.8</c:v>
                      </c:pt>
                      <c:pt idx="12">
                        <c:v>12.2</c:v>
                      </c:pt>
                      <c:pt idx="13">
                        <c:v>11.8</c:v>
                      </c:pt>
                      <c:pt idx="14">
                        <c:v>11.7</c:v>
                      </c:pt>
                      <c:pt idx="15">
                        <c:v>11.1</c:v>
                      </c:pt>
                      <c:pt idx="16">
                        <c:v>10.8</c:v>
                      </c:pt>
                      <c:pt idx="17">
                        <c:v>10.8</c:v>
                      </c:pt>
                      <c:pt idx="18">
                        <c:v>9.9</c:v>
                      </c:pt>
                      <c:pt idx="19">
                        <c:v>9.9</c:v>
                      </c:pt>
                      <c:pt idx="20">
                        <c:v>10</c:v>
                      </c:pt>
                      <c:pt idx="21">
                        <c:v>9.5</c:v>
                      </c:pt>
                      <c:pt idx="22">
                        <c:v>9.3000000000000007</c:v>
                      </c:pt>
                      <c:pt idx="23">
                        <c:v>8.9</c:v>
                      </c:pt>
                      <c:pt idx="24">
                        <c:v>8.4</c:v>
                      </c:pt>
                      <c:pt idx="25">
                        <c:v>7.9</c:v>
                      </c:pt>
                      <c:pt idx="26">
                        <c:v>7.7</c:v>
                      </c:pt>
                      <c:pt idx="27">
                        <c:v>7.2</c:v>
                      </c:pt>
                      <c:pt idx="28">
                        <c:v>6.6</c:v>
                      </c:pt>
                      <c:pt idx="29">
                        <c:v>6</c:v>
                      </c:pt>
                      <c:pt idx="30">
                        <c:v>5.8</c:v>
                      </c:pt>
                      <c:pt idx="31">
                        <c:v>0.3</c:v>
                      </c:pt>
                      <c:pt idx="32">
                        <c:v>0</c:v>
                      </c:pt>
                      <c:pt idx="33">
                        <c:v>0</c:v>
                      </c:pt>
                      <c:pt idx="34">
                        <c:v>6</c:v>
                      </c:pt>
                      <c:pt idx="35">
                        <c:v>0</c:v>
                      </c:pt>
                      <c:pt idx="36">
                        <c:v>0.3</c:v>
                      </c:pt>
                      <c:pt idx="37">
                        <c:v>4.9000000000000004</c:v>
                      </c:pt>
                      <c:pt idx="38">
                        <c:v>0</c:v>
                      </c:pt>
                      <c:pt idx="39">
                        <c:v>6.2</c:v>
                      </c:pt>
                      <c:pt idx="40">
                        <c:v>0</c:v>
                      </c:pt>
                      <c:pt idx="41">
                        <c:v>2.8</c:v>
                      </c:pt>
                      <c:pt idx="42">
                        <c:v>0</c:v>
                      </c:pt>
                      <c:pt idx="43">
                        <c:v>2.6</c:v>
                      </c:pt>
                      <c:pt idx="44">
                        <c:v>0</c:v>
                      </c:pt>
                      <c:pt idx="45">
                        <c:v>2.6</c:v>
                      </c:pt>
                      <c:pt idx="46">
                        <c:v>0</c:v>
                      </c:pt>
                      <c:pt idx="47">
                        <c:v>1.7</c:v>
                      </c:pt>
                      <c:pt idx="48">
                        <c:v>1</c:v>
                      </c:pt>
                      <c:pt idx="49">
                        <c:v>0</c:v>
                      </c:pt>
                      <c:pt idx="50">
                        <c:v>0</c:v>
                      </c:pt>
                      <c:pt idx="51">
                        <c:v>4.5</c:v>
                      </c:pt>
                      <c:pt idx="52">
                        <c:v>0.2</c:v>
                      </c:pt>
                      <c:pt idx="53">
                        <c:v>0</c:v>
                      </c:pt>
                      <c:pt idx="54">
                        <c:v>0</c:v>
                      </c:pt>
                      <c:pt idx="55">
                        <c:v>2.7</c:v>
                      </c:pt>
                      <c:pt idx="56">
                        <c:v>0</c:v>
                      </c:pt>
                      <c:pt idx="57">
                        <c:v>0.8</c:v>
                      </c:pt>
                      <c:pt idx="58">
                        <c:v>1.4</c:v>
                      </c:pt>
                    </c:numCache>
                  </c:numRef>
                </c:val>
                <c:extLst xmlns:c15="http://schemas.microsoft.com/office/drawing/2012/chart">
                  <c:ext xmlns:c16="http://schemas.microsoft.com/office/drawing/2014/chart" uri="{C3380CC4-5D6E-409C-BE32-E72D297353CC}">
                    <c16:uniqueId val="{00000002-2A55-4B12-9ACE-4A10F76E3CEF}"/>
                  </c:ext>
                </c:extLst>
              </c15:ser>
            </c15:filteredBarSeries>
          </c:ext>
        </c:extLst>
      </c:barChart>
      <c:catAx>
        <c:axId val="3056787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8205119"/>
        <c:crosses val="autoZero"/>
        <c:auto val="1"/>
        <c:lblAlgn val="ctr"/>
        <c:lblOffset val="100"/>
        <c:noMultiLvlLbl val="0"/>
      </c:catAx>
      <c:valAx>
        <c:axId val="1428205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678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6F0E2CF-CDEB-48EA-A361-CA6760A65539}">
  <sheetPr/>
  <sheetViews>
    <sheetView zoomScale="171" workbookViewId="0" zoomToFit="1"/>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1D6C0EC-D7F8-434B-9545-B246CCDF35E2}">
  <sheetPr/>
  <sheetViews>
    <sheetView zoomScale="117" workbookViewId="0" zoomToFit="1"/>
  </sheetViews>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2F0775C-9691-4EFC-ADED-C7A2493ACB05}">
  <sheetPr/>
  <sheetViews>
    <sheetView zoomScale="117" workbookViewId="0" zoomToFit="1"/>
  </sheetViews>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6E45209-859D-4DCB-960B-AA04B689D955}">
  <sheetPr/>
  <sheetViews>
    <sheetView zoomScale="171" workbookViewId="0" zoomToFit="1"/>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661623" cy="6277588"/>
    <xdr:graphicFrame macro="">
      <xdr:nvGraphicFramePr>
        <xdr:cNvPr id="2" name="Chart 1">
          <a:extLst>
            <a:ext uri="{FF2B5EF4-FFF2-40B4-BE49-F238E27FC236}">
              <a16:creationId xmlns:a16="http://schemas.microsoft.com/office/drawing/2014/main" id="{AD8E65FC-7F13-4B95-983E-7690A7FEB2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0</xdr:col>
      <xdr:colOff>76200</xdr:colOff>
      <xdr:row>2</xdr:row>
      <xdr:rowOff>72389</xdr:rowOff>
    </xdr:from>
    <xdr:to>
      <xdr:col>29</xdr:col>
      <xdr:colOff>391886</xdr:colOff>
      <xdr:row>49</xdr:row>
      <xdr:rowOff>32656</xdr:rowOff>
    </xdr:to>
    <xdr:graphicFrame macro="">
      <xdr:nvGraphicFramePr>
        <xdr:cNvPr id="11" name="Chart 10">
          <a:extLst>
            <a:ext uri="{FF2B5EF4-FFF2-40B4-BE49-F238E27FC236}">
              <a16:creationId xmlns:a16="http://schemas.microsoft.com/office/drawing/2014/main" id="{7D76CE60-E790-4128-87C9-DFC1A30C75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32</xdr:col>
      <xdr:colOff>478971</xdr:colOff>
      <xdr:row>36</xdr:row>
      <xdr:rowOff>32657</xdr:rowOff>
    </xdr:to>
    <xdr:graphicFrame macro="">
      <xdr:nvGraphicFramePr>
        <xdr:cNvPr id="2" name="Chart 1">
          <a:extLst>
            <a:ext uri="{FF2B5EF4-FFF2-40B4-BE49-F238E27FC236}">
              <a16:creationId xmlns:a16="http://schemas.microsoft.com/office/drawing/2014/main" id="{949224C5-39F0-4C2F-92B0-53991C8A4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32</xdr:col>
      <xdr:colOff>478971</xdr:colOff>
      <xdr:row>36</xdr:row>
      <xdr:rowOff>32657</xdr:rowOff>
    </xdr:to>
    <xdr:graphicFrame macro="">
      <xdr:nvGraphicFramePr>
        <xdr:cNvPr id="2" name="Chart 1">
          <a:extLst>
            <a:ext uri="{FF2B5EF4-FFF2-40B4-BE49-F238E27FC236}">
              <a16:creationId xmlns:a16="http://schemas.microsoft.com/office/drawing/2014/main" id="{510B11D5-E686-4884-A078-D49B559505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114300</xdr:colOff>
      <xdr:row>0</xdr:row>
      <xdr:rowOff>66675</xdr:rowOff>
    </xdr:from>
    <xdr:to>
      <xdr:col>32</xdr:col>
      <xdr:colOff>478971</xdr:colOff>
      <xdr:row>36</xdr:row>
      <xdr:rowOff>32657</xdr:rowOff>
    </xdr:to>
    <xdr:graphicFrame macro="">
      <xdr:nvGraphicFramePr>
        <xdr:cNvPr id="2" name="Chart 1">
          <a:extLst>
            <a:ext uri="{FF2B5EF4-FFF2-40B4-BE49-F238E27FC236}">
              <a16:creationId xmlns:a16="http://schemas.microsoft.com/office/drawing/2014/main" id="{B6F6780C-2AFD-4218-8EDC-F6E08FA78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210ABCCF-9EB5-4D2B-896C-06A8156F611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13961A66-CABF-4D8C-A3BE-ABF51A1F39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7.xml><?xml version="1.0" encoding="utf-8"?>
<xdr:wsDr xmlns:xdr="http://schemas.openxmlformats.org/drawingml/2006/spreadsheetDrawing" xmlns:a="http://schemas.openxmlformats.org/drawingml/2006/main">
  <xdr:absoluteAnchor>
    <xdr:pos x="0" y="0"/>
    <xdr:ext cx="8661623" cy="6277588"/>
    <xdr:graphicFrame macro="">
      <xdr:nvGraphicFramePr>
        <xdr:cNvPr id="2" name="Chart 1">
          <a:extLst>
            <a:ext uri="{FF2B5EF4-FFF2-40B4-BE49-F238E27FC236}">
              <a16:creationId xmlns:a16="http://schemas.microsoft.com/office/drawing/2014/main" id="{5A4DEBF5-0D17-4D53-B57B-3AE8D738A7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0.57018</cdr:x>
      <cdr:y>0.17019</cdr:y>
    </cdr:from>
    <cdr:to>
      <cdr:x>0.95646</cdr:x>
      <cdr:y>0.24962</cdr:y>
    </cdr:to>
    <cdr:sp macro="" textlink="">
      <cdr:nvSpPr>
        <cdr:cNvPr id="2" name="Rectangle: Rounded Corners 1">
          <a:extLst xmlns:a="http://schemas.openxmlformats.org/drawingml/2006/main">
            <a:ext uri="{FF2B5EF4-FFF2-40B4-BE49-F238E27FC236}">
              <a16:creationId xmlns:a16="http://schemas.microsoft.com/office/drawing/2014/main" id="{D5A42B70-8B4C-4ACF-928A-0515BF30603C}"/>
            </a:ext>
          </a:extLst>
        </cdr:cNvPr>
        <cdr:cNvSpPr/>
      </cdr:nvSpPr>
      <cdr:spPr>
        <a:xfrm xmlns:a="http://schemas.openxmlformats.org/drawingml/2006/main">
          <a:off x="3952429" y="854579"/>
          <a:ext cx="2677683" cy="398804"/>
        </a:xfrm>
        <a:prstGeom xmlns:a="http://schemas.openxmlformats.org/drawingml/2006/main" prst="roundRect">
          <a:avLst/>
        </a:prstGeom>
        <a:solidFill xmlns:a="http://schemas.openxmlformats.org/drawingml/2006/main">
          <a:schemeClr val="accent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r>
            <a:rPr lang="en-US" sz="1400"/>
            <a:t>Sum</a:t>
          </a:r>
          <a:r>
            <a:rPr lang="en-US" sz="1400" baseline="0"/>
            <a:t> of probabilities = 100%</a:t>
          </a:r>
          <a:endParaRPr lang="en-US" sz="1400"/>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76200</xdr:colOff>
      <xdr:row>2</xdr:row>
      <xdr:rowOff>72389</xdr:rowOff>
    </xdr:from>
    <xdr:to>
      <xdr:col>29</xdr:col>
      <xdr:colOff>391886</xdr:colOff>
      <xdr:row>49</xdr:row>
      <xdr:rowOff>32656</xdr:rowOff>
    </xdr:to>
    <xdr:graphicFrame macro="">
      <xdr:nvGraphicFramePr>
        <xdr:cNvPr id="2" name="Chart 1">
          <a:extLst>
            <a:ext uri="{FF2B5EF4-FFF2-40B4-BE49-F238E27FC236}">
              <a16:creationId xmlns:a16="http://schemas.microsoft.com/office/drawing/2014/main" id="{6CB6FF32-ADE0-4B8B-9271-ED013F17D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865.621245833332" createdVersion="6" refreshedVersion="6" minRefreshableVersion="3" recordCount="475" xr:uid="{A4E8A851-5F9B-44B2-A77B-E51E07B50BCF}">
  <cacheSource type="worksheet">
    <worksheetSource ref="B2:L500" sheet="Combined"/>
  </cacheSource>
  <cacheFields count="11">
    <cacheField name="G3E_FNO" numFmtId="0">
      <sharedItems containsString="0" containsBlank="1" containsNumber="1" containsInteger="1" minValue="326" maxValue="326"/>
    </cacheField>
    <cacheField name="G3E_FID" numFmtId="0">
      <sharedItems containsString="0" containsBlank="1" containsNumber="1" containsInteger="1" minValue="10006952" maxValue="93055508"/>
    </cacheField>
    <cacheField name="STATE" numFmtId="0">
      <sharedItems containsBlank="1"/>
    </cacheField>
    <cacheField name="SUB_NAME" numFmtId="0">
      <sharedItems containsBlank="1" count="67">
        <s v="DOUBLE BRANCH"/>
        <s v="LOIS AVENUE"/>
        <s v="THIRD AVENUE"/>
        <s v="MATANZAS"/>
        <s v="JUNEAU"/>
        <s v="GRAY STREET"/>
        <s v="RUSKIN"/>
        <s v="PLYMOUTH STREET"/>
        <s v="MANHATTAN"/>
        <s v="ORIENT PARK"/>
        <s v="HOOKERS POINT"/>
        <s v="EL PRADO"/>
        <s v="HIMES"/>
        <s v="SKYWAY"/>
        <s v="SEVENTY EIGHTH STREET"/>
        <s v="HYDE PARK"/>
        <s v="ELEVENTH AVENUE"/>
        <s v="CYPRESS STREET"/>
        <s v="JACKSON ROAD"/>
        <s v="MARITIME"/>
        <s v="BOYSCOUT"/>
        <s v="PORT SUTTON"/>
        <s v="FAIRGROUNDS"/>
        <s v="ROCKY CREEK"/>
        <s v="WASHINGTON STREET"/>
        <s v="EAST BAY"/>
        <s v="ESTUARY"/>
        <s v="FIRST STREET"/>
        <s v="GULF CITY"/>
        <s v="BAYCOURT"/>
        <s v="GRANADA"/>
        <s v="PATTERSON ROAD"/>
        <s v="GEORGE ROAD"/>
        <s v="HARBOUR ISLAND"/>
        <s v="WOODLANDS"/>
        <s v="MACDILL"/>
        <s v="MEADOW PARK"/>
        <s v="ROME AVENUE"/>
        <s v="MADISON"/>
        <s v="MASSARO"/>
        <s v="TWELFTH AVENUE"/>
        <s v="STATE ROAD 60"/>
        <s v="GIBSONTON"/>
        <s v="MILLER MAC"/>
        <s v="GATX"/>
        <s v="PLANT AVENUE"/>
        <s v="DESAL"/>
        <s v="MARION STREET"/>
        <s v="WESTCHASE"/>
        <s v="SHELDON ROAD"/>
        <s v="MILLPOINT"/>
        <s v="SOUTH GIBSONTON"/>
        <s v="NATIONAL GYPSUM"/>
        <s v="MCKAY BAY COGEN"/>
        <s v="ROCKPORT NO. 1"/>
        <s v="ROCKPORT NO. 2"/>
        <s v="ROCKPORT NO. 3"/>
        <s v="GANNON"/>
        <s v="BIG BEND POWER PLANT"/>
        <s v="GANNON BAYSIDE GENERATION"/>
        <s v="BIG BEND CAPACITOR"/>
        <s v="BIG BEND"/>
        <s v="RIVER"/>
        <s v="BIG BEND SOLAR"/>
        <s v="CAUSEWAY"/>
        <s v="INTERBAY"/>
        <m/>
      </sharedItems>
    </cacheField>
    <cacheField name="Poly_id" numFmtId="0">
      <sharedItems containsBlank="1"/>
    </cacheField>
    <cacheField name="i_index" numFmtId="0">
      <sharedItems containsString="0" containsBlank="1" containsNumber="1" containsInteger="1" minValue="24" maxValue="83"/>
    </cacheField>
    <cacheField name="j_index" numFmtId="0">
      <sharedItems containsString="0" containsBlank="1" containsNumber="1" containsInteger="1" minValue="33" maxValue="91"/>
    </cacheField>
    <cacheField name="c5_high" numFmtId="0">
      <sharedItems containsString="0" containsBlank="1" containsNumber="1" minValue="0" maxValue="28.2"/>
    </cacheField>
    <cacheField name="topography" numFmtId="0">
      <sharedItems containsString="0" containsBlank="1" containsNumber="1" containsInteger="1" minValue="0" maxValue="29"/>
    </cacheField>
    <cacheField name="GAVPrimaryKey" numFmtId="0">
      <sharedItems containsString="0" containsBlank="1" containsNumber="1" containsInteger="1" minValue="4974" maxValue="17603"/>
    </cacheField>
    <cacheField name="SLOSH Model" numFmtId="0">
      <sharedItems containsBlank="1" count="11">
        <s v="Cat 5 High Tide"/>
        <s v="Cat 3 High Tide"/>
        <s v="Cat 1 High Tide"/>
        <s v="Cat 4 High Tide"/>
        <s v="Cat 4 Mean Tide"/>
        <s v="Cat 5 Mean Tide"/>
        <s v="Cat 3 Mean Tide"/>
        <s v="Cat 2 High Tide"/>
        <s v="Cat 2 Mean Tide"/>
        <s v="Cat 1 Mean Tide"/>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5">
  <r>
    <n v="326"/>
    <n v="10006952"/>
    <s v="IN SERVICE"/>
    <x v="0"/>
    <s v="76- 52"/>
    <n v="76"/>
    <n v="52"/>
    <n v="19.8"/>
    <n v="7"/>
    <n v="16102"/>
    <x v="0"/>
  </r>
  <r>
    <n v="326"/>
    <n v="10006982"/>
    <s v="IN SERVICE"/>
    <x v="1"/>
    <s v="49- 60"/>
    <n v="49"/>
    <n v="60"/>
    <n v="12.8"/>
    <n v="14"/>
    <n v="10332"/>
    <x v="0"/>
  </r>
  <r>
    <n v="326"/>
    <n v="10008487"/>
    <s v="IN SERVICE"/>
    <x v="2"/>
    <s v="40- 51"/>
    <n v="40"/>
    <n v="51"/>
    <n v="11.2"/>
    <n v="17"/>
    <n v="8397"/>
    <x v="0"/>
  </r>
  <r>
    <n v="326"/>
    <n v="10015950"/>
    <s v="IN SERVICE"/>
    <x v="3"/>
    <s v="47- 57"/>
    <n v="47"/>
    <n v="57"/>
    <n v="8.1999999999999993"/>
    <n v="19"/>
    <n v="9901"/>
    <x v="0"/>
  </r>
  <r>
    <n v="326"/>
    <n v="60001280"/>
    <s v="IN SERVICE"/>
    <x v="4"/>
    <s v="50- 41"/>
    <n v="50"/>
    <n v="41"/>
    <n v="0.2"/>
    <n v="29"/>
    <n v="10527"/>
    <x v="0"/>
  </r>
  <r>
    <n v="326"/>
    <n v="60001792"/>
    <s v="IN SERVICE"/>
    <x v="5"/>
    <s v="51- 56"/>
    <n v="51"/>
    <n v="56"/>
    <n v="14"/>
    <n v="13"/>
    <n v="10756"/>
    <x v="0"/>
  </r>
  <r>
    <n v="326"/>
    <n v="60002154"/>
    <s v="IN SERVICE"/>
    <x v="6"/>
    <s v="29- 85"/>
    <n v="29"/>
    <n v="85"/>
    <n v="9.5"/>
    <n v="17"/>
    <n v="6077"/>
    <x v="0"/>
  </r>
  <r>
    <n v="326"/>
    <n v="60007939"/>
    <s v="IN SERVICE"/>
    <x v="7"/>
    <s v="45- 50"/>
    <n v="45"/>
    <n v="50"/>
    <n v="8.4"/>
    <n v="20"/>
    <n v="9466"/>
    <x v="0"/>
  </r>
  <r>
    <n v="326"/>
    <n v="60009194"/>
    <s v="IN SERVICE"/>
    <x v="8"/>
    <s v="48- 65"/>
    <n v="48"/>
    <n v="65"/>
    <n v="18.2"/>
    <n v="8"/>
    <n v="10123"/>
    <x v="0"/>
  </r>
  <r>
    <n v="326"/>
    <n v="60018665"/>
    <s v="IN SERVICE"/>
    <x v="9"/>
    <s v="29- 48"/>
    <n v="29"/>
    <n v="48"/>
    <n v="10.3"/>
    <n v="19"/>
    <n v="6040"/>
    <x v="0"/>
  </r>
  <r>
    <n v="326"/>
    <n v="60022796"/>
    <s v="IN SERVICE"/>
    <x v="10"/>
    <s v="39- 55"/>
    <n v="39"/>
    <n v="55"/>
    <n v="21.9"/>
    <n v="6"/>
    <n v="8187"/>
    <x v="0"/>
  </r>
  <r>
    <n v="326"/>
    <n v="60022858"/>
    <s v="IN SERVICE"/>
    <x v="11"/>
    <s v="49- 62"/>
    <n v="49"/>
    <n v="62"/>
    <n v="19.5"/>
    <n v="7"/>
    <n v="10334"/>
    <x v="0"/>
  </r>
  <r>
    <n v="326"/>
    <n v="60027234"/>
    <s v="IN SERVICE"/>
    <x v="12"/>
    <s v="46- 65"/>
    <n v="46"/>
    <n v="65"/>
    <n v="15.2"/>
    <n v="11"/>
    <n v="9695"/>
    <x v="0"/>
  </r>
  <r>
    <n v="326"/>
    <n v="60027234"/>
    <s v="IN SERVICE"/>
    <x v="12"/>
    <s v="45- 65"/>
    <n v="45"/>
    <n v="65"/>
    <n v="14.3"/>
    <n v="12"/>
    <n v="9481"/>
    <x v="0"/>
  </r>
  <r>
    <n v="326"/>
    <n v="60027234"/>
    <s v="IN SERVICE"/>
    <x v="12"/>
    <s v="45- 66"/>
    <n v="45"/>
    <n v="66"/>
    <n v="14.1"/>
    <n v="12"/>
    <n v="9482"/>
    <x v="0"/>
  </r>
  <r>
    <n v="326"/>
    <n v="60027234"/>
    <s v="IN SERVICE"/>
    <x v="12"/>
    <s v="46- 66"/>
    <n v="46"/>
    <n v="66"/>
    <n v="14.1"/>
    <n v="12"/>
    <n v="9696"/>
    <x v="0"/>
  </r>
  <r>
    <n v="326"/>
    <n v="60029952"/>
    <s v="IN SERVICE"/>
    <x v="13"/>
    <s v="58- 54"/>
    <n v="58"/>
    <n v="54"/>
    <n v="23.2"/>
    <n v="4"/>
    <n v="12252"/>
    <x v="0"/>
  </r>
  <r>
    <n v="326"/>
    <n v="60033810"/>
    <s v="IN SERVICE"/>
    <x v="14"/>
    <s v="28- 54"/>
    <n v="28"/>
    <n v="54"/>
    <n v="7.4"/>
    <n v="22"/>
    <n v="5832"/>
    <x v="0"/>
  </r>
  <r>
    <n v="326"/>
    <n v="60034428"/>
    <s v="IN SERVICE"/>
    <x v="15"/>
    <s v="45- 56"/>
    <n v="45"/>
    <n v="56"/>
    <n v="7.6"/>
    <n v="20"/>
    <n v="9472"/>
    <x v="0"/>
  </r>
  <r>
    <n v="326"/>
    <n v="60036280"/>
    <s v="IN SERVICE"/>
    <x v="16"/>
    <s v="38- 50"/>
    <n v="38"/>
    <n v="50"/>
    <n v="11.4"/>
    <n v="17"/>
    <n v="7968"/>
    <x v="0"/>
  </r>
  <r>
    <n v="326"/>
    <n v="60038033"/>
    <s v="IN SERVICE"/>
    <x v="17"/>
    <s v="53- 56"/>
    <n v="53"/>
    <n v="56"/>
    <n v="19.100000000000001"/>
    <n v="8"/>
    <n v="11184"/>
    <x v="0"/>
  </r>
  <r>
    <n v="326"/>
    <n v="60038666"/>
    <s v="IN SERVICE"/>
    <x v="18"/>
    <s v="64- 52"/>
    <n v="64"/>
    <n v="52"/>
    <n v="22.2"/>
    <n v="5"/>
    <n v="13534"/>
    <x v="0"/>
  </r>
  <r>
    <n v="326"/>
    <n v="60038749"/>
    <s v="IN SERVICE"/>
    <x v="19"/>
    <s v="39- 57"/>
    <n v="39"/>
    <n v="57"/>
    <n v="27.8"/>
    <n v="0"/>
    <n v="8189"/>
    <x v="0"/>
  </r>
  <r>
    <n v="326"/>
    <n v="60038789"/>
    <s v="IN SERVICE"/>
    <x v="20"/>
    <s v="52- 55"/>
    <n v="52"/>
    <n v="55"/>
    <n v="13.1"/>
    <n v="14"/>
    <n v="10969"/>
    <x v="0"/>
  </r>
  <r>
    <n v="326"/>
    <n v="60043668"/>
    <s v="IN SERVICE"/>
    <x v="21"/>
    <s v="32- 59"/>
    <n v="32"/>
    <n v="59"/>
    <n v="23.4"/>
    <n v="5"/>
    <n v="6693"/>
    <x v="0"/>
  </r>
  <r>
    <n v="326"/>
    <n v="60043928"/>
    <s v="IN SERVICE"/>
    <x v="22"/>
    <s v="27- 45"/>
    <n v="27"/>
    <n v="45"/>
    <n v="7.4"/>
    <n v="21"/>
    <n v="5609"/>
    <x v="0"/>
  </r>
  <r>
    <n v="326"/>
    <n v="60046065"/>
    <s v="IN SERVICE"/>
    <x v="23"/>
    <s v="66- 48"/>
    <n v="66"/>
    <n v="48"/>
    <n v="22.4"/>
    <n v="5"/>
    <n v="13958"/>
    <x v="0"/>
  </r>
  <r>
    <n v="326"/>
    <n v="60057387"/>
    <s v="IN SERVICE"/>
    <x v="24"/>
    <s v="41- 53"/>
    <n v="41"/>
    <n v="53"/>
    <n v="13"/>
    <n v="15"/>
    <n v="8613"/>
    <x v="0"/>
  </r>
  <r>
    <n v="326"/>
    <n v="60066592"/>
    <s v="IN SERVICE"/>
    <x v="25"/>
    <s v="26- 75"/>
    <n v="26"/>
    <n v="75"/>
    <n v="2.8"/>
    <n v="25"/>
    <n v="5425"/>
    <x v="0"/>
  </r>
  <r>
    <n v="326"/>
    <n v="60066621"/>
    <s v="IN SERVICE"/>
    <x v="26"/>
    <s v="41- 53"/>
    <n v="41"/>
    <n v="53"/>
    <n v="13"/>
    <n v="15"/>
    <n v="8613"/>
    <x v="0"/>
  </r>
  <r>
    <n v="326"/>
    <n v="60066670"/>
    <s v="IN SERVICE"/>
    <x v="27"/>
    <s v="32- 84"/>
    <n v="32"/>
    <n v="84"/>
    <n v="21.8"/>
    <n v="4"/>
    <n v="6718"/>
    <x v="0"/>
  </r>
  <r>
    <n v="326"/>
    <n v="60068798"/>
    <s v="IN SERVICE"/>
    <x v="28"/>
    <s v="35- 91"/>
    <n v="35"/>
    <n v="91"/>
    <n v="2.2999999999999998"/>
    <n v="22"/>
    <n v="7367"/>
    <x v="0"/>
  </r>
  <r>
    <n v="326"/>
    <n v="60070804"/>
    <s v="IN SERVICE"/>
    <x v="29"/>
    <s v="45- 61"/>
    <n v="45"/>
    <n v="61"/>
    <n v="24.9"/>
    <n v="2"/>
    <n v="9477"/>
    <x v="0"/>
  </r>
  <r>
    <n v="326"/>
    <n v="60075186"/>
    <s v="IN SERVICE"/>
    <x v="30"/>
    <s v="46- 60"/>
    <n v="46"/>
    <n v="60"/>
    <n v="12.9"/>
    <n v="14"/>
    <n v="9690"/>
    <x v="0"/>
  </r>
  <r>
    <n v="326"/>
    <n v="60075320"/>
    <s v="IN SERVICE"/>
    <x v="31"/>
    <s v="61- 45"/>
    <n v="61"/>
    <n v="45"/>
    <n v="1.8"/>
    <n v="26"/>
    <n v="12885"/>
    <x v="0"/>
  </r>
  <r>
    <n v="326"/>
    <n v="60077086"/>
    <s v="IN SERVICE"/>
    <x v="32"/>
    <s v="59- 51"/>
    <n v="59"/>
    <n v="51"/>
    <n v="17.399999999999999"/>
    <n v="10"/>
    <n v="12463"/>
    <x v="0"/>
  </r>
  <r>
    <n v="326"/>
    <n v="60077179"/>
    <s v="IN SERVICE"/>
    <x v="33"/>
    <s v="40- 55"/>
    <n v="40"/>
    <n v="55"/>
    <n v="27.9"/>
    <n v="0"/>
    <n v="8401"/>
    <x v="0"/>
  </r>
  <r>
    <n v="326"/>
    <n v="60077224"/>
    <s v="IN SERVICE"/>
    <x v="34"/>
    <s v="83- 55"/>
    <n v="83"/>
    <n v="55"/>
    <n v="15.7"/>
    <n v="10"/>
    <n v="17603"/>
    <x v="0"/>
  </r>
  <r>
    <n v="326"/>
    <n v="60077292"/>
    <s v="IN SERVICE"/>
    <x v="35"/>
    <s v="44- 68"/>
    <n v="44"/>
    <n v="68"/>
    <n v="17.899999999999999"/>
    <n v="8"/>
    <n v="9270"/>
    <x v="0"/>
  </r>
  <r>
    <n v="326"/>
    <n v="60077321"/>
    <s v="IN SERVICE"/>
    <x v="36"/>
    <s v="70- 52"/>
    <n v="70"/>
    <n v="52"/>
    <n v="20.2"/>
    <n v="7"/>
    <n v="14818"/>
    <x v="0"/>
  </r>
  <r>
    <n v="326"/>
    <n v="60078167"/>
    <s v="IN SERVICE"/>
    <x v="37"/>
    <s v="45- 54"/>
    <n v="45"/>
    <n v="54"/>
    <n v="9.9"/>
    <n v="18"/>
    <n v="9470"/>
    <x v="0"/>
  </r>
  <r>
    <n v="326"/>
    <n v="60078567"/>
    <s v="IN SERVICE"/>
    <x v="38"/>
    <s v="28- 59"/>
    <n v="28"/>
    <n v="59"/>
    <n v="15.4"/>
    <n v="14"/>
    <n v="5837"/>
    <x v="0"/>
  </r>
  <r>
    <n v="326"/>
    <n v="60084138"/>
    <s v="IN SERVICE"/>
    <x v="39"/>
    <s v="28- 50"/>
    <n v="28"/>
    <n v="50"/>
    <n v="10.5"/>
    <n v="19"/>
    <n v="5828"/>
    <x v="0"/>
  </r>
  <r>
    <n v="326"/>
    <n v="60089358"/>
    <s v="IN SERVICE"/>
    <x v="40"/>
    <s v="34- 54"/>
    <n v="34"/>
    <n v="54"/>
    <n v="22.5"/>
    <n v="6"/>
    <n v="7116"/>
    <x v="0"/>
  </r>
  <r>
    <n v="326"/>
    <n v="60089441"/>
    <s v="IN SERVICE"/>
    <x v="41"/>
    <s v="24- 52"/>
    <n v="24"/>
    <n v="52"/>
    <n v="1.1000000000000001"/>
    <n v="28"/>
    <n v="4974"/>
    <x v="0"/>
  </r>
  <r>
    <n v="326"/>
    <n v="60095743"/>
    <s v="IN SERVICE"/>
    <x v="42"/>
    <s v="27- 67"/>
    <n v="27"/>
    <n v="67"/>
    <n v="17"/>
    <n v="12"/>
    <n v="5631"/>
    <x v="0"/>
  </r>
  <r>
    <n v="326"/>
    <n v="60095773"/>
    <s v="IN SERVICE"/>
    <x v="43"/>
    <s v="29- 79"/>
    <n v="29"/>
    <n v="79"/>
    <n v="20.7"/>
    <n v="6"/>
    <n v="6071"/>
    <x v="0"/>
  </r>
  <r>
    <n v="326"/>
    <n v="60130026"/>
    <s v="IN SERVICE"/>
    <x v="44"/>
    <s v="38- 58"/>
    <n v="38"/>
    <n v="58"/>
    <n v="16.8"/>
    <n v="11"/>
    <n v="7976"/>
    <x v="0"/>
  </r>
  <r>
    <n v="326"/>
    <n v="60245841"/>
    <s v="IN SERVICE"/>
    <x v="45"/>
    <s v="43- 54"/>
    <n v="43"/>
    <n v="54"/>
    <n v="28"/>
    <n v="0"/>
    <n v="9042"/>
    <x v="0"/>
  </r>
  <r>
    <n v="326"/>
    <n v="60316404"/>
    <s v="IN SERVICE"/>
    <x v="46"/>
    <s v="29- 75"/>
    <n v="29"/>
    <n v="75"/>
    <n v="20.2"/>
    <n v="7"/>
    <n v="6067"/>
    <x v="0"/>
  </r>
  <r>
    <n v="326"/>
    <n v="60316404"/>
    <s v="IN SERVICE"/>
    <x v="46"/>
    <s v="30- 75"/>
    <n v="30"/>
    <n v="75"/>
    <n v="21.1"/>
    <n v="6"/>
    <n v="6281"/>
    <x v="0"/>
  </r>
  <r>
    <n v="326"/>
    <n v="60396363"/>
    <s v="IN SERVICE"/>
    <x v="47"/>
    <s v="43- 52"/>
    <n v="43"/>
    <n v="52"/>
    <n v="10.1"/>
    <n v="18"/>
    <n v="9040"/>
    <x v="0"/>
  </r>
  <r>
    <n v="326"/>
    <n v="72901580"/>
    <s v="IN SERVICE"/>
    <x v="48"/>
    <s v="75- 46"/>
    <n v="75"/>
    <n v="46"/>
    <n v="8.5"/>
    <n v="19"/>
    <n v="15882"/>
    <x v="0"/>
  </r>
  <r>
    <n v="326"/>
    <n v="74204078"/>
    <s v="IN SERVICE"/>
    <x v="49"/>
    <s v="69- 47"/>
    <n v="69"/>
    <n v="47"/>
    <n v="11.5"/>
    <n v="16"/>
    <n v="14599"/>
    <x v="0"/>
  </r>
  <r>
    <n v="326"/>
    <n v="76200533"/>
    <s v="IN SERVICE"/>
    <x v="50"/>
    <s v="29- 65"/>
    <n v="29"/>
    <n v="65"/>
    <n v="22.8"/>
    <n v="6"/>
    <n v="6057"/>
    <x v="0"/>
  </r>
  <r>
    <n v="326"/>
    <n v="76225129"/>
    <s v="IN SERVICE"/>
    <x v="51"/>
    <s v="27- 68"/>
    <n v="27"/>
    <n v="68"/>
    <n v="19.8"/>
    <n v="9"/>
    <n v="5632"/>
    <x v="0"/>
  </r>
  <r>
    <n v="326"/>
    <n v="76225783"/>
    <s v="IN SERVICE"/>
    <x v="52"/>
    <s v="28- 74"/>
    <n v="28"/>
    <n v="74"/>
    <n v="21.6"/>
    <n v="6"/>
    <n v="5852"/>
    <x v="0"/>
  </r>
  <r>
    <n v="326"/>
    <n v="76225794"/>
    <s v="IN SERVICE"/>
    <x v="53"/>
    <s v="37- 52"/>
    <n v="37"/>
    <n v="52"/>
    <n v="20.3"/>
    <n v="8"/>
    <n v="7756"/>
    <x v="0"/>
  </r>
  <r>
    <n v="326"/>
    <n v="76250754"/>
    <s v="IN SERVICE"/>
    <x v="54"/>
    <s v="36- 58"/>
    <n v="36"/>
    <n v="58"/>
    <n v="28"/>
    <n v="0"/>
    <n v="7548"/>
    <x v="0"/>
  </r>
  <r>
    <n v="326"/>
    <n v="76250760"/>
    <s v="IN SERVICE"/>
    <x v="55"/>
    <s v="36- 58"/>
    <n v="36"/>
    <n v="58"/>
    <n v="28"/>
    <n v="0"/>
    <n v="7548"/>
    <x v="0"/>
  </r>
  <r>
    <n v="326"/>
    <n v="76250761"/>
    <s v="IN SERVICE"/>
    <x v="56"/>
    <s v="35- 57"/>
    <n v="35"/>
    <n v="57"/>
    <n v="22.2"/>
    <n v="6"/>
    <n v="7333"/>
    <x v="0"/>
  </r>
  <r>
    <n v="326"/>
    <n v="90054600"/>
    <s v="IN SERVICE"/>
    <x v="57"/>
    <s v="34- 59"/>
    <n v="34"/>
    <n v="59"/>
    <n v="28.2"/>
    <n v="0"/>
    <n v="7121"/>
    <x v="0"/>
  </r>
  <r>
    <n v="326"/>
    <n v="90634734"/>
    <s v="IN SERVICE"/>
    <x v="58"/>
    <s v="30- 75"/>
    <n v="30"/>
    <n v="75"/>
    <n v="21.1"/>
    <n v="6"/>
    <n v="6281"/>
    <x v="0"/>
  </r>
  <r>
    <n v="326"/>
    <n v="90634769"/>
    <s v="IN SERVICE"/>
    <x v="59"/>
    <s v="35- 59"/>
    <n v="35"/>
    <n v="59"/>
    <n v="28"/>
    <n v="0"/>
    <n v="7335"/>
    <x v="0"/>
  </r>
  <r>
    <n v="326"/>
    <n v="90634790"/>
    <s v="IN SERVICE"/>
    <x v="60"/>
    <s v="30- 75"/>
    <n v="30"/>
    <n v="75"/>
    <n v="21.1"/>
    <n v="6"/>
    <n v="6281"/>
    <x v="0"/>
  </r>
  <r>
    <n v="326"/>
    <n v="90644159"/>
    <s v="IN SERVICE"/>
    <x v="61"/>
    <s v="29- 75"/>
    <n v="29"/>
    <n v="75"/>
    <n v="20.2"/>
    <n v="7"/>
    <n v="6067"/>
    <x v="0"/>
  </r>
  <r>
    <n v="326"/>
    <n v="90754988"/>
    <s v="IN SERVICE"/>
    <x v="62"/>
    <s v="28- 33"/>
    <n v="28"/>
    <n v="33"/>
    <n v="0.2"/>
    <n v="27"/>
    <n v="5811"/>
    <x v="0"/>
  </r>
  <r>
    <n v="326"/>
    <n v="92513509"/>
    <s v="IN SERVICE"/>
    <x v="63"/>
    <s v="29- 77"/>
    <n v="29"/>
    <n v="77"/>
    <n v="21.9"/>
    <n v="5"/>
    <n v="6069"/>
    <x v="0"/>
  </r>
  <r>
    <n v="326"/>
    <n v="93005765"/>
    <s v="IN SERVICE"/>
    <x v="64"/>
    <s v="24- 55"/>
    <n v="24"/>
    <n v="55"/>
    <n v="0.3"/>
    <n v="29"/>
    <n v="4977"/>
    <x v="0"/>
  </r>
  <r>
    <n v="326"/>
    <n v="93055508"/>
    <s v="IN SERVICE"/>
    <x v="65"/>
    <s v="47- 69"/>
    <n v="47"/>
    <n v="69"/>
    <n v="16.600000000000001"/>
    <n v="9"/>
    <n v="9913"/>
    <x v="0"/>
  </r>
  <r>
    <n v="326"/>
    <n v="10006952"/>
    <s v="IN SERVICE"/>
    <x v="0"/>
    <s v="76- 52"/>
    <n v="76"/>
    <n v="52"/>
    <n v="10.199999999999999"/>
    <n v="7"/>
    <n v="16102"/>
    <x v="1"/>
  </r>
  <r>
    <n v="326"/>
    <n v="10006982"/>
    <s v="IN SERVICE"/>
    <x v="1"/>
    <s v="49- 60"/>
    <n v="49"/>
    <n v="60"/>
    <n v="2.4"/>
    <n v="14"/>
    <n v="10332"/>
    <x v="1"/>
  </r>
  <r>
    <n v="326"/>
    <n v="10008487"/>
    <s v="IN SERVICE"/>
    <x v="2"/>
    <s v="40- 51"/>
    <n v="40"/>
    <n v="51"/>
    <n v="1.6"/>
    <n v="17"/>
    <n v="8397"/>
    <x v="1"/>
  </r>
  <r>
    <n v="326"/>
    <n v="60001792"/>
    <s v="IN SERVICE"/>
    <x v="5"/>
    <s v="51- 56"/>
    <n v="51"/>
    <n v="56"/>
    <n v="3.6"/>
    <n v="13"/>
    <n v="10756"/>
    <x v="1"/>
  </r>
  <r>
    <n v="326"/>
    <n v="60002154"/>
    <s v="IN SERVICE"/>
    <x v="6"/>
    <s v="29- 85"/>
    <n v="29"/>
    <n v="85"/>
    <n v="1"/>
    <n v="17"/>
    <n v="6077"/>
    <x v="1"/>
  </r>
  <r>
    <n v="326"/>
    <n v="60009194"/>
    <s v="IN SERVICE"/>
    <x v="8"/>
    <s v="48- 65"/>
    <n v="48"/>
    <n v="65"/>
    <n v="8.1999999999999993"/>
    <n v="8"/>
    <n v="10123"/>
    <x v="1"/>
  </r>
  <r>
    <n v="326"/>
    <n v="60018665"/>
    <s v="IN SERVICE"/>
    <x v="9"/>
    <s v="29- 48"/>
    <n v="29"/>
    <n v="48"/>
    <n v="1"/>
    <n v="19"/>
    <n v="6040"/>
    <x v="1"/>
  </r>
  <r>
    <n v="326"/>
    <n v="60022796"/>
    <s v="IN SERVICE"/>
    <x v="10"/>
    <s v="39- 55"/>
    <n v="39"/>
    <n v="55"/>
    <n v="12.5"/>
    <n v="6"/>
    <n v="8187"/>
    <x v="1"/>
  </r>
  <r>
    <n v="326"/>
    <n v="60022858"/>
    <s v="IN SERVICE"/>
    <x v="11"/>
    <s v="49- 62"/>
    <n v="49"/>
    <n v="62"/>
    <n v="9.3000000000000007"/>
    <n v="7"/>
    <n v="10334"/>
    <x v="1"/>
  </r>
  <r>
    <n v="326"/>
    <n v="60027234"/>
    <s v="IN SERVICE"/>
    <x v="12"/>
    <s v="46- 65"/>
    <n v="46"/>
    <n v="65"/>
    <n v="5.5"/>
    <n v="11"/>
    <n v="9695"/>
    <x v="1"/>
  </r>
  <r>
    <n v="326"/>
    <n v="60029952"/>
    <s v="IN SERVICE"/>
    <x v="13"/>
    <s v="58- 54"/>
    <n v="58"/>
    <n v="54"/>
    <n v="12.8"/>
    <n v="4"/>
    <n v="12252"/>
    <x v="1"/>
  </r>
  <r>
    <n v="326"/>
    <n v="60036280"/>
    <s v="IN SERVICE"/>
    <x v="16"/>
    <s v="38- 50"/>
    <n v="38"/>
    <n v="50"/>
    <n v="1.8"/>
    <n v="17"/>
    <n v="7968"/>
    <x v="1"/>
  </r>
  <r>
    <n v="326"/>
    <n v="60038033"/>
    <s v="IN SERVICE"/>
    <x v="17"/>
    <s v="53- 56"/>
    <n v="53"/>
    <n v="56"/>
    <n v="8.6999999999999993"/>
    <n v="8"/>
    <n v="11184"/>
    <x v="1"/>
  </r>
  <r>
    <n v="326"/>
    <n v="60038666"/>
    <s v="IN SERVICE"/>
    <x v="18"/>
    <s v="64- 52"/>
    <n v="64"/>
    <n v="52"/>
    <n v="11.9"/>
    <n v="5"/>
    <n v="13534"/>
    <x v="1"/>
  </r>
  <r>
    <n v="326"/>
    <n v="60038749"/>
    <s v="IN SERVICE"/>
    <x v="19"/>
    <s v="39- 57"/>
    <n v="39"/>
    <n v="57"/>
    <n v="18.399999999999999"/>
    <n v="0"/>
    <n v="8189"/>
    <x v="1"/>
  </r>
  <r>
    <n v="326"/>
    <n v="60038789"/>
    <s v="IN SERVICE"/>
    <x v="20"/>
    <s v="52- 55"/>
    <n v="52"/>
    <n v="55"/>
    <n v="2.7"/>
    <n v="14"/>
    <n v="10969"/>
    <x v="1"/>
  </r>
  <r>
    <n v="326"/>
    <n v="60043668"/>
    <s v="IN SERVICE"/>
    <x v="21"/>
    <s v="32- 59"/>
    <n v="32"/>
    <n v="59"/>
    <n v="13.9"/>
    <n v="5"/>
    <n v="6693"/>
    <x v="1"/>
  </r>
  <r>
    <n v="326"/>
    <n v="60046065"/>
    <s v="IN SERVICE"/>
    <x v="23"/>
    <s v="66- 48"/>
    <n v="66"/>
    <n v="48"/>
    <n v="12.1"/>
    <n v="5"/>
    <n v="13958"/>
    <x v="1"/>
  </r>
  <r>
    <n v="326"/>
    <n v="60057387"/>
    <s v="IN SERVICE"/>
    <x v="24"/>
    <s v="41- 53"/>
    <n v="41"/>
    <n v="53"/>
    <n v="3.5"/>
    <n v="15"/>
    <n v="8613"/>
    <x v="1"/>
  </r>
  <r>
    <n v="326"/>
    <n v="60066621"/>
    <s v="IN SERVICE"/>
    <x v="26"/>
    <s v="41- 53"/>
    <n v="41"/>
    <n v="53"/>
    <n v="3.5"/>
    <n v="15"/>
    <n v="8613"/>
    <x v="1"/>
  </r>
  <r>
    <n v="326"/>
    <n v="60066670"/>
    <s v="IN SERVICE"/>
    <x v="27"/>
    <s v="32- 84"/>
    <n v="32"/>
    <n v="84"/>
    <n v="13.2"/>
    <n v="4"/>
    <n v="6718"/>
    <x v="1"/>
  </r>
  <r>
    <n v="326"/>
    <n v="60070804"/>
    <s v="IN SERVICE"/>
    <x v="29"/>
    <s v="45- 61"/>
    <n v="45"/>
    <n v="61"/>
    <n v="15.6"/>
    <n v="2"/>
    <n v="9477"/>
    <x v="1"/>
  </r>
  <r>
    <n v="326"/>
    <n v="60075186"/>
    <s v="IN SERVICE"/>
    <x v="30"/>
    <s v="46- 60"/>
    <n v="46"/>
    <n v="60"/>
    <n v="3.6"/>
    <n v="14"/>
    <n v="9690"/>
    <x v="1"/>
  </r>
  <r>
    <n v="326"/>
    <n v="60077086"/>
    <s v="IN SERVICE"/>
    <x v="32"/>
    <s v="59- 51"/>
    <n v="59"/>
    <n v="51"/>
    <n v="6.8"/>
    <n v="10"/>
    <n v="12463"/>
    <x v="1"/>
  </r>
  <r>
    <n v="326"/>
    <n v="60077179"/>
    <s v="IN SERVICE"/>
    <x v="33"/>
    <s v="40- 55"/>
    <n v="40"/>
    <n v="55"/>
    <n v="18.5"/>
    <n v="0"/>
    <n v="8401"/>
    <x v="1"/>
  </r>
  <r>
    <n v="326"/>
    <n v="60077224"/>
    <s v="IN SERVICE"/>
    <x v="34"/>
    <s v="83- 55"/>
    <n v="83"/>
    <n v="55"/>
    <n v="6.9"/>
    <n v="10"/>
    <n v="17603"/>
    <x v="1"/>
  </r>
  <r>
    <n v="326"/>
    <n v="60077292"/>
    <s v="IN SERVICE"/>
    <x v="35"/>
    <s v="44- 68"/>
    <n v="44"/>
    <n v="68"/>
    <n v="8.8000000000000007"/>
    <n v="8"/>
    <n v="9270"/>
    <x v="1"/>
  </r>
  <r>
    <n v="326"/>
    <n v="60077321"/>
    <s v="IN SERVICE"/>
    <x v="36"/>
    <s v="70- 52"/>
    <n v="70"/>
    <n v="52"/>
    <n v="10"/>
    <n v="7"/>
    <n v="14818"/>
    <x v="1"/>
  </r>
  <r>
    <n v="326"/>
    <n v="60078167"/>
    <s v="IN SERVICE"/>
    <x v="37"/>
    <s v="45- 54"/>
    <n v="45"/>
    <n v="54"/>
    <n v="0"/>
    <n v="18"/>
    <n v="9470"/>
    <x v="1"/>
  </r>
  <r>
    <n v="326"/>
    <n v="60078567"/>
    <s v="IN SERVICE"/>
    <x v="38"/>
    <s v="28- 59"/>
    <n v="28"/>
    <n v="59"/>
    <n v="5.8"/>
    <n v="14"/>
    <n v="5837"/>
    <x v="1"/>
  </r>
  <r>
    <n v="326"/>
    <n v="60084138"/>
    <s v="IN SERVICE"/>
    <x v="39"/>
    <s v="28- 50"/>
    <n v="28"/>
    <n v="50"/>
    <n v="1.2"/>
    <n v="19"/>
    <n v="5828"/>
    <x v="1"/>
  </r>
  <r>
    <n v="326"/>
    <n v="60089358"/>
    <s v="IN SERVICE"/>
    <x v="40"/>
    <s v="34- 54"/>
    <n v="34"/>
    <n v="54"/>
    <n v="13"/>
    <n v="6"/>
    <n v="7116"/>
    <x v="1"/>
  </r>
  <r>
    <n v="326"/>
    <n v="60095743"/>
    <s v="IN SERVICE"/>
    <x v="42"/>
    <s v="27- 67"/>
    <n v="27"/>
    <n v="67"/>
    <n v="7"/>
    <n v="12"/>
    <n v="5631"/>
    <x v="1"/>
  </r>
  <r>
    <n v="326"/>
    <n v="60095773"/>
    <s v="IN SERVICE"/>
    <x v="43"/>
    <s v="29- 79"/>
    <n v="29"/>
    <n v="79"/>
    <n v="11.8"/>
    <n v="6"/>
    <n v="6071"/>
    <x v="1"/>
  </r>
  <r>
    <n v="326"/>
    <n v="60130026"/>
    <s v="IN SERVICE"/>
    <x v="44"/>
    <s v="38- 58"/>
    <n v="38"/>
    <n v="58"/>
    <n v="7.4"/>
    <n v="11"/>
    <n v="7976"/>
    <x v="1"/>
  </r>
  <r>
    <n v="326"/>
    <n v="60245841"/>
    <s v="IN SERVICE"/>
    <x v="45"/>
    <s v="43- 54"/>
    <n v="43"/>
    <n v="54"/>
    <n v="18.5"/>
    <n v="0"/>
    <n v="9042"/>
    <x v="1"/>
  </r>
  <r>
    <n v="326"/>
    <n v="60316404"/>
    <s v="IN SERVICE"/>
    <x v="46"/>
    <s v="30- 75"/>
    <n v="30"/>
    <n v="75"/>
    <n v="11.7"/>
    <n v="6"/>
    <n v="6281"/>
    <x v="1"/>
  </r>
  <r>
    <n v="326"/>
    <n v="60396363"/>
    <s v="IN SERVICE"/>
    <x v="47"/>
    <s v="43- 52"/>
    <n v="43"/>
    <n v="52"/>
    <n v="0.8"/>
    <n v="18"/>
    <n v="9040"/>
    <x v="1"/>
  </r>
  <r>
    <n v="326"/>
    <n v="74204078"/>
    <s v="IN SERVICE"/>
    <x v="49"/>
    <s v="69- 47"/>
    <n v="69"/>
    <n v="47"/>
    <n v="1.1000000000000001"/>
    <n v="16"/>
    <n v="14599"/>
    <x v="1"/>
  </r>
  <r>
    <n v="326"/>
    <n v="76200533"/>
    <s v="IN SERVICE"/>
    <x v="50"/>
    <s v="29- 65"/>
    <n v="29"/>
    <n v="65"/>
    <n v="12.8"/>
    <n v="6"/>
    <n v="6057"/>
    <x v="1"/>
  </r>
  <r>
    <n v="326"/>
    <n v="76225129"/>
    <s v="IN SERVICE"/>
    <x v="51"/>
    <s v="27- 68"/>
    <n v="27"/>
    <n v="68"/>
    <n v="9.9"/>
    <n v="9"/>
    <n v="5632"/>
    <x v="1"/>
  </r>
  <r>
    <n v="326"/>
    <n v="76225783"/>
    <s v="IN SERVICE"/>
    <x v="52"/>
    <s v="28- 74"/>
    <n v="28"/>
    <n v="74"/>
    <n v="12.1"/>
    <n v="6"/>
    <n v="5852"/>
    <x v="1"/>
  </r>
  <r>
    <n v="326"/>
    <n v="76225794"/>
    <s v="IN SERVICE"/>
    <x v="53"/>
    <s v="37- 52"/>
    <n v="37"/>
    <n v="52"/>
    <n v="10.8"/>
    <n v="8"/>
    <n v="7756"/>
    <x v="1"/>
  </r>
  <r>
    <n v="326"/>
    <n v="76250754"/>
    <s v="IN SERVICE"/>
    <x v="54"/>
    <s v="36- 58"/>
    <n v="36"/>
    <n v="58"/>
    <n v="18.600000000000001"/>
    <n v="0"/>
    <n v="7548"/>
    <x v="1"/>
  </r>
  <r>
    <n v="326"/>
    <n v="76250760"/>
    <s v="IN SERVICE"/>
    <x v="55"/>
    <s v="36- 58"/>
    <n v="36"/>
    <n v="58"/>
    <n v="18.600000000000001"/>
    <n v="0"/>
    <n v="7548"/>
    <x v="1"/>
  </r>
  <r>
    <n v="326"/>
    <n v="76250761"/>
    <s v="IN SERVICE"/>
    <x v="56"/>
    <s v="35- 57"/>
    <n v="35"/>
    <n v="57"/>
    <n v="12.8"/>
    <n v="6"/>
    <n v="7333"/>
    <x v="1"/>
  </r>
  <r>
    <n v="326"/>
    <n v="90054600"/>
    <s v="IN SERVICE"/>
    <x v="57"/>
    <s v="34- 59"/>
    <n v="34"/>
    <n v="59"/>
    <n v="18.7"/>
    <n v="0"/>
    <n v="7121"/>
    <x v="1"/>
  </r>
  <r>
    <n v="326"/>
    <n v="90634734"/>
    <s v="IN SERVICE"/>
    <x v="58"/>
    <s v="30- 75"/>
    <n v="30"/>
    <n v="75"/>
    <n v="11.7"/>
    <n v="6"/>
    <n v="6281"/>
    <x v="1"/>
  </r>
  <r>
    <n v="326"/>
    <n v="90634769"/>
    <s v="IN SERVICE"/>
    <x v="59"/>
    <s v="35- 59"/>
    <n v="35"/>
    <n v="59"/>
    <n v="18.600000000000001"/>
    <n v="0"/>
    <n v="7335"/>
    <x v="1"/>
  </r>
  <r>
    <n v="326"/>
    <n v="90634790"/>
    <s v="IN SERVICE"/>
    <x v="60"/>
    <s v="30- 75"/>
    <n v="30"/>
    <n v="75"/>
    <n v="11.7"/>
    <n v="6"/>
    <n v="6281"/>
    <x v="1"/>
  </r>
  <r>
    <n v="326"/>
    <n v="90644159"/>
    <s v="IN SERVICE"/>
    <x v="61"/>
    <s v="29- 75"/>
    <n v="29"/>
    <n v="75"/>
    <n v="10.8"/>
    <n v="7"/>
    <n v="6067"/>
    <x v="1"/>
  </r>
  <r>
    <n v="326"/>
    <n v="92513509"/>
    <s v="IN SERVICE"/>
    <x v="63"/>
    <s v="29- 77"/>
    <n v="29"/>
    <n v="77"/>
    <n v="12.8"/>
    <n v="5"/>
    <n v="6069"/>
    <x v="1"/>
  </r>
  <r>
    <n v="326"/>
    <n v="93055508"/>
    <s v="IN SERVICE"/>
    <x v="65"/>
    <s v="47- 69"/>
    <n v="47"/>
    <n v="69"/>
    <n v="6.9"/>
    <n v="9"/>
    <n v="9913"/>
    <x v="1"/>
  </r>
  <r>
    <n v="326"/>
    <n v="60022796"/>
    <s v="IN SERVICE"/>
    <x v="10"/>
    <s v="39- 55"/>
    <n v="39"/>
    <n v="55"/>
    <n v="0.6"/>
    <n v="6"/>
    <n v="8187"/>
    <x v="2"/>
  </r>
  <r>
    <n v="326"/>
    <n v="60029952"/>
    <s v="IN SERVICE"/>
    <x v="13"/>
    <s v="58- 54"/>
    <n v="58"/>
    <n v="54"/>
    <n v="2.4"/>
    <n v="4"/>
    <n v="12252"/>
    <x v="2"/>
  </r>
  <r>
    <n v="326"/>
    <n v="60038666"/>
    <s v="IN SERVICE"/>
    <x v="18"/>
    <s v="64- 52"/>
    <n v="64"/>
    <n v="52"/>
    <n v="1.6"/>
    <n v="5"/>
    <n v="13534"/>
    <x v="2"/>
  </r>
  <r>
    <n v="326"/>
    <n v="60038749"/>
    <s v="IN SERVICE"/>
    <x v="19"/>
    <s v="39- 57"/>
    <n v="39"/>
    <n v="57"/>
    <n v="6.4"/>
    <n v="0"/>
    <n v="8189"/>
    <x v="2"/>
  </r>
  <r>
    <n v="326"/>
    <n v="60043668"/>
    <s v="IN SERVICE"/>
    <x v="21"/>
    <s v="32- 59"/>
    <n v="32"/>
    <n v="59"/>
    <n v="1.6"/>
    <n v="5"/>
    <n v="6693"/>
    <x v="2"/>
  </r>
  <r>
    <n v="326"/>
    <n v="60046065"/>
    <s v="IN SERVICE"/>
    <x v="23"/>
    <s v="66- 48"/>
    <n v="66"/>
    <n v="48"/>
    <n v="1.5"/>
    <n v="5"/>
    <n v="13958"/>
    <x v="2"/>
  </r>
  <r>
    <n v="326"/>
    <n v="60066670"/>
    <s v="IN SERVICE"/>
    <x v="27"/>
    <s v="32- 84"/>
    <n v="32"/>
    <n v="84"/>
    <n v="2.2000000000000002"/>
    <n v="4"/>
    <n v="6718"/>
    <x v="2"/>
  </r>
  <r>
    <n v="326"/>
    <n v="60070804"/>
    <s v="IN SERVICE"/>
    <x v="29"/>
    <s v="45- 61"/>
    <n v="45"/>
    <n v="61"/>
    <n v="4.2"/>
    <n v="2"/>
    <n v="9477"/>
    <x v="2"/>
  </r>
  <r>
    <n v="326"/>
    <n v="60077179"/>
    <s v="IN SERVICE"/>
    <x v="33"/>
    <s v="40- 55"/>
    <n v="40"/>
    <n v="55"/>
    <n v="6.5"/>
    <n v="0"/>
    <n v="8401"/>
    <x v="2"/>
  </r>
  <r>
    <n v="326"/>
    <n v="60089358"/>
    <s v="IN SERVICE"/>
    <x v="40"/>
    <s v="34- 54"/>
    <n v="34"/>
    <n v="54"/>
    <n v="0.8"/>
    <n v="6"/>
    <n v="7116"/>
    <x v="2"/>
  </r>
  <r>
    <n v="326"/>
    <n v="60095773"/>
    <s v="IN SERVICE"/>
    <x v="43"/>
    <s v="29- 79"/>
    <n v="29"/>
    <n v="79"/>
    <n v="0.1"/>
    <n v="6"/>
    <n v="6071"/>
    <x v="2"/>
  </r>
  <r>
    <n v="326"/>
    <n v="60245841"/>
    <s v="IN SERVICE"/>
    <x v="45"/>
    <s v="43- 54"/>
    <n v="43"/>
    <n v="54"/>
    <n v="6.4"/>
    <n v="0"/>
    <n v="9042"/>
    <x v="2"/>
  </r>
  <r>
    <n v="326"/>
    <n v="60316404"/>
    <s v="IN SERVICE"/>
    <x v="46"/>
    <s v="30- 75"/>
    <n v="30"/>
    <n v="75"/>
    <n v="0.3"/>
    <n v="6"/>
    <n v="6281"/>
    <x v="2"/>
  </r>
  <r>
    <n v="326"/>
    <n v="76200533"/>
    <s v="IN SERVICE"/>
    <x v="50"/>
    <s v="29- 65"/>
    <n v="29"/>
    <n v="65"/>
    <n v="0.6"/>
    <n v="6"/>
    <n v="6057"/>
    <x v="2"/>
  </r>
  <r>
    <n v="326"/>
    <n v="76225783"/>
    <s v="IN SERVICE"/>
    <x v="52"/>
    <s v="28- 74"/>
    <n v="28"/>
    <n v="74"/>
    <n v="0.1"/>
    <n v="6"/>
    <n v="5852"/>
    <x v="2"/>
  </r>
  <r>
    <n v="326"/>
    <n v="76250754"/>
    <s v="IN SERVICE"/>
    <x v="54"/>
    <s v="36- 58"/>
    <n v="36"/>
    <n v="58"/>
    <n v="6.6"/>
    <n v="0"/>
    <n v="7548"/>
    <x v="2"/>
  </r>
  <r>
    <n v="326"/>
    <n v="76250760"/>
    <s v="IN SERVICE"/>
    <x v="55"/>
    <s v="36- 58"/>
    <n v="36"/>
    <n v="58"/>
    <n v="6.6"/>
    <n v="0"/>
    <n v="7548"/>
    <x v="2"/>
  </r>
  <r>
    <n v="326"/>
    <n v="76250761"/>
    <s v="IN SERVICE"/>
    <x v="56"/>
    <s v="35- 57"/>
    <n v="35"/>
    <n v="57"/>
    <n v="0.7"/>
    <n v="6"/>
    <n v="7333"/>
    <x v="2"/>
  </r>
  <r>
    <n v="326"/>
    <n v="90054600"/>
    <s v="IN SERVICE"/>
    <x v="57"/>
    <s v="34- 59"/>
    <n v="34"/>
    <n v="59"/>
    <n v="6.7"/>
    <n v="0"/>
    <n v="7121"/>
    <x v="2"/>
  </r>
  <r>
    <n v="326"/>
    <n v="90634734"/>
    <s v="IN SERVICE"/>
    <x v="58"/>
    <s v="30- 75"/>
    <n v="30"/>
    <n v="75"/>
    <n v="0.3"/>
    <n v="6"/>
    <n v="6281"/>
    <x v="2"/>
  </r>
  <r>
    <n v="326"/>
    <n v="90634769"/>
    <s v="IN SERVICE"/>
    <x v="59"/>
    <s v="35- 59"/>
    <n v="35"/>
    <n v="59"/>
    <n v="6.7"/>
    <n v="0"/>
    <n v="7335"/>
    <x v="2"/>
  </r>
  <r>
    <n v="326"/>
    <n v="90634790"/>
    <s v="IN SERVICE"/>
    <x v="60"/>
    <s v="30- 75"/>
    <n v="30"/>
    <n v="75"/>
    <n v="0.3"/>
    <n v="6"/>
    <n v="6281"/>
    <x v="2"/>
  </r>
  <r>
    <n v="326"/>
    <n v="92513509"/>
    <s v="IN SERVICE"/>
    <x v="63"/>
    <s v="29- 77"/>
    <n v="29"/>
    <n v="77"/>
    <n v="0.9"/>
    <n v="5"/>
    <n v="6069"/>
    <x v="2"/>
  </r>
  <r>
    <n v="326"/>
    <n v="10006952"/>
    <s v="IN SERVICE"/>
    <x v="0"/>
    <s v="76- 52"/>
    <n v="76"/>
    <n v="52"/>
    <n v="15.1"/>
    <n v="7"/>
    <n v="16102"/>
    <x v="3"/>
  </r>
  <r>
    <n v="326"/>
    <n v="10006982"/>
    <s v="IN SERVICE"/>
    <x v="1"/>
    <s v="49- 60"/>
    <n v="49"/>
    <n v="60"/>
    <n v="7.8"/>
    <n v="14"/>
    <n v="10332"/>
    <x v="3"/>
  </r>
  <r>
    <n v="326"/>
    <n v="10008487"/>
    <s v="IN SERVICE"/>
    <x v="2"/>
    <s v="40- 51"/>
    <n v="40"/>
    <n v="51"/>
    <n v="6.7"/>
    <n v="17"/>
    <n v="8397"/>
    <x v="3"/>
  </r>
  <r>
    <n v="326"/>
    <n v="10015950"/>
    <s v="IN SERVICE"/>
    <x v="3"/>
    <s v="47- 57"/>
    <n v="47"/>
    <n v="57"/>
    <n v="3.3"/>
    <n v="19"/>
    <n v="9901"/>
    <x v="3"/>
  </r>
  <r>
    <n v="326"/>
    <n v="60001792"/>
    <s v="IN SERVICE"/>
    <x v="5"/>
    <s v="51- 56"/>
    <n v="51"/>
    <n v="56"/>
    <n v="9.1"/>
    <n v="13"/>
    <n v="10756"/>
    <x v="3"/>
  </r>
  <r>
    <n v="326"/>
    <n v="60002154"/>
    <s v="IN SERVICE"/>
    <x v="6"/>
    <s v="29- 85"/>
    <n v="29"/>
    <n v="85"/>
    <n v="5.0999999999999996"/>
    <n v="17"/>
    <n v="6077"/>
    <x v="3"/>
  </r>
  <r>
    <n v="326"/>
    <n v="60007939"/>
    <s v="IN SERVICE"/>
    <x v="7"/>
    <s v="45- 50"/>
    <n v="45"/>
    <n v="50"/>
    <n v="2.8"/>
    <n v="20"/>
    <n v="9466"/>
    <x v="3"/>
  </r>
  <r>
    <n v="326"/>
    <n v="60009194"/>
    <s v="IN SERVICE"/>
    <x v="8"/>
    <s v="48- 65"/>
    <n v="48"/>
    <n v="65"/>
    <n v="13.4"/>
    <n v="8"/>
    <n v="10123"/>
    <x v="3"/>
  </r>
  <r>
    <n v="326"/>
    <n v="60018665"/>
    <s v="IN SERVICE"/>
    <x v="9"/>
    <s v="29- 48"/>
    <n v="29"/>
    <n v="48"/>
    <n v="6.1"/>
    <n v="19"/>
    <n v="6040"/>
    <x v="3"/>
  </r>
  <r>
    <n v="326"/>
    <n v="60022796"/>
    <s v="IN SERVICE"/>
    <x v="10"/>
    <s v="39- 55"/>
    <n v="39"/>
    <n v="55"/>
    <n v="17.600000000000001"/>
    <n v="6"/>
    <n v="8187"/>
    <x v="3"/>
  </r>
  <r>
    <n v="326"/>
    <n v="60022858"/>
    <s v="IN SERVICE"/>
    <x v="11"/>
    <s v="49- 62"/>
    <n v="49"/>
    <n v="62"/>
    <n v="14.7"/>
    <n v="7"/>
    <n v="10334"/>
    <x v="3"/>
  </r>
  <r>
    <n v="326"/>
    <n v="60027234"/>
    <s v="IN SERVICE"/>
    <x v="12"/>
    <s v="46- 65"/>
    <n v="46"/>
    <n v="65"/>
    <n v="10.5"/>
    <n v="11"/>
    <n v="9695"/>
    <x v="3"/>
  </r>
  <r>
    <n v="326"/>
    <n v="60029952"/>
    <s v="IN SERVICE"/>
    <x v="13"/>
    <s v="58- 54"/>
    <n v="58"/>
    <n v="54"/>
    <n v="18.2"/>
    <n v="4"/>
    <n v="12252"/>
    <x v="3"/>
  </r>
  <r>
    <n v="326"/>
    <n v="60033810"/>
    <s v="IN SERVICE"/>
    <x v="14"/>
    <s v="28- 54"/>
    <n v="28"/>
    <n v="54"/>
    <n v="3.1"/>
    <n v="22"/>
    <n v="5832"/>
    <x v="3"/>
  </r>
  <r>
    <n v="326"/>
    <n v="60034428"/>
    <s v="IN SERVICE"/>
    <x v="15"/>
    <s v="45- 56"/>
    <n v="45"/>
    <n v="56"/>
    <n v="3"/>
    <n v="20"/>
    <n v="9472"/>
    <x v="3"/>
  </r>
  <r>
    <n v="326"/>
    <n v="60036280"/>
    <s v="IN SERVICE"/>
    <x v="16"/>
    <s v="38- 50"/>
    <n v="38"/>
    <n v="50"/>
    <n v="6.9"/>
    <n v="17"/>
    <n v="7968"/>
    <x v="3"/>
  </r>
  <r>
    <n v="326"/>
    <n v="60038033"/>
    <s v="IN SERVICE"/>
    <x v="17"/>
    <s v="53- 56"/>
    <n v="53"/>
    <n v="56"/>
    <n v="14.1"/>
    <n v="8"/>
    <n v="11184"/>
    <x v="3"/>
  </r>
  <r>
    <n v="326"/>
    <n v="60038666"/>
    <s v="IN SERVICE"/>
    <x v="18"/>
    <s v="64- 52"/>
    <n v="64"/>
    <n v="52"/>
    <n v="17.2"/>
    <n v="5"/>
    <n v="13534"/>
    <x v="3"/>
  </r>
  <r>
    <n v="326"/>
    <n v="60038749"/>
    <s v="IN SERVICE"/>
    <x v="19"/>
    <s v="39- 57"/>
    <n v="39"/>
    <n v="57"/>
    <n v="23.4"/>
    <n v="0"/>
    <n v="8189"/>
    <x v="3"/>
  </r>
  <r>
    <n v="326"/>
    <n v="60038789"/>
    <s v="IN SERVICE"/>
    <x v="20"/>
    <s v="52- 55"/>
    <n v="52"/>
    <n v="55"/>
    <n v="8.1"/>
    <n v="14"/>
    <n v="10969"/>
    <x v="3"/>
  </r>
  <r>
    <n v="326"/>
    <n v="60043668"/>
    <s v="IN SERVICE"/>
    <x v="21"/>
    <s v="32- 59"/>
    <n v="32"/>
    <n v="59"/>
    <n v="19.100000000000001"/>
    <n v="5"/>
    <n v="6693"/>
    <x v="3"/>
  </r>
  <r>
    <n v="326"/>
    <n v="60043928"/>
    <s v="IN SERVICE"/>
    <x v="22"/>
    <s v="27- 45"/>
    <n v="27"/>
    <n v="45"/>
    <n v="3"/>
    <n v="21"/>
    <n v="5609"/>
    <x v="3"/>
  </r>
  <r>
    <n v="326"/>
    <n v="60046065"/>
    <s v="IN SERVICE"/>
    <x v="23"/>
    <s v="66- 48"/>
    <n v="66"/>
    <n v="48"/>
    <n v="17.399999999999999"/>
    <n v="5"/>
    <n v="13958"/>
    <x v="3"/>
  </r>
  <r>
    <n v="326"/>
    <n v="60057387"/>
    <s v="IN SERVICE"/>
    <x v="24"/>
    <s v="41- 53"/>
    <n v="41"/>
    <n v="53"/>
    <n v="8.5"/>
    <n v="15"/>
    <n v="8613"/>
    <x v="3"/>
  </r>
  <r>
    <n v="326"/>
    <n v="60066621"/>
    <s v="IN SERVICE"/>
    <x v="26"/>
    <s v="41- 53"/>
    <n v="41"/>
    <n v="53"/>
    <n v="8.5"/>
    <n v="15"/>
    <n v="8613"/>
    <x v="3"/>
  </r>
  <r>
    <n v="326"/>
    <n v="60066670"/>
    <s v="IN SERVICE"/>
    <x v="27"/>
    <s v="32- 84"/>
    <n v="32"/>
    <n v="84"/>
    <n v="17.5"/>
    <n v="4"/>
    <n v="6718"/>
    <x v="3"/>
  </r>
  <r>
    <n v="326"/>
    <n v="60070804"/>
    <s v="IN SERVICE"/>
    <x v="29"/>
    <s v="45- 61"/>
    <n v="45"/>
    <n v="61"/>
    <n v="20.399999999999999"/>
    <n v="2"/>
    <n v="9477"/>
    <x v="3"/>
  </r>
  <r>
    <n v="326"/>
    <n v="60075186"/>
    <s v="IN SERVICE"/>
    <x v="30"/>
    <s v="46- 60"/>
    <n v="46"/>
    <n v="60"/>
    <n v="8.3000000000000007"/>
    <n v="14"/>
    <n v="9690"/>
    <x v="3"/>
  </r>
  <r>
    <n v="326"/>
    <n v="60077086"/>
    <s v="IN SERVICE"/>
    <x v="32"/>
    <s v="59- 51"/>
    <n v="59"/>
    <n v="51"/>
    <n v="12.3"/>
    <n v="10"/>
    <n v="12463"/>
    <x v="3"/>
  </r>
  <r>
    <n v="326"/>
    <n v="60077179"/>
    <s v="IN SERVICE"/>
    <x v="33"/>
    <s v="40- 55"/>
    <n v="40"/>
    <n v="55"/>
    <n v="23.5"/>
    <n v="0"/>
    <n v="8401"/>
    <x v="3"/>
  </r>
  <r>
    <n v="326"/>
    <n v="60077224"/>
    <s v="IN SERVICE"/>
    <x v="34"/>
    <s v="83- 55"/>
    <n v="83"/>
    <n v="55"/>
    <n v="11.4"/>
    <n v="10"/>
    <n v="17603"/>
    <x v="3"/>
  </r>
  <r>
    <n v="326"/>
    <n v="60077292"/>
    <s v="IN SERVICE"/>
    <x v="35"/>
    <s v="44- 68"/>
    <n v="44"/>
    <n v="68"/>
    <n v="13.6"/>
    <n v="8"/>
    <n v="9270"/>
    <x v="3"/>
  </r>
  <r>
    <n v="326"/>
    <n v="60077321"/>
    <s v="IN SERVICE"/>
    <x v="36"/>
    <s v="70- 52"/>
    <n v="70"/>
    <n v="52"/>
    <n v="15.2"/>
    <n v="7"/>
    <n v="14818"/>
    <x v="3"/>
  </r>
  <r>
    <n v="326"/>
    <n v="60078167"/>
    <s v="IN SERVICE"/>
    <x v="37"/>
    <s v="45- 54"/>
    <n v="45"/>
    <n v="54"/>
    <n v="5.2"/>
    <n v="18"/>
    <n v="9470"/>
    <x v="3"/>
  </r>
  <r>
    <n v="326"/>
    <n v="60078567"/>
    <s v="IN SERVICE"/>
    <x v="38"/>
    <s v="28- 59"/>
    <n v="28"/>
    <n v="59"/>
    <n v="11"/>
    <n v="14"/>
    <n v="5837"/>
    <x v="3"/>
  </r>
  <r>
    <n v="326"/>
    <n v="60084138"/>
    <s v="IN SERVICE"/>
    <x v="39"/>
    <s v="28- 50"/>
    <n v="28"/>
    <n v="50"/>
    <n v="6.3"/>
    <n v="19"/>
    <n v="5828"/>
    <x v="3"/>
  </r>
  <r>
    <n v="326"/>
    <n v="60089358"/>
    <s v="IN SERVICE"/>
    <x v="40"/>
    <s v="34- 54"/>
    <n v="34"/>
    <n v="54"/>
    <n v="18.2"/>
    <n v="6"/>
    <n v="7116"/>
    <x v="3"/>
  </r>
  <r>
    <n v="326"/>
    <n v="60095743"/>
    <s v="IN SERVICE"/>
    <x v="42"/>
    <s v="27- 67"/>
    <n v="27"/>
    <n v="67"/>
    <n v="12.2"/>
    <n v="12"/>
    <n v="5631"/>
    <x v="3"/>
  </r>
  <r>
    <n v="326"/>
    <n v="60095773"/>
    <s v="IN SERVICE"/>
    <x v="43"/>
    <s v="29- 79"/>
    <n v="29"/>
    <n v="79"/>
    <n v="16.399999999999999"/>
    <n v="6"/>
    <n v="6071"/>
    <x v="3"/>
  </r>
  <r>
    <n v="326"/>
    <n v="60130026"/>
    <s v="IN SERVICE"/>
    <x v="44"/>
    <s v="38- 58"/>
    <n v="38"/>
    <n v="58"/>
    <n v="12.4"/>
    <n v="11"/>
    <n v="7976"/>
    <x v="3"/>
  </r>
  <r>
    <n v="326"/>
    <n v="60245841"/>
    <s v="IN SERVICE"/>
    <x v="45"/>
    <s v="43- 54"/>
    <n v="43"/>
    <n v="54"/>
    <n v="23.3"/>
    <n v="0"/>
    <n v="9042"/>
    <x v="3"/>
  </r>
  <r>
    <n v="326"/>
    <n v="60316404"/>
    <s v="IN SERVICE"/>
    <x v="46"/>
    <s v="29- 75"/>
    <n v="29"/>
    <n v="75"/>
    <n v="15.8"/>
    <n v="7"/>
    <n v="6067"/>
    <x v="3"/>
  </r>
  <r>
    <n v="326"/>
    <n v="60316404"/>
    <s v="IN SERVICE"/>
    <x v="46"/>
    <s v="30- 75"/>
    <n v="30"/>
    <n v="75"/>
    <n v="16.7"/>
    <n v="6"/>
    <n v="6281"/>
    <x v="3"/>
  </r>
  <r>
    <n v="326"/>
    <n v="60396363"/>
    <s v="IN SERVICE"/>
    <x v="47"/>
    <s v="43- 52"/>
    <n v="43"/>
    <n v="52"/>
    <n v="5.3"/>
    <n v="18"/>
    <n v="9040"/>
    <x v="3"/>
  </r>
  <r>
    <n v="326"/>
    <n v="72901580"/>
    <s v="IN SERVICE"/>
    <x v="48"/>
    <s v="75- 46"/>
    <n v="75"/>
    <n v="46"/>
    <n v="3.7"/>
    <n v="19"/>
    <n v="15882"/>
    <x v="3"/>
  </r>
  <r>
    <n v="326"/>
    <n v="74204078"/>
    <s v="IN SERVICE"/>
    <x v="49"/>
    <s v="69- 47"/>
    <n v="69"/>
    <n v="47"/>
    <n v="6.5"/>
    <n v="16"/>
    <n v="14599"/>
    <x v="3"/>
  </r>
  <r>
    <n v="326"/>
    <n v="76200533"/>
    <s v="IN SERVICE"/>
    <x v="50"/>
    <s v="29- 65"/>
    <n v="29"/>
    <n v="65"/>
    <n v="18.100000000000001"/>
    <n v="6"/>
    <n v="6057"/>
    <x v="3"/>
  </r>
  <r>
    <n v="326"/>
    <n v="76225129"/>
    <s v="IN SERVICE"/>
    <x v="51"/>
    <s v="27- 68"/>
    <n v="27"/>
    <n v="68"/>
    <n v="15.1"/>
    <n v="9"/>
    <n v="5632"/>
    <x v="3"/>
  </r>
  <r>
    <n v="326"/>
    <n v="76225783"/>
    <s v="IN SERVICE"/>
    <x v="52"/>
    <s v="28- 74"/>
    <n v="28"/>
    <n v="74"/>
    <n v="17.100000000000001"/>
    <n v="6"/>
    <n v="5852"/>
    <x v="3"/>
  </r>
  <r>
    <n v="326"/>
    <n v="76225794"/>
    <s v="IN SERVICE"/>
    <x v="53"/>
    <s v="37- 52"/>
    <n v="37"/>
    <n v="52"/>
    <n v="15.9"/>
    <n v="8"/>
    <n v="7756"/>
    <x v="3"/>
  </r>
  <r>
    <n v="326"/>
    <n v="76250754"/>
    <s v="IN SERVICE"/>
    <x v="54"/>
    <s v="36- 58"/>
    <n v="36"/>
    <n v="58"/>
    <n v="23.6"/>
    <n v="0"/>
    <n v="7548"/>
    <x v="3"/>
  </r>
  <r>
    <n v="326"/>
    <n v="76250760"/>
    <s v="IN SERVICE"/>
    <x v="55"/>
    <s v="36- 58"/>
    <n v="36"/>
    <n v="58"/>
    <n v="23.6"/>
    <n v="0"/>
    <n v="7548"/>
    <x v="3"/>
  </r>
  <r>
    <n v="326"/>
    <n v="76250761"/>
    <s v="IN SERVICE"/>
    <x v="56"/>
    <s v="35- 57"/>
    <n v="35"/>
    <n v="57"/>
    <n v="17.8"/>
    <n v="6"/>
    <n v="7333"/>
    <x v="3"/>
  </r>
  <r>
    <n v="326"/>
    <n v="90054600"/>
    <s v="IN SERVICE"/>
    <x v="57"/>
    <s v="34- 59"/>
    <n v="34"/>
    <n v="59"/>
    <n v="23.8"/>
    <n v="0"/>
    <n v="7121"/>
    <x v="3"/>
  </r>
  <r>
    <n v="326"/>
    <n v="90634734"/>
    <s v="IN SERVICE"/>
    <x v="58"/>
    <s v="30- 75"/>
    <n v="30"/>
    <n v="75"/>
    <n v="16.7"/>
    <n v="6"/>
    <n v="6281"/>
    <x v="3"/>
  </r>
  <r>
    <n v="326"/>
    <n v="90634769"/>
    <s v="IN SERVICE"/>
    <x v="59"/>
    <s v="35- 59"/>
    <n v="35"/>
    <n v="59"/>
    <n v="23.7"/>
    <n v="0"/>
    <n v="7335"/>
    <x v="3"/>
  </r>
  <r>
    <n v="326"/>
    <n v="90634790"/>
    <s v="IN SERVICE"/>
    <x v="60"/>
    <s v="30- 75"/>
    <n v="30"/>
    <n v="75"/>
    <n v="16.7"/>
    <n v="6"/>
    <n v="6281"/>
    <x v="3"/>
  </r>
  <r>
    <n v="326"/>
    <n v="90644159"/>
    <s v="IN SERVICE"/>
    <x v="61"/>
    <s v="29- 75"/>
    <n v="29"/>
    <n v="75"/>
    <n v="15.8"/>
    <n v="7"/>
    <n v="6067"/>
    <x v="3"/>
  </r>
  <r>
    <n v="326"/>
    <n v="92513509"/>
    <s v="IN SERVICE"/>
    <x v="63"/>
    <s v="29- 77"/>
    <n v="29"/>
    <n v="77"/>
    <n v="17.5"/>
    <n v="5"/>
    <n v="6069"/>
    <x v="3"/>
  </r>
  <r>
    <n v="326"/>
    <n v="93055508"/>
    <s v="IN SERVICE"/>
    <x v="65"/>
    <s v="47- 69"/>
    <n v="47"/>
    <n v="69"/>
    <n v="11.9"/>
    <n v="9"/>
    <n v="9913"/>
    <x v="3"/>
  </r>
  <r>
    <n v="326"/>
    <n v="10006952"/>
    <s v="IN SERVICE"/>
    <x v="0"/>
    <s v="76- 52"/>
    <n v="76"/>
    <n v="52"/>
    <n v="14.1"/>
    <n v="7"/>
    <n v="16102"/>
    <x v="4"/>
  </r>
  <r>
    <n v="326"/>
    <n v="10006982"/>
    <s v="IN SERVICE"/>
    <x v="1"/>
    <s v="49- 60"/>
    <n v="49"/>
    <n v="60"/>
    <n v="6.8"/>
    <n v="14"/>
    <n v="10332"/>
    <x v="4"/>
  </r>
  <r>
    <n v="326"/>
    <n v="10008487"/>
    <s v="IN SERVICE"/>
    <x v="2"/>
    <s v="40- 51"/>
    <n v="40"/>
    <n v="51"/>
    <n v="5.8"/>
    <n v="17"/>
    <n v="8397"/>
    <x v="4"/>
  </r>
  <r>
    <n v="326"/>
    <n v="10015950"/>
    <s v="IN SERVICE"/>
    <x v="3"/>
    <s v="47- 57"/>
    <n v="47"/>
    <n v="57"/>
    <n v="2.5"/>
    <n v="19"/>
    <n v="9901"/>
    <x v="4"/>
  </r>
  <r>
    <n v="326"/>
    <n v="60001792"/>
    <s v="IN SERVICE"/>
    <x v="5"/>
    <s v="51- 56"/>
    <n v="51"/>
    <n v="56"/>
    <n v="8.1"/>
    <n v="13"/>
    <n v="10756"/>
    <x v="4"/>
  </r>
  <r>
    <n v="326"/>
    <n v="60002154"/>
    <s v="IN SERVICE"/>
    <x v="6"/>
    <s v="29- 85"/>
    <n v="29"/>
    <n v="85"/>
    <n v="4.3"/>
    <n v="17"/>
    <n v="6077"/>
    <x v="4"/>
  </r>
  <r>
    <n v="326"/>
    <n v="60007939"/>
    <s v="IN SERVICE"/>
    <x v="7"/>
    <s v="45- 50"/>
    <n v="45"/>
    <n v="50"/>
    <n v="1.5"/>
    <n v="20"/>
    <n v="9466"/>
    <x v="4"/>
  </r>
  <r>
    <n v="326"/>
    <n v="60009194"/>
    <s v="IN SERVICE"/>
    <x v="8"/>
    <s v="48- 65"/>
    <n v="48"/>
    <n v="65"/>
    <n v="12.4"/>
    <n v="8"/>
    <n v="10123"/>
    <x v="4"/>
  </r>
  <r>
    <n v="326"/>
    <n v="60018665"/>
    <s v="IN SERVICE"/>
    <x v="9"/>
    <s v="29- 48"/>
    <n v="29"/>
    <n v="48"/>
    <n v="5.4"/>
    <n v="19"/>
    <n v="6040"/>
    <x v="4"/>
  </r>
  <r>
    <n v="326"/>
    <n v="60022796"/>
    <s v="IN SERVICE"/>
    <x v="10"/>
    <s v="39- 55"/>
    <n v="39"/>
    <n v="55"/>
    <n v="16.7"/>
    <n v="6"/>
    <n v="8187"/>
    <x v="4"/>
  </r>
  <r>
    <n v="326"/>
    <n v="60022858"/>
    <s v="IN SERVICE"/>
    <x v="11"/>
    <s v="49- 62"/>
    <n v="49"/>
    <n v="62"/>
    <n v="13.7"/>
    <n v="7"/>
    <n v="10334"/>
    <x v="4"/>
  </r>
  <r>
    <n v="326"/>
    <n v="60027234"/>
    <s v="IN SERVICE"/>
    <x v="12"/>
    <s v="46- 65"/>
    <n v="46"/>
    <n v="65"/>
    <n v="9.5"/>
    <n v="11"/>
    <n v="9695"/>
    <x v="4"/>
  </r>
  <r>
    <n v="326"/>
    <n v="60029952"/>
    <s v="IN SERVICE"/>
    <x v="13"/>
    <s v="58- 54"/>
    <n v="58"/>
    <n v="54"/>
    <n v="17.2"/>
    <n v="4"/>
    <n v="12252"/>
    <x v="4"/>
  </r>
  <r>
    <n v="326"/>
    <n v="60033810"/>
    <s v="IN SERVICE"/>
    <x v="14"/>
    <s v="28- 54"/>
    <n v="28"/>
    <n v="54"/>
    <n v="2.2999999999999998"/>
    <n v="22"/>
    <n v="5832"/>
    <x v="4"/>
  </r>
  <r>
    <n v="326"/>
    <n v="60034428"/>
    <s v="IN SERVICE"/>
    <x v="15"/>
    <s v="45- 56"/>
    <n v="45"/>
    <n v="56"/>
    <n v="2.2000000000000002"/>
    <n v="20"/>
    <n v="9472"/>
    <x v="4"/>
  </r>
  <r>
    <n v="326"/>
    <n v="60036280"/>
    <s v="IN SERVICE"/>
    <x v="16"/>
    <s v="38- 50"/>
    <n v="38"/>
    <n v="50"/>
    <n v="6"/>
    <n v="17"/>
    <n v="7968"/>
    <x v="4"/>
  </r>
  <r>
    <n v="326"/>
    <n v="60038033"/>
    <s v="IN SERVICE"/>
    <x v="17"/>
    <s v="53- 56"/>
    <n v="53"/>
    <n v="56"/>
    <n v="13.1"/>
    <n v="8"/>
    <n v="11184"/>
    <x v="4"/>
  </r>
  <r>
    <n v="326"/>
    <n v="60038666"/>
    <s v="IN SERVICE"/>
    <x v="18"/>
    <s v="64- 52"/>
    <n v="64"/>
    <n v="52"/>
    <n v="16.3"/>
    <n v="5"/>
    <n v="13534"/>
    <x v="4"/>
  </r>
  <r>
    <n v="326"/>
    <n v="60038749"/>
    <s v="IN SERVICE"/>
    <x v="19"/>
    <s v="39- 57"/>
    <n v="39"/>
    <n v="57"/>
    <n v="22.5"/>
    <n v="0"/>
    <n v="8189"/>
    <x v="4"/>
  </r>
  <r>
    <n v="326"/>
    <n v="60038789"/>
    <s v="IN SERVICE"/>
    <x v="20"/>
    <s v="52- 55"/>
    <n v="52"/>
    <n v="55"/>
    <n v="7.1"/>
    <n v="14"/>
    <n v="10969"/>
    <x v="4"/>
  </r>
  <r>
    <n v="326"/>
    <n v="60043668"/>
    <s v="IN SERVICE"/>
    <x v="21"/>
    <s v="32- 59"/>
    <n v="32"/>
    <n v="59"/>
    <n v="18.2"/>
    <n v="5"/>
    <n v="6693"/>
    <x v="4"/>
  </r>
  <r>
    <n v="326"/>
    <n v="60043928"/>
    <s v="IN SERVICE"/>
    <x v="22"/>
    <s v="27- 45"/>
    <n v="27"/>
    <n v="45"/>
    <n v="0.1"/>
    <n v="21"/>
    <n v="5609"/>
    <x v="4"/>
  </r>
  <r>
    <n v="326"/>
    <n v="60046065"/>
    <s v="IN SERVICE"/>
    <x v="23"/>
    <s v="66- 48"/>
    <n v="66"/>
    <n v="48"/>
    <n v="16.399999999999999"/>
    <n v="5"/>
    <n v="13958"/>
    <x v="4"/>
  </r>
  <r>
    <n v="326"/>
    <n v="60057387"/>
    <s v="IN SERVICE"/>
    <x v="24"/>
    <s v="41- 53"/>
    <n v="41"/>
    <n v="53"/>
    <n v="7.6"/>
    <n v="15"/>
    <n v="8613"/>
    <x v="4"/>
  </r>
  <r>
    <n v="326"/>
    <n v="60066621"/>
    <s v="IN SERVICE"/>
    <x v="26"/>
    <s v="41- 53"/>
    <n v="41"/>
    <n v="53"/>
    <n v="7.6"/>
    <n v="15"/>
    <n v="8613"/>
    <x v="4"/>
  </r>
  <r>
    <n v="326"/>
    <n v="60066670"/>
    <s v="IN SERVICE"/>
    <x v="27"/>
    <s v="32- 84"/>
    <n v="32"/>
    <n v="84"/>
    <n v="16.7"/>
    <n v="4"/>
    <n v="6718"/>
    <x v="4"/>
  </r>
  <r>
    <n v="326"/>
    <n v="60070804"/>
    <s v="IN SERVICE"/>
    <x v="29"/>
    <s v="45- 61"/>
    <n v="45"/>
    <n v="61"/>
    <n v="19.5"/>
    <n v="2"/>
    <n v="9477"/>
    <x v="4"/>
  </r>
  <r>
    <n v="326"/>
    <n v="60075186"/>
    <s v="IN SERVICE"/>
    <x v="30"/>
    <s v="46- 60"/>
    <n v="46"/>
    <n v="60"/>
    <n v="7.4"/>
    <n v="14"/>
    <n v="9690"/>
    <x v="4"/>
  </r>
  <r>
    <n v="326"/>
    <n v="60077086"/>
    <s v="IN SERVICE"/>
    <x v="32"/>
    <s v="59- 51"/>
    <n v="59"/>
    <n v="51"/>
    <n v="11.4"/>
    <n v="10"/>
    <n v="12463"/>
    <x v="4"/>
  </r>
  <r>
    <n v="326"/>
    <n v="60077179"/>
    <s v="IN SERVICE"/>
    <x v="33"/>
    <s v="40- 55"/>
    <n v="40"/>
    <n v="55"/>
    <n v="22.6"/>
    <n v="0"/>
    <n v="8401"/>
    <x v="4"/>
  </r>
  <r>
    <n v="326"/>
    <n v="60077224"/>
    <s v="IN SERVICE"/>
    <x v="34"/>
    <s v="83- 55"/>
    <n v="83"/>
    <n v="55"/>
    <n v="10.4"/>
    <n v="10"/>
    <n v="17603"/>
    <x v="4"/>
  </r>
  <r>
    <n v="326"/>
    <n v="60077292"/>
    <s v="IN SERVICE"/>
    <x v="35"/>
    <s v="44- 68"/>
    <n v="44"/>
    <n v="68"/>
    <n v="12.6"/>
    <n v="8"/>
    <n v="9270"/>
    <x v="4"/>
  </r>
  <r>
    <n v="326"/>
    <n v="60077321"/>
    <s v="IN SERVICE"/>
    <x v="36"/>
    <s v="70- 52"/>
    <n v="70"/>
    <n v="52"/>
    <n v="14.3"/>
    <n v="7"/>
    <n v="14818"/>
    <x v="4"/>
  </r>
  <r>
    <n v="326"/>
    <n v="60078167"/>
    <s v="IN SERVICE"/>
    <x v="37"/>
    <s v="45- 54"/>
    <n v="45"/>
    <n v="54"/>
    <n v="4.4000000000000004"/>
    <n v="18"/>
    <n v="9470"/>
    <x v="4"/>
  </r>
  <r>
    <n v="326"/>
    <n v="60078567"/>
    <s v="IN SERVICE"/>
    <x v="38"/>
    <s v="28- 59"/>
    <n v="28"/>
    <n v="59"/>
    <n v="10.1"/>
    <n v="14"/>
    <n v="5837"/>
    <x v="4"/>
  </r>
  <r>
    <n v="326"/>
    <n v="60084138"/>
    <s v="IN SERVICE"/>
    <x v="39"/>
    <s v="28- 50"/>
    <n v="28"/>
    <n v="50"/>
    <n v="5.5"/>
    <n v="19"/>
    <n v="5828"/>
    <x v="4"/>
  </r>
  <r>
    <n v="326"/>
    <n v="60089358"/>
    <s v="IN SERVICE"/>
    <x v="40"/>
    <s v="34- 54"/>
    <n v="34"/>
    <n v="54"/>
    <n v="17.3"/>
    <n v="6"/>
    <n v="7116"/>
    <x v="4"/>
  </r>
  <r>
    <n v="326"/>
    <n v="60095743"/>
    <s v="IN SERVICE"/>
    <x v="42"/>
    <s v="27- 67"/>
    <n v="27"/>
    <n v="67"/>
    <n v="11.3"/>
    <n v="12"/>
    <n v="5631"/>
    <x v="4"/>
  </r>
  <r>
    <n v="326"/>
    <n v="60095773"/>
    <s v="IN SERVICE"/>
    <x v="43"/>
    <s v="29- 79"/>
    <n v="29"/>
    <n v="79"/>
    <n v="15.6"/>
    <n v="6"/>
    <n v="6071"/>
    <x v="4"/>
  </r>
  <r>
    <n v="326"/>
    <n v="60130026"/>
    <s v="IN SERVICE"/>
    <x v="44"/>
    <s v="38- 58"/>
    <n v="38"/>
    <n v="58"/>
    <n v="11.6"/>
    <n v="11"/>
    <n v="7976"/>
    <x v="4"/>
  </r>
  <r>
    <n v="326"/>
    <n v="60245841"/>
    <s v="IN SERVICE"/>
    <x v="45"/>
    <s v="43- 54"/>
    <n v="43"/>
    <n v="54"/>
    <n v="22.5"/>
    <n v="0"/>
    <n v="9042"/>
    <x v="4"/>
  </r>
  <r>
    <n v="326"/>
    <n v="60316404"/>
    <s v="IN SERVICE"/>
    <x v="46"/>
    <s v="29- 75"/>
    <n v="29"/>
    <n v="75"/>
    <n v="14.7"/>
    <n v="7"/>
    <n v="6067"/>
    <x v="4"/>
  </r>
  <r>
    <n v="326"/>
    <n v="60316404"/>
    <s v="IN SERVICE"/>
    <x v="46"/>
    <s v="30- 75"/>
    <n v="30"/>
    <n v="75"/>
    <n v="15.6"/>
    <n v="6"/>
    <n v="6281"/>
    <x v="4"/>
  </r>
  <r>
    <n v="326"/>
    <n v="60396363"/>
    <s v="IN SERVICE"/>
    <x v="47"/>
    <s v="43- 52"/>
    <n v="43"/>
    <n v="52"/>
    <n v="4.5"/>
    <n v="18"/>
    <n v="9040"/>
    <x v="4"/>
  </r>
  <r>
    <n v="326"/>
    <n v="72901580"/>
    <s v="IN SERVICE"/>
    <x v="48"/>
    <s v="75- 46"/>
    <n v="75"/>
    <n v="46"/>
    <n v="2.7"/>
    <n v="19"/>
    <n v="15882"/>
    <x v="4"/>
  </r>
  <r>
    <n v="326"/>
    <n v="74204078"/>
    <s v="IN SERVICE"/>
    <x v="49"/>
    <s v="69- 47"/>
    <n v="69"/>
    <n v="47"/>
    <n v="5.5"/>
    <n v="16"/>
    <n v="14599"/>
    <x v="4"/>
  </r>
  <r>
    <n v="326"/>
    <n v="76200533"/>
    <s v="IN SERVICE"/>
    <x v="50"/>
    <s v="29- 65"/>
    <n v="29"/>
    <n v="65"/>
    <n v="17.2"/>
    <n v="6"/>
    <n v="6057"/>
    <x v="4"/>
  </r>
  <r>
    <n v="326"/>
    <n v="76225129"/>
    <s v="IN SERVICE"/>
    <x v="51"/>
    <s v="27- 68"/>
    <n v="27"/>
    <n v="68"/>
    <n v="14.1"/>
    <n v="9"/>
    <n v="5632"/>
    <x v="4"/>
  </r>
  <r>
    <n v="326"/>
    <n v="76225783"/>
    <s v="IN SERVICE"/>
    <x v="52"/>
    <s v="28- 74"/>
    <n v="28"/>
    <n v="74"/>
    <n v="16.100000000000001"/>
    <n v="6"/>
    <n v="5852"/>
    <x v="4"/>
  </r>
  <r>
    <n v="326"/>
    <n v="76225794"/>
    <s v="IN SERVICE"/>
    <x v="53"/>
    <s v="37- 52"/>
    <n v="37"/>
    <n v="52"/>
    <n v="15"/>
    <n v="8"/>
    <n v="7756"/>
    <x v="4"/>
  </r>
  <r>
    <n v="326"/>
    <n v="76250754"/>
    <s v="IN SERVICE"/>
    <x v="54"/>
    <s v="36- 58"/>
    <n v="36"/>
    <n v="58"/>
    <n v="22.8"/>
    <n v="0"/>
    <n v="7548"/>
    <x v="4"/>
  </r>
  <r>
    <n v="326"/>
    <n v="76250760"/>
    <s v="IN SERVICE"/>
    <x v="55"/>
    <s v="36- 58"/>
    <n v="36"/>
    <n v="58"/>
    <n v="22.8"/>
    <n v="0"/>
    <n v="7548"/>
    <x v="4"/>
  </r>
  <r>
    <n v="326"/>
    <n v="76250761"/>
    <s v="IN SERVICE"/>
    <x v="56"/>
    <s v="35- 57"/>
    <n v="35"/>
    <n v="57"/>
    <n v="17"/>
    <n v="6"/>
    <n v="7333"/>
    <x v="4"/>
  </r>
  <r>
    <n v="326"/>
    <n v="90054600"/>
    <s v="IN SERVICE"/>
    <x v="57"/>
    <s v="34- 59"/>
    <n v="34"/>
    <n v="59"/>
    <n v="22.9"/>
    <n v="0"/>
    <n v="7121"/>
    <x v="4"/>
  </r>
  <r>
    <n v="326"/>
    <n v="90634734"/>
    <s v="IN SERVICE"/>
    <x v="58"/>
    <s v="30- 75"/>
    <n v="30"/>
    <n v="75"/>
    <n v="15.6"/>
    <n v="6"/>
    <n v="6281"/>
    <x v="4"/>
  </r>
  <r>
    <n v="326"/>
    <n v="90634769"/>
    <s v="IN SERVICE"/>
    <x v="59"/>
    <s v="35- 59"/>
    <n v="35"/>
    <n v="59"/>
    <n v="22.8"/>
    <n v="0"/>
    <n v="7335"/>
    <x v="4"/>
  </r>
  <r>
    <n v="326"/>
    <n v="90634790"/>
    <s v="IN SERVICE"/>
    <x v="60"/>
    <s v="30- 75"/>
    <n v="30"/>
    <n v="75"/>
    <n v="15.6"/>
    <n v="6"/>
    <n v="6281"/>
    <x v="4"/>
  </r>
  <r>
    <n v="326"/>
    <n v="90644159"/>
    <s v="IN SERVICE"/>
    <x v="61"/>
    <s v="29- 75"/>
    <n v="29"/>
    <n v="75"/>
    <n v="14.7"/>
    <n v="7"/>
    <n v="6067"/>
    <x v="4"/>
  </r>
  <r>
    <n v="326"/>
    <n v="92513509"/>
    <s v="IN SERVICE"/>
    <x v="63"/>
    <s v="29- 77"/>
    <n v="29"/>
    <n v="77"/>
    <n v="16.600000000000001"/>
    <n v="5"/>
    <n v="6069"/>
    <x v="4"/>
  </r>
  <r>
    <n v="326"/>
    <n v="93055508"/>
    <s v="IN SERVICE"/>
    <x v="65"/>
    <s v="47- 69"/>
    <n v="47"/>
    <n v="69"/>
    <n v="10.9"/>
    <n v="9"/>
    <n v="9913"/>
    <x v="4"/>
  </r>
  <r>
    <n v="326"/>
    <n v="10006952"/>
    <s v="IN SERVICE"/>
    <x v="0"/>
    <s v="76- 52"/>
    <n v="76"/>
    <n v="52"/>
    <n v="19"/>
    <n v="7"/>
    <n v="16102"/>
    <x v="5"/>
  </r>
  <r>
    <n v="326"/>
    <n v="10006982"/>
    <s v="IN SERVICE"/>
    <x v="1"/>
    <s v="49- 60"/>
    <n v="49"/>
    <n v="60"/>
    <n v="11.9"/>
    <n v="14"/>
    <n v="10332"/>
    <x v="5"/>
  </r>
  <r>
    <n v="326"/>
    <n v="10008487"/>
    <s v="IN SERVICE"/>
    <x v="2"/>
    <s v="40- 51"/>
    <n v="40"/>
    <n v="51"/>
    <n v="10.3"/>
    <n v="17"/>
    <n v="8397"/>
    <x v="5"/>
  </r>
  <r>
    <n v="326"/>
    <n v="10015950"/>
    <s v="IN SERVICE"/>
    <x v="3"/>
    <s v="47- 57"/>
    <n v="47"/>
    <n v="57"/>
    <n v="7.4"/>
    <n v="19"/>
    <n v="9901"/>
    <x v="5"/>
  </r>
  <r>
    <n v="326"/>
    <n v="60001792"/>
    <s v="IN SERVICE"/>
    <x v="5"/>
    <s v="51- 56"/>
    <n v="51"/>
    <n v="56"/>
    <n v="13.2"/>
    <n v="13"/>
    <n v="10756"/>
    <x v="5"/>
  </r>
  <r>
    <n v="326"/>
    <n v="60002154"/>
    <s v="IN SERVICE"/>
    <x v="6"/>
    <s v="29- 85"/>
    <n v="29"/>
    <n v="85"/>
    <n v="8.4"/>
    <n v="17"/>
    <n v="6077"/>
    <x v="5"/>
  </r>
  <r>
    <n v="326"/>
    <n v="60007939"/>
    <s v="IN SERVICE"/>
    <x v="7"/>
    <s v="45- 50"/>
    <n v="45"/>
    <n v="50"/>
    <n v="7.4"/>
    <n v="20"/>
    <n v="9466"/>
    <x v="5"/>
  </r>
  <r>
    <n v="326"/>
    <n v="60009194"/>
    <s v="IN SERVICE"/>
    <x v="8"/>
    <s v="48- 65"/>
    <n v="48"/>
    <n v="65"/>
    <n v="17.3"/>
    <n v="8"/>
    <n v="10123"/>
    <x v="5"/>
  </r>
  <r>
    <n v="326"/>
    <n v="60018665"/>
    <s v="IN SERVICE"/>
    <x v="9"/>
    <s v="29- 48"/>
    <n v="29"/>
    <n v="48"/>
    <n v="9.4"/>
    <n v="19"/>
    <n v="6040"/>
    <x v="5"/>
  </r>
  <r>
    <n v="326"/>
    <n v="60022796"/>
    <s v="IN SERVICE"/>
    <x v="10"/>
    <s v="39- 55"/>
    <n v="39"/>
    <n v="55"/>
    <n v="21.1"/>
    <n v="6"/>
    <n v="8187"/>
    <x v="5"/>
  </r>
  <r>
    <n v="326"/>
    <n v="60022858"/>
    <s v="IN SERVICE"/>
    <x v="11"/>
    <s v="49- 62"/>
    <n v="49"/>
    <n v="62"/>
    <n v="18.600000000000001"/>
    <n v="7"/>
    <n v="10334"/>
    <x v="5"/>
  </r>
  <r>
    <n v="326"/>
    <n v="60027234"/>
    <s v="IN SERVICE"/>
    <x v="12"/>
    <s v="46- 66"/>
    <n v="46"/>
    <n v="66"/>
    <n v="13.1"/>
    <n v="12"/>
    <n v="9696"/>
    <x v="5"/>
  </r>
  <r>
    <n v="326"/>
    <n v="60027234"/>
    <s v="IN SERVICE"/>
    <x v="12"/>
    <s v="45- 66"/>
    <n v="45"/>
    <n v="66"/>
    <n v="13.2"/>
    <n v="12"/>
    <n v="9482"/>
    <x v="5"/>
  </r>
  <r>
    <n v="326"/>
    <n v="60027234"/>
    <s v="IN SERVICE"/>
    <x v="12"/>
    <s v="45- 65"/>
    <n v="45"/>
    <n v="65"/>
    <n v="13.3"/>
    <n v="12"/>
    <n v="9481"/>
    <x v="5"/>
  </r>
  <r>
    <n v="326"/>
    <n v="60027234"/>
    <s v="IN SERVICE"/>
    <x v="12"/>
    <s v="46- 65"/>
    <n v="46"/>
    <n v="65"/>
    <n v="14.3"/>
    <n v="11"/>
    <n v="9695"/>
    <x v="5"/>
  </r>
  <r>
    <n v="326"/>
    <n v="60029952"/>
    <s v="IN SERVICE"/>
    <x v="13"/>
    <s v="58- 54"/>
    <n v="58"/>
    <n v="54"/>
    <n v="22.3"/>
    <n v="4"/>
    <n v="12252"/>
    <x v="5"/>
  </r>
  <r>
    <n v="326"/>
    <n v="60033810"/>
    <s v="IN SERVICE"/>
    <x v="14"/>
    <s v="28- 54"/>
    <n v="28"/>
    <n v="54"/>
    <n v="6.7"/>
    <n v="22"/>
    <n v="5832"/>
    <x v="5"/>
  </r>
  <r>
    <n v="326"/>
    <n v="60034428"/>
    <s v="IN SERVICE"/>
    <x v="15"/>
    <s v="45- 56"/>
    <n v="45"/>
    <n v="56"/>
    <n v="6.8"/>
    <n v="20"/>
    <n v="9472"/>
    <x v="5"/>
  </r>
  <r>
    <n v="326"/>
    <n v="60036280"/>
    <s v="IN SERVICE"/>
    <x v="16"/>
    <s v="38- 50"/>
    <n v="38"/>
    <n v="50"/>
    <n v="10.5"/>
    <n v="17"/>
    <n v="7968"/>
    <x v="5"/>
  </r>
  <r>
    <n v="326"/>
    <n v="60038033"/>
    <s v="IN SERVICE"/>
    <x v="17"/>
    <s v="53- 56"/>
    <n v="53"/>
    <n v="56"/>
    <n v="18.2"/>
    <n v="8"/>
    <n v="11184"/>
    <x v="5"/>
  </r>
  <r>
    <n v="326"/>
    <n v="60038666"/>
    <s v="IN SERVICE"/>
    <x v="18"/>
    <s v="64- 52"/>
    <n v="64"/>
    <n v="52"/>
    <n v="21.3"/>
    <n v="5"/>
    <n v="13534"/>
    <x v="5"/>
  </r>
  <r>
    <n v="326"/>
    <n v="60038749"/>
    <s v="IN SERVICE"/>
    <x v="19"/>
    <s v="39- 57"/>
    <n v="39"/>
    <n v="57"/>
    <n v="26.9"/>
    <n v="0"/>
    <n v="8189"/>
    <x v="5"/>
  </r>
  <r>
    <n v="326"/>
    <n v="60038789"/>
    <s v="IN SERVICE"/>
    <x v="20"/>
    <s v="52- 55"/>
    <n v="52"/>
    <n v="55"/>
    <n v="12.3"/>
    <n v="14"/>
    <n v="10969"/>
    <x v="5"/>
  </r>
  <r>
    <n v="326"/>
    <n v="60043668"/>
    <s v="IN SERVICE"/>
    <x v="21"/>
    <s v="32- 59"/>
    <n v="32"/>
    <n v="59"/>
    <n v="22.6"/>
    <n v="5"/>
    <n v="6693"/>
    <x v="5"/>
  </r>
  <r>
    <n v="326"/>
    <n v="60043928"/>
    <s v="IN SERVICE"/>
    <x v="22"/>
    <s v="27- 45"/>
    <n v="27"/>
    <n v="45"/>
    <n v="6.8"/>
    <n v="21"/>
    <n v="5609"/>
    <x v="5"/>
  </r>
  <r>
    <n v="326"/>
    <n v="60046065"/>
    <s v="IN SERVICE"/>
    <x v="23"/>
    <s v="66- 48"/>
    <n v="66"/>
    <n v="48"/>
    <n v="21.6"/>
    <n v="5"/>
    <n v="13958"/>
    <x v="5"/>
  </r>
  <r>
    <n v="326"/>
    <n v="60057387"/>
    <s v="IN SERVICE"/>
    <x v="24"/>
    <s v="41- 53"/>
    <n v="41"/>
    <n v="53"/>
    <n v="12.2"/>
    <n v="15"/>
    <n v="8613"/>
    <x v="5"/>
  </r>
  <r>
    <n v="326"/>
    <n v="60066592"/>
    <s v="IN SERVICE"/>
    <x v="25"/>
    <s v="26- 75"/>
    <n v="26"/>
    <n v="75"/>
    <n v="1.9"/>
    <n v="25"/>
    <n v="5425"/>
    <x v="5"/>
  </r>
  <r>
    <n v="326"/>
    <n v="60066621"/>
    <s v="IN SERVICE"/>
    <x v="26"/>
    <s v="41- 53"/>
    <n v="41"/>
    <n v="53"/>
    <n v="12.2"/>
    <n v="15"/>
    <n v="8613"/>
    <x v="5"/>
  </r>
  <r>
    <n v="326"/>
    <n v="60066670"/>
    <s v="IN SERVICE"/>
    <x v="27"/>
    <s v="32- 84"/>
    <n v="32"/>
    <n v="84"/>
    <n v="20.8"/>
    <n v="4"/>
    <n v="6718"/>
    <x v="5"/>
  </r>
  <r>
    <n v="326"/>
    <n v="60068798"/>
    <s v="IN SERVICE"/>
    <x v="28"/>
    <s v="35- 91"/>
    <n v="35"/>
    <n v="91"/>
    <n v="1.5"/>
    <n v="22"/>
    <n v="7367"/>
    <x v="5"/>
  </r>
  <r>
    <n v="326"/>
    <n v="60070804"/>
    <s v="IN SERVICE"/>
    <x v="29"/>
    <s v="45- 61"/>
    <n v="45"/>
    <n v="61"/>
    <n v="24"/>
    <n v="2"/>
    <n v="9477"/>
    <x v="5"/>
  </r>
  <r>
    <n v="326"/>
    <n v="60075186"/>
    <s v="IN SERVICE"/>
    <x v="30"/>
    <s v="46- 60"/>
    <n v="46"/>
    <n v="60"/>
    <n v="12.1"/>
    <n v="14"/>
    <n v="9690"/>
    <x v="5"/>
  </r>
  <r>
    <n v="326"/>
    <n v="60075320"/>
    <s v="IN SERVICE"/>
    <x v="31"/>
    <s v="61- 45"/>
    <n v="61"/>
    <n v="45"/>
    <n v="0.9"/>
    <n v="26"/>
    <n v="12885"/>
    <x v="5"/>
  </r>
  <r>
    <n v="326"/>
    <n v="60077086"/>
    <s v="IN SERVICE"/>
    <x v="32"/>
    <s v="59- 51"/>
    <n v="59"/>
    <n v="51"/>
    <n v="16.5"/>
    <n v="10"/>
    <n v="12463"/>
    <x v="5"/>
  </r>
  <r>
    <n v="326"/>
    <n v="60077179"/>
    <s v="IN SERVICE"/>
    <x v="33"/>
    <s v="40- 55"/>
    <n v="40"/>
    <n v="55"/>
    <n v="27"/>
    <n v="0"/>
    <n v="8401"/>
    <x v="5"/>
  </r>
  <r>
    <n v="326"/>
    <n v="60077224"/>
    <s v="IN SERVICE"/>
    <x v="34"/>
    <s v="83- 55"/>
    <n v="83"/>
    <n v="55"/>
    <n v="15"/>
    <n v="10"/>
    <n v="17603"/>
    <x v="5"/>
  </r>
  <r>
    <n v="326"/>
    <n v="60077292"/>
    <s v="IN SERVICE"/>
    <x v="35"/>
    <s v="44- 68"/>
    <n v="44"/>
    <n v="68"/>
    <n v="17"/>
    <n v="8"/>
    <n v="9270"/>
    <x v="5"/>
  </r>
  <r>
    <n v="326"/>
    <n v="60077321"/>
    <s v="IN SERVICE"/>
    <x v="36"/>
    <s v="70- 52"/>
    <n v="70"/>
    <n v="52"/>
    <n v="19.3"/>
    <n v="7"/>
    <n v="14818"/>
    <x v="5"/>
  </r>
  <r>
    <n v="326"/>
    <n v="60078167"/>
    <s v="IN SERVICE"/>
    <x v="37"/>
    <s v="45- 54"/>
    <n v="45"/>
    <n v="54"/>
    <n v="9"/>
    <n v="18"/>
    <n v="9470"/>
    <x v="5"/>
  </r>
  <r>
    <n v="326"/>
    <n v="60078567"/>
    <s v="IN SERVICE"/>
    <x v="38"/>
    <s v="28- 59"/>
    <n v="28"/>
    <n v="59"/>
    <n v="14.6"/>
    <n v="14"/>
    <n v="5837"/>
    <x v="5"/>
  </r>
  <r>
    <n v="326"/>
    <n v="60084138"/>
    <s v="IN SERVICE"/>
    <x v="39"/>
    <s v="28- 50"/>
    <n v="28"/>
    <n v="50"/>
    <n v="9.6999999999999993"/>
    <n v="19"/>
    <n v="5828"/>
    <x v="5"/>
  </r>
  <r>
    <n v="326"/>
    <n v="60089358"/>
    <s v="IN SERVICE"/>
    <x v="40"/>
    <s v="34- 54"/>
    <n v="34"/>
    <n v="54"/>
    <n v="21.7"/>
    <n v="6"/>
    <n v="7116"/>
    <x v="5"/>
  </r>
  <r>
    <n v="326"/>
    <n v="60089441"/>
    <s v="IN SERVICE"/>
    <x v="41"/>
    <s v="24- 52"/>
    <n v="24"/>
    <n v="52"/>
    <n v="0.7"/>
    <n v="28"/>
    <n v="4974"/>
    <x v="5"/>
  </r>
  <r>
    <n v="326"/>
    <n v="60095743"/>
    <s v="IN SERVICE"/>
    <x v="42"/>
    <s v="27- 67"/>
    <n v="27"/>
    <n v="67"/>
    <n v="16.100000000000001"/>
    <n v="12"/>
    <n v="5631"/>
    <x v="5"/>
  </r>
  <r>
    <n v="326"/>
    <n v="60095773"/>
    <s v="IN SERVICE"/>
    <x v="43"/>
    <s v="29- 79"/>
    <n v="29"/>
    <n v="79"/>
    <n v="19.899999999999999"/>
    <n v="6"/>
    <n v="6071"/>
    <x v="5"/>
  </r>
  <r>
    <n v="326"/>
    <n v="60130026"/>
    <s v="IN SERVICE"/>
    <x v="44"/>
    <s v="38- 58"/>
    <n v="38"/>
    <n v="58"/>
    <n v="15.9"/>
    <n v="11"/>
    <n v="7976"/>
    <x v="5"/>
  </r>
  <r>
    <n v="326"/>
    <n v="60245841"/>
    <s v="IN SERVICE"/>
    <x v="45"/>
    <s v="43- 54"/>
    <n v="43"/>
    <n v="54"/>
    <n v="27.1"/>
    <n v="0"/>
    <n v="9042"/>
    <x v="5"/>
  </r>
  <r>
    <n v="326"/>
    <n v="60316404"/>
    <s v="IN SERVICE"/>
    <x v="46"/>
    <s v="29- 75"/>
    <n v="29"/>
    <n v="75"/>
    <n v="19.399999999999999"/>
    <n v="7"/>
    <n v="6067"/>
    <x v="5"/>
  </r>
  <r>
    <n v="326"/>
    <n v="60316404"/>
    <s v="IN SERVICE"/>
    <x v="46"/>
    <s v="30- 75"/>
    <n v="30"/>
    <n v="75"/>
    <n v="20.3"/>
    <n v="6"/>
    <n v="6281"/>
    <x v="5"/>
  </r>
  <r>
    <n v="326"/>
    <n v="60396363"/>
    <s v="IN SERVICE"/>
    <x v="47"/>
    <s v="43- 52"/>
    <n v="43"/>
    <n v="52"/>
    <n v="9.1999999999999993"/>
    <n v="18"/>
    <n v="9040"/>
    <x v="5"/>
  </r>
  <r>
    <n v="326"/>
    <n v="72901580"/>
    <s v="IN SERVICE"/>
    <x v="48"/>
    <s v="75- 46"/>
    <n v="75"/>
    <n v="46"/>
    <n v="7.6"/>
    <n v="19"/>
    <n v="15882"/>
    <x v="5"/>
  </r>
  <r>
    <n v="326"/>
    <n v="74204078"/>
    <s v="IN SERVICE"/>
    <x v="49"/>
    <s v="69- 47"/>
    <n v="69"/>
    <n v="47"/>
    <n v="10.6"/>
    <n v="16"/>
    <n v="14599"/>
    <x v="5"/>
  </r>
  <r>
    <n v="326"/>
    <n v="76200533"/>
    <s v="IN SERVICE"/>
    <x v="50"/>
    <s v="29- 65"/>
    <n v="29"/>
    <n v="65"/>
    <n v="21.9"/>
    <n v="6"/>
    <n v="6057"/>
    <x v="5"/>
  </r>
  <r>
    <n v="326"/>
    <n v="76225129"/>
    <s v="IN SERVICE"/>
    <x v="51"/>
    <s v="27- 68"/>
    <n v="27"/>
    <n v="68"/>
    <n v="18.899999999999999"/>
    <n v="9"/>
    <n v="5632"/>
    <x v="5"/>
  </r>
  <r>
    <n v="326"/>
    <n v="76225783"/>
    <s v="IN SERVICE"/>
    <x v="52"/>
    <s v="28- 74"/>
    <n v="28"/>
    <n v="74"/>
    <n v="20.8"/>
    <n v="6"/>
    <n v="5852"/>
    <x v="5"/>
  </r>
  <r>
    <n v="326"/>
    <n v="76225794"/>
    <s v="IN SERVICE"/>
    <x v="53"/>
    <s v="37- 52"/>
    <n v="37"/>
    <n v="52"/>
    <n v="19.399999999999999"/>
    <n v="8"/>
    <n v="7756"/>
    <x v="5"/>
  </r>
  <r>
    <n v="326"/>
    <n v="76250754"/>
    <s v="IN SERVICE"/>
    <x v="54"/>
    <s v="36- 58"/>
    <n v="36"/>
    <n v="58"/>
    <n v="27.1"/>
    <n v="0"/>
    <n v="7548"/>
    <x v="5"/>
  </r>
  <r>
    <n v="326"/>
    <n v="76250760"/>
    <s v="IN SERVICE"/>
    <x v="55"/>
    <s v="36- 58"/>
    <n v="36"/>
    <n v="58"/>
    <n v="27.1"/>
    <n v="0"/>
    <n v="7548"/>
    <x v="5"/>
  </r>
  <r>
    <n v="326"/>
    <n v="76250761"/>
    <s v="IN SERVICE"/>
    <x v="56"/>
    <s v="35- 57"/>
    <n v="35"/>
    <n v="57"/>
    <n v="21.4"/>
    <n v="6"/>
    <n v="7333"/>
    <x v="5"/>
  </r>
  <r>
    <n v="326"/>
    <n v="90054600"/>
    <s v="IN SERVICE"/>
    <x v="57"/>
    <s v="34- 59"/>
    <n v="34"/>
    <n v="59"/>
    <n v="27.4"/>
    <n v="0"/>
    <n v="7121"/>
    <x v="5"/>
  </r>
  <r>
    <n v="326"/>
    <n v="90634734"/>
    <s v="IN SERVICE"/>
    <x v="58"/>
    <s v="30- 75"/>
    <n v="30"/>
    <n v="75"/>
    <n v="20.3"/>
    <n v="6"/>
    <n v="6281"/>
    <x v="5"/>
  </r>
  <r>
    <n v="326"/>
    <n v="90634769"/>
    <s v="IN SERVICE"/>
    <x v="59"/>
    <s v="35- 59"/>
    <n v="35"/>
    <n v="59"/>
    <n v="27.2"/>
    <n v="0"/>
    <n v="7335"/>
    <x v="5"/>
  </r>
  <r>
    <n v="326"/>
    <n v="90634790"/>
    <s v="IN SERVICE"/>
    <x v="60"/>
    <s v="30- 75"/>
    <n v="30"/>
    <n v="75"/>
    <n v="20.3"/>
    <n v="6"/>
    <n v="6281"/>
    <x v="5"/>
  </r>
  <r>
    <n v="326"/>
    <n v="90644159"/>
    <s v="IN SERVICE"/>
    <x v="61"/>
    <s v="29- 75"/>
    <n v="29"/>
    <n v="75"/>
    <n v="19.399999999999999"/>
    <n v="7"/>
    <n v="6067"/>
    <x v="5"/>
  </r>
  <r>
    <n v="326"/>
    <n v="92513509"/>
    <s v="IN SERVICE"/>
    <x v="63"/>
    <s v="29- 77"/>
    <n v="29"/>
    <n v="77"/>
    <n v="21.2"/>
    <n v="5"/>
    <n v="6069"/>
    <x v="5"/>
  </r>
  <r>
    <n v="326"/>
    <n v="93055508"/>
    <s v="IN SERVICE"/>
    <x v="65"/>
    <s v="47- 69"/>
    <n v="47"/>
    <n v="69"/>
    <n v="15.6"/>
    <n v="9"/>
    <n v="9913"/>
    <x v="5"/>
  </r>
  <r>
    <n v="326"/>
    <n v="10006952"/>
    <s v="IN SERVICE"/>
    <x v="0"/>
    <s v="76- 52"/>
    <n v="76"/>
    <n v="52"/>
    <n v="9.5"/>
    <n v="7"/>
    <n v="16102"/>
    <x v="6"/>
  </r>
  <r>
    <n v="326"/>
    <n v="10006982"/>
    <s v="IN SERVICE"/>
    <x v="1"/>
    <s v="49- 60"/>
    <n v="49"/>
    <n v="60"/>
    <n v="1.4"/>
    <n v="14"/>
    <n v="10332"/>
    <x v="6"/>
  </r>
  <r>
    <n v="326"/>
    <n v="10008487"/>
    <s v="IN SERVICE"/>
    <x v="2"/>
    <s v="40- 51"/>
    <n v="40"/>
    <n v="51"/>
    <n v="0.8"/>
    <n v="17"/>
    <n v="8397"/>
    <x v="6"/>
  </r>
  <r>
    <n v="326"/>
    <n v="60001792"/>
    <s v="IN SERVICE"/>
    <x v="5"/>
    <s v="51- 56"/>
    <n v="51"/>
    <n v="56"/>
    <n v="2.7"/>
    <n v="13"/>
    <n v="10756"/>
    <x v="6"/>
  </r>
  <r>
    <n v="326"/>
    <n v="60009194"/>
    <s v="IN SERVICE"/>
    <x v="8"/>
    <s v="48- 65"/>
    <n v="48"/>
    <n v="65"/>
    <n v="7.2"/>
    <n v="8"/>
    <n v="10123"/>
    <x v="6"/>
  </r>
  <r>
    <n v="326"/>
    <n v="60018665"/>
    <s v="IN SERVICE"/>
    <x v="9"/>
    <s v="29- 48"/>
    <n v="29"/>
    <n v="48"/>
    <n v="0.2"/>
    <n v="19"/>
    <n v="6040"/>
    <x v="6"/>
  </r>
  <r>
    <n v="326"/>
    <n v="60022796"/>
    <s v="IN SERVICE"/>
    <x v="10"/>
    <s v="39- 55"/>
    <n v="39"/>
    <n v="55"/>
    <n v="11.7"/>
    <n v="6"/>
    <n v="8187"/>
    <x v="6"/>
  </r>
  <r>
    <n v="326"/>
    <n v="60022858"/>
    <s v="IN SERVICE"/>
    <x v="11"/>
    <s v="49- 62"/>
    <n v="49"/>
    <n v="62"/>
    <n v="8.4"/>
    <n v="7"/>
    <n v="10334"/>
    <x v="6"/>
  </r>
  <r>
    <n v="326"/>
    <n v="60027234"/>
    <s v="IN SERVICE"/>
    <x v="12"/>
    <s v="46- 65"/>
    <n v="46"/>
    <n v="65"/>
    <n v="4.5"/>
    <n v="11"/>
    <n v="9695"/>
    <x v="6"/>
  </r>
  <r>
    <n v="326"/>
    <n v="60029952"/>
    <s v="IN SERVICE"/>
    <x v="13"/>
    <s v="58- 54"/>
    <n v="58"/>
    <n v="54"/>
    <n v="11.9"/>
    <n v="4"/>
    <n v="12252"/>
    <x v="6"/>
  </r>
  <r>
    <n v="326"/>
    <n v="60036280"/>
    <s v="IN SERVICE"/>
    <x v="16"/>
    <s v="38- 50"/>
    <n v="38"/>
    <n v="50"/>
    <n v="1"/>
    <n v="17"/>
    <n v="7968"/>
    <x v="6"/>
  </r>
  <r>
    <n v="326"/>
    <n v="60038033"/>
    <s v="IN SERVICE"/>
    <x v="17"/>
    <s v="53- 56"/>
    <n v="53"/>
    <n v="56"/>
    <n v="7.7"/>
    <n v="8"/>
    <n v="11184"/>
    <x v="6"/>
  </r>
  <r>
    <n v="326"/>
    <n v="60038666"/>
    <s v="IN SERVICE"/>
    <x v="18"/>
    <s v="64- 52"/>
    <n v="64"/>
    <n v="52"/>
    <n v="11.1"/>
    <n v="5"/>
    <n v="13534"/>
    <x v="6"/>
  </r>
  <r>
    <n v="326"/>
    <n v="60038749"/>
    <s v="IN SERVICE"/>
    <x v="19"/>
    <s v="39- 57"/>
    <n v="39"/>
    <n v="57"/>
    <n v="17.600000000000001"/>
    <n v="0"/>
    <n v="8189"/>
    <x v="6"/>
  </r>
  <r>
    <n v="326"/>
    <n v="60038789"/>
    <s v="IN SERVICE"/>
    <x v="20"/>
    <s v="52- 55"/>
    <n v="52"/>
    <n v="55"/>
    <n v="1.7"/>
    <n v="14"/>
    <n v="10969"/>
    <x v="6"/>
  </r>
  <r>
    <n v="326"/>
    <n v="60043668"/>
    <s v="IN SERVICE"/>
    <x v="21"/>
    <s v="32- 59"/>
    <n v="32"/>
    <n v="59"/>
    <n v="13.1"/>
    <n v="5"/>
    <n v="6693"/>
    <x v="6"/>
  </r>
  <r>
    <n v="326"/>
    <n v="60046065"/>
    <s v="IN SERVICE"/>
    <x v="23"/>
    <s v="66- 48"/>
    <n v="66"/>
    <n v="48"/>
    <n v="11.3"/>
    <n v="5"/>
    <n v="13958"/>
    <x v="6"/>
  </r>
  <r>
    <n v="326"/>
    <n v="60057387"/>
    <s v="IN SERVICE"/>
    <x v="24"/>
    <s v="41- 53"/>
    <n v="41"/>
    <n v="53"/>
    <n v="2.6"/>
    <n v="15"/>
    <n v="8613"/>
    <x v="6"/>
  </r>
  <r>
    <n v="326"/>
    <n v="60066621"/>
    <s v="IN SERVICE"/>
    <x v="26"/>
    <s v="41- 53"/>
    <n v="41"/>
    <n v="53"/>
    <n v="2.6"/>
    <n v="15"/>
    <n v="8613"/>
    <x v="6"/>
  </r>
  <r>
    <n v="326"/>
    <n v="60066670"/>
    <s v="IN SERVICE"/>
    <x v="27"/>
    <s v="32- 84"/>
    <n v="32"/>
    <n v="84"/>
    <n v="12.1"/>
    <n v="4"/>
    <n v="6718"/>
    <x v="6"/>
  </r>
  <r>
    <n v="326"/>
    <n v="60070804"/>
    <s v="IN SERVICE"/>
    <x v="29"/>
    <s v="45- 61"/>
    <n v="45"/>
    <n v="61"/>
    <n v="14.7"/>
    <n v="2"/>
    <n v="9477"/>
    <x v="6"/>
  </r>
  <r>
    <n v="326"/>
    <n v="60075186"/>
    <s v="IN SERVICE"/>
    <x v="30"/>
    <s v="46- 60"/>
    <n v="46"/>
    <n v="60"/>
    <n v="2.8"/>
    <n v="14"/>
    <n v="9690"/>
    <x v="6"/>
  </r>
  <r>
    <n v="326"/>
    <n v="60077086"/>
    <s v="IN SERVICE"/>
    <x v="32"/>
    <s v="59- 51"/>
    <n v="59"/>
    <n v="51"/>
    <n v="6"/>
    <n v="10"/>
    <n v="12463"/>
    <x v="6"/>
  </r>
  <r>
    <n v="326"/>
    <n v="60077179"/>
    <s v="IN SERVICE"/>
    <x v="33"/>
    <s v="40- 55"/>
    <n v="40"/>
    <n v="55"/>
    <n v="17.600000000000001"/>
    <n v="0"/>
    <n v="8401"/>
    <x v="6"/>
  </r>
  <r>
    <n v="326"/>
    <n v="60077224"/>
    <s v="IN SERVICE"/>
    <x v="34"/>
    <s v="83- 55"/>
    <n v="83"/>
    <n v="55"/>
    <n v="6.2"/>
    <n v="10"/>
    <n v="17603"/>
    <x v="6"/>
  </r>
  <r>
    <n v="326"/>
    <n v="60077292"/>
    <s v="IN SERVICE"/>
    <x v="35"/>
    <s v="44- 68"/>
    <n v="44"/>
    <n v="68"/>
    <n v="7.9"/>
    <n v="8"/>
    <n v="9270"/>
    <x v="6"/>
  </r>
  <r>
    <n v="326"/>
    <n v="60077321"/>
    <s v="IN SERVICE"/>
    <x v="36"/>
    <s v="70- 52"/>
    <n v="70"/>
    <n v="52"/>
    <n v="9.3000000000000007"/>
    <n v="7"/>
    <n v="14818"/>
    <x v="6"/>
  </r>
  <r>
    <n v="326"/>
    <n v="60078567"/>
    <s v="IN SERVICE"/>
    <x v="38"/>
    <s v="28- 59"/>
    <n v="28"/>
    <n v="59"/>
    <n v="4.9000000000000004"/>
    <n v="14"/>
    <n v="5837"/>
    <x v="6"/>
  </r>
  <r>
    <n v="326"/>
    <n v="60084138"/>
    <s v="IN SERVICE"/>
    <x v="39"/>
    <s v="28- 50"/>
    <n v="28"/>
    <n v="50"/>
    <n v="0.3"/>
    <n v="19"/>
    <n v="5828"/>
    <x v="6"/>
  </r>
  <r>
    <n v="326"/>
    <n v="60089358"/>
    <s v="IN SERVICE"/>
    <x v="40"/>
    <s v="34- 54"/>
    <n v="34"/>
    <n v="54"/>
    <n v="12.2"/>
    <n v="6"/>
    <n v="7116"/>
    <x v="6"/>
  </r>
  <r>
    <n v="326"/>
    <n v="60095743"/>
    <s v="IN SERVICE"/>
    <x v="42"/>
    <s v="27- 67"/>
    <n v="27"/>
    <n v="67"/>
    <n v="6"/>
    <n v="12"/>
    <n v="5631"/>
    <x v="6"/>
  </r>
  <r>
    <n v="326"/>
    <n v="60095773"/>
    <s v="IN SERVICE"/>
    <x v="43"/>
    <s v="29- 79"/>
    <n v="29"/>
    <n v="79"/>
    <n v="10.8"/>
    <n v="6"/>
    <n v="6071"/>
    <x v="6"/>
  </r>
  <r>
    <n v="326"/>
    <n v="60130026"/>
    <s v="IN SERVICE"/>
    <x v="44"/>
    <s v="38- 58"/>
    <n v="38"/>
    <n v="58"/>
    <n v="6.6"/>
    <n v="11"/>
    <n v="7976"/>
    <x v="6"/>
  </r>
  <r>
    <n v="326"/>
    <n v="60245841"/>
    <s v="IN SERVICE"/>
    <x v="45"/>
    <s v="43- 54"/>
    <n v="43"/>
    <n v="54"/>
    <n v="17.7"/>
    <n v="0"/>
    <n v="9042"/>
    <x v="6"/>
  </r>
  <r>
    <n v="326"/>
    <n v="60316404"/>
    <s v="IN SERVICE"/>
    <x v="46"/>
    <s v="29- 75"/>
    <n v="29"/>
    <n v="75"/>
    <n v="9.9"/>
    <n v="7"/>
    <n v="6067"/>
    <x v="6"/>
  </r>
  <r>
    <n v="326"/>
    <n v="60316404"/>
    <s v="IN SERVICE"/>
    <x v="46"/>
    <s v="30- 75"/>
    <n v="30"/>
    <n v="75"/>
    <n v="10.8"/>
    <n v="6"/>
    <n v="6281"/>
    <x v="6"/>
  </r>
  <r>
    <n v="326"/>
    <n v="74204078"/>
    <s v="IN SERVICE"/>
    <x v="49"/>
    <s v="69- 47"/>
    <n v="69"/>
    <n v="47"/>
    <n v="0.3"/>
    <n v="16"/>
    <n v="14599"/>
    <x v="6"/>
  </r>
  <r>
    <n v="326"/>
    <n v="76200533"/>
    <s v="IN SERVICE"/>
    <x v="50"/>
    <s v="29- 65"/>
    <n v="29"/>
    <n v="65"/>
    <n v="11.8"/>
    <n v="6"/>
    <n v="6057"/>
    <x v="6"/>
  </r>
  <r>
    <n v="326"/>
    <n v="76225129"/>
    <s v="IN SERVICE"/>
    <x v="51"/>
    <s v="27- 68"/>
    <n v="27"/>
    <n v="68"/>
    <n v="8.9"/>
    <n v="9"/>
    <n v="5632"/>
    <x v="6"/>
  </r>
  <r>
    <n v="326"/>
    <n v="76225783"/>
    <s v="IN SERVICE"/>
    <x v="52"/>
    <s v="28- 74"/>
    <n v="28"/>
    <n v="74"/>
    <n v="11.1"/>
    <n v="6"/>
    <n v="5852"/>
    <x v="6"/>
  </r>
  <r>
    <n v="326"/>
    <n v="76225794"/>
    <s v="IN SERVICE"/>
    <x v="53"/>
    <s v="37- 52"/>
    <n v="37"/>
    <n v="52"/>
    <n v="10"/>
    <n v="8"/>
    <n v="7756"/>
    <x v="6"/>
  </r>
  <r>
    <n v="326"/>
    <n v="76250754"/>
    <s v="IN SERVICE"/>
    <x v="54"/>
    <s v="36- 58"/>
    <n v="36"/>
    <n v="58"/>
    <n v="17.7"/>
    <n v="0"/>
    <n v="7548"/>
    <x v="6"/>
  </r>
  <r>
    <n v="326"/>
    <n v="76250760"/>
    <s v="IN SERVICE"/>
    <x v="55"/>
    <s v="36- 58"/>
    <n v="36"/>
    <n v="58"/>
    <n v="17.7"/>
    <n v="0"/>
    <n v="7548"/>
    <x v="6"/>
  </r>
  <r>
    <n v="326"/>
    <n v="76250761"/>
    <s v="IN SERVICE"/>
    <x v="56"/>
    <s v="35- 57"/>
    <n v="35"/>
    <n v="57"/>
    <n v="11.9"/>
    <n v="6"/>
    <n v="7333"/>
    <x v="6"/>
  </r>
  <r>
    <n v="326"/>
    <n v="90054600"/>
    <s v="IN SERVICE"/>
    <x v="57"/>
    <s v="34- 59"/>
    <n v="34"/>
    <n v="59"/>
    <n v="17.899999999999999"/>
    <n v="0"/>
    <n v="7121"/>
    <x v="6"/>
  </r>
  <r>
    <n v="326"/>
    <n v="90634734"/>
    <s v="IN SERVICE"/>
    <x v="58"/>
    <s v="30- 75"/>
    <n v="30"/>
    <n v="75"/>
    <n v="10.8"/>
    <n v="6"/>
    <n v="6281"/>
    <x v="6"/>
  </r>
  <r>
    <n v="326"/>
    <n v="90634769"/>
    <s v="IN SERVICE"/>
    <x v="59"/>
    <s v="35- 59"/>
    <n v="35"/>
    <n v="59"/>
    <n v="17.8"/>
    <n v="0"/>
    <n v="7335"/>
    <x v="6"/>
  </r>
  <r>
    <n v="326"/>
    <n v="90634790"/>
    <s v="IN SERVICE"/>
    <x v="60"/>
    <s v="30- 75"/>
    <n v="30"/>
    <n v="75"/>
    <n v="10.8"/>
    <n v="6"/>
    <n v="6281"/>
    <x v="6"/>
  </r>
  <r>
    <n v="326"/>
    <n v="90644159"/>
    <s v="IN SERVICE"/>
    <x v="61"/>
    <s v="29- 75"/>
    <n v="29"/>
    <n v="75"/>
    <n v="9.9"/>
    <n v="7"/>
    <n v="6067"/>
    <x v="6"/>
  </r>
  <r>
    <n v="326"/>
    <n v="92513509"/>
    <s v="IN SERVICE"/>
    <x v="63"/>
    <s v="29- 77"/>
    <n v="29"/>
    <n v="77"/>
    <n v="11.8"/>
    <n v="5"/>
    <n v="6069"/>
    <x v="6"/>
  </r>
  <r>
    <n v="326"/>
    <n v="93055508"/>
    <s v="IN SERVICE"/>
    <x v="65"/>
    <s v="47- 69"/>
    <n v="47"/>
    <n v="69"/>
    <n v="5.8"/>
    <n v="9"/>
    <n v="9913"/>
    <x v="6"/>
  </r>
  <r>
    <n v="326"/>
    <n v="10006952"/>
    <s v="IN SERVICE"/>
    <x v="0"/>
    <s v="76- 52"/>
    <n v="76"/>
    <n v="52"/>
    <n v="5.0999999999999996"/>
    <n v="7"/>
    <n v="16102"/>
    <x v="7"/>
  </r>
  <r>
    <n v="326"/>
    <n v="60009194"/>
    <s v="IN SERVICE"/>
    <x v="8"/>
    <s v="48- 65"/>
    <n v="48"/>
    <n v="65"/>
    <n v="2.9"/>
    <n v="8"/>
    <n v="10123"/>
    <x v="7"/>
  </r>
  <r>
    <n v="326"/>
    <n v="60022796"/>
    <s v="IN SERVICE"/>
    <x v="10"/>
    <s v="39- 55"/>
    <n v="39"/>
    <n v="55"/>
    <n v="7"/>
    <n v="6"/>
    <n v="8187"/>
    <x v="7"/>
  </r>
  <r>
    <n v="326"/>
    <n v="60022858"/>
    <s v="IN SERVICE"/>
    <x v="11"/>
    <s v="49- 62"/>
    <n v="49"/>
    <n v="62"/>
    <n v="4"/>
    <n v="7"/>
    <n v="10334"/>
    <x v="7"/>
  </r>
  <r>
    <n v="326"/>
    <n v="60027234"/>
    <s v="IN SERVICE"/>
    <x v="12"/>
    <s v="46- 65"/>
    <n v="46"/>
    <n v="65"/>
    <n v="1"/>
    <n v="11"/>
    <n v="9695"/>
    <x v="7"/>
  </r>
  <r>
    <n v="326"/>
    <n v="60029952"/>
    <s v="IN SERVICE"/>
    <x v="13"/>
    <s v="58- 54"/>
    <n v="58"/>
    <n v="54"/>
    <n v="7.6"/>
    <n v="4"/>
    <n v="12252"/>
    <x v="7"/>
  </r>
  <r>
    <n v="326"/>
    <n v="60038033"/>
    <s v="IN SERVICE"/>
    <x v="17"/>
    <s v="53- 56"/>
    <n v="53"/>
    <n v="56"/>
    <n v="3.3"/>
    <n v="8"/>
    <n v="11184"/>
    <x v="7"/>
  </r>
  <r>
    <n v="326"/>
    <n v="60038666"/>
    <s v="IN SERVICE"/>
    <x v="18"/>
    <s v="64- 52"/>
    <n v="64"/>
    <n v="52"/>
    <n v="6.9"/>
    <n v="5"/>
    <n v="13534"/>
    <x v="7"/>
  </r>
  <r>
    <n v="326"/>
    <n v="60038749"/>
    <s v="IN SERVICE"/>
    <x v="19"/>
    <s v="39- 57"/>
    <n v="39"/>
    <n v="57"/>
    <n v="12.9"/>
    <n v="0"/>
    <n v="8189"/>
    <x v="7"/>
  </r>
  <r>
    <n v="326"/>
    <n v="60043668"/>
    <s v="IN SERVICE"/>
    <x v="21"/>
    <s v="32- 59"/>
    <n v="32"/>
    <n v="59"/>
    <n v="8.1999999999999993"/>
    <n v="5"/>
    <n v="6693"/>
    <x v="7"/>
  </r>
  <r>
    <n v="326"/>
    <n v="60046065"/>
    <s v="IN SERVICE"/>
    <x v="23"/>
    <s v="66- 48"/>
    <n v="66"/>
    <n v="48"/>
    <n v="7"/>
    <n v="5"/>
    <n v="13958"/>
    <x v="7"/>
  </r>
  <r>
    <n v="326"/>
    <n v="60066670"/>
    <s v="IN SERVICE"/>
    <x v="27"/>
    <s v="32- 84"/>
    <n v="32"/>
    <n v="84"/>
    <n v="7.9"/>
    <n v="4"/>
    <n v="6718"/>
    <x v="7"/>
  </r>
  <r>
    <n v="326"/>
    <n v="60070804"/>
    <s v="IN SERVICE"/>
    <x v="29"/>
    <s v="45- 61"/>
    <n v="45"/>
    <n v="61"/>
    <n v="10.4"/>
    <n v="2"/>
    <n v="9477"/>
    <x v="7"/>
  </r>
  <r>
    <n v="326"/>
    <n v="60077086"/>
    <s v="IN SERVICE"/>
    <x v="32"/>
    <s v="59- 51"/>
    <n v="59"/>
    <n v="51"/>
    <n v="1.8"/>
    <n v="10"/>
    <n v="12463"/>
    <x v="7"/>
  </r>
  <r>
    <n v="326"/>
    <n v="60077179"/>
    <s v="IN SERVICE"/>
    <x v="33"/>
    <s v="40- 55"/>
    <n v="40"/>
    <n v="55"/>
    <n v="12.9"/>
    <n v="0"/>
    <n v="8401"/>
    <x v="7"/>
  </r>
  <r>
    <n v="326"/>
    <n v="60077224"/>
    <s v="IN SERVICE"/>
    <x v="34"/>
    <s v="83- 55"/>
    <n v="83"/>
    <n v="55"/>
    <n v="1.8"/>
    <n v="10"/>
    <n v="17603"/>
    <x v="7"/>
  </r>
  <r>
    <n v="326"/>
    <n v="60077292"/>
    <s v="IN SERVICE"/>
    <x v="35"/>
    <s v="44- 68"/>
    <n v="44"/>
    <n v="68"/>
    <n v="3.9"/>
    <n v="8"/>
    <n v="9270"/>
    <x v="7"/>
  </r>
  <r>
    <n v="326"/>
    <n v="60077321"/>
    <s v="IN SERVICE"/>
    <x v="36"/>
    <s v="70- 52"/>
    <n v="70"/>
    <n v="52"/>
    <n v="4.9000000000000004"/>
    <n v="7"/>
    <n v="14818"/>
    <x v="7"/>
  </r>
  <r>
    <n v="326"/>
    <n v="60089358"/>
    <s v="IN SERVICE"/>
    <x v="40"/>
    <s v="34- 54"/>
    <n v="34"/>
    <n v="54"/>
    <n v="7.4"/>
    <n v="6"/>
    <n v="7116"/>
    <x v="7"/>
  </r>
  <r>
    <n v="326"/>
    <n v="60095743"/>
    <s v="IN SERVICE"/>
    <x v="42"/>
    <s v="27- 67"/>
    <n v="27"/>
    <n v="67"/>
    <n v="1.2"/>
    <n v="12"/>
    <n v="5631"/>
    <x v="7"/>
  </r>
  <r>
    <n v="326"/>
    <n v="60095773"/>
    <s v="IN SERVICE"/>
    <x v="43"/>
    <s v="29- 79"/>
    <n v="29"/>
    <n v="79"/>
    <n v="6.3"/>
    <n v="6"/>
    <n v="6071"/>
    <x v="7"/>
  </r>
  <r>
    <n v="326"/>
    <n v="60130026"/>
    <s v="IN SERVICE"/>
    <x v="44"/>
    <s v="38- 58"/>
    <n v="38"/>
    <n v="58"/>
    <n v="1.9"/>
    <n v="11"/>
    <n v="7976"/>
    <x v="7"/>
  </r>
  <r>
    <n v="326"/>
    <n v="60245841"/>
    <s v="IN SERVICE"/>
    <x v="45"/>
    <s v="43- 54"/>
    <n v="43"/>
    <n v="54"/>
    <n v="12.8"/>
    <n v="0"/>
    <n v="9042"/>
    <x v="7"/>
  </r>
  <r>
    <n v="326"/>
    <n v="60316404"/>
    <s v="IN SERVICE"/>
    <x v="46"/>
    <s v="29- 75"/>
    <n v="29"/>
    <n v="75"/>
    <n v="5.4"/>
    <n v="7"/>
    <n v="6067"/>
    <x v="7"/>
  </r>
  <r>
    <n v="326"/>
    <n v="60316404"/>
    <s v="IN SERVICE"/>
    <x v="46"/>
    <s v="30- 75"/>
    <n v="30"/>
    <n v="75"/>
    <n v="6.3"/>
    <n v="6"/>
    <n v="6281"/>
    <x v="7"/>
  </r>
  <r>
    <n v="326"/>
    <n v="76200533"/>
    <s v="IN SERVICE"/>
    <x v="50"/>
    <s v="29- 65"/>
    <n v="29"/>
    <n v="65"/>
    <n v="7"/>
    <n v="6"/>
    <n v="6057"/>
    <x v="7"/>
  </r>
  <r>
    <n v="326"/>
    <n v="76225129"/>
    <s v="IN SERVICE"/>
    <x v="51"/>
    <s v="27- 68"/>
    <n v="27"/>
    <n v="68"/>
    <n v="4.0999999999999996"/>
    <n v="9"/>
    <n v="5632"/>
    <x v="7"/>
  </r>
  <r>
    <n v="326"/>
    <n v="76225783"/>
    <s v="IN SERVICE"/>
    <x v="52"/>
    <s v="28- 74"/>
    <n v="28"/>
    <n v="74"/>
    <n v="6.6"/>
    <n v="6"/>
    <n v="5852"/>
    <x v="7"/>
  </r>
  <r>
    <n v="326"/>
    <n v="76225794"/>
    <s v="IN SERVICE"/>
    <x v="53"/>
    <s v="37- 52"/>
    <n v="37"/>
    <n v="52"/>
    <n v="5.2"/>
    <n v="8"/>
    <n v="7756"/>
    <x v="7"/>
  </r>
  <r>
    <n v="326"/>
    <n v="76250754"/>
    <s v="IN SERVICE"/>
    <x v="54"/>
    <s v="36- 58"/>
    <n v="36"/>
    <n v="58"/>
    <n v="13"/>
    <n v="0"/>
    <n v="7548"/>
    <x v="7"/>
  </r>
  <r>
    <n v="326"/>
    <n v="76250760"/>
    <s v="IN SERVICE"/>
    <x v="55"/>
    <s v="36- 58"/>
    <n v="36"/>
    <n v="58"/>
    <n v="13"/>
    <n v="0"/>
    <n v="7548"/>
    <x v="7"/>
  </r>
  <r>
    <n v="326"/>
    <n v="76250761"/>
    <s v="IN SERVICE"/>
    <x v="56"/>
    <s v="35- 57"/>
    <n v="35"/>
    <n v="57"/>
    <n v="7.1"/>
    <n v="6"/>
    <n v="7333"/>
    <x v="7"/>
  </r>
  <r>
    <n v="326"/>
    <n v="90054600"/>
    <s v="IN SERVICE"/>
    <x v="57"/>
    <s v="34- 59"/>
    <n v="34"/>
    <n v="59"/>
    <n v="13.1"/>
    <n v="0"/>
    <n v="7121"/>
    <x v="7"/>
  </r>
  <r>
    <n v="326"/>
    <n v="90634734"/>
    <s v="IN SERVICE"/>
    <x v="58"/>
    <s v="30- 75"/>
    <n v="30"/>
    <n v="75"/>
    <n v="6.3"/>
    <n v="6"/>
    <n v="6281"/>
    <x v="7"/>
  </r>
  <r>
    <n v="326"/>
    <n v="90634769"/>
    <s v="IN SERVICE"/>
    <x v="59"/>
    <s v="36- 59"/>
    <n v="36"/>
    <n v="59"/>
    <n v="13"/>
    <n v="0"/>
    <n v="7549"/>
    <x v="7"/>
  </r>
  <r>
    <n v="326"/>
    <n v="90634790"/>
    <s v="IN SERVICE"/>
    <x v="60"/>
    <s v="30- 75"/>
    <n v="30"/>
    <n v="75"/>
    <n v="6.3"/>
    <n v="6"/>
    <n v="6281"/>
    <x v="7"/>
  </r>
  <r>
    <n v="326"/>
    <n v="90644159"/>
    <s v="IN SERVICE"/>
    <x v="61"/>
    <s v="29- 75"/>
    <n v="29"/>
    <n v="75"/>
    <n v="5.4"/>
    <n v="7"/>
    <n v="6067"/>
    <x v="7"/>
  </r>
  <r>
    <n v="326"/>
    <n v="92513509"/>
    <s v="IN SERVICE"/>
    <x v="63"/>
    <s v="29- 77"/>
    <n v="29"/>
    <n v="77"/>
    <n v="7.4"/>
    <n v="5"/>
    <n v="6069"/>
    <x v="7"/>
  </r>
  <r>
    <n v="326"/>
    <n v="93055508"/>
    <s v="IN SERVICE"/>
    <x v="65"/>
    <s v="47- 69"/>
    <n v="47"/>
    <n v="69"/>
    <n v="1.8"/>
    <n v="9"/>
    <n v="9913"/>
    <x v="7"/>
  </r>
  <r>
    <n v="326"/>
    <n v="10006952"/>
    <s v="IN SERVICE"/>
    <x v="0"/>
    <s v="76- 52"/>
    <n v="76"/>
    <n v="52"/>
    <n v="4.0999999999999996"/>
    <n v="7"/>
    <n v="16102"/>
    <x v="8"/>
  </r>
  <r>
    <n v="326"/>
    <n v="60009194"/>
    <s v="IN SERVICE"/>
    <x v="8"/>
    <s v="48- 65"/>
    <n v="48"/>
    <n v="65"/>
    <n v="1.8"/>
    <n v="8"/>
    <n v="10123"/>
    <x v="8"/>
  </r>
  <r>
    <n v="326"/>
    <n v="60022796"/>
    <s v="IN SERVICE"/>
    <x v="10"/>
    <s v="39- 55"/>
    <n v="39"/>
    <n v="55"/>
    <n v="5.9"/>
    <n v="6"/>
    <n v="8187"/>
    <x v="8"/>
  </r>
  <r>
    <n v="326"/>
    <n v="60022858"/>
    <s v="IN SERVICE"/>
    <x v="11"/>
    <s v="49- 62"/>
    <n v="49"/>
    <n v="62"/>
    <n v="3"/>
    <n v="7"/>
    <n v="10334"/>
    <x v="8"/>
  </r>
  <r>
    <n v="326"/>
    <n v="60029952"/>
    <s v="IN SERVICE"/>
    <x v="13"/>
    <s v="58- 54"/>
    <n v="58"/>
    <n v="54"/>
    <n v="6.6"/>
    <n v="4"/>
    <n v="12252"/>
    <x v="8"/>
  </r>
  <r>
    <n v="326"/>
    <n v="60038033"/>
    <s v="IN SERVICE"/>
    <x v="17"/>
    <s v="53- 56"/>
    <n v="53"/>
    <n v="56"/>
    <n v="2.4"/>
    <n v="8"/>
    <n v="11184"/>
    <x v="8"/>
  </r>
  <r>
    <n v="326"/>
    <n v="60038666"/>
    <s v="IN SERVICE"/>
    <x v="18"/>
    <s v="64- 52"/>
    <n v="64"/>
    <n v="52"/>
    <n v="5.9"/>
    <n v="5"/>
    <n v="13534"/>
    <x v="8"/>
  </r>
  <r>
    <n v="326"/>
    <n v="60038749"/>
    <s v="IN SERVICE"/>
    <x v="19"/>
    <s v="39- 57"/>
    <n v="39"/>
    <n v="57"/>
    <n v="11.8"/>
    <n v="0"/>
    <n v="8189"/>
    <x v="8"/>
  </r>
  <r>
    <n v="326"/>
    <n v="60043668"/>
    <s v="IN SERVICE"/>
    <x v="21"/>
    <s v="32- 59"/>
    <n v="32"/>
    <n v="59"/>
    <n v="7.1"/>
    <n v="5"/>
    <n v="6693"/>
    <x v="8"/>
  </r>
  <r>
    <n v="326"/>
    <n v="60046065"/>
    <s v="IN SERVICE"/>
    <x v="23"/>
    <s v="66- 48"/>
    <n v="66"/>
    <n v="48"/>
    <n v="5.9"/>
    <n v="5"/>
    <n v="13958"/>
    <x v="8"/>
  </r>
  <r>
    <n v="326"/>
    <n v="60066670"/>
    <s v="IN SERVICE"/>
    <x v="27"/>
    <s v="32- 84"/>
    <n v="32"/>
    <n v="84"/>
    <n v="7"/>
    <n v="4"/>
    <n v="6718"/>
    <x v="8"/>
  </r>
  <r>
    <n v="326"/>
    <n v="60070804"/>
    <s v="IN SERVICE"/>
    <x v="29"/>
    <s v="45- 61"/>
    <n v="45"/>
    <n v="61"/>
    <n v="9.3000000000000007"/>
    <n v="2"/>
    <n v="9477"/>
    <x v="8"/>
  </r>
  <r>
    <n v="326"/>
    <n v="60077086"/>
    <s v="IN SERVICE"/>
    <x v="32"/>
    <s v="59- 51"/>
    <n v="59"/>
    <n v="51"/>
    <n v="0.7"/>
    <n v="10"/>
    <n v="12463"/>
    <x v="8"/>
  </r>
  <r>
    <n v="326"/>
    <n v="60077179"/>
    <s v="IN SERVICE"/>
    <x v="33"/>
    <s v="40- 55"/>
    <n v="40"/>
    <n v="55"/>
    <n v="11.9"/>
    <n v="0"/>
    <n v="8401"/>
    <x v="8"/>
  </r>
  <r>
    <n v="326"/>
    <n v="60077224"/>
    <s v="IN SERVICE"/>
    <x v="34"/>
    <s v="83- 55"/>
    <n v="83"/>
    <n v="55"/>
    <n v="0"/>
    <n v="10"/>
    <n v="17603"/>
    <x v="8"/>
  </r>
  <r>
    <n v="326"/>
    <n v="60077292"/>
    <s v="IN SERVICE"/>
    <x v="35"/>
    <s v="44- 68"/>
    <n v="44"/>
    <n v="68"/>
    <n v="2.8"/>
    <n v="8"/>
    <n v="9270"/>
    <x v="8"/>
  </r>
  <r>
    <n v="326"/>
    <n v="60077321"/>
    <s v="IN SERVICE"/>
    <x v="36"/>
    <s v="70- 52"/>
    <n v="70"/>
    <n v="52"/>
    <n v="3.9"/>
    <n v="7"/>
    <n v="14818"/>
    <x v="8"/>
  </r>
  <r>
    <n v="326"/>
    <n v="60089358"/>
    <s v="IN SERVICE"/>
    <x v="40"/>
    <s v="34- 54"/>
    <n v="34"/>
    <n v="54"/>
    <n v="6.3"/>
    <n v="6"/>
    <n v="7116"/>
    <x v="8"/>
  </r>
  <r>
    <n v="326"/>
    <n v="60095743"/>
    <s v="IN SERVICE"/>
    <x v="42"/>
    <s v="27- 67"/>
    <n v="27"/>
    <n v="67"/>
    <n v="0"/>
    <n v="12"/>
    <n v="5631"/>
    <x v="8"/>
  </r>
  <r>
    <n v="326"/>
    <n v="60095773"/>
    <s v="IN SERVICE"/>
    <x v="43"/>
    <s v="29- 79"/>
    <n v="29"/>
    <n v="79"/>
    <n v="5.3"/>
    <n v="6"/>
    <n v="6071"/>
    <x v="8"/>
  </r>
  <r>
    <n v="326"/>
    <n v="60130026"/>
    <s v="IN SERVICE"/>
    <x v="44"/>
    <s v="38- 58"/>
    <n v="38"/>
    <n v="58"/>
    <n v="0.8"/>
    <n v="11"/>
    <n v="7976"/>
    <x v="8"/>
  </r>
  <r>
    <n v="326"/>
    <n v="60245841"/>
    <s v="IN SERVICE"/>
    <x v="45"/>
    <s v="43- 54"/>
    <n v="43"/>
    <n v="54"/>
    <n v="11.6"/>
    <n v="0"/>
    <n v="9042"/>
    <x v="8"/>
  </r>
  <r>
    <n v="326"/>
    <n v="60316404"/>
    <s v="IN SERVICE"/>
    <x v="46"/>
    <s v="29- 75"/>
    <n v="29"/>
    <n v="75"/>
    <n v="4.3"/>
    <n v="7"/>
    <n v="6067"/>
    <x v="8"/>
  </r>
  <r>
    <n v="326"/>
    <n v="60316404"/>
    <s v="IN SERVICE"/>
    <x v="46"/>
    <s v="30- 75"/>
    <n v="30"/>
    <n v="75"/>
    <n v="5.2"/>
    <n v="6"/>
    <n v="6281"/>
    <x v="8"/>
  </r>
  <r>
    <n v="326"/>
    <n v="76200533"/>
    <s v="IN SERVICE"/>
    <x v="50"/>
    <s v="29- 65"/>
    <n v="29"/>
    <n v="65"/>
    <n v="6"/>
    <n v="6"/>
    <n v="6057"/>
    <x v="8"/>
  </r>
  <r>
    <n v="326"/>
    <n v="76225129"/>
    <s v="IN SERVICE"/>
    <x v="51"/>
    <s v="27- 68"/>
    <n v="27"/>
    <n v="68"/>
    <n v="3"/>
    <n v="9"/>
    <n v="5632"/>
    <x v="8"/>
  </r>
  <r>
    <n v="326"/>
    <n v="76225783"/>
    <s v="IN SERVICE"/>
    <x v="52"/>
    <s v="28- 74"/>
    <n v="28"/>
    <n v="74"/>
    <n v="5.5"/>
    <n v="6"/>
    <n v="5852"/>
    <x v="8"/>
  </r>
  <r>
    <n v="326"/>
    <n v="76225794"/>
    <s v="IN SERVICE"/>
    <x v="53"/>
    <s v="37- 52"/>
    <n v="37"/>
    <n v="52"/>
    <n v="4.0999999999999996"/>
    <n v="8"/>
    <n v="7756"/>
    <x v="8"/>
  </r>
  <r>
    <n v="326"/>
    <n v="76250754"/>
    <s v="IN SERVICE"/>
    <x v="54"/>
    <s v="36- 58"/>
    <n v="36"/>
    <n v="58"/>
    <n v="12"/>
    <n v="0"/>
    <n v="7548"/>
    <x v="8"/>
  </r>
  <r>
    <n v="326"/>
    <n v="76250760"/>
    <s v="IN SERVICE"/>
    <x v="55"/>
    <s v="36- 58"/>
    <n v="36"/>
    <n v="58"/>
    <n v="12"/>
    <n v="0"/>
    <n v="7548"/>
    <x v="8"/>
  </r>
  <r>
    <n v="326"/>
    <n v="76250761"/>
    <s v="IN SERVICE"/>
    <x v="56"/>
    <s v="35- 57"/>
    <n v="35"/>
    <n v="57"/>
    <n v="6.1"/>
    <n v="6"/>
    <n v="7333"/>
    <x v="8"/>
  </r>
  <r>
    <n v="326"/>
    <n v="90054600"/>
    <s v="IN SERVICE"/>
    <x v="57"/>
    <s v="34- 59"/>
    <n v="34"/>
    <n v="59"/>
    <n v="12.1"/>
    <n v="0"/>
    <n v="7121"/>
    <x v="8"/>
  </r>
  <r>
    <n v="326"/>
    <n v="90634734"/>
    <s v="IN SERVICE"/>
    <x v="58"/>
    <s v="30- 75"/>
    <n v="30"/>
    <n v="75"/>
    <n v="5.2"/>
    <n v="6"/>
    <n v="6281"/>
    <x v="8"/>
  </r>
  <r>
    <n v="326"/>
    <n v="90634769"/>
    <s v="IN SERVICE"/>
    <x v="59"/>
    <s v="35- 59"/>
    <n v="35"/>
    <n v="59"/>
    <n v="12.1"/>
    <n v="0"/>
    <n v="7335"/>
    <x v="8"/>
  </r>
  <r>
    <n v="326"/>
    <n v="90634790"/>
    <s v="IN SERVICE"/>
    <x v="60"/>
    <s v="30- 75"/>
    <n v="30"/>
    <n v="75"/>
    <n v="5.2"/>
    <n v="6"/>
    <n v="6281"/>
    <x v="8"/>
  </r>
  <r>
    <n v="326"/>
    <n v="90644159"/>
    <s v="IN SERVICE"/>
    <x v="61"/>
    <s v="29- 75"/>
    <n v="29"/>
    <n v="75"/>
    <n v="4.3"/>
    <n v="7"/>
    <n v="6067"/>
    <x v="8"/>
  </r>
  <r>
    <n v="326"/>
    <n v="92513509"/>
    <s v="IN SERVICE"/>
    <x v="63"/>
    <s v="29- 77"/>
    <n v="29"/>
    <n v="77"/>
    <n v="6.3"/>
    <n v="5"/>
    <n v="6069"/>
    <x v="8"/>
  </r>
  <r>
    <n v="326"/>
    <n v="93055508"/>
    <s v="IN SERVICE"/>
    <x v="65"/>
    <s v="47- 69"/>
    <n v="47"/>
    <n v="69"/>
    <n v="0.5"/>
    <n v="9"/>
    <n v="9913"/>
    <x v="8"/>
  </r>
  <r>
    <n v="326"/>
    <n v="60029952"/>
    <s v="IN SERVICE"/>
    <x v="13"/>
    <s v="58- 54"/>
    <n v="58"/>
    <n v="54"/>
    <n v="1.4"/>
    <n v="4"/>
    <n v="12252"/>
    <x v="9"/>
  </r>
  <r>
    <n v="326"/>
    <n v="60038666"/>
    <s v="IN SERVICE"/>
    <x v="18"/>
    <s v="64- 52"/>
    <n v="64"/>
    <n v="52"/>
    <n v="0.7"/>
    <n v="5"/>
    <n v="13534"/>
    <x v="9"/>
  </r>
  <r>
    <n v="326"/>
    <n v="60038749"/>
    <s v="IN SERVICE"/>
    <x v="19"/>
    <s v="39- 57"/>
    <n v="39"/>
    <n v="57"/>
    <n v="5.2"/>
    <n v="0"/>
    <n v="8189"/>
    <x v="9"/>
  </r>
  <r>
    <n v="326"/>
    <n v="60043668"/>
    <s v="IN SERVICE"/>
    <x v="21"/>
    <s v="32- 59"/>
    <n v="32"/>
    <n v="59"/>
    <n v="0.1"/>
    <n v="5"/>
    <n v="6693"/>
    <x v="9"/>
  </r>
  <r>
    <n v="326"/>
    <n v="60046065"/>
    <s v="IN SERVICE"/>
    <x v="23"/>
    <s v="66- 48"/>
    <n v="66"/>
    <n v="48"/>
    <n v="0.4"/>
    <n v="5"/>
    <n v="13958"/>
    <x v="9"/>
  </r>
  <r>
    <n v="326"/>
    <n v="60066670"/>
    <s v="IN SERVICE"/>
    <x v="27"/>
    <s v="32- 84"/>
    <n v="32"/>
    <n v="84"/>
    <n v="0.9"/>
    <n v="4"/>
    <n v="6718"/>
    <x v="9"/>
  </r>
  <r>
    <n v="326"/>
    <n v="60070804"/>
    <s v="IN SERVICE"/>
    <x v="29"/>
    <s v="45- 61"/>
    <n v="45"/>
    <n v="61"/>
    <n v="3"/>
    <n v="2"/>
    <n v="9477"/>
    <x v="9"/>
  </r>
  <r>
    <n v="326"/>
    <n v="60077179"/>
    <s v="IN SERVICE"/>
    <x v="33"/>
    <s v="40- 55"/>
    <n v="40"/>
    <n v="55"/>
    <n v="5.2"/>
    <n v="0"/>
    <n v="8401"/>
    <x v="9"/>
  </r>
  <r>
    <n v="326"/>
    <n v="60245841"/>
    <s v="IN SERVICE"/>
    <x v="45"/>
    <s v="43- 54"/>
    <n v="43"/>
    <n v="54"/>
    <n v="5.3"/>
    <n v="0"/>
    <n v="9042"/>
    <x v="9"/>
  </r>
  <r>
    <n v="326"/>
    <n v="76250754"/>
    <s v="IN SERVICE"/>
    <x v="54"/>
    <s v="36- 58"/>
    <n v="36"/>
    <n v="58"/>
    <n v="5.7"/>
    <n v="0"/>
    <n v="7548"/>
    <x v="9"/>
  </r>
  <r>
    <n v="326"/>
    <n v="76250760"/>
    <s v="IN SERVICE"/>
    <x v="55"/>
    <s v="36- 58"/>
    <n v="36"/>
    <n v="58"/>
    <n v="5.7"/>
    <n v="0"/>
    <n v="7548"/>
    <x v="9"/>
  </r>
  <r>
    <n v="326"/>
    <n v="90054600"/>
    <s v="IN SERVICE"/>
    <x v="57"/>
    <s v="34- 59"/>
    <n v="34"/>
    <n v="59"/>
    <n v="5.6"/>
    <n v="0"/>
    <n v="7121"/>
    <x v="9"/>
  </r>
  <r>
    <n v="326"/>
    <n v="90634769"/>
    <s v="IN SERVICE"/>
    <x v="59"/>
    <s v="35- 59"/>
    <n v="35"/>
    <n v="59"/>
    <n v="5.4"/>
    <n v="0"/>
    <n v="7335"/>
    <x v="9"/>
  </r>
  <r>
    <m/>
    <m/>
    <m/>
    <x v="66"/>
    <m/>
    <m/>
    <m/>
    <m/>
    <m/>
    <m/>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DAFC34B-F3AA-4920-ACBF-51F800BAFD06}" name="PivotTable8"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B74:N143" firstHeaderRow="1" firstDataRow="2" firstDataCol="1"/>
  <pivotFields count="11">
    <pivotField showAll="0"/>
    <pivotField showAll="0"/>
    <pivotField showAll="0"/>
    <pivotField axis="axisRow" showAll="0">
      <items count="68">
        <item x="29"/>
        <item x="61"/>
        <item x="60"/>
        <item x="58"/>
        <item x="63"/>
        <item x="20"/>
        <item x="64"/>
        <item x="17"/>
        <item x="46"/>
        <item x="0"/>
        <item x="25"/>
        <item x="11"/>
        <item x="16"/>
        <item x="26"/>
        <item x="22"/>
        <item x="27"/>
        <item x="57"/>
        <item x="59"/>
        <item x="44"/>
        <item x="32"/>
        <item x="42"/>
        <item x="30"/>
        <item x="5"/>
        <item x="28"/>
        <item x="33"/>
        <item x="12"/>
        <item x="10"/>
        <item x="15"/>
        <item x="65"/>
        <item x="18"/>
        <item x="4"/>
        <item x="1"/>
        <item x="35"/>
        <item x="38"/>
        <item x="8"/>
        <item x="47"/>
        <item x="19"/>
        <item x="39"/>
        <item x="3"/>
        <item x="53"/>
        <item x="36"/>
        <item x="43"/>
        <item x="50"/>
        <item x="52"/>
        <item x="9"/>
        <item x="31"/>
        <item x="45"/>
        <item x="7"/>
        <item x="21"/>
        <item x="62"/>
        <item x="54"/>
        <item x="55"/>
        <item x="56"/>
        <item x="23"/>
        <item x="37"/>
        <item x="6"/>
        <item x="14"/>
        <item x="49"/>
        <item x="13"/>
        <item x="51"/>
        <item x="41"/>
        <item x="2"/>
        <item x="40"/>
        <item x="24"/>
        <item x="48"/>
        <item x="34"/>
        <item x="66"/>
        <item t="default"/>
      </items>
    </pivotField>
    <pivotField showAll="0"/>
    <pivotField showAll="0"/>
    <pivotField showAll="0"/>
    <pivotField dataField="1" showAll="0"/>
    <pivotField showAll="0"/>
    <pivotField showAll="0"/>
    <pivotField axis="axisCol" showAll="0">
      <items count="12">
        <item x="2"/>
        <item x="1"/>
        <item x="0"/>
        <item x="3"/>
        <item x="4"/>
        <item x="5"/>
        <item x="6"/>
        <item x="7"/>
        <item x="8"/>
        <item x="9"/>
        <item x="10"/>
        <item t="default"/>
      </items>
    </pivotField>
  </pivotFields>
  <rowFields count="1">
    <field x="3"/>
  </rowFields>
  <rowItems count="6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t="grand">
      <x/>
    </i>
  </rowItems>
  <colFields count="1">
    <field x="10"/>
  </colFields>
  <colItems count="12">
    <i>
      <x/>
    </i>
    <i>
      <x v="1"/>
    </i>
    <i>
      <x v="2"/>
    </i>
    <i>
      <x v="3"/>
    </i>
    <i>
      <x v="4"/>
    </i>
    <i>
      <x v="5"/>
    </i>
    <i>
      <x v="6"/>
    </i>
    <i>
      <x v="7"/>
    </i>
    <i>
      <x v="8"/>
    </i>
    <i>
      <x v="9"/>
    </i>
    <i>
      <x v="10"/>
    </i>
    <i t="grand">
      <x/>
    </i>
  </colItems>
  <dataFields count="1">
    <dataField name="Sum of c5_high"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BMcD">
      <a:dk1>
        <a:sysClr val="windowText" lastClr="000000"/>
      </a:dk1>
      <a:lt1>
        <a:srgbClr val="FFFFFF"/>
      </a:lt1>
      <a:dk2>
        <a:srgbClr val="0057B8"/>
      </a:dk2>
      <a:lt2>
        <a:srgbClr val="B1B3B3"/>
      </a:lt2>
      <a:accent1>
        <a:srgbClr val="0057B8"/>
      </a:accent1>
      <a:accent2>
        <a:srgbClr val="63666A"/>
      </a:accent2>
      <a:accent3>
        <a:srgbClr val="C4D600"/>
      </a:accent3>
      <a:accent4>
        <a:srgbClr val="71C5E8"/>
      </a:accent4>
      <a:accent5>
        <a:srgbClr val="FF6A39"/>
      </a:accent5>
      <a:accent6>
        <a:srgbClr val="00206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hc.noaa.gov/surge/slosh.php" TargetMode="External"/><Relationship Id="rId2" Type="http://schemas.openxmlformats.org/officeDocument/2006/relationships/hyperlink" Target="https://www.nhc.noaa.gov/surge/psurge.php" TargetMode="External"/><Relationship Id="rId1" Type="http://schemas.openxmlformats.org/officeDocument/2006/relationships/hyperlink" Target="https://www.nhc.noaa.gov/verification/verify4.s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4FCA-3946-43AF-8233-19B5F1FF0FBF}">
  <dimension ref="B2:D26"/>
  <sheetViews>
    <sheetView workbookViewId="0">
      <selection activeCell="B23" sqref="B23"/>
    </sheetView>
  </sheetViews>
  <sheetFormatPr defaultRowHeight="15" x14ac:dyDescent="0.25"/>
  <cols>
    <col min="2" max="2" width="96.7109375" customWidth="1"/>
    <col min="4" max="4" width="61" customWidth="1"/>
  </cols>
  <sheetData>
    <row r="2" spans="2:2" x14ac:dyDescent="0.25">
      <c r="B2" s="23" t="s">
        <v>185</v>
      </c>
    </row>
    <row r="3" spans="2:2" ht="15.75" x14ac:dyDescent="0.25">
      <c r="B3" s="18" t="s">
        <v>175</v>
      </c>
    </row>
    <row r="5" spans="2:2" ht="51" x14ac:dyDescent="0.25">
      <c r="B5" s="19" t="s">
        <v>176</v>
      </c>
    </row>
    <row r="7" spans="2:2" ht="38.25" x14ac:dyDescent="0.25">
      <c r="B7" s="19" t="s">
        <v>177</v>
      </c>
    </row>
    <row r="11" spans="2:2" ht="15.75" x14ac:dyDescent="0.25">
      <c r="B11" s="18" t="s">
        <v>178</v>
      </c>
    </row>
    <row r="13" spans="2:2" x14ac:dyDescent="0.25">
      <c r="B13" s="19" t="s">
        <v>179</v>
      </c>
    </row>
    <row r="15" spans="2:2" ht="102" x14ac:dyDescent="0.25">
      <c r="B15" s="19" t="s">
        <v>180</v>
      </c>
    </row>
    <row r="17" spans="2:4" ht="38.25" x14ac:dyDescent="0.25">
      <c r="B17" s="19" t="s">
        <v>181</v>
      </c>
    </row>
    <row r="18" spans="2:4" x14ac:dyDescent="0.25">
      <c r="D18" s="24" t="s">
        <v>186</v>
      </c>
    </row>
    <row r="19" spans="2:4" ht="76.5" x14ac:dyDescent="0.25">
      <c r="B19" s="21" t="s">
        <v>174</v>
      </c>
      <c r="D19" s="22" t="s">
        <v>187</v>
      </c>
    </row>
    <row r="22" spans="2:4" ht="15.75" x14ac:dyDescent="0.25">
      <c r="B22" s="20" t="s">
        <v>182</v>
      </c>
    </row>
    <row r="24" spans="2:4" ht="51" x14ac:dyDescent="0.25">
      <c r="B24" s="19" t="s">
        <v>183</v>
      </c>
    </row>
    <row r="26" spans="2:4" ht="51" x14ac:dyDescent="0.25">
      <c r="B26" s="19" t="s">
        <v>184</v>
      </c>
    </row>
  </sheetData>
  <hyperlinks>
    <hyperlink ref="B15" r:id="rId1" display="https://www.nhc.noaa.gov/verification/verify4.shtml" xr:uid="{4048E234-1A60-46DD-96FA-8D14273F3EA4}"/>
    <hyperlink ref="B17" r:id="rId2" display="https://www.nhc.noaa.gov/surge/psurge.php" xr:uid="{7853B11C-8DD3-4013-AF87-644DBD71FD66}"/>
    <hyperlink ref="B2" r:id="rId3" xr:uid="{C5E1A9DA-5F8E-4CDD-8D06-AB7F3BB16A9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83048-10E9-4FC3-A60C-AAF911126932}">
  <dimension ref="B2:P41"/>
  <sheetViews>
    <sheetView workbookViewId="0">
      <selection activeCell="M10" sqref="M10"/>
    </sheetView>
  </sheetViews>
  <sheetFormatPr defaultRowHeight="15" x14ac:dyDescent="0.25"/>
  <cols>
    <col min="7" max="7" width="10.5703125" bestFit="1" customWidth="1"/>
    <col min="9" max="9" width="29.710937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165</v>
      </c>
      <c r="N2" t="s">
        <v>12</v>
      </c>
      <c r="O2" t="s">
        <v>13</v>
      </c>
      <c r="P2" t="s">
        <v>68</v>
      </c>
    </row>
    <row r="3" spans="2:16" x14ac:dyDescent="0.25">
      <c r="B3">
        <v>326</v>
      </c>
      <c r="C3">
        <v>32602</v>
      </c>
      <c r="D3">
        <v>10006952</v>
      </c>
      <c r="E3">
        <v>1</v>
      </c>
      <c r="F3">
        <v>90000176</v>
      </c>
      <c r="G3" t="s">
        <v>14</v>
      </c>
      <c r="H3" t="s">
        <v>15</v>
      </c>
      <c r="I3" t="s">
        <v>87</v>
      </c>
      <c r="J3" t="s">
        <v>88</v>
      </c>
      <c r="K3">
        <v>76</v>
      </c>
      <c r="L3">
        <v>52</v>
      </c>
      <c r="M3">
        <v>5.0999999999999996</v>
      </c>
      <c r="N3">
        <v>7</v>
      </c>
      <c r="O3">
        <v>16102</v>
      </c>
      <c r="P3" t="s">
        <v>166</v>
      </c>
    </row>
    <row r="4" spans="2:16" x14ac:dyDescent="0.25">
      <c r="B4">
        <v>326</v>
      </c>
      <c r="C4">
        <v>32602</v>
      </c>
      <c r="D4">
        <v>60009194</v>
      </c>
      <c r="E4">
        <v>1</v>
      </c>
      <c r="F4">
        <v>90000332</v>
      </c>
      <c r="G4" t="s">
        <v>14</v>
      </c>
      <c r="H4" t="s">
        <v>15</v>
      </c>
      <c r="I4" t="s">
        <v>69</v>
      </c>
      <c r="J4" t="s">
        <v>70</v>
      </c>
      <c r="K4">
        <v>48</v>
      </c>
      <c r="L4">
        <v>65</v>
      </c>
      <c r="M4">
        <v>2.9</v>
      </c>
      <c r="N4">
        <v>8</v>
      </c>
      <c r="O4">
        <v>10123</v>
      </c>
      <c r="P4" t="s">
        <v>166</v>
      </c>
    </row>
    <row r="5" spans="2:16" x14ac:dyDescent="0.25">
      <c r="B5">
        <v>326</v>
      </c>
      <c r="C5">
        <v>32602</v>
      </c>
      <c r="D5">
        <v>60022796</v>
      </c>
      <c r="E5">
        <v>1</v>
      </c>
      <c r="F5">
        <v>90000326</v>
      </c>
      <c r="G5" t="s">
        <v>14</v>
      </c>
      <c r="H5" t="s">
        <v>15</v>
      </c>
      <c r="I5" t="s">
        <v>50</v>
      </c>
      <c r="J5" t="s">
        <v>51</v>
      </c>
      <c r="K5">
        <v>39</v>
      </c>
      <c r="L5">
        <v>55</v>
      </c>
      <c r="M5">
        <v>7</v>
      </c>
      <c r="N5">
        <v>6</v>
      </c>
      <c r="O5">
        <v>8187</v>
      </c>
      <c r="P5" t="s">
        <v>166</v>
      </c>
    </row>
    <row r="6" spans="2:16" x14ac:dyDescent="0.25">
      <c r="B6">
        <v>326</v>
      </c>
      <c r="C6">
        <v>32602</v>
      </c>
      <c r="D6">
        <v>60022858</v>
      </c>
      <c r="E6">
        <v>1</v>
      </c>
      <c r="F6">
        <v>90000358</v>
      </c>
      <c r="G6" t="s">
        <v>14</v>
      </c>
      <c r="H6" t="s">
        <v>15</v>
      </c>
      <c r="I6" t="s">
        <v>71</v>
      </c>
      <c r="J6" t="s">
        <v>72</v>
      </c>
      <c r="K6">
        <v>49</v>
      </c>
      <c r="L6">
        <v>62</v>
      </c>
      <c r="M6">
        <v>4</v>
      </c>
      <c r="N6">
        <v>7</v>
      </c>
      <c r="O6">
        <v>10334</v>
      </c>
      <c r="P6" t="s">
        <v>166</v>
      </c>
    </row>
    <row r="7" spans="2:16" x14ac:dyDescent="0.25">
      <c r="B7">
        <v>326</v>
      </c>
      <c r="C7">
        <v>32602</v>
      </c>
      <c r="D7">
        <v>60027234</v>
      </c>
      <c r="E7">
        <v>1</v>
      </c>
      <c r="F7">
        <v>90000330</v>
      </c>
      <c r="G7" t="s">
        <v>14</v>
      </c>
      <c r="H7" t="s">
        <v>15</v>
      </c>
      <c r="I7" t="s">
        <v>73</v>
      </c>
      <c r="J7" t="s">
        <v>74</v>
      </c>
      <c r="K7">
        <v>46</v>
      </c>
      <c r="L7">
        <v>65</v>
      </c>
      <c r="M7">
        <v>1</v>
      </c>
      <c r="N7">
        <v>11</v>
      </c>
      <c r="O7">
        <v>9695</v>
      </c>
      <c r="P7" t="s">
        <v>166</v>
      </c>
    </row>
    <row r="8" spans="2:16" x14ac:dyDescent="0.25">
      <c r="B8">
        <v>326</v>
      </c>
      <c r="C8">
        <v>32602</v>
      </c>
      <c r="D8">
        <v>60029952</v>
      </c>
      <c r="E8">
        <v>1</v>
      </c>
      <c r="F8">
        <v>90000173</v>
      </c>
      <c r="G8" t="s">
        <v>14</v>
      </c>
      <c r="H8" t="s">
        <v>15</v>
      </c>
      <c r="I8" t="s">
        <v>52</v>
      </c>
      <c r="J8" t="s">
        <v>53</v>
      </c>
      <c r="K8">
        <v>58</v>
      </c>
      <c r="L8">
        <v>54</v>
      </c>
      <c r="M8">
        <v>7.6</v>
      </c>
      <c r="N8">
        <v>4</v>
      </c>
      <c r="O8">
        <v>12252</v>
      </c>
      <c r="P8" t="s">
        <v>166</v>
      </c>
    </row>
    <row r="9" spans="2:16" x14ac:dyDescent="0.25">
      <c r="B9">
        <v>326</v>
      </c>
      <c r="C9">
        <v>32602</v>
      </c>
      <c r="D9">
        <v>60038033</v>
      </c>
      <c r="E9">
        <v>1</v>
      </c>
      <c r="F9">
        <v>90000343</v>
      </c>
      <c r="G9" t="s">
        <v>14</v>
      </c>
      <c r="H9" t="s">
        <v>15</v>
      </c>
      <c r="I9" t="s">
        <v>89</v>
      </c>
      <c r="J9" t="s">
        <v>90</v>
      </c>
      <c r="K9">
        <v>53</v>
      </c>
      <c r="L9">
        <v>56</v>
      </c>
      <c r="M9">
        <v>3.3</v>
      </c>
      <c r="N9">
        <v>8</v>
      </c>
      <c r="O9">
        <v>11184</v>
      </c>
      <c r="P9" t="s">
        <v>166</v>
      </c>
    </row>
    <row r="10" spans="2:16" x14ac:dyDescent="0.25">
      <c r="B10">
        <v>326</v>
      </c>
      <c r="C10">
        <v>32602</v>
      </c>
      <c r="D10">
        <v>60038666</v>
      </c>
      <c r="E10">
        <v>1</v>
      </c>
      <c r="F10">
        <v>90000308</v>
      </c>
      <c r="G10" t="s">
        <v>14</v>
      </c>
      <c r="H10" t="s">
        <v>15</v>
      </c>
      <c r="I10" t="s">
        <v>54</v>
      </c>
      <c r="J10" t="s">
        <v>55</v>
      </c>
      <c r="K10">
        <v>64</v>
      </c>
      <c r="L10">
        <v>52</v>
      </c>
      <c r="M10">
        <v>6.9</v>
      </c>
      <c r="N10">
        <v>5</v>
      </c>
      <c r="O10">
        <v>13534</v>
      </c>
      <c r="P10" t="s">
        <v>166</v>
      </c>
    </row>
    <row r="11" spans="2:16" x14ac:dyDescent="0.25">
      <c r="B11">
        <v>326</v>
      </c>
      <c r="C11">
        <v>32602</v>
      </c>
      <c r="D11">
        <v>60038749</v>
      </c>
      <c r="E11">
        <v>1</v>
      </c>
      <c r="F11">
        <v>90000325</v>
      </c>
      <c r="G11" t="s">
        <v>14</v>
      </c>
      <c r="H11" t="s">
        <v>15</v>
      </c>
      <c r="I11" t="s">
        <v>16</v>
      </c>
      <c r="J11" t="s">
        <v>17</v>
      </c>
      <c r="K11">
        <v>39</v>
      </c>
      <c r="L11">
        <v>57</v>
      </c>
      <c r="M11">
        <v>12.9</v>
      </c>
      <c r="N11">
        <v>0</v>
      </c>
      <c r="O11">
        <v>8189</v>
      </c>
      <c r="P11" t="s">
        <v>166</v>
      </c>
    </row>
    <row r="12" spans="2:16" x14ac:dyDescent="0.25">
      <c r="B12">
        <v>326</v>
      </c>
      <c r="C12">
        <v>32602</v>
      </c>
      <c r="D12">
        <v>60043668</v>
      </c>
      <c r="E12">
        <v>1</v>
      </c>
      <c r="F12">
        <v>90000215</v>
      </c>
      <c r="G12" t="s">
        <v>14</v>
      </c>
      <c r="H12" t="s">
        <v>15</v>
      </c>
      <c r="I12" t="s">
        <v>18</v>
      </c>
      <c r="J12" t="s">
        <v>19</v>
      </c>
      <c r="K12">
        <v>32</v>
      </c>
      <c r="L12">
        <v>59</v>
      </c>
      <c r="M12">
        <v>8.1999999999999993</v>
      </c>
      <c r="N12">
        <v>5</v>
      </c>
      <c r="O12">
        <v>6693</v>
      </c>
      <c r="P12" t="s">
        <v>166</v>
      </c>
    </row>
    <row r="13" spans="2:16" x14ac:dyDescent="0.25">
      <c r="B13">
        <v>326</v>
      </c>
      <c r="C13">
        <v>32602</v>
      </c>
      <c r="D13">
        <v>60046065</v>
      </c>
      <c r="E13">
        <v>1</v>
      </c>
      <c r="F13">
        <v>90000294</v>
      </c>
      <c r="G13" t="s">
        <v>14</v>
      </c>
      <c r="H13" t="s">
        <v>15</v>
      </c>
      <c r="I13" t="s">
        <v>56</v>
      </c>
      <c r="J13" t="s">
        <v>57</v>
      </c>
      <c r="K13">
        <v>66</v>
      </c>
      <c r="L13">
        <v>48</v>
      </c>
      <c r="M13">
        <v>7</v>
      </c>
      <c r="N13">
        <v>5</v>
      </c>
      <c r="O13">
        <v>13958</v>
      </c>
      <c r="P13" t="s">
        <v>166</v>
      </c>
    </row>
    <row r="14" spans="2:16" x14ac:dyDescent="0.25">
      <c r="B14">
        <v>326</v>
      </c>
      <c r="C14">
        <v>32602</v>
      </c>
      <c r="D14">
        <v>60066670</v>
      </c>
      <c r="E14">
        <v>1</v>
      </c>
      <c r="F14">
        <v>90000220</v>
      </c>
      <c r="G14" t="s">
        <v>14</v>
      </c>
      <c r="H14" t="s">
        <v>15</v>
      </c>
      <c r="I14" t="s">
        <v>20</v>
      </c>
      <c r="J14" t="s">
        <v>21</v>
      </c>
      <c r="K14">
        <v>32</v>
      </c>
      <c r="L14">
        <v>84</v>
      </c>
      <c r="M14">
        <v>7.9</v>
      </c>
      <c r="N14">
        <v>4</v>
      </c>
      <c r="O14">
        <v>6718</v>
      </c>
      <c r="P14" t="s">
        <v>166</v>
      </c>
    </row>
    <row r="15" spans="2:16" x14ac:dyDescent="0.25">
      <c r="B15">
        <v>326</v>
      </c>
      <c r="C15">
        <v>32602</v>
      </c>
      <c r="D15">
        <v>60070804</v>
      </c>
      <c r="E15">
        <v>1</v>
      </c>
      <c r="F15">
        <v>90000331</v>
      </c>
      <c r="G15" t="s">
        <v>14</v>
      </c>
      <c r="H15" t="s">
        <v>15</v>
      </c>
      <c r="I15" t="s">
        <v>22</v>
      </c>
      <c r="J15" t="s">
        <v>23</v>
      </c>
      <c r="K15">
        <v>45</v>
      </c>
      <c r="L15">
        <v>61</v>
      </c>
      <c r="M15">
        <v>10.4</v>
      </c>
      <c r="N15">
        <v>2</v>
      </c>
      <c r="O15">
        <v>9477</v>
      </c>
      <c r="P15" t="s">
        <v>166</v>
      </c>
    </row>
    <row r="16" spans="2:16" x14ac:dyDescent="0.25">
      <c r="B16">
        <v>326</v>
      </c>
      <c r="C16">
        <v>32602</v>
      </c>
      <c r="D16">
        <v>60077086</v>
      </c>
      <c r="E16">
        <v>1</v>
      </c>
      <c r="F16">
        <v>90000307</v>
      </c>
      <c r="G16" t="s">
        <v>14</v>
      </c>
      <c r="H16" t="s">
        <v>15</v>
      </c>
      <c r="I16" t="s">
        <v>91</v>
      </c>
      <c r="J16" t="s">
        <v>92</v>
      </c>
      <c r="K16">
        <v>59</v>
      </c>
      <c r="L16">
        <v>51</v>
      </c>
      <c r="M16">
        <v>1.8</v>
      </c>
      <c r="N16">
        <v>10</v>
      </c>
      <c r="O16">
        <v>12463</v>
      </c>
      <c r="P16" t="s">
        <v>166</v>
      </c>
    </row>
    <row r="17" spans="2:16" x14ac:dyDescent="0.25">
      <c r="B17">
        <v>326</v>
      </c>
      <c r="C17">
        <v>32602</v>
      </c>
      <c r="D17">
        <v>60077179</v>
      </c>
      <c r="E17">
        <v>1</v>
      </c>
      <c r="F17">
        <v>90000324</v>
      </c>
      <c r="G17" t="s">
        <v>14</v>
      </c>
      <c r="H17" t="s">
        <v>15</v>
      </c>
      <c r="I17" t="s">
        <v>24</v>
      </c>
      <c r="J17" t="s">
        <v>25</v>
      </c>
      <c r="K17">
        <v>40</v>
      </c>
      <c r="L17">
        <v>55</v>
      </c>
      <c r="M17">
        <v>12.9</v>
      </c>
      <c r="N17">
        <v>0</v>
      </c>
      <c r="O17">
        <v>8401</v>
      </c>
      <c r="P17" t="s">
        <v>166</v>
      </c>
    </row>
    <row r="18" spans="2:16" x14ac:dyDescent="0.25">
      <c r="B18">
        <v>326</v>
      </c>
      <c r="C18">
        <v>32602</v>
      </c>
      <c r="D18">
        <v>60077224</v>
      </c>
      <c r="E18">
        <v>1</v>
      </c>
      <c r="F18">
        <v>90000172</v>
      </c>
      <c r="G18" t="s">
        <v>14</v>
      </c>
      <c r="H18" t="s">
        <v>15</v>
      </c>
      <c r="I18" t="s">
        <v>93</v>
      </c>
      <c r="J18" t="s">
        <v>94</v>
      </c>
      <c r="K18">
        <v>83</v>
      </c>
      <c r="L18">
        <v>55</v>
      </c>
      <c r="M18">
        <v>1.8</v>
      </c>
      <c r="N18">
        <v>10</v>
      </c>
      <c r="O18">
        <v>17603</v>
      </c>
      <c r="P18" t="s">
        <v>166</v>
      </c>
    </row>
    <row r="19" spans="2:16" x14ac:dyDescent="0.25">
      <c r="B19">
        <v>326</v>
      </c>
      <c r="C19">
        <v>32602</v>
      </c>
      <c r="D19">
        <v>60077292</v>
      </c>
      <c r="E19">
        <v>1</v>
      </c>
      <c r="F19">
        <v>90000206</v>
      </c>
      <c r="G19" t="s">
        <v>14</v>
      </c>
      <c r="H19" t="s">
        <v>15</v>
      </c>
      <c r="I19" t="s">
        <v>75</v>
      </c>
      <c r="J19" t="s">
        <v>76</v>
      </c>
      <c r="K19">
        <v>44</v>
      </c>
      <c r="L19">
        <v>68</v>
      </c>
      <c r="M19">
        <v>3.9</v>
      </c>
      <c r="N19">
        <v>8</v>
      </c>
      <c r="O19">
        <v>9270</v>
      </c>
      <c r="P19" t="s">
        <v>166</v>
      </c>
    </row>
    <row r="20" spans="2:16" x14ac:dyDescent="0.25">
      <c r="B20">
        <v>326</v>
      </c>
      <c r="C20">
        <v>32602</v>
      </c>
      <c r="D20">
        <v>60077321</v>
      </c>
      <c r="E20">
        <v>1</v>
      </c>
      <c r="F20">
        <v>90000175</v>
      </c>
      <c r="G20" t="s">
        <v>14</v>
      </c>
      <c r="H20" t="s">
        <v>15</v>
      </c>
      <c r="I20" t="s">
        <v>58</v>
      </c>
      <c r="J20" t="s">
        <v>59</v>
      </c>
      <c r="K20">
        <v>70</v>
      </c>
      <c r="L20">
        <v>52</v>
      </c>
      <c r="M20">
        <v>4.9000000000000004</v>
      </c>
      <c r="N20">
        <v>7</v>
      </c>
      <c r="O20">
        <v>14818</v>
      </c>
      <c r="P20" t="s">
        <v>166</v>
      </c>
    </row>
    <row r="21" spans="2:16" x14ac:dyDescent="0.25">
      <c r="B21">
        <v>326</v>
      </c>
      <c r="C21">
        <v>32602</v>
      </c>
      <c r="D21">
        <v>60089358</v>
      </c>
      <c r="E21">
        <v>1</v>
      </c>
      <c r="F21">
        <v>90000327</v>
      </c>
      <c r="G21" t="s">
        <v>14</v>
      </c>
      <c r="H21" t="s">
        <v>15</v>
      </c>
      <c r="I21" t="s">
        <v>60</v>
      </c>
      <c r="J21" t="s">
        <v>61</v>
      </c>
      <c r="K21">
        <v>34</v>
      </c>
      <c r="L21">
        <v>54</v>
      </c>
      <c r="M21">
        <v>7.4</v>
      </c>
      <c r="N21">
        <v>6</v>
      </c>
      <c r="O21">
        <v>7116</v>
      </c>
      <c r="P21" t="s">
        <v>166</v>
      </c>
    </row>
    <row r="22" spans="2:16" x14ac:dyDescent="0.25">
      <c r="B22">
        <v>326</v>
      </c>
      <c r="C22">
        <v>32602</v>
      </c>
      <c r="D22">
        <v>60095743</v>
      </c>
      <c r="E22">
        <v>1</v>
      </c>
      <c r="F22">
        <v>90000196</v>
      </c>
      <c r="G22" t="s">
        <v>14</v>
      </c>
      <c r="H22" t="s">
        <v>15</v>
      </c>
      <c r="I22" t="s">
        <v>79</v>
      </c>
      <c r="J22" t="s">
        <v>80</v>
      </c>
      <c r="K22">
        <v>27</v>
      </c>
      <c r="L22">
        <v>67</v>
      </c>
      <c r="M22">
        <v>1.2</v>
      </c>
      <c r="N22">
        <v>12</v>
      </c>
      <c r="O22">
        <v>5631</v>
      </c>
      <c r="P22" t="s">
        <v>166</v>
      </c>
    </row>
    <row r="23" spans="2:16" x14ac:dyDescent="0.25">
      <c r="B23">
        <v>326</v>
      </c>
      <c r="C23">
        <v>32602</v>
      </c>
      <c r="D23">
        <v>60095773</v>
      </c>
      <c r="E23">
        <v>1</v>
      </c>
      <c r="F23">
        <v>90000219</v>
      </c>
      <c r="G23" t="s">
        <v>14</v>
      </c>
      <c r="H23" t="s">
        <v>15</v>
      </c>
      <c r="I23" t="s">
        <v>26</v>
      </c>
      <c r="J23" t="s">
        <v>27</v>
      </c>
      <c r="K23">
        <v>29</v>
      </c>
      <c r="L23">
        <v>79</v>
      </c>
      <c r="M23">
        <v>6.3</v>
      </c>
      <c r="N23">
        <v>6</v>
      </c>
      <c r="O23">
        <v>6071</v>
      </c>
      <c r="P23" t="s">
        <v>166</v>
      </c>
    </row>
    <row r="24" spans="2:16" x14ac:dyDescent="0.25">
      <c r="B24">
        <v>326</v>
      </c>
      <c r="C24">
        <v>32602</v>
      </c>
      <c r="D24">
        <v>60130026</v>
      </c>
      <c r="E24">
        <v>1</v>
      </c>
      <c r="F24">
        <v>90000323</v>
      </c>
      <c r="G24" t="s">
        <v>14</v>
      </c>
      <c r="H24" t="s">
        <v>15</v>
      </c>
      <c r="I24" t="s">
        <v>81</v>
      </c>
      <c r="J24" t="s">
        <v>82</v>
      </c>
      <c r="K24">
        <v>38</v>
      </c>
      <c r="L24">
        <v>58</v>
      </c>
      <c r="M24">
        <v>1.9</v>
      </c>
      <c r="N24">
        <v>11</v>
      </c>
      <c r="O24">
        <v>7976</v>
      </c>
      <c r="P24" t="s">
        <v>166</v>
      </c>
    </row>
    <row r="25" spans="2:16" x14ac:dyDescent="0.25">
      <c r="B25">
        <v>326</v>
      </c>
      <c r="C25">
        <v>32602</v>
      </c>
      <c r="D25">
        <v>60245841</v>
      </c>
      <c r="E25">
        <v>1</v>
      </c>
      <c r="F25">
        <v>90000319</v>
      </c>
      <c r="G25" t="s">
        <v>14</v>
      </c>
      <c r="H25" t="s">
        <v>15</v>
      </c>
      <c r="I25" t="s">
        <v>62</v>
      </c>
      <c r="J25" t="s">
        <v>63</v>
      </c>
      <c r="K25">
        <v>43</v>
      </c>
      <c r="L25">
        <v>54</v>
      </c>
      <c r="M25">
        <v>12.8</v>
      </c>
      <c r="N25">
        <v>0</v>
      </c>
      <c r="O25">
        <v>9042</v>
      </c>
      <c r="P25" t="s">
        <v>166</v>
      </c>
    </row>
    <row r="26" spans="2:16" x14ac:dyDescent="0.25">
      <c r="B26">
        <v>326</v>
      </c>
      <c r="C26">
        <v>32602</v>
      </c>
      <c r="D26">
        <v>60316404</v>
      </c>
      <c r="E26">
        <v>1</v>
      </c>
      <c r="F26">
        <v>90000180</v>
      </c>
      <c r="G26" t="s">
        <v>14</v>
      </c>
      <c r="H26" t="s">
        <v>15</v>
      </c>
      <c r="I26" t="s">
        <v>28</v>
      </c>
      <c r="J26" t="s">
        <v>29</v>
      </c>
      <c r="K26">
        <v>29</v>
      </c>
      <c r="L26">
        <v>75</v>
      </c>
      <c r="M26">
        <v>5.4</v>
      </c>
      <c r="N26">
        <v>7</v>
      </c>
      <c r="O26">
        <v>6067</v>
      </c>
      <c r="P26" t="s">
        <v>166</v>
      </c>
    </row>
    <row r="27" spans="2:16" x14ac:dyDescent="0.25">
      <c r="B27">
        <v>326</v>
      </c>
      <c r="C27">
        <v>32602</v>
      </c>
      <c r="D27">
        <v>60316404</v>
      </c>
      <c r="E27">
        <v>1</v>
      </c>
      <c r="F27">
        <v>90000180</v>
      </c>
      <c r="G27" t="s">
        <v>14</v>
      </c>
      <c r="H27" t="s">
        <v>15</v>
      </c>
      <c r="I27" t="s">
        <v>28</v>
      </c>
      <c r="J27" t="s">
        <v>30</v>
      </c>
      <c r="K27">
        <v>30</v>
      </c>
      <c r="L27">
        <v>75</v>
      </c>
      <c r="M27">
        <v>6.3</v>
      </c>
      <c r="N27">
        <v>6</v>
      </c>
      <c r="O27">
        <v>6281</v>
      </c>
      <c r="P27" t="s">
        <v>166</v>
      </c>
    </row>
    <row r="28" spans="2:16" x14ac:dyDescent="0.25">
      <c r="B28">
        <v>326</v>
      </c>
      <c r="C28">
        <v>32602</v>
      </c>
      <c r="D28">
        <v>76200533</v>
      </c>
      <c r="E28">
        <v>1</v>
      </c>
      <c r="F28">
        <v>90000583</v>
      </c>
      <c r="G28" t="s">
        <v>14</v>
      </c>
      <c r="H28" t="s">
        <v>15</v>
      </c>
      <c r="I28" t="s">
        <v>31</v>
      </c>
      <c r="J28" t="s">
        <v>32</v>
      </c>
      <c r="K28">
        <v>29</v>
      </c>
      <c r="L28">
        <v>65</v>
      </c>
      <c r="M28">
        <v>7</v>
      </c>
      <c r="N28">
        <v>6</v>
      </c>
      <c r="O28">
        <v>6057</v>
      </c>
      <c r="P28" t="s">
        <v>166</v>
      </c>
    </row>
    <row r="29" spans="2:16" x14ac:dyDescent="0.25">
      <c r="B29">
        <v>326</v>
      </c>
      <c r="C29">
        <v>32602</v>
      </c>
      <c r="D29">
        <v>76225129</v>
      </c>
      <c r="E29">
        <v>1</v>
      </c>
      <c r="F29">
        <v>90000197</v>
      </c>
      <c r="G29" t="s">
        <v>14</v>
      </c>
      <c r="H29" t="s">
        <v>15</v>
      </c>
      <c r="I29" t="s">
        <v>83</v>
      </c>
      <c r="J29" t="s">
        <v>84</v>
      </c>
      <c r="K29">
        <v>27</v>
      </c>
      <c r="L29">
        <v>68</v>
      </c>
      <c r="M29">
        <v>4.0999999999999996</v>
      </c>
      <c r="N29">
        <v>9</v>
      </c>
      <c r="O29">
        <v>5632</v>
      </c>
      <c r="P29" t="s">
        <v>166</v>
      </c>
    </row>
    <row r="30" spans="2:16" x14ac:dyDescent="0.25">
      <c r="B30">
        <v>326</v>
      </c>
      <c r="C30">
        <v>32602</v>
      </c>
      <c r="D30">
        <v>76225783</v>
      </c>
      <c r="E30">
        <v>1</v>
      </c>
      <c r="F30">
        <v>90000581</v>
      </c>
      <c r="G30" t="s">
        <v>14</v>
      </c>
      <c r="H30" t="s">
        <v>15</v>
      </c>
      <c r="I30" t="s">
        <v>33</v>
      </c>
      <c r="J30" t="s">
        <v>34</v>
      </c>
      <c r="K30">
        <v>28</v>
      </c>
      <c r="L30">
        <v>74</v>
      </c>
      <c r="M30">
        <v>6.6</v>
      </c>
      <c r="N30">
        <v>6</v>
      </c>
      <c r="O30">
        <v>5852</v>
      </c>
      <c r="P30" t="s">
        <v>166</v>
      </c>
    </row>
    <row r="31" spans="2:16" x14ac:dyDescent="0.25">
      <c r="B31">
        <v>326</v>
      </c>
      <c r="C31">
        <v>32602</v>
      </c>
      <c r="D31">
        <v>76225794</v>
      </c>
      <c r="E31">
        <v>1</v>
      </c>
      <c r="F31">
        <v>90000605</v>
      </c>
      <c r="G31" t="s">
        <v>14</v>
      </c>
      <c r="H31" t="s">
        <v>15</v>
      </c>
      <c r="I31" t="s">
        <v>64</v>
      </c>
      <c r="J31" t="s">
        <v>65</v>
      </c>
      <c r="K31">
        <v>37</v>
      </c>
      <c r="L31">
        <v>52</v>
      </c>
      <c r="M31">
        <v>5.2</v>
      </c>
      <c r="N31">
        <v>8</v>
      </c>
      <c r="O31">
        <v>7756</v>
      </c>
      <c r="P31" t="s">
        <v>166</v>
      </c>
    </row>
    <row r="32" spans="2:16" x14ac:dyDescent="0.25">
      <c r="B32">
        <v>326</v>
      </c>
      <c r="C32">
        <v>32602</v>
      </c>
      <c r="D32">
        <v>76250754</v>
      </c>
      <c r="E32">
        <v>1</v>
      </c>
      <c r="F32">
        <v>90000601</v>
      </c>
      <c r="G32" t="s">
        <v>14</v>
      </c>
      <c r="H32" t="s">
        <v>15</v>
      </c>
      <c r="I32" t="s">
        <v>35</v>
      </c>
      <c r="J32" t="s">
        <v>36</v>
      </c>
      <c r="K32">
        <v>36</v>
      </c>
      <c r="L32">
        <v>58</v>
      </c>
      <c r="M32">
        <v>13</v>
      </c>
      <c r="N32">
        <v>0</v>
      </c>
      <c r="O32">
        <v>7548</v>
      </c>
      <c r="P32" t="s">
        <v>166</v>
      </c>
    </row>
    <row r="33" spans="2:16" x14ac:dyDescent="0.25">
      <c r="B33">
        <v>326</v>
      </c>
      <c r="C33">
        <v>32602</v>
      </c>
      <c r="D33">
        <v>76250760</v>
      </c>
      <c r="E33">
        <v>1</v>
      </c>
      <c r="F33">
        <v>90000600</v>
      </c>
      <c r="G33" t="s">
        <v>14</v>
      </c>
      <c r="H33" t="s">
        <v>15</v>
      </c>
      <c r="I33" t="s">
        <v>37</v>
      </c>
      <c r="J33" t="s">
        <v>36</v>
      </c>
      <c r="K33">
        <v>36</v>
      </c>
      <c r="L33">
        <v>58</v>
      </c>
      <c r="M33">
        <v>13</v>
      </c>
      <c r="N33">
        <v>0</v>
      </c>
      <c r="O33">
        <v>7548</v>
      </c>
      <c r="P33" t="s">
        <v>166</v>
      </c>
    </row>
    <row r="34" spans="2:16" x14ac:dyDescent="0.25">
      <c r="B34">
        <v>326</v>
      </c>
      <c r="C34">
        <v>32602</v>
      </c>
      <c r="D34">
        <v>76250761</v>
      </c>
      <c r="E34">
        <v>1</v>
      </c>
      <c r="F34">
        <v>90000599</v>
      </c>
      <c r="G34" t="s">
        <v>14</v>
      </c>
      <c r="H34" t="s">
        <v>15</v>
      </c>
      <c r="I34" t="s">
        <v>38</v>
      </c>
      <c r="J34" t="s">
        <v>39</v>
      </c>
      <c r="K34">
        <v>35</v>
      </c>
      <c r="L34">
        <v>57</v>
      </c>
      <c r="M34">
        <v>7.1</v>
      </c>
      <c r="N34">
        <v>6</v>
      </c>
      <c r="O34">
        <v>7333</v>
      </c>
      <c r="P34" t="s">
        <v>166</v>
      </c>
    </row>
    <row r="35" spans="2:16" x14ac:dyDescent="0.25">
      <c r="B35">
        <v>326</v>
      </c>
      <c r="C35">
        <v>32602</v>
      </c>
      <c r="D35">
        <v>90054600</v>
      </c>
      <c r="E35">
        <v>1</v>
      </c>
      <c r="F35">
        <v>90000411</v>
      </c>
      <c r="G35" t="s">
        <v>14</v>
      </c>
      <c r="H35" t="s">
        <v>15</v>
      </c>
      <c r="I35" t="s">
        <v>40</v>
      </c>
      <c r="J35" t="s">
        <v>41</v>
      </c>
      <c r="K35">
        <v>34</v>
      </c>
      <c r="L35">
        <v>59</v>
      </c>
      <c r="M35">
        <v>13.1</v>
      </c>
      <c r="N35">
        <v>0</v>
      </c>
      <c r="O35">
        <v>7121</v>
      </c>
      <c r="P35" t="s">
        <v>166</v>
      </c>
    </row>
    <row r="36" spans="2:16" x14ac:dyDescent="0.25">
      <c r="B36">
        <v>326</v>
      </c>
      <c r="C36">
        <v>32602</v>
      </c>
      <c r="D36">
        <v>90634734</v>
      </c>
      <c r="E36">
        <v>1</v>
      </c>
      <c r="F36">
        <v>90000481</v>
      </c>
      <c r="G36" t="s">
        <v>14</v>
      </c>
      <c r="H36" t="s">
        <v>15</v>
      </c>
      <c r="I36" t="s">
        <v>42</v>
      </c>
      <c r="J36" t="s">
        <v>30</v>
      </c>
      <c r="K36">
        <v>30</v>
      </c>
      <c r="L36">
        <v>75</v>
      </c>
      <c r="M36">
        <v>6.3</v>
      </c>
      <c r="N36">
        <v>6</v>
      </c>
      <c r="O36">
        <v>6281</v>
      </c>
      <c r="P36" t="s">
        <v>166</v>
      </c>
    </row>
    <row r="37" spans="2:16" x14ac:dyDescent="0.25">
      <c r="B37">
        <v>326</v>
      </c>
      <c r="C37">
        <v>32602</v>
      </c>
      <c r="D37">
        <v>90634769</v>
      </c>
      <c r="E37">
        <v>1</v>
      </c>
      <c r="F37">
        <v>90000482</v>
      </c>
      <c r="G37" t="s">
        <v>14</v>
      </c>
      <c r="H37" t="s">
        <v>15</v>
      </c>
      <c r="I37" t="s">
        <v>43</v>
      </c>
      <c r="J37" t="s">
        <v>45</v>
      </c>
      <c r="K37">
        <v>36</v>
      </c>
      <c r="L37">
        <v>59</v>
      </c>
      <c r="M37">
        <v>13</v>
      </c>
      <c r="N37">
        <v>0</v>
      </c>
      <c r="O37">
        <v>7549</v>
      </c>
      <c r="P37" t="s">
        <v>166</v>
      </c>
    </row>
    <row r="38" spans="2:16" x14ac:dyDescent="0.25">
      <c r="B38">
        <v>326</v>
      </c>
      <c r="C38">
        <v>32602</v>
      </c>
      <c r="D38">
        <v>90634790</v>
      </c>
      <c r="E38">
        <v>1</v>
      </c>
      <c r="F38">
        <v>90000483</v>
      </c>
      <c r="G38" t="s">
        <v>14</v>
      </c>
      <c r="H38" t="s">
        <v>15</v>
      </c>
      <c r="I38" t="s">
        <v>46</v>
      </c>
      <c r="J38" t="s">
        <v>30</v>
      </c>
      <c r="K38">
        <v>30</v>
      </c>
      <c r="L38">
        <v>75</v>
      </c>
      <c r="M38">
        <v>6.3</v>
      </c>
      <c r="N38">
        <v>6</v>
      </c>
      <c r="O38">
        <v>6281</v>
      </c>
      <c r="P38" t="s">
        <v>166</v>
      </c>
    </row>
    <row r="39" spans="2:16" x14ac:dyDescent="0.25">
      <c r="B39">
        <v>326</v>
      </c>
      <c r="C39">
        <v>32602</v>
      </c>
      <c r="D39">
        <v>90644159</v>
      </c>
      <c r="E39">
        <v>1</v>
      </c>
      <c r="F39">
        <v>90000487</v>
      </c>
      <c r="G39" t="s">
        <v>14</v>
      </c>
      <c r="H39" t="s">
        <v>15</v>
      </c>
      <c r="I39" t="s">
        <v>47</v>
      </c>
      <c r="J39" t="s">
        <v>29</v>
      </c>
      <c r="K39">
        <v>29</v>
      </c>
      <c r="L39">
        <v>75</v>
      </c>
      <c r="M39">
        <v>5.4</v>
      </c>
      <c r="N39">
        <v>7</v>
      </c>
      <c r="O39">
        <v>6067</v>
      </c>
      <c r="P39" t="s">
        <v>166</v>
      </c>
    </row>
    <row r="40" spans="2:16" x14ac:dyDescent="0.25">
      <c r="B40">
        <v>326</v>
      </c>
      <c r="C40">
        <v>32602</v>
      </c>
      <c r="D40">
        <v>92513509</v>
      </c>
      <c r="E40">
        <v>1</v>
      </c>
      <c r="F40">
        <v>90000655</v>
      </c>
      <c r="G40" t="s">
        <v>14</v>
      </c>
      <c r="H40" t="s">
        <v>15</v>
      </c>
      <c r="I40" t="s">
        <v>48</v>
      </c>
      <c r="J40" t="s">
        <v>49</v>
      </c>
      <c r="K40">
        <v>29</v>
      </c>
      <c r="L40">
        <v>77</v>
      </c>
      <c r="M40">
        <v>7.4</v>
      </c>
      <c r="N40">
        <v>5</v>
      </c>
      <c r="O40">
        <v>6069</v>
      </c>
      <c r="P40" t="s">
        <v>166</v>
      </c>
    </row>
    <row r="41" spans="2:16" x14ac:dyDescent="0.25">
      <c r="B41">
        <v>326</v>
      </c>
      <c r="C41">
        <v>32602</v>
      </c>
      <c r="D41">
        <v>93055508</v>
      </c>
      <c r="E41">
        <v>1</v>
      </c>
      <c r="F41">
        <v>90000694</v>
      </c>
      <c r="G41" t="s">
        <v>14</v>
      </c>
      <c r="H41" t="s">
        <v>15</v>
      </c>
      <c r="I41" t="s">
        <v>85</v>
      </c>
      <c r="J41" t="s">
        <v>86</v>
      </c>
      <c r="K41">
        <v>47</v>
      </c>
      <c r="L41">
        <v>69</v>
      </c>
      <c r="M41">
        <v>1.8</v>
      </c>
      <c r="N41">
        <v>9</v>
      </c>
      <c r="O41">
        <v>9913</v>
      </c>
      <c r="P41" t="s">
        <v>166</v>
      </c>
    </row>
  </sheetData>
  <sortState xmlns:xlrd2="http://schemas.microsoft.com/office/spreadsheetml/2017/richdata2" ref="B3:P188">
    <sortCondition ref="D3:D188"/>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3ADF0-F12E-4328-B3A5-79C6C52F7B9C}">
  <dimension ref="B2:P40"/>
  <sheetViews>
    <sheetView workbookViewId="0">
      <selection activeCell="AG38" sqref="AG38"/>
    </sheetView>
  </sheetViews>
  <sheetFormatPr defaultRowHeight="15" x14ac:dyDescent="0.25"/>
  <cols>
    <col min="2" max="3" width="0" hidden="1" customWidth="1"/>
    <col min="5" max="8" width="0" hidden="1" customWidth="1"/>
    <col min="9" max="9" width="29.7109375" bestFit="1" customWidth="1"/>
    <col min="10" max="12" width="0" hidden="1" customWidth="1"/>
    <col min="14" max="14" width="0"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167</v>
      </c>
      <c r="N2" t="s">
        <v>12</v>
      </c>
      <c r="O2" t="s">
        <v>13</v>
      </c>
      <c r="P2" t="s">
        <v>68</v>
      </c>
    </row>
    <row r="3" spans="2:16" x14ac:dyDescent="0.25">
      <c r="B3">
        <v>326</v>
      </c>
      <c r="C3">
        <v>32602</v>
      </c>
      <c r="D3">
        <v>10006952</v>
      </c>
      <c r="E3">
        <v>1</v>
      </c>
      <c r="F3">
        <v>90000176</v>
      </c>
      <c r="G3" t="s">
        <v>14</v>
      </c>
      <c r="H3" t="s">
        <v>15</v>
      </c>
      <c r="I3" t="s">
        <v>87</v>
      </c>
      <c r="J3" t="s">
        <v>88</v>
      </c>
      <c r="K3">
        <v>76</v>
      </c>
      <c r="L3">
        <v>52</v>
      </c>
      <c r="M3">
        <v>4.0999999999999996</v>
      </c>
      <c r="N3">
        <v>7</v>
      </c>
      <c r="O3">
        <v>16102</v>
      </c>
      <c r="P3" t="s">
        <v>168</v>
      </c>
    </row>
    <row r="4" spans="2:16" x14ac:dyDescent="0.25">
      <c r="B4">
        <v>326</v>
      </c>
      <c r="C4">
        <v>32602</v>
      </c>
      <c r="D4">
        <v>60009194</v>
      </c>
      <c r="E4">
        <v>1</v>
      </c>
      <c r="F4">
        <v>90000332</v>
      </c>
      <c r="G4" t="s">
        <v>14</v>
      </c>
      <c r="H4" t="s">
        <v>15</v>
      </c>
      <c r="I4" t="s">
        <v>69</v>
      </c>
      <c r="J4" t="s">
        <v>70</v>
      </c>
      <c r="K4">
        <v>48</v>
      </c>
      <c r="L4">
        <v>65</v>
      </c>
      <c r="M4">
        <v>1.8</v>
      </c>
      <c r="N4">
        <v>8</v>
      </c>
      <c r="O4">
        <v>10123</v>
      </c>
      <c r="P4" t="s">
        <v>168</v>
      </c>
    </row>
    <row r="5" spans="2:16" x14ac:dyDescent="0.25">
      <c r="B5">
        <v>326</v>
      </c>
      <c r="C5">
        <v>32602</v>
      </c>
      <c r="D5">
        <v>60022796</v>
      </c>
      <c r="E5">
        <v>1</v>
      </c>
      <c r="F5">
        <v>90000326</v>
      </c>
      <c r="G5" t="s">
        <v>14</v>
      </c>
      <c r="H5" t="s">
        <v>15</v>
      </c>
      <c r="I5" t="s">
        <v>50</v>
      </c>
      <c r="J5" t="s">
        <v>51</v>
      </c>
      <c r="K5">
        <v>39</v>
      </c>
      <c r="L5">
        <v>55</v>
      </c>
      <c r="M5">
        <v>5.9</v>
      </c>
      <c r="N5">
        <v>6</v>
      </c>
      <c r="O5">
        <v>8187</v>
      </c>
      <c r="P5" t="s">
        <v>168</v>
      </c>
    </row>
    <row r="6" spans="2:16" x14ac:dyDescent="0.25">
      <c r="B6">
        <v>326</v>
      </c>
      <c r="C6">
        <v>32602</v>
      </c>
      <c r="D6">
        <v>60022858</v>
      </c>
      <c r="E6">
        <v>1</v>
      </c>
      <c r="F6">
        <v>90000358</v>
      </c>
      <c r="G6" t="s">
        <v>14</v>
      </c>
      <c r="H6" t="s">
        <v>15</v>
      </c>
      <c r="I6" t="s">
        <v>71</v>
      </c>
      <c r="J6" t="s">
        <v>72</v>
      </c>
      <c r="K6">
        <v>49</v>
      </c>
      <c r="L6">
        <v>62</v>
      </c>
      <c r="M6">
        <v>3</v>
      </c>
      <c r="N6">
        <v>7</v>
      </c>
      <c r="O6">
        <v>10334</v>
      </c>
      <c r="P6" t="s">
        <v>168</v>
      </c>
    </row>
    <row r="7" spans="2:16" x14ac:dyDescent="0.25">
      <c r="B7">
        <v>326</v>
      </c>
      <c r="C7">
        <v>32602</v>
      </c>
      <c r="D7">
        <v>60029952</v>
      </c>
      <c r="E7">
        <v>1</v>
      </c>
      <c r="F7">
        <v>90000173</v>
      </c>
      <c r="G7" t="s">
        <v>14</v>
      </c>
      <c r="H7" t="s">
        <v>15</v>
      </c>
      <c r="I7" t="s">
        <v>52</v>
      </c>
      <c r="J7" t="s">
        <v>53</v>
      </c>
      <c r="K7">
        <v>58</v>
      </c>
      <c r="L7">
        <v>54</v>
      </c>
      <c r="M7">
        <v>6.6</v>
      </c>
      <c r="N7">
        <v>4</v>
      </c>
      <c r="O7">
        <v>12252</v>
      </c>
      <c r="P7" t="s">
        <v>168</v>
      </c>
    </row>
    <row r="8" spans="2:16" x14ac:dyDescent="0.25">
      <c r="B8">
        <v>326</v>
      </c>
      <c r="C8">
        <v>32602</v>
      </c>
      <c r="D8">
        <v>60038033</v>
      </c>
      <c r="E8">
        <v>1</v>
      </c>
      <c r="F8">
        <v>90000343</v>
      </c>
      <c r="G8" t="s">
        <v>14</v>
      </c>
      <c r="H8" t="s">
        <v>15</v>
      </c>
      <c r="I8" t="s">
        <v>89</v>
      </c>
      <c r="J8" t="s">
        <v>90</v>
      </c>
      <c r="K8">
        <v>53</v>
      </c>
      <c r="L8">
        <v>56</v>
      </c>
      <c r="M8">
        <v>2.4</v>
      </c>
      <c r="N8">
        <v>8</v>
      </c>
      <c r="O8">
        <v>11184</v>
      </c>
      <c r="P8" t="s">
        <v>168</v>
      </c>
    </row>
    <row r="9" spans="2:16" x14ac:dyDescent="0.25">
      <c r="B9">
        <v>326</v>
      </c>
      <c r="C9">
        <v>32602</v>
      </c>
      <c r="D9">
        <v>60038666</v>
      </c>
      <c r="E9">
        <v>1</v>
      </c>
      <c r="F9">
        <v>90000308</v>
      </c>
      <c r="G9" t="s">
        <v>14</v>
      </c>
      <c r="H9" t="s">
        <v>15</v>
      </c>
      <c r="I9" t="s">
        <v>54</v>
      </c>
      <c r="J9" t="s">
        <v>55</v>
      </c>
      <c r="K9">
        <v>64</v>
      </c>
      <c r="L9">
        <v>52</v>
      </c>
      <c r="M9">
        <v>5.9</v>
      </c>
      <c r="N9">
        <v>5</v>
      </c>
      <c r="O9">
        <v>13534</v>
      </c>
      <c r="P9" t="s">
        <v>168</v>
      </c>
    </row>
    <row r="10" spans="2:16" x14ac:dyDescent="0.25">
      <c r="B10">
        <v>326</v>
      </c>
      <c r="C10">
        <v>32602</v>
      </c>
      <c r="D10">
        <v>60038749</v>
      </c>
      <c r="E10">
        <v>1</v>
      </c>
      <c r="F10">
        <v>90000325</v>
      </c>
      <c r="G10" t="s">
        <v>14</v>
      </c>
      <c r="H10" t="s">
        <v>15</v>
      </c>
      <c r="I10" t="s">
        <v>16</v>
      </c>
      <c r="J10" t="s">
        <v>17</v>
      </c>
      <c r="K10">
        <v>39</v>
      </c>
      <c r="L10">
        <v>57</v>
      </c>
      <c r="M10">
        <v>11.8</v>
      </c>
      <c r="N10">
        <v>0</v>
      </c>
      <c r="O10">
        <v>8189</v>
      </c>
      <c r="P10" t="s">
        <v>168</v>
      </c>
    </row>
    <row r="11" spans="2:16" x14ac:dyDescent="0.25">
      <c r="B11">
        <v>326</v>
      </c>
      <c r="C11">
        <v>32602</v>
      </c>
      <c r="D11">
        <v>60043668</v>
      </c>
      <c r="E11">
        <v>1</v>
      </c>
      <c r="F11">
        <v>90000215</v>
      </c>
      <c r="G11" t="s">
        <v>14</v>
      </c>
      <c r="H11" t="s">
        <v>15</v>
      </c>
      <c r="I11" t="s">
        <v>18</v>
      </c>
      <c r="J11" t="s">
        <v>19</v>
      </c>
      <c r="K11">
        <v>32</v>
      </c>
      <c r="L11">
        <v>59</v>
      </c>
      <c r="M11">
        <v>7.1</v>
      </c>
      <c r="N11">
        <v>5</v>
      </c>
      <c r="O11">
        <v>6693</v>
      </c>
      <c r="P11" t="s">
        <v>168</v>
      </c>
    </row>
    <row r="12" spans="2:16" x14ac:dyDescent="0.25">
      <c r="B12">
        <v>326</v>
      </c>
      <c r="C12">
        <v>32602</v>
      </c>
      <c r="D12">
        <v>60046065</v>
      </c>
      <c r="E12">
        <v>1</v>
      </c>
      <c r="F12">
        <v>90000294</v>
      </c>
      <c r="G12" t="s">
        <v>14</v>
      </c>
      <c r="H12" t="s">
        <v>15</v>
      </c>
      <c r="I12" t="s">
        <v>56</v>
      </c>
      <c r="J12" t="s">
        <v>57</v>
      </c>
      <c r="K12">
        <v>66</v>
      </c>
      <c r="L12">
        <v>48</v>
      </c>
      <c r="M12">
        <v>5.9</v>
      </c>
      <c r="N12">
        <v>5</v>
      </c>
      <c r="O12">
        <v>13958</v>
      </c>
      <c r="P12" t="s">
        <v>168</v>
      </c>
    </row>
    <row r="13" spans="2:16" x14ac:dyDescent="0.25">
      <c r="B13">
        <v>326</v>
      </c>
      <c r="C13">
        <v>32602</v>
      </c>
      <c r="D13">
        <v>60066670</v>
      </c>
      <c r="E13">
        <v>1</v>
      </c>
      <c r="F13">
        <v>90000220</v>
      </c>
      <c r="G13" t="s">
        <v>14</v>
      </c>
      <c r="H13" t="s">
        <v>15</v>
      </c>
      <c r="I13" t="s">
        <v>20</v>
      </c>
      <c r="J13" t="s">
        <v>21</v>
      </c>
      <c r="K13">
        <v>32</v>
      </c>
      <c r="L13">
        <v>84</v>
      </c>
      <c r="M13">
        <v>7</v>
      </c>
      <c r="N13">
        <v>4</v>
      </c>
      <c r="O13">
        <v>6718</v>
      </c>
      <c r="P13" t="s">
        <v>168</v>
      </c>
    </row>
    <row r="14" spans="2:16" x14ac:dyDescent="0.25">
      <c r="B14">
        <v>326</v>
      </c>
      <c r="C14">
        <v>32602</v>
      </c>
      <c r="D14">
        <v>60070804</v>
      </c>
      <c r="E14">
        <v>1</v>
      </c>
      <c r="F14">
        <v>90000331</v>
      </c>
      <c r="G14" t="s">
        <v>14</v>
      </c>
      <c r="H14" t="s">
        <v>15</v>
      </c>
      <c r="I14" t="s">
        <v>22</v>
      </c>
      <c r="J14" t="s">
        <v>23</v>
      </c>
      <c r="K14">
        <v>45</v>
      </c>
      <c r="L14">
        <v>61</v>
      </c>
      <c r="M14">
        <v>9.3000000000000007</v>
      </c>
      <c r="N14">
        <v>2</v>
      </c>
      <c r="O14">
        <v>9477</v>
      </c>
      <c r="P14" t="s">
        <v>168</v>
      </c>
    </row>
    <row r="15" spans="2:16" x14ac:dyDescent="0.25">
      <c r="B15">
        <v>326</v>
      </c>
      <c r="C15">
        <v>32602</v>
      </c>
      <c r="D15">
        <v>60077086</v>
      </c>
      <c r="E15">
        <v>1</v>
      </c>
      <c r="F15">
        <v>90000307</v>
      </c>
      <c r="G15" t="s">
        <v>14</v>
      </c>
      <c r="H15" t="s">
        <v>15</v>
      </c>
      <c r="I15" t="s">
        <v>91</v>
      </c>
      <c r="J15" t="s">
        <v>92</v>
      </c>
      <c r="K15">
        <v>59</v>
      </c>
      <c r="L15">
        <v>51</v>
      </c>
      <c r="M15">
        <v>0.7</v>
      </c>
      <c r="N15">
        <v>10</v>
      </c>
      <c r="O15">
        <v>12463</v>
      </c>
      <c r="P15" t="s">
        <v>168</v>
      </c>
    </row>
    <row r="16" spans="2:16" x14ac:dyDescent="0.25">
      <c r="B16">
        <v>326</v>
      </c>
      <c r="C16">
        <v>32602</v>
      </c>
      <c r="D16">
        <v>60077179</v>
      </c>
      <c r="E16">
        <v>1</v>
      </c>
      <c r="F16">
        <v>90000324</v>
      </c>
      <c r="G16" t="s">
        <v>14</v>
      </c>
      <c r="H16" t="s">
        <v>15</v>
      </c>
      <c r="I16" t="s">
        <v>24</v>
      </c>
      <c r="J16" t="s">
        <v>25</v>
      </c>
      <c r="K16">
        <v>40</v>
      </c>
      <c r="L16">
        <v>55</v>
      </c>
      <c r="M16">
        <v>11.9</v>
      </c>
      <c r="N16">
        <v>0</v>
      </c>
      <c r="O16">
        <v>8401</v>
      </c>
      <c r="P16" t="s">
        <v>168</v>
      </c>
    </row>
    <row r="17" spans="2:16" x14ac:dyDescent="0.25">
      <c r="B17">
        <v>326</v>
      </c>
      <c r="C17">
        <v>32602</v>
      </c>
      <c r="D17">
        <v>60077224</v>
      </c>
      <c r="E17">
        <v>1</v>
      </c>
      <c r="F17">
        <v>90000172</v>
      </c>
      <c r="G17" t="s">
        <v>14</v>
      </c>
      <c r="H17" t="s">
        <v>15</v>
      </c>
      <c r="I17" t="s">
        <v>93</v>
      </c>
      <c r="J17" t="s">
        <v>94</v>
      </c>
      <c r="K17">
        <v>83</v>
      </c>
      <c r="L17">
        <v>55</v>
      </c>
      <c r="M17">
        <v>0</v>
      </c>
      <c r="N17">
        <v>10</v>
      </c>
      <c r="O17">
        <v>17603</v>
      </c>
      <c r="P17" t="s">
        <v>168</v>
      </c>
    </row>
    <row r="18" spans="2:16" x14ac:dyDescent="0.25">
      <c r="B18">
        <v>326</v>
      </c>
      <c r="C18">
        <v>32602</v>
      </c>
      <c r="D18">
        <v>60077292</v>
      </c>
      <c r="E18">
        <v>1</v>
      </c>
      <c r="F18">
        <v>90000206</v>
      </c>
      <c r="G18" t="s">
        <v>14</v>
      </c>
      <c r="H18" t="s">
        <v>15</v>
      </c>
      <c r="I18" t="s">
        <v>75</v>
      </c>
      <c r="J18" t="s">
        <v>76</v>
      </c>
      <c r="K18">
        <v>44</v>
      </c>
      <c r="L18">
        <v>68</v>
      </c>
      <c r="M18">
        <v>2.8</v>
      </c>
      <c r="N18">
        <v>8</v>
      </c>
      <c r="O18">
        <v>9270</v>
      </c>
      <c r="P18" t="s">
        <v>168</v>
      </c>
    </row>
    <row r="19" spans="2:16" x14ac:dyDescent="0.25">
      <c r="B19">
        <v>326</v>
      </c>
      <c r="C19">
        <v>32602</v>
      </c>
      <c r="D19">
        <v>60077321</v>
      </c>
      <c r="E19">
        <v>1</v>
      </c>
      <c r="F19">
        <v>90000175</v>
      </c>
      <c r="G19" t="s">
        <v>14</v>
      </c>
      <c r="H19" t="s">
        <v>15</v>
      </c>
      <c r="I19" t="s">
        <v>58</v>
      </c>
      <c r="J19" t="s">
        <v>59</v>
      </c>
      <c r="K19">
        <v>70</v>
      </c>
      <c r="L19">
        <v>52</v>
      </c>
      <c r="M19">
        <v>3.9</v>
      </c>
      <c r="N19">
        <v>7</v>
      </c>
      <c r="O19">
        <v>14818</v>
      </c>
      <c r="P19" t="s">
        <v>168</v>
      </c>
    </row>
    <row r="20" spans="2:16" x14ac:dyDescent="0.25">
      <c r="B20">
        <v>326</v>
      </c>
      <c r="C20">
        <v>32602</v>
      </c>
      <c r="D20">
        <v>60089358</v>
      </c>
      <c r="E20">
        <v>1</v>
      </c>
      <c r="F20">
        <v>90000327</v>
      </c>
      <c r="G20" t="s">
        <v>14</v>
      </c>
      <c r="H20" t="s">
        <v>15</v>
      </c>
      <c r="I20" t="s">
        <v>60</v>
      </c>
      <c r="J20" t="s">
        <v>61</v>
      </c>
      <c r="K20">
        <v>34</v>
      </c>
      <c r="L20">
        <v>54</v>
      </c>
      <c r="M20">
        <v>6.3</v>
      </c>
      <c r="N20">
        <v>6</v>
      </c>
      <c r="O20">
        <v>7116</v>
      </c>
      <c r="P20" t="s">
        <v>168</v>
      </c>
    </row>
    <row r="21" spans="2:16" x14ac:dyDescent="0.25">
      <c r="B21">
        <v>326</v>
      </c>
      <c r="C21">
        <v>32602</v>
      </c>
      <c r="D21">
        <v>60095743</v>
      </c>
      <c r="E21">
        <v>1</v>
      </c>
      <c r="F21">
        <v>90000196</v>
      </c>
      <c r="G21" t="s">
        <v>14</v>
      </c>
      <c r="H21" t="s">
        <v>15</v>
      </c>
      <c r="I21" t="s">
        <v>79</v>
      </c>
      <c r="J21" t="s">
        <v>80</v>
      </c>
      <c r="K21">
        <v>27</v>
      </c>
      <c r="L21">
        <v>67</v>
      </c>
      <c r="M21">
        <v>0</v>
      </c>
      <c r="N21">
        <v>12</v>
      </c>
      <c r="O21">
        <v>5631</v>
      </c>
      <c r="P21" t="s">
        <v>168</v>
      </c>
    </row>
    <row r="22" spans="2:16" x14ac:dyDescent="0.25">
      <c r="B22">
        <v>326</v>
      </c>
      <c r="C22">
        <v>32602</v>
      </c>
      <c r="D22">
        <v>60095773</v>
      </c>
      <c r="E22">
        <v>1</v>
      </c>
      <c r="F22">
        <v>90000219</v>
      </c>
      <c r="G22" t="s">
        <v>14</v>
      </c>
      <c r="H22" t="s">
        <v>15</v>
      </c>
      <c r="I22" t="s">
        <v>26</v>
      </c>
      <c r="J22" t="s">
        <v>27</v>
      </c>
      <c r="K22">
        <v>29</v>
      </c>
      <c r="L22">
        <v>79</v>
      </c>
      <c r="M22">
        <v>5.3</v>
      </c>
      <c r="N22">
        <v>6</v>
      </c>
      <c r="O22">
        <v>6071</v>
      </c>
      <c r="P22" t="s">
        <v>168</v>
      </c>
    </row>
    <row r="23" spans="2:16" x14ac:dyDescent="0.25">
      <c r="B23">
        <v>326</v>
      </c>
      <c r="C23">
        <v>32602</v>
      </c>
      <c r="D23">
        <v>60130026</v>
      </c>
      <c r="E23">
        <v>1</v>
      </c>
      <c r="F23">
        <v>90000323</v>
      </c>
      <c r="G23" t="s">
        <v>14</v>
      </c>
      <c r="H23" t="s">
        <v>15</v>
      </c>
      <c r="I23" t="s">
        <v>81</v>
      </c>
      <c r="J23" t="s">
        <v>82</v>
      </c>
      <c r="K23">
        <v>38</v>
      </c>
      <c r="L23">
        <v>58</v>
      </c>
      <c r="M23">
        <v>0.8</v>
      </c>
      <c r="N23">
        <v>11</v>
      </c>
      <c r="O23">
        <v>7976</v>
      </c>
      <c r="P23" t="s">
        <v>168</v>
      </c>
    </row>
    <row r="24" spans="2:16" x14ac:dyDescent="0.25">
      <c r="B24">
        <v>326</v>
      </c>
      <c r="C24">
        <v>32602</v>
      </c>
      <c r="D24">
        <v>60245841</v>
      </c>
      <c r="E24">
        <v>1</v>
      </c>
      <c r="F24">
        <v>90000319</v>
      </c>
      <c r="G24" t="s">
        <v>14</v>
      </c>
      <c r="H24" t="s">
        <v>15</v>
      </c>
      <c r="I24" t="s">
        <v>62</v>
      </c>
      <c r="J24" t="s">
        <v>63</v>
      </c>
      <c r="K24">
        <v>43</v>
      </c>
      <c r="L24">
        <v>54</v>
      </c>
      <c r="M24">
        <v>11.6</v>
      </c>
      <c r="N24">
        <v>0</v>
      </c>
      <c r="O24">
        <v>9042</v>
      </c>
      <c r="P24" t="s">
        <v>168</v>
      </c>
    </row>
    <row r="25" spans="2:16" x14ac:dyDescent="0.25">
      <c r="B25">
        <v>326</v>
      </c>
      <c r="C25">
        <v>32602</v>
      </c>
      <c r="D25">
        <v>60316404</v>
      </c>
      <c r="E25">
        <v>1</v>
      </c>
      <c r="F25">
        <v>90000180</v>
      </c>
      <c r="G25" t="s">
        <v>14</v>
      </c>
      <c r="H25" t="s">
        <v>15</v>
      </c>
      <c r="I25" t="s">
        <v>28</v>
      </c>
      <c r="J25" t="s">
        <v>29</v>
      </c>
      <c r="K25">
        <v>29</v>
      </c>
      <c r="L25">
        <v>75</v>
      </c>
      <c r="M25">
        <v>4.3</v>
      </c>
      <c r="N25">
        <v>7</v>
      </c>
      <c r="O25">
        <v>6067</v>
      </c>
      <c r="P25" t="s">
        <v>168</v>
      </c>
    </row>
    <row r="26" spans="2:16" x14ac:dyDescent="0.25">
      <c r="B26">
        <v>326</v>
      </c>
      <c r="C26">
        <v>32602</v>
      </c>
      <c r="D26">
        <v>60316404</v>
      </c>
      <c r="E26">
        <v>1</v>
      </c>
      <c r="F26">
        <v>90000180</v>
      </c>
      <c r="G26" t="s">
        <v>14</v>
      </c>
      <c r="H26" t="s">
        <v>15</v>
      </c>
      <c r="I26" t="s">
        <v>28</v>
      </c>
      <c r="J26" t="s">
        <v>30</v>
      </c>
      <c r="K26">
        <v>30</v>
      </c>
      <c r="L26">
        <v>75</v>
      </c>
      <c r="M26">
        <v>5.2</v>
      </c>
      <c r="N26">
        <v>6</v>
      </c>
      <c r="O26">
        <v>6281</v>
      </c>
      <c r="P26" t="s">
        <v>168</v>
      </c>
    </row>
    <row r="27" spans="2:16" x14ac:dyDescent="0.25">
      <c r="B27">
        <v>326</v>
      </c>
      <c r="C27">
        <v>32602</v>
      </c>
      <c r="D27">
        <v>76200533</v>
      </c>
      <c r="E27">
        <v>1</v>
      </c>
      <c r="F27">
        <v>90000583</v>
      </c>
      <c r="G27" t="s">
        <v>14</v>
      </c>
      <c r="H27" t="s">
        <v>15</v>
      </c>
      <c r="I27" t="s">
        <v>31</v>
      </c>
      <c r="J27" t="s">
        <v>32</v>
      </c>
      <c r="K27">
        <v>29</v>
      </c>
      <c r="L27">
        <v>65</v>
      </c>
      <c r="M27">
        <v>6</v>
      </c>
      <c r="N27">
        <v>6</v>
      </c>
      <c r="O27">
        <v>6057</v>
      </c>
      <c r="P27" t="s">
        <v>168</v>
      </c>
    </row>
    <row r="28" spans="2:16" x14ac:dyDescent="0.25">
      <c r="B28">
        <v>326</v>
      </c>
      <c r="C28">
        <v>32602</v>
      </c>
      <c r="D28">
        <v>76225129</v>
      </c>
      <c r="E28">
        <v>1</v>
      </c>
      <c r="F28">
        <v>90000197</v>
      </c>
      <c r="G28" t="s">
        <v>14</v>
      </c>
      <c r="H28" t="s">
        <v>15</v>
      </c>
      <c r="I28" t="s">
        <v>83</v>
      </c>
      <c r="J28" t="s">
        <v>84</v>
      </c>
      <c r="K28">
        <v>27</v>
      </c>
      <c r="L28">
        <v>68</v>
      </c>
      <c r="M28">
        <v>3</v>
      </c>
      <c r="N28">
        <v>9</v>
      </c>
      <c r="O28">
        <v>5632</v>
      </c>
      <c r="P28" t="s">
        <v>168</v>
      </c>
    </row>
    <row r="29" spans="2:16" x14ac:dyDescent="0.25">
      <c r="B29">
        <v>326</v>
      </c>
      <c r="C29">
        <v>32602</v>
      </c>
      <c r="D29">
        <v>76225783</v>
      </c>
      <c r="E29">
        <v>1</v>
      </c>
      <c r="F29">
        <v>90000581</v>
      </c>
      <c r="G29" t="s">
        <v>14</v>
      </c>
      <c r="H29" t="s">
        <v>15</v>
      </c>
      <c r="I29" t="s">
        <v>33</v>
      </c>
      <c r="J29" t="s">
        <v>34</v>
      </c>
      <c r="K29">
        <v>28</v>
      </c>
      <c r="L29">
        <v>74</v>
      </c>
      <c r="M29">
        <v>5.5</v>
      </c>
      <c r="N29">
        <v>6</v>
      </c>
      <c r="O29">
        <v>5852</v>
      </c>
      <c r="P29" t="s">
        <v>168</v>
      </c>
    </row>
    <row r="30" spans="2:16" x14ac:dyDescent="0.25">
      <c r="B30">
        <v>326</v>
      </c>
      <c r="C30">
        <v>32602</v>
      </c>
      <c r="D30">
        <v>76225794</v>
      </c>
      <c r="E30">
        <v>1</v>
      </c>
      <c r="F30">
        <v>90000605</v>
      </c>
      <c r="G30" t="s">
        <v>14</v>
      </c>
      <c r="H30" t="s">
        <v>15</v>
      </c>
      <c r="I30" t="s">
        <v>64</v>
      </c>
      <c r="J30" t="s">
        <v>65</v>
      </c>
      <c r="K30">
        <v>37</v>
      </c>
      <c r="L30">
        <v>52</v>
      </c>
      <c r="M30">
        <v>4.0999999999999996</v>
      </c>
      <c r="N30">
        <v>8</v>
      </c>
      <c r="O30">
        <v>7756</v>
      </c>
      <c r="P30" t="s">
        <v>168</v>
      </c>
    </row>
    <row r="31" spans="2:16" x14ac:dyDescent="0.25">
      <c r="B31">
        <v>326</v>
      </c>
      <c r="C31">
        <v>32602</v>
      </c>
      <c r="D31">
        <v>76250754</v>
      </c>
      <c r="E31">
        <v>1</v>
      </c>
      <c r="F31">
        <v>90000601</v>
      </c>
      <c r="G31" t="s">
        <v>14</v>
      </c>
      <c r="H31" t="s">
        <v>15</v>
      </c>
      <c r="I31" t="s">
        <v>35</v>
      </c>
      <c r="J31" t="s">
        <v>36</v>
      </c>
      <c r="K31">
        <v>36</v>
      </c>
      <c r="L31">
        <v>58</v>
      </c>
      <c r="M31">
        <v>12</v>
      </c>
      <c r="N31">
        <v>0</v>
      </c>
      <c r="O31">
        <v>7548</v>
      </c>
      <c r="P31" t="s">
        <v>168</v>
      </c>
    </row>
    <row r="32" spans="2:16" x14ac:dyDescent="0.25">
      <c r="B32">
        <v>326</v>
      </c>
      <c r="C32">
        <v>32602</v>
      </c>
      <c r="D32">
        <v>76250760</v>
      </c>
      <c r="E32">
        <v>1</v>
      </c>
      <c r="F32">
        <v>90000600</v>
      </c>
      <c r="G32" t="s">
        <v>14</v>
      </c>
      <c r="H32" t="s">
        <v>15</v>
      </c>
      <c r="I32" t="s">
        <v>37</v>
      </c>
      <c r="J32" t="s">
        <v>36</v>
      </c>
      <c r="K32">
        <v>36</v>
      </c>
      <c r="L32">
        <v>58</v>
      </c>
      <c r="M32">
        <v>12</v>
      </c>
      <c r="N32">
        <v>0</v>
      </c>
      <c r="O32">
        <v>7548</v>
      </c>
      <c r="P32" t="s">
        <v>168</v>
      </c>
    </row>
    <row r="33" spans="2:16" x14ac:dyDescent="0.25">
      <c r="B33">
        <v>326</v>
      </c>
      <c r="C33">
        <v>32602</v>
      </c>
      <c r="D33">
        <v>76250761</v>
      </c>
      <c r="E33">
        <v>1</v>
      </c>
      <c r="F33">
        <v>90000599</v>
      </c>
      <c r="G33" t="s">
        <v>14</v>
      </c>
      <c r="H33" t="s">
        <v>15</v>
      </c>
      <c r="I33" t="s">
        <v>38</v>
      </c>
      <c r="J33" t="s">
        <v>39</v>
      </c>
      <c r="K33">
        <v>35</v>
      </c>
      <c r="L33">
        <v>57</v>
      </c>
      <c r="M33">
        <v>6.1</v>
      </c>
      <c r="N33">
        <v>6</v>
      </c>
      <c r="O33">
        <v>7333</v>
      </c>
      <c r="P33" t="s">
        <v>168</v>
      </c>
    </row>
    <row r="34" spans="2:16" x14ac:dyDescent="0.25">
      <c r="B34">
        <v>326</v>
      </c>
      <c r="C34">
        <v>32602</v>
      </c>
      <c r="D34">
        <v>90054600</v>
      </c>
      <c r="E34">
        <v>1</v>
      </c>
      <c r="F34">
        <v>90000411</v>
      </c>
      <c r="G34" t="s">
        <v>14</v>
      </c>
      <c r="H34" t="s">
        <v>15</v>
      </c>
      <c r="I34" t="s">
        <v>40</v>
      </c>
      <c r="J34" t="s">
        <v>41</v>
      </c>
      <c r="K34">
        <v>34</v>
      </c>
      <c r="L34">
        <v>59</v>
      </c>
      <c r="M34">
        <v>12.1</v>
      </c>
      <c r="N34">
        <v>0</v>
      </c>
      <c r="O34">
        <v>7121</v>
      </c>
      <c r="P34" t="s">
        <v>168</v>
      </c>
    </row>
    <row r="35" spans="2:16" x14ac:dyDescent="0.25">
      <c r="B35">
        <v>326</v>
      </c>
      <c r="C35">
        <v>32602</v>
      </c>
      <c r="D35">
        <v>90634734</v>
      </c>
      <c r="E35">
        <v>1</v>
      </c>
      <c r="F35">
        <v>90000481</v>
      </c>
      <c r="G35" t="s">
        <v>14</v>
      </c>
      <c r="H35" t="s">
        <v>15</v>
      </c>
      <c r="I35" t="s">
        <v>42</v>
      </c>
      <c r="J35" t="s">
        <v>30</v>
      </c>
      <c r="K35">
        <v>30</v>
      </c>
      <c r="L35">
        <v>75</v>
      </c>
      <c r="M35">
        <v>5.2</v>
      </c>
      <c r="N35">
        <v>6</v>
      </c>
      <c r="O35">
        <v>6281</v>
      </c>
      <c r="P35" t="s">
        <v>168</v>
      </c>
    </row>
    <row r="36" spans="2:16" x14ac:dyDescent="0.25">
      <c r="B36">
        <v>326</v>
      </c>
      <c r="C36">
        <v>32602</v>
      </c>
      <c r="D36">
        <v>90634769</v>
      </c>
      <c r="E36">
        <v>1</v>
      </c>
      <c r="F36">
        <v>90000482</v>
      </c>
      <c r="G36" t="s">
        <v>14</v>
      </c>
      <c r="H36" t="s">
        <v>15</v>
      </c>
      <c r="I36" t="s">
        <v>43</v>
      </c>
      <c r="J36" t="s">
        <v>44</v>
      </c>
      <c r="K36">
        <v>35</v>
      </c>
      <c r="L36">
        <v>59</v>
      </c>
      <c r="M36">
        <v>12.1</v>
      </c>
      <c r="N36">
        <v>0</v>
      </c>
      <c r="O36">
        <v>7335</v>
      </c>
      <c r="P36" t="s">
        <v>168</v>
      </c>
    </row>
    <row r="37" spans="2:16" x14ac:dyDescent="0.25">
      <c r="B37">
        <v>326</v>
      </c>
      <c r="C37">
        <v>32602</v>
      </c>
      <c r="D37">
        <v>90634790</v>
      </c>
      <c r="E37">
        <v>1</v>
      </c>
      <c r="F37">
        <v>90000483</v>
      </c>
      <c r="G37" t="s">
        <v>14</v>
      </c>
      <c r="H37" t="s">
        <v>15</v>
      </c>
      <c r="I37" t="s">
        <v>46</v>
      </c>
      <c r="J37" t="s">
        <v>30</v>
      </c>
      <c r="K37">
        <v>30</v>
      </c>
      <c r="L37">
        <v>75</v>
      </c>
      <c r="M37">
        <v>5.2</v>
      </c>
      <c r="N37">
        <v>6</v>
      </c>
      <c r="O37">
        <v>6281</v>
      </c>
      <c r="P37" t="s">
        <v>168</v>
      </c>
    </row>
    <row r="38" spans="2:16" x14ac:dyDescent="0.25">
      <c r="B38">
        <v>326</v>
      </c>
      <c r="C38">
        <v>32602</v>
      </c>
      <c r="D38">
        <v>90644159</v>
      </c>
      <c r="E38">
        <v>1</v>
      </c>
      <c r="F38">
        <v>90000487</v>
      </c>
      <c r="G38" t="s">
        <v>14</v>
      </c>
      <c r="H38" t="s">
        <v>15</v>
      </c>
      <c r="I38" t="s">
        <v>47</v>
      </c>
      <c r="J38" t="s">
        <v>29</v>
      </c>
      <c r="K38">
        <v>29</v>
      </c>
      <c r="L38">
        <v>75</v>
      </c>
      <c r="M38">
        <v>4.3</v>
      </c>
      <c r="N38">
        <v>7</v>
      </c>
      <c r="O38">
        <v>6067</v>
      </c>
      <c r="P38" t="s">
        <v>168</v>
      </c>
    </row>
    <row r="39" spans="2:16" x14ac:dyDescent="0.25">
      <c r="B39">
        <v>326</v>
      </c>
      <c r="C39">
        <v>32602</v>
      </c>
      <c r="D39">
        <v>92513509</v>
      </c>
      <c r="E39">
        <v>1</v>
      </c>
      <c r="F39">
        <v>90000655</v>
      </c>
      <c r="G39" t="s">
        <v>14</v>
      </c>
      <c r="H39" t="s">
        <v>15</v>
      </c>
      <c r="I39" t="s">
        <v>48</v>
      </c>
      <c r="J39" t="s">
        <v>49</v>
      </c>
      <c r="K39">
        <v>29</v>
      </c>
      <c r="L39">
        <v>77</v>
      </c>
      <c r="M39">
        <v>6.3</v>
      </c>
      <c r="N39">
        <v>5</v>
      </c>
      <c r="O39">
        <v>6069</v>
      </c>
      <c r="P39" t="s">
        <v>168</v>
      </c>
    </row>
    <row r="40" spans="2:16" x14ac:dyDescent="0.25">
      <c r="B40">
        <v>326</v>
      </c>
      <c r="C40">
        <v>32602</v>
      </c>
      <c r="D40">
        <v>93055508</v>
      </c>
      <c r="E40">
        <v>1</v>
      </c>
      <c r="F40">
        <v>90000694</v>
      </c>
      <c r="G40" t="s">
        <v>14</v>
      </c>
      <c r="H40" t="s">
        <v>15</v>
      </c>
      <c r="I40" t="s">
        <v>85</v>
      </c>
      <c r="J40" t="s">
        <v>86</v>
      </c>
      <c r="K40">
        <v>47</v>
      </c>
      <c r="L40">
        <v>69</v>
      </c>
      <c r="M40">
        <v>0.5</v>
      </c>
      <c r="N40">
        <v>9</v>
      </c>
      <c r="O40">
        <v>9913</v>
      </c>
      <c r="P40" t="s">
        <v>168</v>
      </c>
    </row>
  </sheetData>
  <sortState xmlns:xlrd2="http://schemas.microsoft.com/office/spreadsheetml/2017/richdata2" ref="B3:P185">
    <sortCondition ref="D3:D185"/>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5839-A6BC-45DD-8F86-C6CE3BFF873E}">
  <dimension ref="B2:P25"/>
  <sheetViews>
    <sheetView workbookViewId="0">
      <selection activeCell="M5" sqref="M5"/>
    </sheetView>
  </sheetViews>
  <sheetFormatPr defaultRowHeight="15" x14ac:dyDescent="0.25"/>
  <cols>
    <col min="9" max="9" width="29.7109375" bestFit="1" customWidth="1"/>
    <col min="14" max="14" width="11.14062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153</v>
      </c>
      <c r="N2" t="s">
        <v>12</v>
      </c>
      <c r="O2" t="s">
        <v>13</v>
      </c>
      <c r="P2" t="s">
        <v>68</v>
      </c>
    </row>
    <row r="3" spans="2:16" x14ac:dyDescent="0.25">
      <c r="B3">
        <v>326</v>
      </c>
      <c r="C3">
        <v>32602</v>
      </c>
      <c r="D3">
        <v>60022796</v>
      </c>
      <c r="E3">
        <v>1</v>
      </c>
      <c r="F3">
        <v>90000326</v>
      </c>
      <c r="G3" t="s">
        <v>14</v>
      </c>
      <c r="H3" t="s">
        <v>15</v>
      </c>
      <c r="I3" t="s">
        <v>50</v>
      </c>
      <c r="J3" t="s">
        <v>51</v>
      </c>
      <c r="K3">
        <v>39</v>
      </c>
      <c r="L3">
        <v>55</v>
      </c>
      <c r="M3">
        <v>0.6</v>
      </c>
      <c r="N3">
        <v>6</v>
      </c>
      <c r="O3">
        <v>8187</v>
      </c>
      <c r="P3" t="s">
        <v>154</v>
      </c>
    </row>
    <row r="4" spans="2:16" x14ac:dyDescent="0.25">
      <c r="B4">
        <v>326</v>
      </c>
      <c r="C4">
        <v>32602</v>
      </c>
      <c r="D4">
        <v>60029952</v>
      </c>
      <c r="E4">
        <v>1</v>
      </c>
      <c r="F4">
        <v>90000173</v>
      </c>
      <c r="G4" t="s">
        <v>14</v>
      </c>
      <c r="H4" t="s">
        <v>15</v>
      </c>
      <c r="I4" t="s">
        <v>52</v>
      </c>
      <c r="J4" t="s">
        <v>53</v>
      </c>
      <c r="K4">
        <v>58</v>
      </c>
      <c r="L4">
        <v>54</v>
      </c>
      <c r="M4">
        <v>2.4</v>
      </c>
      <c r="N4">
        <v>4</v>
      </c>
      <c r="O4">
        <v>12252</v>
      </c>
      <c r="P4" t="s">
        <v>154</v>
      </c>
    </row>
    <row r="5" spans="2:16" x14ac:dyDescent="0.25">
      <c r="B5">
        <v>326</v>
      </c>
      <c r="C5">
        <v>32602</v>
      </c>
      <c r="D5">
        <v>60038666</v>
      </c>
      <c r="E5">
        <v>1</v>
      </c>
      <c r="F5">
        <v>90000308</v>
      </c>
      <c r="G5" t="s">
        <v>14</v>
      </c>
      <c r="H5" t="s">
        <v>15</v>
      </c>
      <c r="I5" t="s">
        <v>54</v>
      </c>
      <c r="J5" t="s">
        <v>55</v>
      </c>
      <c r="K5">
        <v>64</v>
      </c>
      <c r="L5">
        <v>52</v>
      </c>
      <c r="M5">
        <v>1.6</v>
      </c>
      <c r="N5">
        <v>5</v>
      </c>
      <c r="O5">
        <v>13534</v>
      </c>
      <c r="P5" t="s">
        <v>154</v>
      </c>
    </row>
    <row r="6" spans="2:16" x14ac:dyDescent="0.25">
      <c r="B6">
        <v>326</v>
      </c>
      <c r="C6">
        <v>32602</v>
      </c>
      <c r="D6">
        <v>60038749</v>
      </c>
      <c r="E6">
        <v>1</v>
      </c>
      <c r="F6">
        <v>90000325</v>
      </c>
      <c r="G6" t="s">
        <v>14</v>
      </c>
      <c r="H6" t="s">
        <v>15</v>
      </c>
      <c r="I6" t="s">
        <v>16</v>
      </c>
      <c r="J6" t="s">
        <v>17</v>
      </c>
      <c r="K6">
        <v>39</v>
      </c>
      <c r="L6">
        <v>57</v>
      </c>
      <c r="M6">
        <v>6.4</v>
      </c>
      <c r="N6">
        <v>0</v>
      </c>
      <c r="O6">
        <v>8189</v>
      </c>
      <c r="P6" t="s">
        <v>154</v>
      </c>
    </row>
    <row r="7" spans="2:16" x14ac:dyDescent="0.25">
      <c r="B7">
        <v>326</v>
      </c>
      <c r="C7">
        <v>32602</v>
      </c>
      <c r="D7">
        <v>60043668</v>
      </c>
      <c r="E7">
        <v>1</v>
      </c>
      <c r="F7">
        <v>90000215</v>
      </c>
      <c r="G7" t="s">
        <v>14</v>
      </c>
      <c r="H7" t="s">
        <v>15</v>
      </c>
      <c r="I7" t="s">
        <v>18</v>
      </c>
      <c r="J7" t="s">
        <v>19</v>
      </c>
      <c r="K7">
        <v>32</v>
      </c>
      <c r="L7">
        <v>59</v>
      </c>
      <c r="M7">
        <v>1.6</v>
      </c>
      <c r="N7">
        <v>5</v>
      </c>
      <c r="O7">
        <v>6693</v>
      </c>
      <c r="P7" t="s">
        <v>154</v>
      </c>
    </row>
    <row r="8" spans="2:16" x14ac:dyDescent="0.25">
      <c r="B8">
        <v>326</v>
      </c>
      <c r="C8">
        <v>32602</v>
      </c>
      <c r="D8">
        <v>60046065</v>
      </c>
      <c r="E8">
        <v>1</v>
      </c>
      <c r="F8">
        <v>90000294</v>
      </c>
      <c r="G8" t="s">
        <v>14</v>
      </c>
      <c r="H8" t="s">
        <v>15</v>
      </c>
      <c r="I8" t="s">
        <v>56</v>
      </c>
      <c r="J8" t="s">
        <v>57</v>
      </c>
      <c r="K8">
        <v>66</v>
      </c>
      <c r="L8">
        <v>48</v>
      </c>
      <c r="M8">
        <v>1.5</v>
      </c>
      <c r="N8">
        <v>5</v>
      </c>
      <c r="O8">
        <v>13958</v>
      </c>
      <c r="P8" t="s">
        <v>154</v>
      </c>
    </row>
    <row r="9" spans="2:16" x14ac:dyDescent="0.25">
      <c r="B9">
        <v>326</v>
      </c>
      <c r="C9">
        <v>32602</v>
      </c>
      <c r="D9">
        <v>60066670</v>
      </c>
      <c r="E9">
        <v>1</v>
      </c>
      <c r="F9">
        <v>90000220</v>
      </c>
      <c r="G9" t="s">
        <v>14</v>
      </c>
      <c r="H9" t="s">
        <v>15</v>
      </c>
      <c r="I9" t="s">
        <v>20</v>
      </c>
      <c r="J9" t="s">
        <v>21</v>
      </c>
      <c r="K9">
        <v>32</v>
      </c>
      <c r="L9">
        <v>84</v>
      </c>
      <c r="M9">
        <v>2.2000000000000002</v>
      </c>
      <c r="N9">
        <v>4</v>
      </c>
      <c r="O9">
        <v>6718</v>
      </c>
      <c r="P9" t="s">
        <v>154</v>
      </c>
    </row>
    <row r="10" spans="2:16" x14ac:dyDescent="0.25">
      <c r="B10">
        <v>326</v>
      </c>
      <c r="C10">
        <v>32602</v>
      </c>
      <c r="D10">
        <v>60070804</v>
      </c>
      <c r="E10">
        <v>1</v>
      </c>
      <c r="F10">
        <v>90000331</v>
      </c>
      <c r="G10" t="s">
        <v>14</v>
      </c>
      <c r="H10" t="s">
        <v>15</v>
      </c>
      <c r="I10" t="s">
        <v>22</v>
      </c>
      <c r="J10" t="s">
        <v>23</v>
      </c>
      <c r="K10">
        <v>45</v>
      </c>
      <c r="L10">
        <v>61</v>
      </c>
      <c r="M10">
        <v>4.2</v>
      </c>
      <c r="N10">
        <v>2</v>
      </c>
      <c r="O10">
        <v>9477</v>
      </c>
      <c r="P10" t="s">
        <v>154</v>
      </c>
    </row>
    <row r="11" spans="2:16" x14ac:dyDescent="0.25">
      <c r="B11">
        <v>326</v>
      </c>
      <c r="C11">
        <v>32602</v>
      </c>
      <c r="D11">
        <v>60077179</v>
      </c>
      <c r="E11">
        <v>1</v>
      </c>
      <c r="F11">
        <v>90000324</v>
      </c>
      <c r="G11" t="s">
        <v>14</v>
      </c>
      <c r="H11" t="s">
        <v>15</v>
      </c>
      <c r="I11" t="s">
        <v>24</v>
      </c>
      <c r="J11" t="s">
        <v>25</v>
      </c>
      <c r="K11">
        <v>40</v>
      </c>
      <c r="L11">
        <v>55</v>
      </c>
      <c r="M11">
        <v>6.5</v>
      </c>
      <c r="N11">
        <v>0</v>
      </c>
      <c r="O11">
        <v>8401</v>
      </c>
      <c r="P11" t="s">
        <v>154</v>
      </c>
    </row>
    <row r="12" spans="2:16" x14ac:dyDescent="0.25">
      <c r="B12">
        <v>326</v>
      </c>
      <c r="C12">
        <v>32602</v>
      </c>
      <c r="D12">
        <v>60089358</v>
      </c>
      <c r="E12">
        <v>1</v>
      </c>
      <c r="F12">
        <v>90000327</v>
      </c>
      <c r="G12" t="s">
        <v>14</v>
      </c>
      <c r="H12" t="s">
        <v>15</v>
      </c>
      <c r="I12" t="s">
        <v>60</v>
      </c>
      <c r="J12" t="s">
        <v>61</v>
      </c>
      <c r="K12">
        <v>34</v>
      </c>
      <c r="L12">
        <v>54</v>
      </c>
      <c r="M12">
        <v>0.8</v>
      </c>
      <c r="N12">
        <v>6</v>
      </c>
      <c r="O12">
        <v>7116</v>
      </c>
      <c r="P12" t="s">
        <v>154</v>
      </c>
    </row>
    <row r="13" spans="2:16" x14ac:dyDescent="0.25">
      <c r="B13">
        <v>326</v>
      </c>
      <c r="C13">
        <v>32602</v>
      </c>
      <c r="D13">
        <v>60095773</v>
      </c>
      <c r="E13">
        <v>1</v>
      </c>
      <c r="F13">
        <v>90000219</v>
      </c>
      <c r="G13" t="s">
        <v>14</v>
      </c>
      <c r="H13" t="s">
        <v>15</v>
      </c>
      <c r="I13" t="s">
        <v>26</v>
      </c>
      <c r="J13" t="s">
        <v>27</v>
      </c>
      <c r="K13">
        <v>29</v>
      </c>
      <c r="L13">
        <v>79</v>
      </c>
      <c r="M13">
        <v>0.1</v>
      </c>
      <c r="N13">
        <v>6</v>
      </c>
      <c r="O13">
        <v>6071</v>
      </c>
      <c r="P13" t="s">
        <v>154</v>
      </c>
    </row>
    <row r="14" spans="2:16" x14ac:dyDescent="0.25">
      <c r="B14">
        <v>326</v>
      </c>
      <c r="C14">
        <v>32602</v>
      </c>
      <c r="D14">
        <v>60245841</v>
      </c>
      <c r="E14">
        <v>1</v>
      </c>
      <c r="F14">
        <v>90000319</v>
      </c>
      <c r="G14" t="s">
        <v>14</v>
      </c>
      <c r="H14" t="s">
        <v>15</v>
      </c>
      <c r="I14" t="s">
        <v>62</v>
      </c>
      <c r="J14" t="s">
        <v>63</v>
      </c>
      <c r="K14">
        <v>43</v>
      </c>
      <c r="L14">
        <v>54</v>
      </c>
      <c r="M14">
        <v>6.4</v>
      </c>
      <c r="N14">
        <v>0</v>
      </c>
      <c r="O14">
        <v>9042</v>
      </c>
      <c r="P14" t="s">
        <v>154</v>
      </c>
    </row>
    <row r="15" spans="2:16" x14ac:dyDescent="0.25">
      <c r="B15">
        <v>326</v>
      </c>
      <c r="C15">
        <v>32602</v>
      </c>
      <c r="D15">
        <v>60316404</v>
      </c>
      <c r="E15">
        <v>1</v>
      </c>
      <c r="F15">
        <v>90000180</v>
      </c>
      <c r="G15" t="s">
        <v>14</v>
      </c>
      <c r="H15" t="s">
        <v>15</v>
      </c>
      <c r="I15" t="s">
        <v>28</v>
      </c>
      <c r="J15" t="s">
        <v>30</v>
      </c>
      <c r="K15">
        <v>30</v>
      </c>
      <c r="L15">
        <v>75</v>
      </c>
      <c r="M15">
        <v>0.3</v>
      </c>
      <c r="N15">
        <v>6</v>
      </c>
      <c r="O15">
        <v>6281</v>
      </c>
      <c r="P15" t="s">
        <v>154</v>
      </c>
    </row>
    <row r="16" spans="2:16" x14ac:dyDescent="0.25">
      <c r="B16">
        <v>326</v>
      </c>
      <c r="C16">
        <v>32602</v>
      </c>
      <c r="D16">
        <v>76200533</v>
      </c>
      <c r="E16">
        <v>1</v>
      </c>
      <c r="F16">
        <v>90000583</v>
      </c>
      <c r="G16" t="s">
        <v>14</v>
      </c>
      <c r="H16" t="s">
        <v>15</v>
      </c>
      <c r="I16" t="s">
        <v>31</v>
      </c>
      <c r="J16" t="s">
        <v>32</v>
      </c>
      <c r="K16">
        <v>29</v>
      </c>
      <c r="L16">
        <v>65</v>
      </c>
      <c r="M16">
        <v>0.6</v>
      </c>
      <c r="N16">
        <v>6</v>
      </c>
      <c r="O16">
        <v>6057</v>
      </c>
      <c r="P16" t="s">
        <v>154</v>
      </c>
    </row>
    <row r="17" spans="2:16" x14ac:dyDescent="0.25">
      <c r="B17">
        <v>326</v>
      </c>
      <c r="C17">
        <v>32602</v>
      </c>
      <c r="D17">
        <v>76225783</v>
      </c>
      <c r="E17">
        <v>1</v>
      </c>
      <c r="F17">
        <v>90000581</v>
      </c>
      <c r="G17" t="s">
        <v>14</v>
      </c>
      <c r="H17" t="s">
        <v>15</v>
      </c>
      <c r="I17" t="s">
        <v>33</v>
      </c>
      <c r="J17" t="s">
        <v>34</v>
      </c>
      <c r="K17">
        <v>28</v>
      </c>
      <c r="L17">
        <v>74</v>
      </c>
      <c r="M17">
        <v>0.1</v>
      </c>
      <c r="N17">
        <v>6</v>
      </c>
      <c r="O17">
        <v>5852</v>
      </c>
      <c r="P17" t="s">
        <v>154</v>
      </c>
    </row>
    <row r="18" spans="2:16" x14ac:dyDescent="0.25">
      <c r="B18">
        <v>326</v>
      </c>
      <c r="C18">
        <v>32602</v>
      </c>
      <c r="D18">
        <v>76250754</v>
      </c>
      <c r="E18">
        <v>1</v>
      </c>
      <c r="F18">
        <v>90000601</v>
      </c>
      <c r="G18" t="s">
        <v>14</v>
      </c>
      <c r="H18" t="s">
        <v>15</v>
      </c>
      <c r="I18" t="s">
        <v>35</v>
      </c>
      <c r="J18" t="s">
        <v>36</v>
      </c>
      <c r="K18">
        <v>36</v>
      </c>
      <c r="L18">
        <v>58</v>
      </c>
      <c r="M18">
        <v>6.6</v>
      </c>
      <c r="N18">
        <v>0</v>
      </c>
      <c r="O18">
        <v>7548</v>
      </c>
      <c r="P18" t="s">
        <v>154</v>
      </c>
    </row>
    <row r="19" spans="2:16" x14ac:dyDescent="0.25">
      <c r="B19">
        <v>326</v>
      </c>
      <c r="C19">
        <v>32602</v>
      </c>
      <c r="D19">
        <v>76250760</v>
      </c>
      <c r="E19">
        <v>1</v>
      </c>
      <c r="F19">
        <v>90000600</v>
      </c>
      <c r="G19" t="s">
        <v>14</v>
      </c>
      <c r="H19" t="s">
        <v>15</v>
      </c>
      <c r="I19" t="s">
        <v>37</v>
      </c>
      <c r="J19" t="s">
        <v>36</v>
      </c>
      <c r="K19">
        <v>36</v>
      </c>
      <c r="L19">
        <v>58</v>
      </c>
      <c r="M19">
        <v>6.6</v>
      </c>
      <c r="N19">
        <v>0</v>
      </c>
      <c r="O19">
        <v>7548</v>
      </c>
      <c r="P19" t="s">
        <v>154</v>
      </c>
    </row>
    <row r="20" spans="2:16" x14ac:dyDescent="0.25">
      <c r="B20">
        <v>326</v>
      </c>
      <c r="C20">
        <v>32602</v>
      </c>
      <c r="D20">
        <v>76250761</v>
      </c>
      <c r="E20">
        <v>1</v>
      </c>
      <c r="F20">
        <v>90000599</v>
      </c>
      <c r="G20" t="s">
        <v>14</v>
      </c>
      <c r="H20" t="s">
        <v>15</v>
      </c>
      <c r="I20" t="s">
        <v>38</v>
      </c>
      <c r="J20" t="s">
        <v>39</v>
      </c>
      <c r="K20">
        <v>35</v>
      </c>
      <c r="L20">
        <v>57</v>
      </c>
      <c r="M20">
        <v>0.7</v>
      </c>
      <c r="N20">
        <v>6</v>
      </c>
      <c r="O20">
        <v>7333</v>
      </c>
      <c r="P20" t="s">
        <v>154</v>
      </c>
    </row>
    <row r="21" spans="2:16" x14ac:dyDescent="0.25">
      <c r="B21">
        <v>326</v>
      </c>
      <c r="C21">
        <v>32602</v>
      </c>
      <c r="D21">
        <v>90054600</v>
      </c>
      <c r="E21">
        <v>1</v>
      </c>
      <c r="F21">
        <v>90000411</v>
      </c>
      <c r="G21" t="s">
        <v>14</v>
      </c>
      <c r="H21" t="s">
        <v>15</v>
      </c>
      <c r="I21" t="s">
        <v>40</v>
      </c>
      <c r="J21" t="s">
        <v>41</v>
      </c>
      <c r="K21">
        <v>34</v>
      </c>
      <c r="L21">
        <v>59</v>
      </c>
      <c r="M21">
        <v>6.7</v>
      </c>
      <c r="N21">
        <v>0</v>
      </c>
      <c r="O21">
        <v>7121</v>
      </c>
      <c r="P21" t="s">
        <v>154</v>
      </c>
    </row>
    <row r="22" spans="2:16" x14ac:dyDescent="0.25">
      <c r="B22">
        <v>326</v>
      </c>
      <c r="C22">
        <v>32602</v>
      </c>
      <c r="D22">
        <v>90634734</v>
      </c>
      <c r="E22">
        <v>1</v>
      </c>
      <c r="F22">
        <v>90000481</v>
      </c>
      <c r="G22" t="s">
        <v>14</v>
      </c>
      <c r="H22" t="s">
        <v>15</v>
      </c>
      <c r="I22" t="s">
        <v>42</v>
      </c>
      <c r="J22" t="s">
        <v>30</v>
      </c>
      <c r="K22">
        <v>30</v>
      </c>
      <c r="L22">
        <v>75</v>
      </c>
      <c r="M22">
        <v>0.3</v>
      </c>
      <c r="N22">
        <v>6</v>
      </c>
      <c r="O22">
        <v>6281</v>
      </c>
      <c r="P22" t="s">
        <v>154</v>
      </c>
    </row>
    <row r="23" spans="2:16" x14ac:dyDescent="0.25">
      <c r="B23">
        <v>326</v>
      </c>
      <c r="C23">
        <v>32602</v>
      </c>
      <c r="D23">
        <v>90634769</v>
      </c>
      <c r="E23">
        <v>1</v>
      </c>
      <c r="F23">
        <v>90000482</v>
      </c>
      <c r="G23" t="s">
        <v>14</v>
      </c>
      <c r="H23" t="s">
        <v>15</v>
      </c>
      <c r="I23" t="s">
        <v>43</v>
      </c>
      <c r="J23" t="s">
        <v>44</v>
      </c>
      <c r="K23">
        <v>35</v>
      </c>
      <c r="L23">
        <v>59</v>
      </c>
      <c r="M23">
        <v>6.7</v>
      </c>
      <c r="N23">
        <v>0</v>
      </c>
      <c r="O23">
        <v>7335</v>
      </c>
      <c r="P23" t="s">
        <v>154</v>
      </c>
    </row>
    <row r="24" spans="2:16" x14ac:dyDescent="0.25">
      <c r="B24">
        <v>326</v>
      </c>
      <c r="C24">
        <v>32602</v>
      </c>
      <c r="D24">
        <v>90634790</v>
      </c>
      <c r="E24">
        <v>1</v>
      </c>
      <c r="F24">
        <v>90000483</v>
      </c>
      <c r="G24" t="s">
        <v>14</v>
      </c>
      <c r="H24" t="s">
        <v>15</v>
      </c>
      <c r="I24" t="s">
        <v>46</v>
      </c>
      <c r="J24" t="s">
        <v>30</v>
      </c>
      <c r="K24">
        <v>30</v>
      </c>
      <c r="L24">
        <v>75</v>
      </c>
      <c r="M24">
        <v>0.3</v>
      </c>
      <c r="N24">
        <v>6</v>
      </c>
      <c r="O24">
        <v>6281</v>
      </c>
      <c r="P24" t="s">
        <v>154</v>
      </c>
    </row>
    <row r="25" spans="2:16" x14ac:dyDescent="0.25">
      <c r="B25">
        <v>326</v>
      </c>
      <c r="C25">
        <v>32602</v>
      </c>
      <c r="D25">
        <v>92513509</v>
      </c>
      <c r="E25">
        <v>1</v>
      </c>
      <c r="F25">
        <v>90000655</v>
      </c>
      <c r="G25" t="s">
        <v>14</v>
      </c>
      <c r="H25" t="s">
        <v>15</v>
      </c>
      <c r="I25" t="s">
        <v>48</v>
      </c>
      <c r="J25" t="s">
        <v>49</v>
      </c>
      <c r="K25">
        <v>29</v>
      </c>
      <c r="L25">
        <v>77</v>
      </c>
      <c r="M25">
        <v>0.9</v>
      </c>
      <c r="N25">
        <v>5</v>
      </c>
      <c r="O25">
        <v>6069</v>
      </c>
      <c r="P25" t="s">
        <v>154</v>
      </c>
    </row>
  </sheetData>
  <sortState xmlns:xlrd2="http://schemas.microsoft.com/office/spreadsheetml/2017/richdata2" ref="B3:P26">
    <sortCondition ref="D3:D26"/>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A384-9034-4868-AD91-9813A57558C4}">
  <dimension ref="B2:P15"/>
  <sheetViews>
    <sheetView workbookViewId="0">
      <selection activeCell="AG38" sqref="AG38"/>
    </sheetView>
  </sheetViews>
  <sheetFormatPr defaultRowHeight="15" x14ac:dyDescent="0.25"/>
  <cols>
    <col min="2" max="3" width="0" hidden="1" customWidth="1"/>
    <col min="5" max="6" width="0" hidden="1" customWidth="1"/>
    <col min="7" max="7" width="10.5703125" hidden="1" customWidth="1"/>
    <col min="8" max="8" width="0" hidden="1" customWidth="1"/>
    <col min="9" max="9" width="29.7109375" bestFit="1" customWidth="1"/>
    <col min="10" max="12" width="0" hidden="1" customWidth="1"/>
    <col min="14" max="14" width="0"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163</v>
      </c>
      <c r="N2" t="s">
        <v>12</v>
      </c>
      <c r="O2" t="s">
        <v>13</v>
      </c>
      <c r="P2" t="s">
        <v>68</v>
      </c>
    </row>
    <row r="3" spans="2:16" x14ac:dyDescent="0.25">
      <c r="B3">
        <v>326</v>
      </c>
      <c r="C3">
        <v>32602</v>
      </c>
      <c r="D3">
        <v>60029952</v>
      </c>
      <c r="E3">
        <v>1</v>
      </c>
      <c r="F3">
        <v>90000173</v>
      </c>
      <c r="G3" t="s">
        <v>14</v>
      </c>
      <c r="H3" t="s">
        <v>15</v>
      </c>
      <c r="I3" t="s">
        <v>52</v>
      </c>
      <c r="J3" t="s">
        <v>53</v>
      </c>
      <c r="K3">
        <v>58</v>
      </c>
      <c r="L3">
        <v>54</v>
      </c>
      <c r="M3">
        <v>1.4</v>
      </c>
      <c r="N3">
        <v>4</v>
      </c>
      <c r="O3">
        <v>12252</v>
      </c>
      <c r="P3" t="s">
        <v>164</v>
      </c>
    </row>
    <row r="4" spans="2:16" x14ac:dyDescent="0.25">
      <c r="B4">
        <v>326</v>
      </c>
      <c r="C4">
        <v>32602</v>
      </c>
      <c r="D4">
        <v>60038666</v>
      </c>
      <c r="E4">
        <v>1</v>
      </c>
      <c r="F4">
        <v>90000308</v>
      </c>
      <c r="G4" t="s">
        <v>14</v>
      </c>
      <c r="H4" t="s">
        <v>15</v>
      </c>
      <c r="I4" t="s">
        <v>54</v>
      </c>
      <c r="J4" t="s">
        <v>55</v>
      </c>
      <c r="K4">
        <v>64</v>
      </c>
      <c r="L4">
        <v>52</v>
      </c>
      <c r="M4">
        <v>0.7</v>
      </c>
      <c r="N4">
        <v>5</v>
      </c>
      <c r="O4">
        <v>13534</v>
      </c>
      <c r="P4" t="s">
        <v>164</v>
      </c>
    </row>
    <row r="5" spans="2:16" x14ac:dyDescent="0.25">
      <c r="B5">
        <v>326</v>
      </c>
      <c r="C5">
        <v>32602</v>
      </c>
      <c r="D5">
        <v>60038749</v>
      </c>
      <c r="E5">
        <v>1</v>
      </c>
      <c r="F5">
        <v>90000325</v>
      </c>
      <c r="G5" t="s">
        <v>14</v>
      </c>
      <c r="H5" t="s">
        <v>15</v>
      </c>
      <c r="I5" t="s">
        <v>16</v>
      </c>
      <c r="J5" t="s">
        <v>17</v>
      </c>
      <c r="K5">
        <v>39</v>
      </c>
      <c r="L5">
        <v>57</v>
      </c>
      <c r="M5">
        <v>5.2</v>
      </c>
      <c r="N5">
        <v>0</v>
      </c>
      <c r="O5">
        <v>8189</v>
      </c>
      <c r="P5" t="s">
        <v>164</v>
      </c>
    </row>
    <row r="6" spans="2:16" x14ac:dyDescent="0.25">
      <c r="B6">
        <v>326</v>
      </c>
      <c r="C6">
        <v>32602</v>
      </c>
      <c r="D6">
        <v>60043668</v>
      </c>
      <c r="E6">
        <v>1</v>
      </c>
      <c r="F6">
        <v>90000215</v>
      </c>
      <c r="G6" t="s">
        <v>14</v>
      </c>
      <c r="H6" t="s">
        <v>15</v>
      </c>
      <c r="I6" t="s">
        <v>18</v>
      </c>
      <c r="J6" t="s">
        <v>19</v>
      </c>
      <c r="K6">
        <v>32</v>
      </c>
      <c r="L6">
        <v>59</v>
      </c>
      <c r="M6">
        <v>0.1</v>
      </c>
      <c r="N6">
        <v>5</v>
      </c>
      <c r="O6">
        <v>6693</v>
      </c>
      <c r="P6" t="s">
        <v>164</v>
      </c>
    </row>
    <row r="7" spans="2:16" x14ac:dyDescent="0.25">
      <c r="B7">
        <v>326</v>
      </c>
      <c r="C7">
        <v>32602</v>
      </c>
      <c r="D7">
        <v>60046065</v>
      </c>
      <c r="E7">
        <v>1</v>
      </c>
      <c r="F7">
        <v>90000294</v>
      </c>
      <c r="G7" t="s">
        <v>14</v>
      </c>
      <c r="H7" t="s">
        <v>15</v>
      </c>
      <c r="I7" t="s">
        <v>56</v>
      </c>
      <c r="J7" t="s">
        <v>57</v>
      </c>
      <c r="K7">
        <v>66</v>
      </c>
      <c r="L7">
        <v>48</v>
      </c>
      <c r="M7">
        <v>0.4</v>
      </c>
      <c r="N7">
        <v>5</v>
      </c>
      <c r="O7">
        <v>13958</v>
      </c>
      <c r="P7" t="s">
        <v>164</v>
      </c>
    </row>
    <row r="8" spans="2:16" x14ac:dyDescent="0.25">
      <c r="B8">
        <v>326</v>
      </c>
      <c r="C8">
        <v>32602</v>
      </c>
      <c r="D8">
        <v>60066670</v>
      </c>
      <c r="E8">
        <v>1</v>
      </c>
      <c r="F8">
        <v>90000220</v>
      </c>
      <c r="G8" t="s">
        <v>14</v>
      </c>
      <c r="H8" t="s">
        <v>15</v>
      </c>
      <c r="I8" t="s">
        <v>20</v>
      </c>
      <c r="J8" t="s">
        <v>21</v>
      </c>
      <c r="K8">
        <v>32</v>
      </c>
      <c r="L8">
        <v>84</v>
      </c>
      <c r="M8">
        <v>0.9</v>
      </c>
      <c r="N8">
        <v>4</v>
      </c>
      <c r="O8">
        <v>6718</v>
      </c>
      <c r="P8" t="s">
        <v>164</v>
      </c>
    </row>
    <row r="9" spans="2:16" x14ac:dyDescent="0.25">
      <c r="B9">
        <v>326</v>
      </c>
      <c r="C9">
        <v>32602</v>
      </c>
      <c r="D9">
        <v>60070804</v>
      </c>
      <c r="E9">
        <v>1</v>
      </c>
      <c r="F9">
        <v>90000331</v>
      </c>
      <c r="G9" t="s">
        <v>14</v>
      </c>
      <c r="H9" t="s">
        <v>15</v>
      </c>
      <c r="I9" t="s">
        <v>22</v>
      </c>
      <c r="J9" t="s">
        <v>23</v>
      </c>
      <c r="K9">
        <v>45</v>
      </c>
      <c r="L9">
        <v>61</v>
      </c>
      <c r="M9">
        <v>3</v>
      </c>
      <c r="N9">
        <v>2</v>
      </c>
      <c r="O9">
        <v>9477</v>
      </c>
      <c r="P9" t="s">
        <v>164</v>
      </c>
    </row>
    <row r="10" spans="2:16" x14ac:dyDescent="0.25">
      <c r="B10">
        <v>326</v>
      </c>
      <c r="C10">
        <v>32602</v>
      </c>
      <c r="D10">
        <v>60077179</v>
      </c>
      <c r="E10">
        <v>1</v>
      </c>
      <c r="F10">
        <v>90000324</v>
      </c>
      <c r="G10" t="s">
        <v>14</v>
      </c>
      <c r="H10" t="s">
        <v>15</v>
      </c>
      <c r="I10" t="s">
        <v>24</v>
      </c>
      <c r="J10" t="s">
        <v>25</v>
      </c>
      <c r="K10">
        <v>40</v>
      </c>
      <c r="L10">
        <v>55</v>
      </c>
      <c r="M10">
        <v>5.2</v>
      </c>
      <c r="N10">
        <v>0</v>
      </c>
      <c r="O10">
        <v>8401</v>
      </c>
      <c r="P10" t="s">
        <v>164</v>
      </c>
    </row>
    <row r="11" spans="2:16" x14ac:dyDescent="0.25">
      <c r="B11">
        <v>326</v>
      </c>
      <c r="C11">
        <v>32602</v>
      </c>
      <c r="D11">
        <v>60245841</v>
      </c>
      <c r="E11">
        <v>1</v>
      </c>
      <c r="F11">
        <v>90000319</v>
      </c>
      <c r="G11" t="s">
        <v>14</v>
      </c>
      <c r="H11" t="s">
        <v>15</v>
      </c>
      <c r="I11" t="s">
        <v>62</v>
      </c>
      <c r="J11" t="s">
        <v>63</v>
      </c>
      <c r="K11">
        <v>43</v>
      </c>
      <c r="L11">
        <v>54</v>
      </c>
      <c r="M11">
        <v>5.3</v>
      </c>
      <c r="N11">
        <v>0</v>
      </c>
      <c r="O11">
        <v>9042</v>
      </c>
      <c r="P11" t="s">
        <v>164</v>
      </c>
    </row>
    <row r="12" spans="2:16" x14ac:dyDescent="0.25">
      <c r="B12">
        <v>326</v>
      </c>
      <c r="C12">
        <v>32602</v>
      </c>
      <c r="D12">
        <v>76250754</v>
      </c>
      <c r="E12">
        <v>1</v>
      </c>
      <c r="F12">
        <v>90000601</v>
      </c>
      <c r="G12" t="s">
        <v>14</v>
      </c>
      <c r="H12" t="s">
        <v>15</v>
      </c>
      <c r="I12" t="s">
        <v>35</v>
      </c>
      <c r="J12" t="s">
        <v>36</v>
      </c>
      <c r="K12">
        <v>36</v>
      </c>
      <c r="L12">
        <v>58</v>
      </c>
      <c r="M12">
        <v>5.7</v>
      </c>
      <c r="N12">
        <v>0</v>
      </c>
      <c r="O12">
        <v>7548</v>
      </c>
      <c r="P12" t="s">
        <v>164</v>
      </c>
    </row>
    <row r="13" spans="2:16" x14ac:dyDescent="0.25">
      <c r="B13">
        <v>326</v>
      </c>
      <c r="C13">
        <v>32602</v>
      </c>
      <c r="D13">
        <v>76250760</v>
      </c>
      <c r="E13">
        <v>1</v>
      </c>
      <c r="F13">
        <v>90000600</v>
      </c>
      <c r="G13" t="s">
        <v>14</v>
      </c>
      <c r="H13" t="s">
        <v>15</v>
      </c>
      <c r="I13" t="s">
        <v>37</v>
      </c>
      <c r="J13" t="s">
        <v>36</v>
      </c>
      <c r="K13">
        <v>36</v>
      </c>
      <c r="L13">
        <v>58</v>
      </c>
      <c r="M13">
        <v>5.7</v>
      </c>
      <c r="N13">
        <v>0</v>
      </c>
      <c r="O13">
        <v>7548</v>
      </c>
      <c r="P13" t="s">
        <v>164</v>
      </c>
    </row>
    <row r="14" spans="2:16" x14ac:dyDescent="0.25">
      <c r="B14">
        <v>326</v>
      </c>
      <c r="C14">
        <v>32602</v>
      </c>
      <c r="D14">
        <v>90054600</v>
      </c>
      <c r="E14">
        <v>1</v>
      </c>
      <c r="F14">
        <v>90000411</v>
      </c>
      <c r="G14" t="s">
        <v>14</v>
      </c>
      <c r="H14" t="s">
        <v>15</v>
      </c>
      <c r="I14" t="s">
        <v>40</v>
      </c>
      <c r="J14" t="s">
        <v>41</v>
      </c>
      <c r="K14">
        <v>34</v>
      </c>
      <c r="L14">
        <v>59</v>
      </c>
      <c r="M14">
        <v>5.6</v>
      </c>
      <c r="N14">
        <v>0</v>
      </c>
      <c r="O14">
        <v>7121</v>
      </c>
      <c r="P14" t="s">
        <v>164</v>
      </c>
    </row>
    <row r="15" spans="2:16" x14ac:dyDescent="0.25">
      <c r="B15">
        <v>326</v>
      </c>
      <c r="C15">
        <v>32602</v>
      </c>
      <c r="D15">
        <v>90634769</v>
      </c>
      <c r="E15">
        <v>1</v>
      </c>
      <c r="F15">
        <v>90000482</v>
      </c>
      <c r="G15" t="s">
        <v>14</v>
      </c>
      <c r="H15" t="s">
        <v>15</v>
      </c>
      <c r="I15" t="s">
        <v>43</v>
      </c>
      <c r="J15" t="s">
        <v>44</v>
      </c>
      <c r="K15">
        <v>35</v>
      </c>
      <c r="L15">
        <v>59</v>
      </c>
      <c r="M15">
        <v>5.4</v>
      </c>
      <c r="N15">
        <v>0</v>
      </c>
      <c r="O15">
        <v>7335</v>
      </c>
      <c r="P15" t="s">
        <v>164</v>
      </c>
    </row>
  </sheetData>
  <sortState xmlns:xlrd2="http://schemas.microsoft.com/office/spreadsheetml/2017/richdata2" ref="B3:P15">
    <sortCondition ref="D3:D15"/>
  </sortState>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86AF-1B3A-407E-83CC-369F84729D13}">
  <dimension ref="B2:T69"/>
  <sheetViews>
    <sheetView showGridLines="0" workbookViewId="0">
      <pane xSplit="5" ySplit="6" topLeftCell="F7" activePane="bottomRight" state="frozen"/>
      <selection pane="topRight" activeCell="F1" sqref="F1"/>
      <selection pane="bottomLeft" activeCell="A6" sqref="A6"/>
      <selection pane="bottomRight" activeCell="G14" sqref="G14"/>
    </sheetView>
  </sheetViews>
  <sheetFormatPr defaultRowHeight="15" x14ac:dyDescent="0.25"/>
  <cols>
    <col min="1" max="1" width="2.5703125" customWidth="1"/>
    <col min="2" max="3" width="0" hidden="1" customWidth="1"/>
    <col min="4" max="4" width="13.42578125" customWidth="1"/>
    <col min="5" max="5" width="29.7109375" bestFit="1" customWidth="1"/>
    <col min="6" max="6" width="29.7109375" customWidth="1"/>
    <col min="11" max="11" width="12.28515625" customWidth="1"/>
    <col min="19" max="19" width="11" bestFit="1" customWidth="1"/>
  </cols>
  <sheetData>
    <row r="2" spans="2:20" x14ac:dyDescent="0.25">
      <c r="L2" t="s">
        <v>191</v>
      </c>
      <c r="N2" s="29">
        <v>3</v>
      </c>
      <c r="Q2">
        <f>SUM(Q7:Q69)</f>
        <v>44.009999999999991</v>
      </c>
      <c r="R2">
        <f>SUM(R7:R69)</f>
        <v>431.79199999999997</v>
      </c>
      <c r="S2" s="26">
        <f>SUM(S7:S69)</f>
        <v>1.0000000000000002</v>
      </c>
      <c r="T2" s="26">
        <f>SUM(T7:T69)</f>
        <v>1</v>
      </c>
    </row>
    <row r="4" spans="2:20" x14ac:dyDescent="0.25">
      <c r="L4" s="31">
        <v>0.9</v>
      </c>
      <c r="M4" s="31">
        <f>1-L4</f>
        <v>9.9999999999999978E-2</v>
      </c>
      <c r="N4" s="31">
        <v>0.9</v>
      </c>
      <c r="O4" s="31">
        <v>7.0000000000000007E-2</v>
      </c>
      <c r="P4" s="31">
        <f>1-N4-O4</f>
        <v>2.9999999999999971E-2</v>
      </c>
    </row>
    <row r="5" spans="2:20" x14ac:dyDescent="0.25">
      <c r="G5" s="36" t="s">
        <v>189</v>
      </c>
      <c r="H5" s="36"/>
      <c r="I5" s="36"/>
      <c r="J5" s="36"/>
      <c r="K5" s="36"/>
      <c r="L5" s="37" t="s">
        <v>190</v>
      </c>
      <c r="M5" s="37"/>
      <c r="N5" s="37"/>
      <c r="O5" s="37"/>
      <c r="P5" s="37"/>
      <c r="Q5" s="38" t="s">
        <v>198</v>
      </c>
      <c r="R5" s="38"/>
      <c r="S5" s="39" t="s">
        <v>200</v>
      </c>
      <c r="T5" s="39"/>
    </row>
    <row r="6" spans="2:20" x14ac:dyDescent="0.25">
      <c r="B6" t="s">
        <v>0</v>
      </c>
      <c r="C6" t="s">
        <v>1</v>
      </c>
      <c r="D6" s="27" t="s">
        <v>2</v>
      </c>
      <c r="E6" s="27" t="s">
        <v>7</v>
      </c>
      <c r="F6" s="27" t="s">
        <v>201</v>
      </c>
      <c r="G6" s="28" t="s">
        <v>163</v>
      </c>
      <c r="H6" s="28" t="s">
        <v>167</v>
      </c>
      <c r="I6" s="28" t="s">
        <v>161</v>
      </c>
      <c r="J6" s="28" t="s">
        <v>170</v>
      </c>
      <c r="K6" s="28" t="s">
        <v>159</v>
      </c>
      <c r="L6" s="30" t="s">
        <v>192</v>
      </c>
      <c r="M6" s="30" t="s">
        <v>193</v>
      </c>
      <c r="N6" s="30" t="s">
        <v>194</v>
      </c>
      <c r="O6" s="30" t="s">
        <v>195</v>
      </c>
      <c r="P6" s="30" t="s">
        <v>196</v>
      </c>
      <c r="Q6" s="32" t="s">
        <v>197</v>
      </c>
      <c r="R6" s="32" t="s">
        <v>199</v>
      </c>
      <c r="S6" s="33" t="s">
        <v>197</v>
      </c>
      <c r="T6" s="33" t="s">
        <v>199</v>
      </c>
    </row>
    <row r="7" spans="2:20" x14ac:dyDescent="0.25">
      <c r="B7">
        <v>326</v>
      </c>
      <c r="C7">
        <v>32602</v>
      </c>
      <c r="D7">
        <v>90054600</v>
      </c>
      <c r="E7" t="s">
        <v>40</v>
      </c>
      <c r="F7" t="s">
        <v>40</v>
      </c>
      <c r="G7">
        <f>IFERROR(VLOOKUP(D7,'Cat 1 Mean Tide'!D:P,10,),0)</f>
        <v>5.6</v>
      </c>
      <c r="H7">
        <f>IFERROR(VLOOKUP(D7,'Cat 2 Mean Tide'!D:P,10,),0)</f>
        <v>12.1</v>
      </c>
      <c r="I7">
        <f>IFERROR(VLOOKUP(D7,'Cat 3 Mean Tide'!D:P,10,),0)</f>
        <v>17.899999999999999</v>
      </c>
      <c r="J7">
        <f>IFERROR(VLOOKUP(D7,'Cat 4 Mean Tide'!D:P,10,),0)</f>
        <v>22.9</v>
      </c>
      <c r="K7">
        <v>27.4</v>
      </c>
      <c r="L7">
        <f t="shared" ref="L7:P57" si="0">IF(G7&lt;$N$2,0,G7)</f>
        <v>5.6</v>
      </c>
      <c r="M7">
        <f t="shared" si="0"/>
        <v>12.1</v>
      </c>
      <c r="N7">
        <f t="shared" si="0"/>
        <v>17.899999999999999</v>
      </c>
      <c r="O7">
        <f t="shared" si="0"/>
        <v>22.9</v>
      </c>
      <c r="P7">
        <f t="shared" si="0"/>
        <v>27.4</v>
      </c>
      <c r="Q7">
        <f>(L7*$L$4)+(M7*$M$4)</f>
        <v>6.25</v>
      </c>
      <c r="R7">
        <f>(N7*$N$4)+(O7*$O$4)+(P7*$P$4)</f>
        <v>18.535</v>
      </c>
      <c r="S7" s="26">
        <f>Q7/$Q$2</f>
        <v>0.1420131788229948</v>
      </c>
      <c r="T7" s="26">
        <f>R7/$R$2</f>
        <v>4.2925760551376591E-2</v>
      </c>
    </row>
    <row r="8" spans="2:20" x14ac:dyDescent="0.25">
      <c r="B8">
        <v>326</v>
      </c>
      <c r="C8">
        <v>32602</v>
      </c>
      <c r="D8">
        <v>90634769</v>
      </c>
      <c r="E8" t="s">
        <v>43</v>
      </c>
      <c r="F8" t="s">
        <v>202</v>
      </c>
      <c r="G8">
        <f>IFERROR(VLOOKUP(D8,'Cat 1 Mean Tide'!D:P,10,),0)</f>
        <v>5.4</v>
      </c>
      <c r="H8">
        <f>IFERROR(VLOOKUP(D8,'Cat 2 Mean Tide'!D:P,10,),0)</f>
        <v>12.1</v>
      </c>
      <c r="I8">
        <f>IFERROR(VLOOKUP(D8,'Cat 3 Mean Tide'!D:P,10,),0)</f>
        <v>17.8</v>
      </c>
      <c r="J8">
        <f>IFERROR(VLOOKUP(D8,'Cat 4 Mean Tide'!D:P,10,),0)</f>
        <v>22.8</v>
      </c>
      <c r="K8">
        <v>27.2</v>
      </c>
      <c r="L8">
        <f t="shared" si="0"/>
        <v>5.4</v>
      </c>
      <c r="M8">
        <f t="shared" si="0"/>
        <v>12.1</v>
      </c>
      <c r="N8">
        <f t="shared" si="0"/>
        <v>17.8</v>
      </c>
      <c r="O8">
        <f t="shared" si="0"/>
        <v>22.8</v>
      </c>
      <c r="P8">
        <f t="shared" si="0"/>
        <v>27.2</v>
      </c>
      <c r="Q8">
        <f t="shared" ref="Q8:Q69" si="1">(L8*$L$4)+(M8*$M$4)</f>
        <v>6.07</v>
      </c>
      <c r="R8">
        <f t="shared" ref="R8:R69" si="2">(N8*$N$4)+(O8*$O$4)+(P8*$P$4)</f>
        <v>18.431999999999999</v>
      </c>
      <c r="S8" s="26">
        <f t="shared" ref="S8:S69" si="3">Q8/$Q$2</f>
        <v>0.13792319927289257</v>
      </c>
      <c r="T8" s="26">
        <f t="shared" ref="T8:T69" si="4">R8/$R$2</f>
        <v>4.2687219772483048E-2</v>
      </c>
    </row>
    <row r="9" spans="2:20" x14ac:dyDescent="0.25">
      <c r="B9">
        <v>326</v>
      </c>
      <c r="C9">
        <v>32602</v>
      </c>
      <c r="D9">
        <v>60245841</v>
      </c>
      <c r="E9" t="s">
        <v>62</v>
      </c>
      <c r="F9" t="s">
        <v>62</v>
      </c>
      <c r="G9">
        <f>IFERROR(VLOOKUP(D9,'Cat 1 Mean Tide'!D:P,10,),0)</f>
        <v>5.3</v>
      </c>
      <c r="H9">
        <f>IFERROR(VLOOKUP(D9,'Cat 2 Mean Tide'!D:P,10,),0)</f>
        <v>11.6</v>
      </c>
      <c r="I9">
        <f>IFERROR(VLOOKUP(D9,'Cat 3 Mean Tide'!D:P,10,),0)</f>
        <v>17.7</v>
      </c>
      <c r="J9">
        <f>IFERROR(VLOOKUP(D9,'Cat 4 Mean Tide'!D:P,10,),0)</f>
        <v>22.5</v>
      </c>
      <c r="K9">
        <v>27.1</v>
      </c>
      <c r="L9">
        <f t="shared" si="0"/>
        <v>5.3</v>
      </c>
      <c r="M9">
        <f t="shared" si="0"/>
        <v>11.6</v>
      </c>
      <c r="N9">
        <f t="shared" si="0"/>
        <v>17.7</v>
      </c>
      <c r="O9">
        <f t="shared" si="0"/>
        <v>22.5</v>
      </c>
      <c r="P9">
        <f t="shared" si="0"/>
        <v>27.1</v>
      </c>
      <c r="Q9">
        <f t="shared" si="1"/>
        <v>5.93</v>
      </c>
      <c r="R9">
        <f t="shared" si="2"/>
        <v>18.317999999999998</v>
      </c>
      <c r="S9" s="26">
        <f t="shared" si="3"/>
        <v>0.13474210406725745</v>
      </c>
      <c r="T9" s="26">
        <f t="shared" si="4"/>
        <v>4.2423203764775631E-2</v>
      </c>
    </row>
    <row r="10" spans="2:20" x14ac:dyDescent="0.25">
      <c r="B10">
        <v>326</v>
      </c>
      <c r="C10">
        <v>32602</v>
      </c>
      <c r="D10">
        <v>60077179</v>
      </c>
      <c r="E10" t="s">
        <v>24</v>
      </c>
      <c r="F10" t="s">
        <v>24</v>
      </c>
      <c r="G10">
        <f>IFERROR(VLOOKUP(D10,'Cat 1 Mean Tide'!D:P,10,),0)</f>
        <v>5.2</v>
      </c>
      <c r="H10">
        <f>IFERROR(VLOOKUP(D10,'Cat 2 Mean Tide'!D:P,10,),0)</f>
        <v>11.9</v>
      </c>
      <c r="I10">
        <f>IFERROR(VLOOKUP(D10,'Cat 3 Mean Tide'!D:P,10,),0)</f>
        <v>17.600000000000001</v>
      </c>
      <c r="J10">
        <f>IFERROR(VLOOKUP(D10,'Cat 4 Mean Tide'!D:P,10,),0)</f>
        <v>22.6</v>
      </c>
      <c r="K10">
        <v>27</v>
      </c>
      <c r="L10">
        <f t="shared" si="0"/>
        <v>5.2</v>
      </c>
      <c r="M10">
        <f t="shared" si="0"/>
        <v>11.9</v>
      </c>
      <c r="N10">
        <f t="shared" si="0"/>
        <v>17.600000000000001</v>
      </c>
      <c r="O10">
        <f t="shared" si="0"/>
        <v>22.6</v>
      </c>
      <c r="P10">
        <f t="shared" si="0"/>
        <v>27</v>
      </c>
      <c r="Q10">
        <f t="shared" si="1"/>
        <v>5.87</v>
      </c>
      <c r="R10">
        <f t="shared" si="2"/>
        <v>18.231999999999999</v>
      </c>
      <c r="S10" s="26">
        <f t="shared" si="3"/>
        <v>0.13337877755055672</v>
      </c>
      <c r="T10" s="26">
        <f t="shared" si="4"/>
        <v>4.2224033794048987E-2</v>
      </c>
    </row>
    <row r="11" spans="2:20" x14ac:dyDescent="0.25">
      <c r="B11">
        <v>326</v>
      </c>
      <c r="C11">
        <v>32602</v>
      </c>
      <c r="D11">
        <v>60038749</v>
      </c>
      <c r="E11" t="s">
        <v>16</v>
      </c>
      <c r="F11" t="s">
        <v>16</v>
      </c>
      <c r="G11">
        <f>IFERROR(VLOOKUP(D11,'Cat 1 Mean Tide'!D:P,10,),0)</f>
        <v>5.2</v>
      </c>
      <c r="H11">
        <f>IFERROR(VLOOKUP(D11,'Cat 2 Mean Tide'!D:P,10,),0)</f>
        <v>11.8</v>
      </c>
      <c r="I11">
        <f>IFERROR(VLOOKUP(D11,'Cat 3 Mean Tide'!D:P,10,),0)</f>
        <v>17.600000000000001</v>
      </c>
      <c r="J11">
        <f>IFERROR(VLOOKUP(D11,'Cat 4 Mean Tide'!D:P,10,),0)</f>
        <v>22.5</v>
      </c>
      <c r="K11">
        <v>26.9</v>
      </c>
      <c r="L11">
        <f t="shared" si="0"/>
        <v>5.2</v>
      </c>
      <c r="M11">
        <f t="shared" si="0"/>
        <v>11.8</v>
      </c>
      <c r="N11">
        <f t="shared" si="0"/>
        <v>17.600000000000001</v>
      </c>
      <c r="O11">
        <f t="shared" si="0"/>
        <v>22.5</v>
      </c>
      <c r="P11">
        <f t="shared" si="0"/>
        <v>26.9</v>
      </c>
      <c r="Q11">
        <f t="shared" si="1"/>
        <v>5.86</v>
      </c>
      <c r="R11">
        <f t="shared" si="2"/>
        <v>18.222000000000001</v>
      </c>
      <c r="S11" s="26">
        <f t="shared" si="3"/>
        <v>0.13315155646443994</v>
      </c>
      <c r="T11" s="26">
        <f t="shared" si="4"/>
        <v>4.2200874495127286E-2</v>
      </c>
    </row>
    <row r="12" spans="2:20" x14ac:dyDescent="0.25">
      <c r="B12">
        <v>326</v>
      </c>
      <c r="C12">
        <v>32602</v>
      </c>
      <c r="D12">
        <v>60070804</v>
      </c>
      <c r="E12" t="s">
        <v>22</v>
      </c>
      <c r="F12" t="s">
        <v>22</v>
      </c>
      <c r="G12">
        <f>IFERROR(VLOOKUP(D12,'Cat 1 Mean Tide'!D:P,10,),0)</f>
        <v>3</v>
      </c>
      <c r="H12">
        <f>IFERROR(VLOOKUP(D12,'Cat 2 Mean Tide'!D:P,10,),0)</f>
        <v>9.3000000000000007</v>
      </c>
      <c r="I12">
        <f>IFERROR(VLOOKUP(D12,'Cat 3 Mean Tide'!D:P,10,),0)</f>
        <v>14.7</v>
      </c>
      <c r="J12">
        <f>IFERROR(VLOOKUP(D12,'Cat 4 Mean Tide'!D:P,10,),0)</f>
        <v>19.5</v>
      </c>
      <c r="K12">
        <v>24</v>
      </c>
      <c r="L12">
        <f t="shared" si="0"/>
        <v>3</v>
      </c>
      <c r="M12">
        <f t="shared" si="0"/>
        <v>9.3000000000000007</v>
      </c>
      <c r="N12">
        <f t="shared" si="0"/>
        <v>14.7</v>
      </c>
      <c r="O12">
        <f t="shared" si="0"/>
        <v>19.5</v>
      </c>
      <c r="P12">
        <f t="shared" si="0"/>
        <v>24</v>
      </c>
      <c r="Q12">
        <f t="shared" si="1"/>
        <v>3.63</v>
      </c>
      <c r="R12">
        <f t="shared" si="2"/>
        <v>15.315</v>
      </c>
      <c r="S12" s="26">
        <f t="shared" si="3"/>
        <v>8.2481254260395376E-2</v>
      </c>
      <c r="T12" s="26">
        <f t="shared" si="4"/>
        <v>3.5468466298588207E-2</v>
      </c>
    </row>
    <row r="13" spans="2:20" x14ac:dyDescent="0.25">
      <c r="B13">
        <v>326</v>
      </c>
      <c r="C13">
        <v>32602</v>
      </c>
      <c r="D13">
        <v>60043668</v>
      </c>
      <c r="E13" t="s">
        <v>18</v>
      </c>
      <c r="F13" t="s">
        <v>18</v>
      </c>
      <c r="G13">
        <f>IFERROR(VLOOKUP(D13,'Cat 1 Mean Tide'!D:P,10,),0)</f>
        <v>0.1</v>
      </c>
      <c r="H13">
        <f>IFERROR(VLOOKUP(D13,'Cat 2 Mean Tide'!D:P,10,),0)</f>
        <v>7.1</v>
      </c>
      <c r="I13">
        <f>IFERROR(VLOOKUP(D13,'Cat 3 Mean Tide'!D:P,10,),0)</f>
        <v>13.1</v>
      </c>
      <c r="J13">
        <f>IFERROR(VLOOKUP(D13,'Cat 4 Mean Tide'!D:P,10,),0)</f>
        <v>18.2</v>
      </c>
      <c r="K13">
        <v>22.6</v>
      </c>
      <c r="L13">
        <f t="shared" si="0"/>
        <v>0</v>
      </c>
      <c r="M13">
        <f t="shared" si="0"/>
        <v>7.1</v>
      </c>
      <c r="N13">
        <f t="shared" si="0"/>
        <v>13.1</v>
      </c>
      <c r="O13">
        <f t="shared" si="0"/>
        <v>18.2</v>
      </c>
      <c r="P13">
        <f t="shared" si="0"/>
        <v>22.6</v>
      </c>
      <c r="Q13">
        <f t="shared" si="1"/>
        <v>0.70999999999999985</v>
      </c>
      <c r="R13">
        <f t="shared" si="2"/>
        <v>13.741999999999999</v>
      </c>
      <c r="S13" s="26">
        <f t="shared" si="3"/>
        <v>1.6132697114292206E-2</v>
      </c>
      <c r="T13" s="26">
        <f t="shared" si="4"/>
        <v>3.182550857820432E-2</v>
      </c>
    </row>
    <row r="14" spans="2:20" x14ac:dyDescent="0.25">
      <c r="B14">
        <v>326</v>
      </c>
      <c r="C14">
        <v>32602</v>
      </c>
      <c r="D14">
        <v>60029952</v>
      </c>
      <c r="E14" t="s">
        <v>52</v>
      </c>
      <c r="F14" t="s">
        <v>52</v>
      </c>
      <c r="G14">
        <f>IFERROR(VLOOKUP(D14,'Cat 1 Mean Tide'!D:P,10,),0)</f>
        <v>1.4</v>
      </c>
      <c r="H14">
        <f>IFERROR(VLOOKUP(D14,'Cat 2 Mean Tide'!D:P,10,),0)</f>
        <v>6.6</v>
      </c>
      <c r="I14">
        <f>IFERROR(VLOOKUP(D14,'Cat 3 Mean Tide'!D:P,10,),0)</f>
        <v>11.9</v>
      </c>
      <c r="J14">
        <f>IFERROR(VLOOKUP(D14,'Cat 4 Mean Tide'!D:P,10,),0)</f>
        <v>17.2</v>
      </c>
      <c r="K14">
        <v>22.3</v>
      </c>
      <c r="L14">
        <f t="shared" si="0"/>
        <v>0</v>
      </c>
      <c r="M14">
        <f t="shared" si="0"/>
        <v>6.6</v>
      </c>
      <c r="N14">
        <f t="shared" si="0"/>
        <v>11.9</v>
      </c>
      <c r="O14">
        <f t="shared" si="0"/>
        <v>17.2</v>
      </c>
      <c r="P14">
        <f t="shared" si="0"/>
        <v>22.3</v>
      </c>
      <c r="Q14">
        <f t="shared" si="1"/>
        <v>0.65999999999999981</v>
      </c>
      <c r="R14">
        <f t="shared" si="2"/>
        <v>12.583</v>
      </c>
      <c r="S14" s="26">
        <f t="shared" si="3"/>
        <v>1.4996591683708246E-2</v>
      </c>
      <c r="T14" s="26">
        <f t="shared" si="4"/>
        <v>2.9141345833178942E-2</v>
      </c>
    </row>
    <row r="15" spans="2:20" x14ac:dyDescent="0.25">
      <c r="B15">
        <v>326</v>
      </c>
      <c r="C15">
        <v>32602</v>
      </c>
      <c r="D15">
        <v>76200533</v>
      </c>
      <c r="E15" t="s">
        <v>31</v>
      </c>
      <c r="F15" t="s">
        <v>31</v>
      </c>
      <c r="G15">
        <f>IFERROR(VLOOKUP(D15,'Cat 1 Mean Tide'!D:P,10,),0)</f>
        <v>0</v>
      </c>
      <c r="H15">
        <f>IFERROR(VLOOKUP(D15,'Cat 2 Mean Tide'!D:P,10,),0)</f>
        <v>6</v>
      </c>
      <c r="I15">
        <f>IFERROR(VLOOKUP(D15,'Cat 3 Mean Tide'!D:P,10,),0)</f>
        <v>11.8</v>
      </c>
      <c r="J15">
        <f>IFERROR(VLOOKUP(D15,'Cat 4 Mean Tide'!D:P,10,),0)</f>
        <v>17.2</v>
      </c>
      <c r="K15">
        <v>21.9</v>
      </c>
      <c r="L15">
        <f t="shared" si="0"/>
        <v>0</v>
      </c>
      <c r="M15">
        <f t="shared" si="0"/>
        <v>6</v>
      </c>
      <c r="N15">
        <f t="shared" si="0"/>
        <v>11.8</v>
      </c>
      <c r="O15">
        <f t="shared" si="0"/>
        <v>17.2</v>
      </c>
      <c r="P15">
        <f t="shared" si="0"/>
        <v>21.9</v>
      </c>
      <c r="Q15">
        <f t="shared" si="1"/>
        <v>0.59999999999999987</v>
      </c>
      <c r="R15">
        <f t="shared" si="2"/>
        <v>12.481000000000002</v>
      </c>
      <c r="S15" s="26">
        <f t="shared" si="3"/>
        <v>1.3633265167007498E-2</v>
      </c>
      <c r="T15" s="26">
        <f t="shared" si="4"/>
        <v>2.8905120984177572E-2</v>
      </c>
    </row>
    <row r="16" spans="2:20" x14ac:dyDescent="0.25">
      <c r="B16">
        <v>326</v>
      </c>
      <c r="C16">
        <v>32602</v>
      </c>
      <c r="D16">
        <v>60089358</v>
      </c>
      <c r="E16" t="s">
        <v>60</v>
      </c>
      <c r="F16" t="s">
        <v>60</v>
      </c>
      <c r="G16">
        <f>IFERROR(VLOOKUP(D16,'Cat 1 Mean Tide'!D:P,10,),0)</f>
        <v>0</v>
      </c>
      <c r="H16">
        <f>IFERROR(VLOOKUP(D16,'Cat 2 Mean Tide'!D:P,10,),0)</f>
        <v>6.3</v>
      </c>
      <c r="I16">
        <f>IFERROR(VLOOKUP(D16,'Cat 3 Mean Tide'!D:P,10,),0)</f>
        <v>12.2</v>
      </c>
      <c r="J16">
        <f>IFERROR(VLOOKUP(D16,'Cat 4 Mean Tide'!D:P,10,),0)</f>
        <v>17.3</v>
      </c>
      <c r="K16">
        <v>21.7</v>
      </c>
      <c r="L16">
        <f t="shared" si="0"/>
        <v>0</v>
      </c>
      <c r="M16">
        <f t="shared" si="0"/>
        <v>6.3</v>
      </c>
      <c r="N16">
        <f t="shared" si="0"/>
        <v>12.2</v>
      </c>
      <c r="O16">
        <f t="shared" si="0"/>
        <v>17.3</v>
      </c>
      <c r="P16">
        <f t="shared" si="0"/>
        <v>21.7</v>
      </c>
      <c r="Q16">
        <f t="shared" si="1"/>
        <v>0.62999999999999989</v>
      </c>
      <c r="R16">
        <f t="shared" si="2"/>
        <v>12.842000000000001</v>
      </c>
      <c r="S16" s="26">
        <f t="shared" si="3"/>
        <v>1.4314928425357873E-2</v>
      </c>
      <c r="T16" s="26">
        <f t="shared" si="4"/>
        <v>2.974117167525105E-2</v>
      </c>
    </row>
    <row r="17" spans="2:20" x14ac:dyDescent="0.25">
      <c r="B17">
        <v>326</v>
      </c>
      <c r="C17">
        <v>32602</v>
      </c>
      <c r="D17">
        <v>60046065</v>
      </c>
      <c r="E17" t="s">
        <v>56</v>
      </c>
      <c r="F17" t="s">
        <v>56</v>
      </c>
      <c r="G17">
        <f>IFERROR(VLOOKUP(D17,'Cat 1 Mean Tide'!D:P,10,),0)</f>
        <v>0.4</v>
      </c>
      <c r="H17">
        <f>IFERROR(VLOOKUP(D17,'Cat 2 Mean Tide'!D:P,10,),0)</f>
        <v>5.9</v>
      </c>
      <c r="I17">
        <f>IFERROR(VLOOKUP(D17,'Cat 3 Mean Tide'!D:P,10,),0)</f>
        <v>11.3</v>
      </c>
      <c r="J17">
        <f>IFERROR(VLOOKUP(D17,'Cat 4 Mean Tide'!D:P,10,),0)</f>
        <v>16.399999999999999</v>
      </c>
      <c r="K17">
        <v>21.6</v>
      </c>
      <c r="L17">
        <f t="shared" si="0"/>
        <v>0</v>
      </c>
      <c r="M17">
        <f t="shared" si="0"/>
        <v>5.9</v>
      </c>
      <c r="N17">
        <f t="shared" si="0"/>
        <v>11.3</v>
      </c>
      <c r="O17">
        <f t="shared" si="0"/>
        <v>16.399999999999999</v>
      </c>
      <c r="P17">
        <f t="shared" si="0"/>
        <v>21.6</v>
      </c>
      <c r="Q17">
        <f t="shared" si="1"/>
        <v>0.58999999999999986</v>
      </c>
      <c r="R17">
        <f t="shared" si="2"/>
        <v>11.966000000000001</v>
      </c>
      <c r="S17" s="26">
        <f t="shared" si="3"/>
        <v>1.3406044080890706E-2</v>
      </c>
      <c r="T17" s="26">
        <f t="shared" si="4"/>
        <v>2.7712417089709864E-2</v>
      </c>
    </row>
    <row r="18" spans="2:20" x14ac:dyDescent="0.25">
      <c r="B18">
        <v>326</v>
      </c>
      <c r="C18">
        <v>32602</v>
      </c>
      <c r="D18">
        <v>60038666</v>
      </c>
      <c r="E18" t="s">
        <v>54</v>
      </c>
      <c r="F18" t="s">
        <v>54</v>
      </c>
      <c r="G18">
        <f>IFERROR(VLOOKUP(D18,'Cat 1 Mean Tide'!D:P,10,),0)</f>
        <v>0.7</v>
      </c>
      <c r="H18">
        <f>IFERROR(VLOOKUP(D18,'Cat 2 Mean Tide'!D:P,10,),0)</f>
        <v>5.9</v>
      </c>
      <c r="I18">
        <f>IFERROR(VLOOKUP(D18,'Cat 3 Mean Tide'!D:P,10,),0)</f>
        <v>11.1</v>
      </c>
      <c r="J18">
        <f>IFERROR(VLOOKUP(D18,'Cat 4 Mean Tide'!D:P,10,),0)</f>
        <v>16.3</v>
      </c>
      <c r="K18">
        <v>21.3</v>
      </c>
      <c r="L18">
        <f t="shared" si="0"/>
        <v>0</v>
      </c>
      <c r="M18">
        <f t="shared" si="0"/>
        <v>5.9</v>
      </c>
      <c r="N18">
        <f t="shared" si="0"/>
        <v>11.1</v>
      </c>
      <c r="O18">
        <f t="shared" si="0"/>
        <v>16.3</v>
      </c>
      <c r="P18">
        <f t="shared" si="0"/>
        <v>21.3</v>
      </c>
      <c r="Q18">
        <f t="shared" si="1"/>
        <v>0.58999999999999986</v>
      </c>
      <c r="R18">
        <f t="shared" si="2"/>
        <v>11.77</v>
      </c>
      <c r="S18" s="26">
        <f t="shared" si="3"/>
        <v>1.3406044080890706E-2</v>
      </c>
      <c r="T18" s="26">
        <f t="shared" si="4"/>
        <v>2.7258494830844481E-2</v>
      </c>
    </row>
    <row r="19" spans="2:20" x14ac:dyDescent="0.25">
      <c r="B19">
        <v>326</v>
      </c>
      <c r="C19">
        <v>32602</v>
      </c>
      <c r="D19">
        <v>92513509</v>
      </c>
      <c r="E19" t="s">
        <v>48</v>
      </c>
      <c r="F19" t="s">
        <v>48</v>
      </c>
      <c r="G19">
        <f>IFERROR(VLOOKUP(D19,'Cat 1 Mean Tide'!D:P,10,),0)</f>
        <v>0</v>
      </c>
      <c r="H19">
        <f>IFERROR(VLOOKUP(D19,'Cat 2 Mean Tide'!D:P,10,),0)</f>
        <v>6.3</v>
      </c>
      <c r="I19">
        <f>IFERROR(VLOOKUP(D19,'Cat 3 Mean Tide'!D:P,10,),0)</f>
        <v>11.8</v>
      </c>
      <c r="J19">
        <f>IFERROR(VLOOKUP(D19,'Cat 4 Mean Tide'!D:P,10,),0)</f>
        <v>16.600000000000001</v>
      </c>
      <c r="K19">
        <v>21.2</v>
      </c>
      <c r="L19">
        <f t="shared" si="0"/>
        <v>0</v>
      </c>
      <c r="M19">
        <f t="shared" si="0"/>
        <v>6.3</v>
      </c>
      <c r="N19">
        <f t="shared" si="0"/>
        <v>11.8</v>
      </c>
      <c r="O19">
        <f t="shared" si="0"/>
        <v>16.600000000000001</v>
      </c>
      <c r="P19">
        <f t="shared" si="0"/>
        <v>21.2</v>
      </c>
      <c r="Q19">
        <f t="shared" si="1"/>
        <v>0.62999999999999989</v>
      </c>
      <c r="R19">
        <f t="shared" si="2"/>
        <v>12.418000000000001</v>
      </c>
      <c r="S19" s="26">
        <f t="shared" si="3"/>
        <v>1.4314928425357873E-2</v>
      </c>
      <c r="T19" s="26">
        <f t="shared" si="4"/>
        <v>2.8759217400970843E-2</v>
      </c>
    </row>
    <row r="20" spans="2:20" x14ac:dyDescent="0.25">
      <c r="B20">
        <v>326</v>
      </c>
      <c r="C20">
        <v>32602</v>
      </c>
      <c r="D20">
        <v>60022796</v>
      </c>
      <c r="E20" t="s">
        <v>50</v>
      </c>
      <c r="F20" t="s">
        <v>50</v>
      </c>
      <c r="G20">
        <f>IFERROR(VLOOKUP(D20,'Cat 1 Mean Tide'!D:P,10,),0)</f>
        <v>0</v>
      </c>
      <c r="H20">
        <f>IFERROR(VLOOKUP(D20,'Cat 2 Mean Tide'!D:P,10,),0)</f>
        <v>5.9</v>
      </c>
      <c r="I20">
        <f>IFERROR(VLOOKUP(D20,'Cat 3 Mean Tide'!D:P,10,),0)</f>
        <v>11.7</v>
      </c>
      <c r="J20">
        <f>IFERROR(VLOOKUP(D20,'Cat 4 Mean Tide'!D:P,10,),0)</f>
        <v>16.7</v>
      </c>
      <c r="K20">
        <v>21.1</v>
      </c>
      <c r="L20">
        <f t="shared" si="0"/>
        <v>0</v>
      </c>
      <c r="M20">
        <f t="shared" si="0"/>
        <v>5.9</v>
      </c>
      <c r="N20">
        <f t="shared" si="0"/>
        <v>11.7</v>
      </c>
      <c r="O20">
        <f t="shared" si="0"/>
        <v>16.7</v>
      </c>
      <c r="P20">
        <f t="shared" si="0"/>
        <v>21.1</v>
      </c>
      <c r="Q20">
        <f t="shared" si="1"/>
        <v>0.58999999999999986</v>
      </c>
      <c r="R20">
        <f t="shared" si="2"/>
        <v>12.331999999999999</v>
      </c>
      <c r="S20" s="26">
        <f t="shared" si="3"/>
        <v>1.3406044080890706E-2</v>
      </c>
      <c r="T20" s="26">
        <f t="shared" si="4"/>
        <v>2.8560047430244193E-2</v>
      </c>
    </row>
    <row r="21" spans="2:20" x14ac:dyDescent="0.25">
      <c r="B21">
        <v>326</v>
      </c>
      <c r="C21">
        <v>32602</v>
      </c>
      <c r="D21">
        <v>60066670</v>
      </c>
      <c r="E21" t="s">
        <v>20</v>
      </c>
      <c r="F21" t="s">
        <v>20</v>
      </c>
      <c r="G21">
        <f>IFERROR(VLOOKUP(D21,'Cat 1 Mean Tide'!D:P,10,),0)</f>
        <v>0.9</v>
      </c>
      <c r="H21">
        <f>IFERROR(VLOOKUP(D21,'Cat 2 Mean Tide'!D:P,10,),0)</f>
        <v>7</v>
      </c>
      <c r="I21">
        <f>IFERROR(VLOOKUP(D21,'Cat 3 Mean Tide'!D:P,10,),0)</f>
        <v>12.1</v>
      </c>
      <c r="J21">
        <f>IFERROR(VLOOKUP(D21,'Cat 4 Mean Tide'!D:P,10,),0)</f>
        <v>16.7</v>
      </c>
      <c r="K21">
        <v>20.8</v>
      </c>
      <c r="L21">
        <f t="shared" si="0"/>
        <v>0</v>
      </c>
      <c r="M21">
        <f t="shared" si="0"/>
        <v>7</v>
      </c>
      <c r="N21">
        <f t="shared" si="0"/>
        <v>12.1</v>
      </c>
      <c r="O21">
        <f t="shared" si="0"/>
        <v>16.7</v>
      </c>
      <c r="P21">
        <f t="shared" si="0"/>
        <v>20.8</v>
      </c>
      <c r="Q21">
        <f t="shared" si="1"/>
        <v>0.69999999999999984</v>
      </c>
      <c r="R21">
        <f t="shared" si="2"/>
        <v>12.683</v>
      </c>
      <c r="S21" s="26">
        <f t="shared" si="3"/>
        <v>1.5905476028175415E-2</v>
      </c>
      <c r="T21" s="26">
        <f t="shared" si="4"/>
        <v>2.9372938822395969E-2</v>
      </c>
    </row>
    <row r="22" spans="2:20" x14ac:dyDescent="0.25">
      <c r="B22">
        <v>326</v>
      </c>
      <c r="C22">
        <v>32602</v>
      </c>
      <c r="D22">
        <v>76225783</v>
      </c>
      <c r="E22" t="s">
        <v>33</v>
      </c>
      <c r="F22" t="s">
        <v>33</v>
      </c>
      <c r="G22">
        <f>IFERROR(VLOOKUP(D22,'Cat 1 Mean Tide'!D:P,10,),0)</f>
        <v>0</v>
      </c>
      <c r="H22">
        <f>IFERROR(VLOOKUP(D22,'Cat 2 Mean Tide'!D:P,10,),0)</f>
        <v>5.5</v>
      </c>
      <c r="I22">
        <f>IFERROR(VLOOKUP(D22,'Cat 3 Mean Tide'!D:P,10,),0)</f>
        <v>11.1</v>
      </c>
      <c r="J22">
        <f>IFERROR(VLOOKUP(D22,'Cat 4 Mean Tide'!D:P,10,),0)</f>
        <v>16.100000000000001</v>
      </c>
      <c r="K22">
        <v>20.8</v>
      </c>
      <c r="L22">
        <f t="shared" si="0"/>
        <v>0</v>
      </c>
      <c r="M22">
        <f t="shared" si="0"/>
        <v>5.5</v>
      </c>
      <c r="N22">
        <f t="shared" si="0"/>
        <v>11.1</v>
      </c>
      <c r="O22">
        <f t="shared" si="0"/>
        <v>16.100000000000001</v>
      </c>
      <c r="P22">
        <f t="shared" si="0"/>
        <v>20.8</v>
      </c>
      <c r="Q22">
        <f t="shared" si="1"/>
        <v>0.54999999999999982</v>
      </c>
      <c r="R22">
        <f t="shared" si="2"/>
        <v>11.741</v>
      </c>
      <c r="S22" s="26">
        <f t="shared" si="3"/>
        <v>1.2497159736423539E-2</v>
      </c>
      <c r="T22" s="26">
        <f t="shared" si="4"/>
        <v>2.7191332863971542E-2</v>
      </c>
    </row>
    <row r="23" spans="2:20" x14ac:dyDescent="0.25">
      <c r="B23">
        <v>326</v>
      </c>
      <c r="C23">
        <v>32602</v>
      </c>
      <c r="D23">
        <v>90634734</v>
      </c>
      <c r="E23" t="s">
        <v>42</v>
      </c>
      <c r="F23" t="s">
        <v>203</v>
      </c>
      <c r="G23">
        <f>IFERROR(VLOOKUP(D23,'Cat 1 Mean Tide'!D:P,10,),0)</f>
        <v>0</v>
      </c>
      <c r="H23">
        <f>IFERROR(VLOOKUP(D23,'Cat 2 Mean Tide'!D:P,10,),0)</f>
        <v>5.2</v>
      </c>
      <c r="I23">
        <f>IFERROR(VLOOKUP(D23,'Cat 3 Mean Tide'!D:P,10,),0)</f>
        <v>10.8</v>
      </c>
      <c r="J23">
        <f>IFERROR(VLOOKUP(D23,'Cat 4 Mean Tide'!D:P,10,),0)</f>
        <v>15.6</v>
      </c>
      <c r="K23">
        <v>20.3</v>
      </c>
      <c r="L23">
        <f t="shared" si="0"/>
        <v>0</v>
      </c>
      <c r="M23">
        <f t="shared" si="0"/>
        <v>5.2</v>
      </c>
      <c r="N23">
        <f t="shared" si="0"/>
        <v>10.8</v>
      </c>
      <c r="O23">
        <f t="shared" si="0"/>
        <v>15.6</v>
      </c>
      <c r="P23">
        <f t="shared" si="0"/>
        <v>20.3</v>
      </c>
      <c r="Q23">
        <f t="shared" si="1"/>
        <v>0.51999999999999991</v>
      </c>
      <c r="R23">
        <f t="shared" si="2"/>
        <v>11.421000000000001</v>
      </c>
      <c r="S23" s="26">
        <f t="shared" si="3"/>
        <v>1.1815496478073166E-2</v>
      </c>
      <c r="T23" s="26">
        <f t="shared" si="4"/>
        <v>2.6450235298477048E-2</v>
      </c>
    </row>
    <row r="24" spans="2:20" x14ac:dyDescent="0.25">
      <c r="B24">
        <v>326</v>
      </c>
      <c r="C24">
        <v>32602</v>
      </c>
      <c r="D24">
        <v>60316404</v>
      </c>
      <c r="E24" t="s">
        <v>28</v>
      </c>
      <c r="F24" t="s">
        <v>28</v>
      </c>
      <c r="G24">
        <f>IFERROR(VLOOKUP(D24,'Cat 1 Mean Tide'!D:P,10,),0)</f>
        <v>0</v>
      </c>
      <c r="H24">
        <f>IFERROR(VLOOKUP(D24,'Cat 2 Mean Tide'!D:P,10,),0)</f>
        <v>4.3</v>
      </c>
      <c r="I24">
        <f>IFERROR(VLOOKUP(D24,'Cat 3 Mean Tide'!D:P,10,),0)</f>
        <v>9.9</v>
      </c>
      <c r="J24">
        <f>IFERROR(VLOOKUP(D24,'Cat 4 Mean Tide'!D:P,10,),0)</f>
        <v>14.7</v>
      </c>
      <c r="K24">
        <v>20.3</v>
      </c>
      <c r="L24">
        <f t="shared" si="0"/>
        <v>0</v>
      </c>
      <c r="M24">
        <f t="shared" si="0"/>
        <v>4.3</v>
      </c>
      <c r="N24">
        <f t="shared" si="0"/>
        <v>9.9</v>
      </c>
      <c r="O24">
        <f t="shared" si="0"/>
        <v>14.7</v>
      </c>
      <c r="P24">
        <f t="shared" si="0"/>
        <v>20.3</v>
      </c>
      <c r="Q24">
        <f t="shared" si="1"/>
        <v>0.42999999999999988</v>
      </c>
      <c r="R24">
        <f t="shared" si="2"/>
        <v>10.548</v>
      </c>
      <c r="S24" s="26">
        <f t="shared" si="3"/>
        <v>9.7705067030220399E-3</v>
      </c>
      <c r="T24" s="26">
        <f t="shared" si="4"/>
        <v>2.442842850261237E-2</v>
      </c>
    </row>
    <row r="25" spans="2:20" x14ac:dyDescent="0.25">
      <c r="B25">
        <v>326</v>
      </c>
      <c r="C25">
        <v>32602</v>
      </c>
      <c r="D25">
        <v>60095773</v>
      </c>
      <c r="E25" t="s">
        <v>26</v>
      </c>
      <c r="F25" t="s">
        <v>26</v>
      </c>
      <c r="G25">
        <f>IFERROR(VLOOKUP(D25,'Cat 1 Mean Tide'!D:P,10,),0)</f>
        <v>0</v>
      </c>
      <c r="H25">
        <f>IFERROR(VLOOKUP(D25,'Cat 2 Mean Tide'!D:P,10,),0)</f>
        <v>5.3</v>
      </c>
      <c r="I25">
        <f>IFERROR(VLOOKUP(D25,'Cat 3 Mean Tide'!D:P,10,),0)</f>
        <v>10.8</v>
      </c>
      <c r="J25">
        <f>IFERROR(VLOOKUP(D25,'Cat 4 Mean Tide'!D:P,10,),0)</f>
        <v>15.6</v>
      </c>
      <c r="K25">
        <v>19.899999999999999</v>
      </c>
      <c r="L25">
        <f t="shared" si="0"/>
        <v>0</v>
      </c>
      <c r="M25">
        <f t="shared" si="0"/>
        <v>5.3</v>
      </c>
      <c r="N25">
        <f t="shared" si="0"/>
        <v>10.8</v>
      </c>
      <c r="O25">
        <f t="shared" si="0"/>
        <v>15.6</v>
      </c>
      <c r="P25">
        <f t="shared" si="0"/>
        <v>19.899999999999999</v>
      </c>
      <c r="Q25">
        <f t="shared" si="1"/>
        <v>0.52999999999999992</v>
      </c>
      <c r="R25">
        <f t="shared" si="2"/>
        <v>11.409000000000001</v>
      </c>
      <c r="S25" s="26">
        <f t="shared" si="3"/>
        <v>1.2042717564189957E-2</v>
      </c>
      <c r="T25" s="26">
        <f t="shared" si="4"/>
        <v>2.6422444139771004E-2</v>
      </c>
    </row>
    <row r="26" spans="2:20" x14ac:dyDescent="0.25">
      <c r="B26">
        <v>326</v>
      </c>
      <c r="C26">
        <v>32602</v>
      </c>
      <c r="D26">
        <v>60316404</v>
      </c>
      <c r="E26" t="s">
        <v>28</v>
      </c>
      <c r="F26" t="s">
        <v>28</v>
      </c>
      <c r="G26">
        <f>IFERROR(VLOOKUP(D26,'Cat 1 Mean Tide'!D:P,10,),0)</f>
        <v>0</v>
      </c>
      <c r="H26">
        <f>IFERROR(VLOOKUP(D26,'Cat 2 Mean Tide'!D:P,10,),0)</f>
        <v>4.3</v>
      </c>
      <c r="I26">
        <f>IFERROR(VLOOKUP(D26,'Cat 3 Mean Tide'!D:P,10,),0)</f>
        <v>9.9</v>
      </c>
      <c r="J26">
        <f>IFERROR(VLOOKUP(D26,'Cat 4 Mean Tide'!D:P,10,),0)</f>
        <v>14.7</v>
      </c>
      <c r="K26">
        <v>19.399999999999999</v>
      </c>
      <c r="L26">
        <f t="shared" si="0"/>
        <v>0</v>
      </c>
      <c r="M26">
        <f t="shared" si="0"/>
        <v>4.3</v>
      </c>
      <c r="N26">
        <f t="shared" si="0"/>
        <v>9.9</v>
      </c>
      <c r="O26">
        <f t="shared" si="0"/>
        <v>14.7</v>
      </c>
      <c r="P26">
        <f t="shared" si="0"/>
        <v>19.399999999999999</v>
      </c>
      <c r="Q26">
        <f t="shared" si="1"/>
        <v>0.42999999999999988</v>
      </c>
      <c r="R26">
        <f t="shared" si="2"/>
        <v>10.520999999999999</v>
      </c>
      <c r="S26" s="26">
        <f t="shared" si="3"/>
        <v>9.7705067030220399E-3</v>
      </c>
      <c r="T26" s="26">
        <f t="shared" si="4"/>
        <v>2.436589839552377E-2</v>
      </c>
    </row>
    <row r="27" spans="2:20" x14ac:dyDescent="0.25">
      <c r="B27">
        <v>326</v>
      </c>
      <c r="C27">
        <v>32602</v>
      </c>
      <c r="D27">
        <v>90644159</v>
      </c>
      <c r="E27" t="s">
        <v>47</v>
      </c>
      <c r="F27" t="s">
        <v>47</v>
      </c>
      <c r="G27">
        <f>IFERROR(VLOOKUP(D27,'Cat 1 Mean Tide'!D:P,10,),0)</f>
        <v>0</v>
      </c>
      <c r="H27">
        <f>IFERROR(VLOOKUP(D27,'Cat 2 Mean Tide'!D:P,10,),0)</f>
        <v>4.3</v>
      </c>
      <c r="I27">
        <f>IFERROR(VLOOKUP(D27,'Cat 3 Mean Tide'!D:P,10,),0)</f>
        <v>9.9</v>
      </c>
      <c r="J27">
        <f>IFERROR(VLOOKUP(D27,'Cat 4 Mean Tide'!D:P,10,),0)</f>
        <v>14.7</v>
      </c>
      <c r="K27">
        <v>19.399999999999999</v>
      </c>
      <c r="L27">
        <f t="shared" si="0"/>
        <v>0</v>
      </c>
      <c r="M27">
        <f t="shared" si="0"/>
        <v>4.3</v>
      </c>
      <c r="N27">
        <f t="shared" si="0"/>
        <v>9.9</v>
      </c>
      <c r="O27">
        <f t="shared" si="0"/>
        <v>14.7</v>
      </c>
      <c r="P27">
        <f t="shared" si="0"/>
        <v>19.399999999999999</v>
      </c>
      <c r="Q27">
        <f t="shared" si="1"/>
        <v>0.42999999999999988</v>
      </c>
      <c r="R27">
        <f t="shared" si="2"/>
        <v>10.520999999999999</v>
      </c>
      <c r="S27" s="26">
        <f t="shared" si="3"/>
        <v>9.7705067030220399E-3</v>
      </c>
      <c r="T27" s="26">
        <f t="shared" si="4"/>
        <v>2.436589839552377E-2</v>
      </c>
    </row>
    <row r="28" spans="2:20" x14ac:dyDescent="0.25">
      <c r="B28">
        <v>326</v>
      </c>
      <c r="C28">
        <v>32602</v>
      </c>
      <c r="D28">
        <v>76225794</v>
      </c>
      <c r="E28" t="s">
        <v>64</v>
      </c>
      <c r="F28" t="s">
        <v>64</v>
      </c>
      <c r="G28">
        <f>IFERROR(VLOOKUP(D28,'Cat 1 Mean Tide'!D:P,10,),0)</f>
        <v>0</v>
      </c>
      <c r="H28">
        <f>IFERROR(VLOOKUP(D28,'Cat 2 Mean Tide'!D:P,10,),0)</f>
        <v>4.0999999999999996</v>
      </c>
      <c r="I28">
        <f>IFERROR(VLOOKUP(D28,'Cat 3 Mean Tide'!D:P,10,),0)</f>
        <v>10</v>
      </c>
      <c r="J28">
        <f>IFERROR(VLOOKUP(D28,'Cat 4 Mean Tide'!D:P,10,),0)</f>
        <v>15</v>
      </c>
      <c r="K28">
        <v>19.399999999999999</v>
      </c>
      <c r="L28">
        <f t="shared" si="0"/>
        <v>0</v>
      </c>
      <c r="M28">
        <f t="shared" si="0"/>
        <v>4.0999999999999996</v>
      </c>
      <c r="N28">
        <f t="shared" si="0"/>
        <v>10</v>
      </c>
      <c r="O28">
        <f t="shared" si="0"/>
        <v>15</v>
      </c>
      <c r="P28">
        <f t="shared" si="0"/>
        <v>19.399999999999999</v>
      </c>
      <c r="Q28">
        <f t="shared" si="1"/>
        <v>0.40999999999999986</v>
      </c>
      <c r="R28">
        <f t="shared" si="2"/>
        <v>10.632</v>
      </c>
      <c r="S28" s="26">
        <f t="shared" si="3"/>
        <v>9.3160645307884555E-3</v>
      </c>
      <c r="T28" s="26">
        <f t="shared" si="4"/>
        <v>2.4622966613554675E-2</v>
      </c>
    </row>
    <row r="29" spans="2:20" x14ac:dyDescent="0.25">
      <c r="B29">
        <v>326</v>
      </c>
      <c r="C29">
        <v>32602</v>
      </c>
      <c r="D29">
        <v>60077321</v>
      </c>
      <c r="E29" t="s">
        <v>58</v>
      </c>
      <c r="F29" t="s">
        <v>58</v>
      </c>
      <c r="G29">
        <f>IFERROR(VLOOKUP(D29,'Cat 1 Mean Tide'!D:P,10,),0)</f>
        <v>0</v>
      </c>
      <c r="H29">
        <f>IFERROR(VLOOKUP(D29,'Cat 2 Mean Tide'!D:P,10,),0)</f>
        <v>3.9</v>
      </c>
      <c r="I29">
        <f>IFERROR(VLOOKUP(D29,'Cat 3 Mean Tide'!D:P,10,),0)</f>
        <v>9.3000000000000007</v>
      </c>
      <c r="J29">
        <f>IFERROR(VLOOKUP(D29,'Cat 4 Mean Tide'!D:P,10,),0)</f>
        <v>14.3</v>
      </c>
      <c r="K29">
        <v>19.3</v>
      </c>
      <c r="L29">
        <f t="shared" si="0"/>
        <v>0</v>
      </c>
      <c r="M29">
        <f t="shared" si="0"/>
        <v>3.9</v>
      </c>
      <c r="N29">
        <f t="shared" si="0"/>
        <v>9.3000000000000007</v>
      </c>
      <c r="O29">
        <f t="shared" si="0"/>
        <v>14.3</v>
      </c>
      <c r="P29">
        <f t="shared" si="0"/>
        <v>19.3</v>
      </c>
      <c r="Q29">
        <f t="shared" si="1"/>
        <v>0.3899999999999999</v>
      </c>
      <c r="R29">
        <f t="shared" si="2"/>
        <v>9.9499999999999993</v>
      </c>
      <c r="S29" s="26">
        <f t="shared" si="3"/>
        <v>8.8616223585548728E-3</v>
      </c>
      <c r="T29" s="26">
        <f t="shared" si="4"/>
        <v>2.3043502427094527E-2</v>
      </c>
    </row>
    <row r="30" spans="2:20" x14ac:dyDescent="0.25">
      <c r="B30">
        <v>326</v>
      </c>
      <c r="C30">
        <v>32602</v>
      </c>
      <c r="D30">
        <v>10006952</v>
      </c>
      <c r="E30" t="s">
        <v>87</v>
      </c>
      <c r="F30" t="s">
        <v>87</v>
      </c>
      <c r="G30">
        <f>IFERROR(VLOOKUP(D30,'Cat 1 Mean Tide'!D:P,10,),0)</f>
        <v>0</v>
      </c>
      <c r="H30">
        <f>IFERROR(VLOOKUP(D30,'Cat 2 Mean Tide'!D:P,10,),0)</f>
        <v>4.0999999999999996</v>
      </c>
      <c r="I30">
        <f>IFERROR(VLOOKUP(D30,'Cat 3 Mean Tide'!D:P,10,),0)</f>
        <v>9.5</v>
      </c>
      <c r="J30">
        <f>IFERROR(VLOOKUP(D30,'Cat 4 Mean Tide'!D:P,10,),0)</f>
        <v>14.1</v>
      </c>
      <c r="K30">
        <v>19</v>
      </c>
      <c r="L30">
        <f t="shared" si="0"/>
        <v>0</v>
      </c>
      <c r="M30">
        <f t="shared" si="0"/>
        <v>4.0999999999999996</v>
      </c>
      <c r="N30">
        <f t="shared" si="0"/>
        <v>9.5</v>
      </c>
      <c r="O30">
        <f t="shared" si="0"/>
        <v>14.1</v>
      </c>
      <c r="P30">
        <f t="shared" si="0"/>
        <v>19</v>
      </c>
      <c r="Q30">
        <f t="shared" si="1"/>
        <v>0.40999999999999986</v>
      </c>
      <c r="R30">
        <f t="shared" si="2"/>
        <v>10.106999999999999</v>
      </c>
      <c r="S30" s="26">
        <f t="shared" si="3"/>
        <v>9.3160645307884555E-3</v>
      </c>
      <c r="T30" s="26">
        <f t="shared" si="4"/>
        <v>2.3407103420165266E-2</v>
      </c>
    </row>
    <row r="31" spans="2:20" x14ac:dyDescent="0.25">
      <c r="B31">
        <v>326</v>
      </c>
      <c r="C31">
        <v>32602</v>
      </c>
      <c r="D31">
        <v>76225129</v>
      </c>
      <c r="E31" t="s">
        <v>83</v>
      </c>
      <c r="F31" t="s">
        <v>83</v>
      </c>
      <c r="G31">
        <f>IFERROR(VLOOKUP(D31,'Cat 1 Mean Tide'!D:P,10,),0)</f>
        <v>0</v>
      </c>
      <c r="H31">
        <f>IFERROR(VLOOKUP(D31,'Cat 2 Mean Tide'!D:P,10,),0)</f>
        <v>3</v>
      </c>
      <c r="I31">
        <f>IFERROR(VLOOKUP(D31,'Cat 3 Mean Tide'!D:P,10,),0)</f>
        <v>8.9</v>
      </c>
      <c r="J31">
        <f>IFERROR(VLOOKUP(D31,'Cat 4 Mean Tide'!D:P,10,),0)</f>
        <v>14.1</v>
      </c>
      <c r="K31">
        <v>18.899999999999999</v>
      </c>
      <c r="L31">
        <f t="shared" si="0"/>
        <v>0</v>
      </c>
      <c r="M31">
        <f t="shared" si="0"/>
        <v>3</v>
      </c>
      <c r="N31">
        <f t="shared" si="0"/>
        <v>8.9</v>
      </c>
      <c r="O31">
        <f t="shared" si="0"/>
        <v>14.1</v>
      </c>
      <c r="P31">
        <f t="shared" si="0"/>
        <v>18.899999999999999</v>
      </c>
      <c r="Q31">
        <f t="shared" si="1"/>
        <v>0.29999999999999993</v>
      </c>
      <c r="R31">
        <f t="shared" si="2"/>
        <v>9.5640000000000001</v>
      </c>
      <c r="S31" s="26">
        <f t="shared" si="3"/>
        <v>6.8166325835037492E-3</v>
      </c>
      <c r="T31" s="26">
        <f t="shared" si="4"/>
        <v>2.2149553488716792E-2</v>
      </c>
    </row>
    <row r="32" spans="2:20" x14ac:dyDescent="0.25">
      <c r="B32">
        <v>326</v>
      </c>
      <c r="C32">
        <v>32602</v>
      </c>
      <c r="D32">
        <v>60022858</v>
      </c>
      <c r="E32" t="s">
        <v>71</v>
      </c>
      <c r="F32" t="s">
        <v>71</v>
      </c>
      <c r="G32">
        <f>IFERROR(VLOOKUP(D32,'Cat 1 Mean Tide'!D:P,10,),0)</f>
        <v>0</v>
      </c>
      <c r="H32">
        <f>IFERROR(VLOOKUP(D32,'Cat 2 Mean Tide'!D:P,10,),0)</f>
        <v>3</v>
      </c>
      <c r="I32">
        <f>IFERROR(VLOOKUP(D32,'Cat 3 Mean Tide'!D:P,10,),0)</f>
        <v>8.4</v>
      </c>
      <c r="J32">
        <f>IFERROR(VLOOKUP(D32,'Cat 4 Mean Tide'!D:P,10,),0)</f>
        <v>13.7</v>
      </c>
      <c r="K32">
        <v>18.600000000000001</v>
      </c>
      <c r="L32">
        <f t="shared" si="0"/>
        <v>0</v>
      </c>
      <c r="M32">
        <f t="shared" si="0"/>
        <v>3</v>
      </c>
      <c r="N32">
        <f t="shared" si="0"/>
        <v>8.4</v>
      </c>
      <c r="O32">
        <f t="shared" si="0"/>
        <v>13.7</v>
      </c>
      <c r="P32">
        <f t="shared" si="0"/>
        <v>18.600000000000001</v>
      </c>
      <c r="Q32">
        <f t="shared" si="1"/>
        <v>0.29999999999999993</v>
      </c>
      <c r="R32">
        <f t="shared" si="2"/>
        <v>9.077</v>
      </c>
      <c r="S32" s="26">
        <f t="shared" si="3"/>
        <v>6.8166325835037492E-3</v>
      </c>
      <c r="T32" s="26">
        <f t="shared" si="4"/>
        <v>2.1021695631229853E-2</v>
      </c>
    </row>
    <row r="33" spans="2:20" x14ac:dyDescent="0.25">
      <c r="B33">
        <v>326</v>
      </c>
      <c r="C33">
        <v>32602</v>
      </c>
      <c r="D33">
        <v>60038033</v>
      </c>
      <c r="E33" t="s">
        <v>89</v>
      </c>
      <c r="F33" t="s">
        <v>89</v>
      </c>
      <c r="G33">
        <f>IFERROR(VLOOKUP(D33,'Cat 1 Mean Tide'!D:P,10,),0)</f>
        <v>0</v>
      </c>
      <c r="H33">
        <f>IFERROR(VLOOKUP(D33,'Cat 2 Mean Tide'!D:P,10,),0)</f>
        <v>2.4</v>
      </c>
      <c r="I33">
        <f>IFERROR(VLOOKUP(D33,'Cat 3 Mean Tide'!D:P,10,),0)</f>
        <v>7.7</v>
      </c>
      <c r="J33">
        <f>IFERROR(VLOOKUP(D33,'Cat 4 Mean Tide'!D:P,10,),0)</f>
        <v>13.1</v>
      </c>
      <c r="K33">
        <v>18.2</v>
      </c>
      <c r="L33">
        <f t="shared" si="0"/>
        <v>0</v>
      </c>
      <c r="M33">
        <f t="shared" si="0"/>
        <v>0</v>
      </c>
      <c r="N33">
        <f t="shared" si="0"/>
        <v>7.7</v>
      </c>
      <c r="O33">
        <f t="shared" si="0"/>
        <v>13.1</v>
      </c>
      <c r="P33">
        <f t="shared" si="0"/>
        <v>18.2</v>
      </c>
      <c r="Q33">
        <f t="shared" si="1"/>
        <v>0</v>
      </c>
      <c r="R33">
        <f t="shared" si="2"/>
        <v>8.3930000000000007</v>
      </c>
      <c r="S33" s="26">
        <f t="shared" si="3"/>
        <v>0</v>
      </c>
      <c r="T33" s="26">
        <f t="shared" si="4"/>
        <v>1.9437599584985366E-2</v>
      </c>
    </row>
    <row r="34" spans="2:20" x14ac:dyDescent="0.25">
      <c r="B34">
        <v>326</v>
      </c>
      <c r="C34">
        <v>32602</v>
      </c>
      <c r="D34">
        <v>60009194</v>
      </c>
      <c r="E34" t="s">
        <v>69</v>
      </c>
      <c r="F34" t="s">
        <v>69</v>
      </c>
      <c r="G34">
        <f>IFERROR(VLOOKUP(D34,'Cat 1 Mean Tide'!D:P,10,),0)</f>
        <v>0</v>
      </c>
      <c r="H34">
        <f>IFERROR(VLOOKUP(D34,'Cat 2 Mean Tide'!D:P,10,),0)</f>
        <v>1.8</v>
      </c>
      <c r="I34">
        <f>IFERROR(VLOOKUP(D34,'Cat 3 Mean Tide'!D:P,10,),0)</f>
        <v>7.2</v>
      </c>
      <c r="J34">
        <f>IFERROR(VLOOKUP(D34,'Cat 4 Mean Tide'!D:P,10,),0)</f>
        <v>12.4</v>
      </c>
      <c r="K34">
        <v>17.3</v>
      </c>
      <c r="L34">
        <f t="shared" si="0"/>
        <v>0</v>
      </c>
      <c r="M34">
        <f t="shared" si="0"/>
        <v>0</v>
      </c>
      <c r="N34">
        <f t="shared" si="0"/>
        <v>7.2</v>
      </c>
      <c r="O34">
        <f t="shared" si="0"/>
        <v>12.4</v>
      </c>
      <c r="P34">
        <f t="shared" si="0"/>
        <v>17.3</v>
      </c>
      <c r="Q34">
        <f t="shared" si="1"/>
        <v>0</v>
      </c>
      <c r="R34">
        <f t="shared" si="2"/>
        <v>7.867</v>
      </c>
      <c r="S34" s="26">
        <f t="shared" si="3"/>
        <v>0</v>
      </c>
      <c r="T34" s="26">
        <f t="shared" si="4"/>
        <v>1.8219420461703783E-2</v>
      </c>
    </row>
    <row r="35" spans="2:20" x14ac:dyDescent="0.25">
      <c r="B35">
        <v>326</v>
      </c>
      <c r="C35">
        <v>32602</v>
      </c>
      <c r="D35">
        <v>60077292</v>
      </c>
      <c r="E35" t="s">
        <v>75</v>
      </c>
      <c r="F35" t="s">
        <v>75</v>
      </c>
      <c r="G35">
        <f>IFERROR(VLOOKUP(D35,'Cat 1 Mean Tide'!D:P,10,),0)</f>
        <v>0</v>
      </c>
      <c r="H35">
        <f>IFERROR(VLOOKUP(D35,'Cat 2 Mean Tide'!D:P,10,),0)</f>
        <v>2.8</v>
      </c>
      <c r="I35">
        <f>IFERROR(VLOOKUP(D35,'Cat 3 Mean Tide'!D:P,10,),0)</f>
        <v>7.9</v>
      </c>
      <c r="J35">
        <f>IFERROR(VLOOKUP(D35,'Cat 4 Mean Tide'!D:P,10,),0)</f>
        <v>12.6</v>
      </c>
      <c r="K35">
        <v>17</v>
      </c>
      <c r="L35">
        <f t="shared" si="0"/>
        <v>0</v>
      </c>
      <c r="M35">
        <f t="shared" si="0"/>
        <v>0</v>
      </c>
      <c r="N35">
        <f t="shared" si="0"/>
        <v>7.9</v>
      </c>
      <c r="O35">
        <f t="shared" si="0"/>
        <v>12.6</v>
      </c>
      <c r="P35">
        <f t="shared" si="0"/>
        <v>17</v>
      </c>
      <c r="Q35">
        <f t="shared" si="1"/>
        <v>0</v>
      </c>
      <c r="R35">
        <f t="shared" si="2"/>
        <v>8.5019999999999989</v>
      </c>
      <c r="S35" s="26">
        <f t="shared" si="3"/>
        <v>0</v>
      </c>
      <c r="T35" s="26">
        <f t="shared" si="4"/>
        <v>1.9690035943231925E-2</v>
      </c>
    </row>
    <row r="36" spans="2:20" x14ac:dyDescent="0.25">
      <c r="B36">
        <v>326</v>
      </c>
      <c r="C36">
        <v>32602</v>
      </c>
      <c r="D36">
        <v>60077086</v>
      </c>
      <c r="E36" t="s">
        <v>91</v>
      </c>
      <c r="F36" t="s">
        <v>91</v>
      </c>
      <c r="G36">
        <f>IFERROR(VLOOKUP(D36,'Cat 1 Mean Tide'!D:P,10,),0)</f>
        <v>0</v>
      </c>
      <c r="H36">
        <f>IFERROR(VLOOKUP(D36,'Cat 2 Mean Tide'!D:P,10,),0)</f>
        <v>0.7</v>
      </c>
      <c r="I36">
        <f>IFERROR(VLOOKUP(D36,'Cat 3 Mean Tide'!D:P,10,),0)</f>
        <v>6</v>
      </c>
      <c r="J36">
        <f>IFERROR(VLOOKUP(D36,'Cat 4 Mean Tide'!D:P,10,),0)</f>
        <v>11.4</v>
      </c>
      <c r="K36">
        <v>16.5</v>
      </c>
      <c r="L36">
        <f t="shared" si="0"/>
        <v>0</v>
      </c>
      <c r="M36">
        <f t="shared" si="0"/>
        <v>0</v>
      </c>
      <c r="N36">
        <f t="shared" si="0"/>
        <v>6</v>
      </c>
      <c r="O36">
        <f t="shared" si="0"/>
        <v>11.4</v>
      </c>
      <c r="P36">
        <f t="shared" si="0"/>
        <v>16.5</v>
      </c>
      <c r="Q36">
        <f t="shared" si="1"/>
        <v>0</v>
      </c>
      <c r="R36">
        <f t="shared" si="2"/>
        <v>6.6929999999999996</v>
      </c>
      <c r="S36" s="26">
        <f t="shared" si="3"/>
        <v>0</v>
      </c>
      <c r="T36" s="26">
        <f t="shared" si="4"/>
        <v>1.5500518768295847E-2</v>
      </c>
    </row>
    <row r="37" spans="2:20" x14ac:dyDescent="0.25">
      <c r="B37">
        <v>326</v>
      </c>
      <c r="C37">
        <v>32602</v>
      </c>
      <c r="D37">
        <v>60095743</v>
      </c>
      <c r="E37" t="s">
        <v>79</v>
      </c>
      <c r="F37" t="s">
        <v>79</v>
      </c>
      <c r="G37">
        <f>IFERROR(VLOOKUP(D37,'Cat 1 Mean Tide'!D:P,10,),0)</f>
        <v>0</v>
      </c>
      <c r="H37">
        <f>IFERROR(VLOOKUP(D37,'Cat 2 Mean Tide'!D:P,10,),0)</f>
        <v>0</v>
      </c>
      <c r="I37">
        <f>IFERROR(VLOOKUP(D37,'Cat 3 Mean Tide'!D:P,10,),0)</f>
        <v>6</v>
      </c>
      <c r="J37">
        <f>IFERROR(VLOOKUP(D37,'Cat 4 Mean Tide'!D:P,10,),0)</f>
        <v>11.3</v>
      </c>
      <c r="K37">
        <v>16.100000000000001</v>
      </c>
      <c r="L37">
        <f t="shared" si="0"/>
        <v>0</v>
      </c>
      <c r="M37">
        <f t="shared" si="0"/>
        <v>0</v>
      </c>
      <c r="N37">
        <f t="shared" si="0"/>
        <v>6</v>
      </c>
      <c r="O37">
        <f t="shared" si="0"/>
        <v>11.3</v>
      </c>
      <c r="P37">
        <f t="shared" si="0"/>
        <v>16.100000000000001</v>
      </c>
      <c r="Q37">
        <f t="shared" si="1"/>
        <v>0</v>
      </c>
      <c r="R37">
        <f t="shared" si="2"/>
        <v>6.6740000000000004</v>
      </c>
      <c r="S37" s="26">
        <f t="shared" si="3"/>
        <v>0</v>
      </c>
      <c r="T37" s="26">
        <f t="shared" si="4"/>
        <v>1.5456516100344613E-2</v>
      </c>
    </row>
    <row r="38" spans="2:20" x14ac:dyDescent="0.25">
      <c r="B38">
        <v>326</v>
      </c>
      <c r="C38">
        <v>32602</v>
      </c>
      <c r="D38">
        <v>60130026</v>
      </c>
      <c r="E38" t="s">
        <v>81</v>
      </c>
      <c r="F38" t="s">
        <v>81</v>
      </c>
      <c r="G38">
        <f>IFERROR(VLOOKUP(D38,'Cat 1 Mean Tide'!D:P,10,),0)</f>
        <v>0</v>
      </c>
      <c r="H38">
        <f>IFERROR(VLOOKUP(D38,'Cat 2 Mean Tide'!D:P,10,),0)</f>
        <v>0.8</v>
      </c>
      <c r="I38">
        <f>IFERROR(VLOOKUP(D38,'Cat 3 Mean Tide'!D:P,10,),0)</f>
        <v>6.6</v>
      </c>
      <c r="J38">
        <f>IFERROR(VLOOKUP(D38,'Cat 4 Mean Tide'!D:P,10,),0)</f>
        <v>11.6</v>
      </c>
      <c r="K38">
        <v>15.9</v>
      </c>
      <c r="L38">
        <f t="shared" si="0"/>
        <v>0</v>
      </c>
      <c r="M38">
        <f t="shared" si="0"/>
        <v>0</v>
      </c>
      <c r="N38">
        <f t="shared" si="0"/>
        <v>6.6</v>
      </c>
      <c r="O38">
        <f t="shared" si="0"/>
        <v>11.6</v>
      </c>
      <c r="P38">
        <f t="shared" si="0"/>
        <v>15.9</v>
      </c>
      <c r="Q38">
        <f t="shared" si="1"/>
        <v>0</v>
      </c>
      <c r="R38">
        <f t="shared" si="2"/>
        <v>7.2289999999999992</v>
      </c>
      <c r="S38" s="26">
        <f t="shared" si="3"/>
        <v>0</v>
      </c>
      <c r="T38" s="26">
        <f t="shared" si="4"/>
        <v>1.6741857190499129E-2</v>
      </c>
    </row>
    <row r="39" spans="2:20" x14ac:dyDescent="0.25">
      <c r="B39">
        <v>326</v>
      </c>
      <c r="C39">
        <v>32602</v>
      </c>
      <c r="D39">
        <v>93055508</v>
      </c>
      <c r="E39" t="s">
        <v>85</v>
      </c>
      <c r="F39" t="s">
        <v>85</v>
      </c>
      <c r="G39">
        <f>IFERROR(VLOOKUP(D39,'Cat 1 Mean Tide'!D:P,10,),0)</f>
        <v>0</v>
      </c>
      <c r="H39">
        <f>IFERROR(VLOOKUP(D39,'Cat 2 Mean Tide'!D:P,10,),0)</f>
        <v>0.5</v>
      </c>
      <c r="I39">
        <f>IFERROR(VLOOKUP(D39,'Cat 3 Mean Tide'!D:P,10,),0)</f>
        <v>5.8</v>
      </c>
      <c r="J39">
        <f>IFERROR(VLOOKUP(D39,'Cat 4 Mean Tide'!D:P,10,),0)</f>
        <v>10.9</v>
      </c>
      <c r="K39">
        <v>15.6</v>
      </c>
      <c r="L39">
        <f t="shared" si="0"/>
        <v>0</v>
      </c>
      <c r="M39">
        <f t="shared" si="0"/>
        <v>0</v>
      </c>
      <c r="N39">
        <f t="shared" si="0"/>
        <v>5.8</v>
      </c>
      <c r="O39">
        <f t="shared" si="0"/>
        <v>10.9</v>
      </c>
      <c r="P39">
        <f t="shared" si="0"/>
        <v>15.6</v>
      </c>
      <c r="Q39">
        <f t="shared" si="1"/>
        <v>0</v>
      </c>
      <c r="R39">
        <f t="shared" si="2"/>
        <v>6.4509999999999987</v>
      </c>
      <c r="S39" s="26">
        <f t="shared" si="3"/>
        <v>0</v>
      </c>
      <c r="T39" s="26">
        <f t="shared" si="4"/>
        <v>1.494006373439063E-2</v>
      </c>
    </row>
    <row r="40" spans="2:20" x14ac:dyDescent="0.25">
      <c r="B40">
        <v>326</v>
      </c>
      <c r="C40">
        <v>32602</v>
      </c>
      <c r="D40">
        <v>60077224</v>
      </c>
      <c r="E40" t="s">
        <v>93</v>
      </c>
      <c r="F40" t="s">
        <v>93</v>
      </c>
      <c r="G40">
        <f>IFERROR(VLOOKUP(D40,'Cat 1 Mean Tide'!D:P,10,),0)</f>
        <v>0</v>
      </c>
      <c r="H40">
        <f>IFERROR(VLOOKUP(D40,'Cat 2 Mean Tide'!D:P,10,),0)</f>
        <v>0</v>
      </c>
      <c r="I40">
        <f>IFERROR(VLOOKUP(D40,'Cat 3 Mean Tide'!D:P,10,),0)</f>
        <v>6.2</v>
      </c>
      <c r="J40">
        <f>IFERROR(VLOOKUP(D40,'Cat 4 Mean Tide'!D:P,10,),0)</f>
        <v>10.4</v>
      </c>
      <c r="K40">
        <v>15</v>
      </c>
      <c r="L40">
        <f t="shared" si="0"/>
        <v>0</v>
      </c>
      <c r="M40">
        <f t="shared" si="0"/>
        <v>0</v>
      </c>
      <c r="N40">
        <f t="shared" si="0"/>
        <v>6.2</v>
      </c>
      <c r="O40">
        <f t="shared" si="0"/>
        <v>10.4</v>
      </c>
      <c r="P40">
        <f t="shared" si="0"/>
        <v>15</v>
      </c>
      <c r="Q40">
        <f t="shared" si="1"/>
        <v>0</v>
      </c>
      <c r="R40">
        <f t="shared" si="2"/>
        <v>6.7579999999999991</v>
      </c>
      <c r="S40" s="26">
        <f t="shared" si="3"/>
        <v>0</v>
      </c>
      <c r="T40" s="26">
        <f t="shared" si="4"/>
        <v>1.5651054211286916E-2</v>
      </c>
    </row>
    <row r="41" spans="2:20" x14ac:dyDescent="0.25">
      <c r="B41">
        <v>326</v>
      </c>
      <c r="C41">
        <v>32602</v>
      </c>
      <c r="D41">
        <v>60078567</v>
      </c>
      <c r="E41" t="s">
        <v>77</v>
      </c>
      <c r="F41" t="s">
        <v>77</v>
      </c>
      <c r="G41">
        <f>IFERROR(VLOOKUP(D41,'Cat 1 Mean Tide'!D:P,10,),0)</f>
        <v>0</v>
      </c>
      <c r="H41">
        <f>IFERROR(VLOOKUP(D41,'Cat 2 Mean Tide'!D:P,10,),0)</f>
        <v>0</v>
      </c>
      <c r="I41">
        <f>IFERROR(VLOOKUP(D41,'Cat 3 Mean Tide'!D:P,10,),0)</f>
        <v>4.9000000000000004</v>
      </c>
      <c r="J41">
        <f>IFERROR(VLOOKUP(D41,'Cat 4 Mean Tide'!D:P,10,),0)</f>
        <v>10.1</v>
      </c>
      <c r="K41">
        <v>14.6</v>
      </c>
      <c r="L41">
        <f t="shared" si="0"/>
        <v>0</v>
      </c>
      <c r="M41">
        <f t="shared" si="0"/>
        <v>0</v>
      </c>
      <c r="N41">
        <f t="shared" si="0"/>
        <v>4.9000000000000004</v>
      </c>
      <c r="O41">
        <f t="shared" si="0"/>
        <v>10.1</v>
      </c>
      <c r="P41">
        <f t="shared" si="0"/>
        <v>14.6</v>
      </c>
      <c r="Q41">
        <f t="shared" si="1"/>
        <v>0</v>
      </c>
      <c r="R41">
        <f t="shared" si="2"/>
        <v>5.5549999999999997</v>
      </c>
      <c r="S41" s="26">
        <f t="shared" si="3"/>
        <v>0</v>
      </c>
      <c r="T41" s="26">
        <f t="shared" si="4"/>
        <v>1.2864990551006041E-2</v>
      </c>
    </row>
    <row r="42" spans="2:20" x14ac:dyDescent="0.25">
      <c r="B42">
        <v>326</v>
      </c>
      <c r="C42">
        <v>32602</v>
      </c>
      <c r="D42">
        <v>60027234</v>
      </c>
      <c r="E42" t="s">
        <v>73</v>
      </c>
      <c r="F42" t="s">
        <v>73</v>
      </c>
      <c r="G42">
        <f>IFERROR(VLOOKUP(D42,'Cat 1 Mean Tide'!D:P,10,),0)</f>
        <v>0</v>
      </c>
      <c r="H42">
        <f>IFERROR(VLOOKUP(D42,'Cat 2 Mean Tide'!D:P,10,),0)</f>
        <v>0</v>
      </c>
      <c r="I42">
        <f>IFERROR(VLOOKUP(D42,'Cat 3 Mean Tide'!D:P,10,),0)</f>
        <v>4.5</v>
      </c>
      <c r="J42">
        <f>IFERROR(VLOOKUP(D42,'Cat 4 Mean Tide'!D:P,10,),0)</f>
        <v>9.5</v>
      </c>
      <c r="K42">
        <v>14.3</v>
      </c>
      <c r="L42">
        <f t="shared" si="0"/>
        <v>0</v>
      </c>
      <c r="M42">
        <f t="shared" si="0"/>
        <v>0</v>
      </c>
      <c r="N42">
        <f t="shared" si="0"/>
        <v>4.5</v>
      </c>
      <c r="O42">
        <f t="shared" si="0"/>
        <v>9.5</v>
      </c>
      <c r="P42">
        <f t="shared" si="0"/>
        <v>14.3</v>
      </c>
      <c r="Q42">
        <f t="shared" si="1"/>
        <v>0</v>
      </c>
      <c r="R42">
        <f t="shared" si="2"/>
        <v>5.1439999999999992</v>
      </c>
      <c r="S42" s="26">
        <f t="shared" si="3"/>
        <v>0</v>
      </c>
      <c r="T42" s="26">
        <f t="shared" si="4"/>
        <v>1.1913143365324045E-2</v>
      </c>
    </row>
    <row r="43" spans="2:20" x14ac:dyDescent="0.25">
      <c r="B43">
        <v>326</v>
      </c>
      <c r="C43">
        <v>32602</v>
      </c>
      <c r="D43">
        <v>60027234</v>
      </c>
      <c r="E43" t="s">
        <v>73</v>
      </c>
      <c r="F43" t="s">
        <v>73</v>
      </c>
      <c r="G43">
        <f>IFERROR(VLOOKUP(D43,'Cat 1 Mean Tide'!D:P,10,),0)</f>
        <v>0</v>
      </c>
      <c r="H43">
        <f>IFERROR(VLOOKUP(D43,'Cat 2 Mean Tide'!D:P,10,),0)</f>
        <v>0</v>
      </c>
      <c r="I43">
        <f>IFERROR(VLOOKUP(D43,'Cat 3 Mean Tide'!D:P,10,),0)</f>
        <v>4.5</v>
      </c>
      <c r="J43">
        <f>IFERROR(VLOOKUP(D43,'Cat 4 Mean Tide'!D:P,10,),0)</f>
        <v>9.5</v>
      </c>
      <c r="K43">
        <v>13.3</v>
      </c>
      <c r="L43">
        <f t="shared" si="0"/>
        <v>0</v>
      </c>
      <c r="M43">
        <f t="shared" si="0"/>
        <v>0</v>
      </c>
      <c r="N43">
        <f t="shared" si="0"/>
        <v>4.5</v>
      </c>
      <c r="O43">
        <f t="shared" si="0"/>
        <v>9.5</v>
      </c>
      <c r="P43">
        <f t="shared" si="0"/>
        <v>13.3</v>
      </c>
      <c r="Q43">
        <f t="shared" si="1"/>
        <v>0</v>
      </c>
      <c r="R43">
        <f t="shared" si="2"/>
        <v>5.1139999999999999</v>
      </c>
      <c r="S43" s="26">
        <f t="shared" si="3"/>
        <v>0</v>
      </c>
      <c r="T43" s="26">
        <f t="shared" si="4"/>
        <v>1.1843665468558936E-2</v>
      </c>
    </row>
    <row r="44" spans="2:20" x14ac:dyDescent="0.25">
      <c r="B44">
        <v>326</v>
      </c>
      <c r="C44">
        <v>32602</v>
      </c>
      <c r="D44">
        <v>60001792</v>
      </c>
      <c r="E44" t="s">
        <v>104</v>
      </c>
      <c r="F44" t="s">
        <v>104</v>
      </c>
      <c r="G44">
        <f>IFERROR(VLOOKUP(D44,'Cat 1 Mean Tide'!D:P,10,),0)</f>
        <v>0</v>
      </c>
      <c r="H44">
        <f>IFERROR(VLOOKUP(D44,'Cat 2 Mean Tide'!D:P,10,),0)</f>
        <v>0</v>
      </c>
      <c r="I44">
        <f>IFERROR(VLOOKUP(D44,'Cat 3 Mean Tide'!D:P,10,),0)</f>
        <v>2.7</v>
      </c>
      <c r="J44">
        <f>IFERROR(VLOOKUP(D44,'Cat 4 Mean Tide'!D:P,10,),0)</f>
        <v>8.1</v>
      </c>
      <c r="K44">
        <v>13.2</v>
      </c>
      <c r="L44">
        <f t="shared" si="0"/>
        <v>0</v>
      </c>
      <c r="M44">
        <f t="shared" si="0"/>
        <v>0</v>
      </c>
      <c r="N44">
        <f t="shared" si="0"/>
        <v>0</v>
      </c>
      <c r="O44">
        <f t="shared" si="0"/>
        <v>8.1</v>
      </c>
      <c r="P44">
        <f t="shared" si="0"/>
        <v>13.2</v>
      </c>
      <c r="Q44">
        <f t="shared" si="1"/>
        <v>0</v>
      </c>
      <c r="R44">
        <f t="shared" si="2"/>
        <v>0.96299999999999963</v>
      </c>
      <c r="S44" s="26">
        <f t="shared" si="3"/>
        <v>0</v>
      </c>
      <c r="T44" s="26">
        <f t="shared" si="4"/>
        <v>2.2302404861600021E-3</v>
      </c>
    </row>
    <row r="45" spans="2:20" x14ac:dyDescent="0.25">
      <c r="B45">
        <v>326</v>
      </c>
      <c r="C45">
        <v>32602</v>
      </c>
      <c r="D45">
        <v>60027234</v>
      </c>
      <c r="E45" t="s">
        <v>73</v>
      </c>
      <c r="F45" t="s">
        <v>73</v>
      </c>
      <c r="G45">
        <f>IFERROR(VLOOKUP(D45,'Cat 1 Mean Tide'!D:P,10,),0)</f>
        <v>0</v>
      </c>
      <c r="H45">
        <f>IFERROR(VLOOKUP(D45,'Cat 2 Mean Tide'!D:P,10,),0)</f>
        <v>0</v>
      </c>
      <c r="I45">
        <f>IFERROR(VLOOKUP(D45,'Cat 3 Mean Tide'!D:P,10,),0)</f>
        <v>4.5</v>
      </c>
      <c r="J45">
        <f>IFERROR(VLOOKUP(D45,'Cat 4 Mean Tide'!D:P,10,),0)</f>
        <v>9.5</v>
      </c>
      <c r="K45">
        <v>13.2</v>
      </c>
      <c r="L45">
        <f t="shared" si="0"/>
        <v>0</v>
      </c>
      <c r="M45">
        <f t="shared" si="0"/>
        <v>0</v>
      </c>
      <c r="N45">
        <f t="shared" si="0"/>
        <v>4.5</v>
      </c>
      <c r="O45">
        <f t="shared" si="0"/>
        <v>9.5</v>
      </c>
      <c r="P45">
        <f t="shared" si="0"/>
        <v>13.2</v>
      </c>
      <c r="Q45">
        <f t="shared" si="1"/>
        <v>0</v>
      </c>
      <c r="R45">
        <f t="shared" si="2"/>
        <v>5.1109999999999998</v>
      </c>
      <c r="S45" s="26">
        <f t="shared" si="3"/>
        <v>0</v>
      </c>
      <c r="T45" s="26">
        <f t="shared" si="4"/>
        <v>1.1836717678882424E-2</v>
      </c>
    </row>
    <row r="46" spans="2:20" x14ac:dyDescent="0.25">
      <c r="B46">
        <v>326</v>
      </c>
      <c r="C46">
        <v>32602</v>
      </c>
      <c r="D46">
        <v>60027234</v>
      </c>
      <c r="E46" t="s">
        <v>73</v>
      </c>
      <c r="F46" t="s">
        <v>73</v>
      </c>
      <c r="G46">
        <f>IFERROR(VLOOKUP(D46,'Cat 1 Mean Tide'!D:P,10,),0)</f>
        <v>0</v>
      </c>
      <c r="H46">
        <f>IFERROR(VLOOKUP(D46,'Cat 2 Mean Tide'!D:P,10,),0)</f>
        <v>0</v>
      </c>
      <c r="I46">
        <f>IFERROR(VLOOKUP(D46,'Cat 3 Mean Tide'!D:P,10,),0)</f>
        <v>4.5</v>
      </c>
      <c r="J46">
        <f>IFERROR(VLOOKUP(D46,'Cat 4 Mean Tide'!D:P,10,),0)</f>
        <v>9.5</v>
      </c>
      <c r="K46">
        <v>13.1</v>
      </c>
      <c r="L46">
        <f t="shared" si="0"/>
        <v>0</v>
      </c>
      <c r="M46">
        <f t="shared" si="0"/>
        <v>0</v>
      </c>
      <c r="N46">
        <f t="shared" si="0"/>
        <v>4.5</v>
      </c>
      <c r="O46">
        <f t="shared" si="0"/>
        <v>9.5</v>
      </c>
      <c r="P46">
        <f t="shared" si="0"/>
        <v>13.1</v>
      </c>
      <c r="Q46">
        <f t="shared" si="1"/>
        <v>0</v>
      </c>
      <c r="R46">
        <f t="shared" si="2"/>
        <v>5.1079999999999997</v>
      </c>
      <c r="S46" s="26">
        <f t="shared" si="3"/>
        <v>0</v>
      </c>
      <c r="T46" s="26">
        <f t="shared" si="4"/>
        <v>1.1829769889205914E-2</v>
      </c>
    </row>
    <row r="47" spans="2:20" x14ac:dyDescent="0.25">
      <c r="B47">
        <v>326</v>
      </c>
      <c r="C47">
        <v>32602</v>
      </c>
      <c r="D47">
        <v>60038789</v>
      </c>
      <c r="E47" t="s">
        <v>108</v>
      </c>
      <c r="F47" t="s">
        <v>108</v>
      </c>
      <c r="G47">
        <f>IFERROR(VLOOKUP(D47,'Cat 1 Mean Tide'!D:P,10,),0)</f>
        <v>0</v>
      </c>
      <c r="H47">
        <f>IFERROR(VLOOKUP(D47,'Cat 2 Mean Tide'!D:P,10,),0)</f>
        <v>0</v>
      </c>
      <c r="I47">
        <f>IFERROR(VLOOKUP(D47,'Cat 3 Mean Tide'!D:P,10,),0)</f>
        <v>1.7</v>
      </c>
      <c r="J47">
        <f>IFERROR(VLOOKUP(D47,'Cat 4 Mean Tide'!D:P,10,),0)</f>
        <v>7.1</v>
      </c>
      <c r="K47">
        <v>12.3</v>
      </c>
      <c r="L47">
        <f t="shared" si="0"/>
        <v>0</v>
      </c>
      <c r="M47">
        <f t="shared" si="0"/>
        <v>0</v>
      </c>
      <c r="N47">
        <f t="shared" si="0"/>
        <v>0</v>
      </c>
      <c r="O47">
        <f t="shared" si="0"/>
        <v>7.1</v>
      </c>
      <c r="P47">
        <f t="shared" si="0"/>
        <v>12.3</v>
      </c>
      <c r="Q47">
        <f t="shared" si="1"/>
        <v>0</v>
      </c>
      <c r="R47">
        <f t="shared" si="2"/>
        <v>0.86599999999999966</v>
      </c>
      <c r="S47" s="26">
        <f t="shared" si="3"/>
        <v>0</v>
      </c>
      <c r="T47" s="26">
        <f t="shared" si="4"/>
        <v>2.0055952866194827E-3</v>
      </c>
    </row>
    <row r="48" spans="2:20" x14ac:dyDescent="0.25">
      <c r="B48">
        <v>326</v>
      </c>
      <c r="C48">
        <v>32602</v>
      </c>
      <c r="D48">
        <v>60057387</v>
      </c>
      <c r="E48" t="s">
        <v>110</v>
      </c>
      <c r="F48" t="s">
        <v>110</v>
      </c>
      <c r="G48">
        <f>IFERROR(VLOOKUP(D48,'Cat 1 Mean Tide'!D:P,10,),0)</f>
        <v>0</v>
      </c>
      <c r="H48">
        <f>IFERROR(VLOOKUP(D48,'Cat 2 Mean Tide'!D:P,10,),0)</f>
        <v>0</v>
      </c>
      <c r="I48">
        <f>IFERROR(VLOOKUP(D48,'Cat 3 Mean Tide'!D:P,10,),0)</f>
        <v>2.6</v>
      </c>
      <c r="J48">
        <f>IFERROR(VLOOKUP(D48,'Cat 4 Mean Tide'!D:P,10,),0)</f>
        <v>7.6</v>
      </c>
      <c r="K48">
        <v>12.2</v>
      </c>
      <c r="L48">
        <f t="shared" si="0"/>
        <v>0</v>
      </c>
      <c r="M48">
        <f t="shared" si="0"/>
        <v>0</v>
      </c>
      <c r="N48">
        <f t="shared" si="0"/>
        <v>0</v>
      </c>
      <c r="O48">
        <f t="shared" si="0"/>
        <v>7.6</v>
      </c>
      <c r="P48">
        <f t="shared" si="0"/>
        <v>12.2</v>
      </c>
      <c r="Q48">
        <f t="shared" si="1"/>
        <v>0</v>
      </c>
      <c r="R48">
        <f t="shared" si="2"/>
        <v>0.89799999999999969</v>
      </c>
      <c r="S48" s="26">
        <f t="shared" si="3"/>
        <v>0</v>
      </c>
      <c r="T48" s="26">
        <f t="shared" si="4"/>
        <v>2.0797050431689327E-3</v>
      </c>
    </row>
    <row r="49" spans="2:20" x14ac:dyDescent="0.25">
      <c r="B49">
        <v>326</v>
      </c>
      <c r="C49">
        <v>32602</v>
      </c>
      <c r="D49">
        <v>60066621</v>
      </c>
      <c r="E49" t="s">
        <v>112</v>
      </c>
      <c r="F49" t="s">
        <v>112</v>
      </c>
      <c r="G49">
        <f>IFERROR(VLOOKUP(D49,'Cat 1 Mean Tide'!D:P,10,),0)</f>
        <v>0</v>
      </c>
      <c r="H49">
        <f>IFERROR(VLOOKUP(D49,'Cat 2 Mean Tide'!D:P,10,),0)</f>
        <v>0</v>
      </c>
      <c r="I49">
        <f>IFERROR(VLOOKUP(D49,'Cat 3 Mean Tide'!D:P,10,),0)</f>
        <v>2.6</v>
      </c>
      <c r="J49">
        <f>IFERROR(VLOOKUP(D49,'Cat 4 Mean Tide'!D:P,10,),0)</f>
        <v>7.6</v>
      </c>
      <c r="K49">
        <v>12.2</v>
      </c>
      <c r="L49">
        <f t="shared" si="0"/>
        <v>0</v>
      </c>
      <c r="M49">
        <f t="shared" si="0"/>
        <v>0</v>
      </c>
      <c r="N49">
        <f t="shared" si="0"/>
        <v>0</v>
      </c>
      <c r="O49">
        <f t="shared" si="0"/>
        <v>7.6</v>
      </c>
      <c r="P49">
        <f t="shared" si="0"/>
        <v>12.2</v>
      </c>
      <c r="Q49">
        <f t="shared" si="1"/>
        <v>0</v>
      </c>
      <c r="R49">
        <f t="shared" si="2"/>
        <v>0.89799999999999969</v>
      </c>
      <c r="S49" s="26">
        <f t="shared" si="3"/>
        <v>0</v>
      </c>
      <c r="T49" s="26">
        <f t="shared" si="4"/>
        <v>2.0797050431689327E-3</v>
      </c>
    </row>
    <row r="50" spans="2:20" x14ac:dyDescent="0.25">
      <c r="B50">
        <v>326</v>
      </c>
      <c r="C50">
        <v>32602</v>
      </c>
      <c r="D50">
        <v>60075186</v>
      </c>
      <c r="E50" t="s">
        <v>100</v>
      </c>
      <c r="F50" t="s">
        <v>100</v>
      </c>
      <c r="G50">
        <f>IFERROR(VLOOKUP(D50,'Cat 1 Mean Tide'!D:P,10,),0)</f>
        <v>0</v>
      </c>
      <c r="H50">
        <f>IFERROR(VLOOKUP(D50,'Cat 2 Mean Tide'!D:P,10,),0)</f>
        <v>0</v>
      </c>
      <c r="I50">
        <f>IFERROR(VLOOKUP(D50,'Cat 3 Mean Tide'!D:P,10,),0)</f>
        <v>2.8</v>
      </c>
      <c r="J50">
        <f>IFERROR(VLOOKUP(D50,'Cat 4 Mean Tide'!D:P,10,),0)</f>
        <v>7.4</v>
      </c>
      <c r="K50">
        <v>12.1</v>
      </c>
      <c r="L50">
        <f t="shared" si="0"/>
        <v>0</v>
      </c>
      <c r="M50">
        <f t="shared" si="0"/>
        <v>0</v>
      </c>
      <c r="N50">
        <f t="shared" si="0"/>
        <v>0</v>
      </c>
      <c r="O50">
        <f t="shared" si="0"/>
        <v>7.4</v>
      </c>
      <c r="P50">
        <f t="shared" si="0"/>
        <v>12.1</v>
      </c>
      <c r="Q50">
        <f t="shared" si="1"/>
        <v>0</v>
      </c>
      <c r="R50">
        <f t="shared" si="2"/>
        <v>0.88099999999999978</v>
      </c>
      <c r="S50" s="26">
        <f t="shared" si="3"/>
        <v>0</v>
      </c>
      <c r="T50" s="26">
        <f t="shared" si="4"/>
        <v>2.0403342350020378E-3</v>
      </c>
    </row>
    <row r="51" spans="2:20" x14ac:dyDescent="0.25">
      <c r="B51">
        <v>326</v>
      </c>
      <c r="C51">
        <v>32602</v>
      </c>
      <c r="D51">
        <v>10006982</v>
      </c>
      <c r="E51" t="s">
        <v>95</v>
      </c>
      <c r="F51" t="s">
        <v>95</v>
      </c>
      <c r="G51">
        <f>IFERROR(VLOOKUP(D51,'Cat 1 Mean Tide'!D:P,10,),0)</f>
        <v>0</v>
      </c>
      <c r="H51">
        <f>IFERROR(VLOOKUP(D51,'Cat 2 Mean Tide'!D:P,10,),0)</f>
        <v>0</v>
      </c>
      <c r="I51">
        <f>IFERROR(VLOOKUP(D51,'Cat 3 Mean Tide'!D:P,10,),0)</f>
        <v>1.4</v>
      </c>
      <c r="J51">
        <f>IFERROR(VLOOKUP(D51,'Cat 4 Mean Tide'!D:P,10,),0)</f>
        <v>6.8</v>
      </c>
      <c r="K51">
        <v>11.9</v>
      </c>
      <c r="L51">
        <f t="shared" si="0"/>
        <v>0</v>
      </c>
      <c r="M51">
        <f t="shared" si="0"/>
        <v>0</v>
      </c>
      <c r="N51">
        <f t="shared" si="0"/>
        <v>0</v>
      </c>
      <c r="O51">
        <f t="shared" si="0"/>
        <v>6.8</v>
      </c>
      <c r="P51">
        <f t="shared" si="0"/>
        <v>11.9</v>
      </c>
      <c r="Q51">
        <f t="shared" si="1"/>
        <v>0</v>
      </c>
      <c r="R51">
        <f t="shared" si="2"/>
        <v>0.83299999999999974</v>
      </c>
      <c r="S51" s="26">
        <f t="shared" si="3"/>
        <v>0</v>
      </c>
      <c r="T51" s="26">
        <f t="shared" si="4"/>
        <v>1.929169600177863E-3</v>
      </c>
    </row>
    <row r="52" spans="2:20" x14ac:dyDescent="0.25">
      <c r="B52">
        <v>326</v>
      </c>
      <c r="C52">
        <v>32602</v>
      </c>
      <c r="D52">
        <v>74204078</v>
      </c>
      <c r="E52" t="s">
        <v>113</v>
      </c>
      <c r="F52" t="s">
        <v>113</v>
      </c>
      <c r="G52">
        <f>IFERROR(VLOOKUP(D52,'Cat 1 Mean Tide'!D:P,10,),0)</f>
        <v>0</v>
      </c>
      <c r="H52">
        <f>IFERROR(VLOOKUP(D52,'Cat 2 Mean Tide'!D:P,10,),0)</f>
        <v>0</v>
      </c>
      <c r="I52">
        <f>IFERROR(VLOOKUP(D52,'Cat 3 Mean Tide'!D:P,10,),0)</f>
        <v>0.3</v>
      </c>
      <c r="J52">
        <f>IFERROR(VLOOKUP(D52,'Cat 4 Mean Tide'!D:P,10,),0)</f>
        <v>5.5</v>
      </c>
      <c r="K52">
        <v>10.6</v>
      </c>
      <c r="L52">
        <f t="shared" si="0"/>
        <v>0</v>
      </c>
      <c r="M52">
        <f t="shared" si="0"/>
        <v>0</v>
      </c>
      <c r="N52">
        <f t="shared" si="0"/>
        <v>0</v>
      </c>
      <c r="O52">
        <f t="shared" si="0"/>
        <v>5.5</v>
      </c>
      <c r="P52">
        <f t="shared" si="0"/>
        <v>10.6</v>
      </c>
      <c r="Q52">
        <f t="shared" si="1"/>
        <v>0</v>
      </c>
      <c r="R52">
        <f t="shared" si="2"/>
        <v>0.70299999999999963</v>
      </c>
      <c r="S52" s="26">
        <f t="shared" si="3"/>
        <v>0</v>
      </c>
      <c r="T52" s="26">
        <f t="shared" si="4"/>
        <v>1.6280987141957231E-3</v>
      </c>
    </row>
    <row r="53" spans="2:20" x14ac:dyDescent="0.25">
      <c r="B53">
        <v>326</v>
      </c>
      <c r="C53">
        <v>32602</v>
      </c>
      <c r="D53">
        <v>60036280</v>
      </c>
      <c r="E53" t="s">
        <v>106</v>
      </c>
      <c r="F53" t="s">
        <v>106</v>
      </c>
      <c r="G53">
        <f>IFERROR(VLOOKUP(D53,'Cat 1 Mean Tide'!D:P,10,),0)</f>
        <v>0</v>
      </c>
      <c r="H53">
        <f>IFERROR(VLOOKUP(D53,'Cat 2 Mean Tide'!D:P,10,),0)</f>
        <v>0</v>
      </c>
      <c r="I53">
        <f>IFERROR(VLOOKUP(D53,'Cat 3 Mean Tide'!D:P,10,),0)</f>
        <v>1</v>
      </c>
      <c r="J53">
        <f>IFERROR(VLOOKUP(D53,'Cat 4 Mean Tide'!D:P,10,),0)</f>
        <v>6</v>
      </c>
      <c r="K53">
        <v>10.5</v>
      </c>
      <c r="L53">
        <f t="shared" si="0"/>
        <v>0</v>
      </c>
      <c r="M53">
        <f t="shared" si="0"/>
        <v>0</v>
      </c>
      <c r="N53">
        <f t="shared" si="0"/>
        <v>0</v>
      </c>
      <c r="O53">
        <f t="shared" si="0"/>
        <v>6</v>
      </c>
      <c r="P53">
        <f t="shared" si="0"/>
        <v>10.5</v>
      </c>
      <c r="Q53">
        <f t="shared" si="1"/>
        <v>0</v>
      </c>
      <c r="R53">
        <f t="shared" si="2"/>
        <v>0.73499999999999976</v>
      </c>
      <c r="S53" s="26">
        <f t="shared" si="3"/>
        <v>0</v>
      </c>
      <c r="T53" s="26">
        <f t="shared" si="4"/>
        <v>1.7022084707451731E-3</v>
      </c>
    </row>
    <row r="54" spans="2:20" x14ac:dyDescent="0.25">
      <c r="B54">
        <v>326</v>
      </c>
      <c r="C54">
        <v>32602</v>
      </c>
      <c r="D54">
        <v>10008487</v>
      </c>
      <c r="E54" t="s">
        <v>102</v>
      </c>
      <c r="F54" t="s">
        <v>102</v>
      </c>
      <c r="G54">
        <f>IFERROR(VLOOKUP(D54,'Cat 1 Mean Tide'!D:P,10,),0)</f>
        <v>0</v>
      </c>
      <c r="H54">
        <f>IFERROR(VLOOKUP(D54,'Cat 2 Mean Tide'!D:P,10,),0)</f>
        <v>0</v>
      </c>
      <c r="I54">
        <f>IFERROR(VLOOKUP(D54,'Cat 3 Mean Tide'!D:P,10,),0)</f>
        <v>0.8</v>
      </c>
      <c r="J54">
        <f>IFERROR(VLOOKUP(D54,'Cat 4 Mean Tide'!D:P,10,),0)</f>
        <v>5.8</v>
      </c>
      <c r="K54">
        <v>10.3</v>
      </c>
      <c r="L54">
        <f t="shared" si="0"/>
        <v>0</v>
      </c>
      <c r="M54">
        <f t="shared" si="0"/>
        <v>0</v>
      </c>
      <c r="N54">
        <f t="shared" si="0"/>
        <v>0</v>
      </c>
      <c r="O54">
        <f t="shared" si="0"/>
        <v>5.8</v>
      </c>
      <c r="P54">
        <f t="shared" si="0"/>
        <v>10.3</v>
      </c>
      <c r="Q54">
        <f t="shared" si="1"/>
        <v>0</v>
      </c>
      <c r="R54">
        <f t="shared" si="2"/>
        <v>0.71499999999999975</v>
      </c>
      <c r="S54" s="26">
        <f t="shared" si="3"/>
        <v>0</v>
      </c>
      <c r="T54" s="26">
        <f t="shared" si="4"/>
        <v>1.6558898729017669E-3</v>
      </c>
    </row>
    <row r="55" spans="2:20" x14ac:dyDescent="0.25">
      <c r="B55">
        <v>326</v>
      </c>
      <c r="C55">
        <v>32602</v>
      </c>
      <c r="D55">
        <v>60084138</v>
      </c>
      <c r="E55" t="s">
        <v>125</v>
      </c>
      <c r="F55" t="s">
        <v>125</v>
      </c>
      <c r="G55">
        <f>IFERROR(VLOOKUP(D55,'Cat 1 Mean Tide'!D:P,10,),0)</f>
        <v>0</v>
      </c>
      <c r="H55">
        <f>IFERROR(VLOOKUP(D55,'Cat 2 Mean Tide'!D:P,10,),0)</f>
        <v>0</v>
      </c>
      <c r="I55">
        <f>IFERROR(VLOOKUP(D55,'Cat 3 Mean Tide'!D:P,10,),0)</f>
        <v>0.3</v>
      </c>
      <c r="J55">
        <f>IFERROR(VLOOKUP(D55,'Cat 4 Mean Tide'!D:P,10,),0)</f>
        <v>5.5</v>
      </c>
      <c r="K55">
        <v>9.6999999999999993</v>
      </c>
      <c r="L55">
        <f t="shared" si="0"/>
        <v>0</v>
      </c>
      <c r="M55">
        <f t="shared" si="0"/>
        <v>0</v>
      </c>
      <c r="N55">
        <f t="shared" si="0"/>
        <v>0</v>
      </c>
      <c r="O55">
        <f t="shared" si="0"/>
        <v>5.5</v>
      </c>
      <c r="P55">
        <f t="shared" si="0"/>
        <v>9.6999999999999993</v>
      </c>
      <c r="Q55">
        <f t="shared" si="1"/>
        <v>0</v>
      </c>
      <c r="R55">
        <f t="shared" si="2"/>
        <v>0.67599999999999971</v>
      </c>
      <c r="S55" s="26">
        <f t="shared" si="3"/>
        <v>0</v>
      </c>
      <c r="T55" s="26">
        <f t="shared" si="4"/>
        <v>1.565568607107125E-3</v>
      </c>
    </row>
    <row r="56" spans="2:20" x14ac:dyDescent="0.25">
      <c r="B56">
        <v>326</v>
      </c>
      <c r="C56">
        <v>32602</v>
      </c>
      <c r="D56">
        <v>60018665</v>
      </c>
      <c r="E56" t="s">
        <v>121</v>
      </c>
      <c r="F56" t="s">
        <v>121</v>
      </c>
      <c r="G56">
        <f>IFERROR(VLOOKUP(D56,'Cat 1 Mean Tide'!D:P,10,),0)</f>
        <v>0</v>
      </c>
      <c r="H56">
        <f>IFERROR(VLOOKUP(D56,'Cat 2 Mean Tide'!D:P,10,),0)</f>
        <v>0</v>
      </c>
      <c r="I56">
        <f>IFERROR(VLOOKUP(D56,'Cat 3 Mean Tide'!D:P,10,),0)</f>
        <v>0.2</v>
      </c>
      <c r="J56">
        <f>IFERROR(VLOOKUP(D56,'Cat 4 Mean Tide'!D:P,10,),0)</f>
        <v>5.4</v>
      </c>
      <c r="K56">
        <v>9.4</v>
      </c>
      <c r="L56">
        <f t="shared" si="0"/>
        <v>0</v>
      </c>
      <c r="M56">
        <f t="shared" si="0"/>
        <v>0</v>
      </c>
      <c r="N56">
        <f t="shared" si="0"/>
        <v>0</v>
      </c>
      <c r="O56">
        <f t="shared" si="0"/>
        <v>5.4</v>
      </c>
      <c r="P56">
        <f t="shared" si="0"/>
        <v>9.4</v>
      </c>
      <c r="Q56">
        <f t="shared" si="1"/>
        <v>0</v>
      </c>
      <c r="R56">
        <f t="shared" si="2"/>
        <v>0.65999999999999981</v>
      </c>
      <c r="S56" s="26">
        <f t="shared" si="3"/>
        <v>0</v>
      </c>
      <c r="T56" s="26">
        <f t="shared" si="4"/>
        <v>1.5285137288324005E-3</v>
      </c>
    </row>
    <row r="57" spans="2:20" x14ac:dyDescent="0.25">
      <c r="B57">
        <v>326</v>
      </c>
      <c r="C57">
        <v>32602</v>
      </c>
      <c r="D57">
        <v>60396363</v>
      </c>
      <c r="E57" t="s">
        <v>127</v>
      </c>
      <c r="F57" t="s">
        <v>127</v>
      </c>
      <c r="G57">
        <f>IFERROR(VLOOKUP(D57,'Cat 1 Mean Tide'!D:P,10,),0)</f>
        <v>0</v>
      </c>
      <c r="H57">
        <f>IFERROR(VLOOKUP(D57,'Cat 2 Mean Tide'!D:P,10,),0)</f>
        <v>0</v>
      </c>
      <c r="I57">
        <f>IFERROR(VLOOKUP(D57,'Cat 3 Mean Tide'!D:P,10,),0)</f>
        <v>0</v>
      </c>
      <c r="J57">
        <f>IFERROR(VLOOKUP(D57,'Cat 4 Mean Tide'!D:P,10,),0)</f>
        <v>4.5</v>
      </c>
      <c r="K57">
        <v>9.1999999999999993</v>
      </c>
      <c r="L57">
        <f t="shared" si="0"/>
        <v>0</v>
      </c>
      <c r="M57">
        <f t="shared" si="0"/>
        <v>0</v>
      </c>
      <c r="N57">
        <f t="shared" si="0"/>
        <v>0</v>
      </c>
      <c r="O57">
        <f t="shared" si="0"/>
        <v>4.5</v>
      </c>
      <c r="P57">
        <f t="shared" si="0"/>
        <v>9.1999999999999993</v>
      </c>
      <c r="Q57">
        <f t="shared" si="1"/>
        <v>0</v>
      </c>
      <c r="R57">
        <f t="shared" si="2"/>
        <v>0.59099999999999975</v>
      </c>
      <c r="S57" s="26">
        <f t="shared" si="3"/>
        <v>0</v>
      </c>
      <c r="T57" s="26">
        <f t="shared" si="4"/>
        <v>1.3687145662726493E-3</v>
      </c>
    </row>
    <row r="58" spans="2:20" x14ac:dyDescent="0.25">
      <c r="B58">
        <v>326</v>
      </c>
      <c r="C58">
        <v>32602</v>
      </c>
      <c r="D58">
        <v>60078167</v>
      </c>
      <c r="E58" t="s">
        <v>123</v>
      </c>
      <c r="F58" t="s">
        <v>123</v>
      </c>
      <c r="G58">
        <f>IFERROR(VLOOKUP(D58,'Cat 1 Mean Tide'!D:P,10,),0)</f>
        <v>0</v>
      </c>
      <c r="H58">
        <f>IFERROR(VLOOKUP(D58,'Cat 2 Mean Tide'!D:P,10,),0)</f>
        <v>0</v>
      </c>
      <c r="I58">
        <f>IFERROR(VLOOKUP(D58,'Cat 3 Mean Tide'!D:P,10,),0)</f>
        <v>0</v>
      </c>
      <c r="J58">
        <f>IFERROR(VLOOKUP(D58,'Cat 4 Mean Tide'!D:P,10,),0)</f>
        <v>4.4000000000000004</v>
      </c>
      <c r="K58">
        <v>9</v>
      </c>
      <c r="L58">
        <f t="shared" ref="L58:P69" si="5">IF(G58&lt;$N$2,0,G58)</f>
        <v>0</v>
      </c>
      <c r="M58">
        <f t="shared" si="5"/>
        <v>0</v>
      </c>
      <c r="N58">
        <f t="shared" si="5"/>
        <v>0</v>
      </c>
      <c r="O58">
        <f t="shared" si="5"/>
        <v>4.4000000000000004</v>
      </c>
      <c r="P58">
        <f t="shared" si="5"/>
        <v>9</v>
      </c>
      <c r="Q58">
        <f t="shared" si="1"/>
        <v>0</v>
      </c>
      <c r="R58">
        <f t="shared" si="2"/>
        <v>0.57799999999999985</v>
      </c>
      <c r="S58" s="26">
        <f t="shared" si="3"/>
        <v>0</v>
      </c>
      <c r="T58" s="26">
        <f t="shared" si="4"/>
        <v>1.3386074776744355E-3</v>
      </c>
    </row>
    <row r="59" spans="2:20" x14ac:dyDescent="0.25">
      <c r="B59">
        <v>326</v>
      </c>
      <c r="C59">
        <v>32602</v>
      </c>
      <c r="D59">
        <v>60002154</v>
      </c>
      <c r="E59" t="s">
        <v>115</v>
      </c>
      <c r="F59" t="s">
        <v>115</v>
      </c>
      <c r="G59">
        <f>IFERROR(VLOOKUP(D59,'Cat 1 Mean Tide'!D:P,10,),0)</f>
        <v>0</v>
      </c>
      <c r="H59">
        <f>IFERROR(VLOOKUP(D59,'Cat 2 Mean Tide'!D:P,10,),0)</f>
        <v>0</v>
      </c>
      <c r="I59">
        <f>IFERROR(VLOOKUP(D59,'Cat 3 Mean Tide'!D:P,10,),0)</f>
        <v>0</v>
      </c>
      <c r="J59">
        <f>IFERROR(VLOOKUP(D59,'Cat 4 Mean Tide'!D:P,10,),0)</f>
        <v>4.3</v>
      </c>
      <c r="K59">
        <v>8.4</v>
      </c>
      <c r="L59">
        <f t="shared" si="5"/>
        <v>0</v>
      </c>
      <c r="M59">
        <f t="shared" si="5"/>
        <v>0</v>
      </c>
      <c r="N59">
        <f t="shared" si="5"/>
        <v>0</v>
      </c>
      <c r="O59">
        <f t="shared" si="5"/>
        <v>4.3</v>
      </c>
      <c r="P59">
        <f t="shared" si="5"/>
        <v>8.4</v>
      </c>
      <c r="Q59">
        <f t="shared" si="1"/>
        <v>0</v>
      </c>
      <c r="R59">
        <f t="shared" si="2"/>
        <v>0.55299999999999971</v>
      </c>
      <c r="S59" s="26">
        <f t="shared" si="3"/>
        <v>0</v>
      </c>
      <c r="T59" s="26">
        <f t="shared" si="4"/>
        <v>1.2807092303701777E-3</v>
      </c>
    </row>
    <row r="60" spans="2:20" x14ac:dyDescent="0.25">
      <c r="B60">
        <v>326</v>
      </c>
      <c r="C60">
        <v>32602</v>
      </c>
      <c r="D60">
        <v>72901580</v>
      </c>
      <c r="E60" t="s">
        <v>129</v>
      </c>
      <c r="F60" t="s">
        <v>129</v>
      </c>
      <c r="G60">
        <f>IFERROR(VLOOKUP(D60,'Cat 1 Mean Tide'!D:P,10,),0)</f>
        <v>0</v>
      </c>
      <c r="H60">
        <f>IFERROR(VLOOKUP(D60,'Cat 2 Mean Tide'!D:P,10,),0)</f>
        <v>0</v>
      </c>
      <c r="I60">
        <f>IFERROR(VLOOKUP(D60,'Cat 3 Mean Tide'!D:P,10,),0)</f>
        <v>0</v>
      </c>
      <c r="J60">
        <f>IFERROR(VLOOKUP(D60,'Cat 4 Mean Tide'!D:P,10,),0)</f>
        <v>2.7</v>
      </c>
      <c r="K60">
        <v>7.6</v>
      </c>
      <c r="L60">
        <f t="shared" si="5"/>
        <v>0</v>
      </c>
      <c r="M60">
        <f t="shared" si="5"/>
        <v>0</v>
      </c>
      <c r="N60">
        <f t="shared" si="5"/>
        <v>0</v>
      </c>
      <c r="O60">
        <f t="shared" si="5"/>
        <v>0</v>
      </c>
      <c r="P60">
        <f t="shared" si="5"/>
        <v>7.6</v>
      </c>
      <c r="Q60">
        <f t="shared" si="1"/>
        <v>0</v>
      </c>
      <c r="R60">
        <f t="shared" si="2"/>
        <v>0.22799999999999976</v>
      </c>
      <c r="S60" s="26">
        <f t="shared" si="3"/>
        <v>0</v>
      </c>
      <c r="T60" s="26">
        <f t="shared" si="4"/>
        <v>5.2803201541482881E-4</v>
      </c>
    </row>
    <row r="61" spans="2:20" x14ac:dyDescent="0.25">
      <c r="B61">
        <v>326</v>
      </c>
      <c r="C61">
        <v>32602</v>
      </c>
      <c r="D61">
        <v>10015950</v>
      </c>
      <c r="E61" t="s">
        <v>117</v>
      </c>
      <c r="F61" t="s">
        <v>117</v>
      </c>
      <c r="G61">
        <f>IFERROR(VLOOKUP(D61,'Cat 1 Mean Tide'!D:P,10,),0)</f>
        <v>0</v>
      </c>
      <c r="H61">
        <f>IFERROR(VLOOKUP(D61,'Cat 2 Mean Tide'!D:P,10,),0)</f>
        <v>0</v>
      </c>
      <c r="I61">
        <f>IFERROR(VLOOKUP(D61,'Cat 3 Mean Tide'!D:P,10,),0)</f>
        <v>0</v>
      </c>
      <c r="J61">
        <f>IFERROR(VLOOKUP(D61,'Cat 4 Mean Tide'!D:P,10,),0)</f>
        <v>2.5</v>
      </c>
      <c r="K61">
        <v>7.4</v>
      </c>
      <c r="L61">
        <f t="shared" si="5"/>
        <v>0</v>
      </c>
      <c r="M61">
        <f t="shared" si="5"/>
        <v>0</v>
      </c>
      <c r="N61">
        <f t="shared" si="5"/>
        <v>0</v>
      </c>
      <c r="O61">
        <f t="shared" si="5"/>
        <v>0</v>
      </c>
      <c r="P61">
        <f t="shared" si="5"/>
        <v>7.4</v>
      </c>
      <c r="Q61">
        <f t="shared" si="1"/>
        <v>0</v>
      </c>
      <c r="R61">
        <f t="shared" si="2"/>
        <v>0.22199999999999981</v>
      </c>
      <c r="S61" s="26">
        <f t="shared" si="3"/>
        <v>0</v>
      </c>
      <c r="T61" s="26">
        <f t="shared" si="4"/>
        <v>5.141364360618071E-4</v>
      </c>
    </row>
    <row r="62" spans="2:20" x14ac:dyDescent="0.25">
      <c r="B62">
        <v>326</v>
      </c>
      <c r="C62">
        <v>32602</v>
      </c>
      <c r="D62">
        <v>60007939</v>
      </c>
      <c r="E62" t="s">
        <v>119</v>
      </c>
      <c r="F62" t="s">
        <v>119</v>
      </c>
      <c r="G62">
        <f>IFERROR(VLOOKUP(D62,'Cat 1 Mean Tide'!D:P,10,),0)</f>
        <v>0</v>
      </c>
      <c r="H62">
        <f>IFERROR(VLOOKUP(D62,'Cat 2 Mean Tide'!D:P,10,),0)</f>
        <v>0</v>
      </c>
      <c r="I62">
        <f>IFERROR(VLOOKUP(D62,'Cat 3 Mean Tide'!D:P,10,),0)</f>
        <v>0</v>
      </c>
      <c r="J62">
        <f>IFERROR(VLOOKUP(D62,'Cat 4 Mean Tide'!D:P,10,),0)</f>
        <v>1.5</v>
      </c>
      <c r="K62">
        <v>7.4</v>
      </c>
      <c r="L62">
        <f t="shared" si="5"/>
        <v>0</v>
      </c>
      <c r="M62">
        <f t="shared" si="5"/>
        <v>0</v>
      </c>
      <c r="N62">
        <f t="shared" si="5"/>
        <v>0</v>
      </c>
      <c r="O62">
        <f t="shared" si="5"/>
        <v>0</v>
      </c>
      <c r="P62">
        <f t="shared" si="5"/>
        <v>7.4</v>
      </c>
      <c r="Q62">
        <f t="shared" si="1"/>
        <v>0</v>
      </c>
      <c r="R62">
        <f t="shared" si="2"/>
        <v>0.22199999999999981</v>
      </c>
      <c r="S62" s="26">
        <f t="shared" si="3"/>
        <v>0</v>
      </c>
      <c r="T62" s="26">
        <f t="shared" si="4"/>
        <v>5.141364360618071E-4</v>
      </c>
    </row>
    <row r="63" spans="2:20" x14ac:dyDescent="0.25">
      <c r="B63">
        <v>326</v>
      </c>
      <c r="C63">
        <v>32602</v>
      </c>
      <c r="D63">
        <v>60034428</v>
      </c>
      <c r="E63" t="s">
        <v>133</v>
      </c>
      <c r="F63" t="s">
        <v>133</v>
      </c>
      <c r="G63">
        <f>IFERROR(VLOOKUP(D63,'Cat 1 Mean Tide'!D:P,10,),0)</f>
        <v>0</v>
      </c>
      <c r="H63">
        <f>IFERROR(VLOOKUP(D63,'Cat 2 Mean Tide'!D:P,10,),0)</f>
        <v>0</v>
      </c>
      <c r="I63">
        <f>IFERROR(VLOOKUP(D63,'Cat 3 Mean Tide'!D:P,10,),0)</f>
        <v>0</v>
      </c>
      <c r="J63">
        <f>IFERROR(VLOOKUP(D63,'Cat 4 Mean Tide'!D:P,10,),0)</f>
        <v>2.2000000000000002</v>
      </c>
      <c r="K63">
        <v>6.8</v>
      </c>
      <c r="L63">
        <f t="shared" si="5"/>
        <v>0</v>
      </c>
      <c r="M63">
        <f t="shared" si="5"/>
        <v>0</v>
      </c>
      <c r="N63">
        <f t="shared" si="5"/>
        <v>0</v>
      </c>
      <c r="O63">
        <f t="shared" si="5"/>
        <v>0</v>
      </c>
      <c r="P63">
        <f t="shared" si="5"/>
        <v>6.8</v>
      </c>
      <c r="Q63">
        <f t="shared" si="1"/>
        <v>0</v>
      </c>
      <c r="R63">
        <f t="shared" si="2"/>
        <v>0.20399999999999979</v>
      </c>
      <c r="S63" s="26">
        <f t="shared" si="3"/>
        <v>0</v>
      </c>
      <c r="T63" s="26">
        <f t="shared" si="4"/>
        <v>4.724496980027416E-4</v>
      </c>
    </row>
    <row r="64" spans="2:20" x14ac:dyDescent="0.25">
      <c r="B64">
        <v>326</v>
      </c>
      <c r="C64">
        <v>32602</v>
      </c>
      <c r="D64">
        <v>60043928</v>
      </c>
      <c r="E64" t="s">
        <v>135</v>
      </c>
      <c r="F64" t="s">
        <v>135</v>
      </c>
      <c r="G64">
        <f>IFERROR(VLOOKUP(D64,'Cat 1 Mean Tide'!D:P,10,),0)</f>
        <v>0</v>
      </c>
      <c r="H64">
        <f>IFERROR(VLOOKUP(D64,'Cat 2 Mean Tide'!D:P,10,),0)</f>
        <v>0</v>
      </c>
      <c r="I64">
        <f>IFERROR(VLOOKUP(D64,'Cat 3 Mean Tide'!D:P,10,),0)</f>
        <v>0</v>
      </c>
      <c r="J64">
        <f>IFERROR(VLOOKUP(D64,'Cat 4 Mean Tide'!D:P,10,),0)</f>
        <v>0.1</v>
      </c>
      <c r="K64">
        <v>6.8</v>
      </c>
      <c r="L64">
        <f t="shared" si="5"/>
        <v>0</v>
      </c>
      <c r="M64">
        <f t="shared" si="5"/>
        <v>0</v>
      </c>
      <c r="N64">
        <f t="shared" si="5"/>
        <v>0</v>
      </c>
      <c r="O64">
        <f t="shared" si="5"/>
        <v>0</v>
      </c>
      <c r="P64">
        <f t="shared" si="5"/>
        <v>6.8</v>
      </c>
      <c r="Q64">
        <f t="shared" si="1"/>
        <v>0</v>
      </c>
      <c r="R64">
        <f t="shared" si="2"/>
        <v>0.20399999999999979</v>
      </c>
      <c r="S64" s="26">
        <f t="shared" si="3"/>
        <v>0</v>
      </c>
      <c r="T64" s="26">
        <f t="shared" si="4"/>
        <v>4.724496980027416E-4</v>
      </c>
    </row>
    <row r="65" spans="2:20" x14ac:dyDescent="0.25">
      <c r="B65">
        <v>326</v>
      </c>
      <c r="C65">
        <v>32602</v>
      </c>
      <c r="D65">
        <v>60033810</v>
      </c>
      <c r="E65" t="s">
        <v>131</v>
      </c>
      <c r="F65" t="s">
        <v>131</v>
      </c>
      <c r="G65">
        <f>IFERROR(VLOOKUP(D65,'Cat 1 Mean Tide'!D:P,10,),0)</f>
        <v>0</v>
      </c>
      <c r="H65">
        <f>IFERROR(VLOOKUP(D65,'Cat 2 Mean Tide'!D:P,10,),0)</f>
        <v>0</v>
      </c>
      <c r="I65">
        <f>IFERROR(VLOOKUP(D65,'Cat 3 Mean Tide'!D:P,10,),0)</f>
        <v>0</v>
      </c>
      <c r="J65">
        <f>IFERROR(VLOOKUP(D65,'Cat 4 Mean Tide'!D:P,10,),0)</f>
        <v>2.2999999999999998</v>
      </c>
      <c r="K65">
        <v>6.7</v>
      </c>
      <c r="L65">
        <f t="shared" si="5"/>
        <v>0</v>
      </c>
      <c r="M65">
        <f t="shared" si="5"/>
        <v>0</v>
      </c>
      <c r="N65">
        <f t="shared" si="5"/>
        <v>0</v>
      </c>
      <c r="O65">
        <f t="shared" si="5"/>
        <v>0</v>
      </c>
      <c r="P65">
        <f t="shared" si="5"/>
        <v>6.7</v>
      </c>
      <c r="Q65">
        <f t="shared" si="1"/>
        <v>0</v>
      </c>
      <c r="R65">
        <f t="shared" si="2"/>
        <v>0.20099999999999982</v>
      </c>
      <c r="S65" s="26">
        <f t="shared" si="3"/>
        <v>0</v>
      </c>
      <c r="T65" s="26">
        <f t="shared" si="4"/>
        <v>4.6550190832623075E-4</v>
      </c>
    </row>
    <row r="66" spans="2:20" x14ac:dyDescent="0.25">
      <c r="B66">
        <v>326</v>
      </c>
      <c r="C66">
        <v>32602</v>
      </c>
      <c r="D66">
        <v>60066592</v>
      </c>
      <c r="E66" t="s">
        <v>137</v>
      </c>
      <c r="F66" t="s">
        <v>137</v>
      </c>
      <c r="G66">
        <f>IFERROR(VLOOKUP(D66,'Cat 1 Mean Tide'!D:P,10,),0)</f>
        <v>0</v>
      </c>
      <c r="H66">
        <f>IFERROR(VLOOKUP(D66,'Cat 2 Mean Tide'!D:P,10,),0)</f>
        <v>0</v>
      </c>
      <c r="I66">
        <f>IFERROR(VLOOKUP(D66,'Cat 3 Mean Tide'!D:P,10,),0)</f>
        <v>0</v>
      </c>
      <c r="J66">
        <f>IFERROR(VLOOKUP(D66,'Cat 4 Mean Tide'!D:P,10,),0)</f>
        <v>0</v>
      </c>
      <c r="K66">
        <v>1.9</v>
      </c>
      <c r="L66">
        <f t="shared" si="5"/>
        <v>0</v>
      </c>
      <c r="M66">
        <f t="shared" si="5"/>
        <v>0</v>
      </c>
      <c r="N66">
        <f t="shared" si="5"/>
        <v>0</v>
      </c>
      <c r="O66">
        <f t="shared" si="5"/>
        <v>0</v>
      </c>
      <c r="P66">
        <f t="shared" si="5"/>
        <v>0</v>
      </c>
      <c r="Q66">
        <f t="shared" si="1"/>
        <v>0</v>
      </c>
      <c r="R66">
        <f t="shared" si="2"/>
        <v>0</v>
      </c>
      <c r="S66" s="26">
        <f t="shared" si="3"/>
        <v>0</v>
      </c>
      <c r="T66" s="26">
        <f t="shared" si="4"/>
        <v>0</v>
      </c>
    </row>
    <row r="67" spans="2:20" x14ac:dyDescent="0.25">
      <c r="B67">
        <v>326</v>
      </c>
      <c r="C67">
        <v>32602</v>
      </c>
      <c r="D67">
        <v>60068798</v>
      </c>
      <c r="E67" t="s">
        <v>139</v>
      </c>
      <c r="F67" t="s">
        <v>139</v>
      </c>
      <c r="G67">
        <f>IFERROR(VLOOKUP(D67,'Cat 1 Mean Tide'!D:P,10,),0)</f>
        <v>0</v>
      </c>
      <c r="H67">
        <f>IFERROR(VLOOKUP(D67,'Cat 2 Mean Tide'!D:P,10,),0)</f>
        <v>0</v>
      </c>
      <c r="I67">
        <f>IFERROR(VLOOKUP(D67,'Cat 3 Mean Tide'!D:P,10,),0)</f>
        <v>0</v>
      </c>
      <c r="J67">
        <f>IFERROR(VLOOKUP(D67,'Cat 4 Mean Tide'!D:P,10,),0)</f>
        <v>0</v>
      </c>
      <c r="K67">
        <v>1.5</v>
      </c>
      <c r="L67">
        <f t="shared" si="5"/>
        <v>0</v>
      </c>
      <c r="M67">
        <f t="shared" si="5"/>
        <v>0</v>
      </c>
      <c r="N67">
        <f t="shared" si="5"/>
        <v>0</v>
      </c>
      <c r="O67">
        <f t="shared" si="5"/>
        <v>0</v>
      </c>
      <c r="P67">
        <f t="shared" si="5"/>
        <v>0</v>
      </c>
      <c r="Q67">
        <f t="shared" si="1"/>
        <v>0</v>
      </c>
      <c r="R67">
        <f t="shared" si="2"/>
        <v>0</v>
      </c>
      <c r="S67" s="26">
        <f t="shared" si="3"/>
        <v>0</v>
      </c>
      <c r="T67" s="26">
        <f t="shared" si="4"/>
        <v>0</v>
      </c>
    </row>
    <row r="68" spans="2:20" x14ac:dyDescent="0.25">
      <c r="B68">
        <v>326</v>
      </c>
      <c r="C68">
        <v>32602</v>
      </c>
      <c r="D68">
        <v>60075320</v>
      </c>
      <c r="E68" t="s">
        <v>145</v>
      </c>
      <c r="F68" t="s">
        <v>145</v>
      </c>
      <c r="G68">
        <f>IFERROR(VLOOKUP(D68,'Cat 1 Mean Tide'!D:P,10,),0)</f>
        <v>0</v>
      </c>
      <c r="H68">
        <f>IFERROR(VLOOKUP(D68,'Cat 2 Mean Tide'!D:P,10,),0)</f>
        <v>0</v>
      </c>
      <c r="I68">
        <f>IFERROR(VLOOKUP(D68,'Cat 3 Mean Tide'!D:P,10,),0)</f>
        <v>0</v>
      </c>
      <c r="J68">
        <f>IFERROR(VLOOKUP(D68,'Cat 4 Mean Tide'!D:P,10,),0)</f>
        <v>0</v>
      </c>
      <c r="K68">
        <v>0.9</v>
      </c>
      <c r="L68">
        <f t="shared" si="5"/>
        <v>0</v>
      </c>
      <c r="M68">
        <f t="shared" si="5"/>
        <v>0</v>
      </c>
      <c r="N68">
        <f t="shared" si="5"/>
        <v>0</v>
      </c>
      <c r="O68">
        <f t="shared" si="5"/>
        <v>0</v>
      </c>
      <c r="P68">
        <f t="shared" si="5"/>
        <v>0</v>
      </c>
      <c r="Q68">
        <f t="shared" si="1"/>
        <v>0</v>
      </c>
      <c r="R68">
        <f t="shared" si="2"/>
        <v>0</v>
      </c>
      <c r="S68" s="26">
        <f t="shared" si="3"/>
        <v>0</v>
      </c>
      <c r="T68" s="26">
        <f t="shared" si="4"/>
        <v>0</v>
      </c>
    </row>
    <row r="69" spans="2:20" x14ac:dyDescent="0.25">
      <c r="B69">
        <v>326</v>
      </c>
      <c r="C69">
        <v>32602</v>
      </c>
      <c r="D69">
        <v>60089441</v>
      </c>
      <c r="E69" t="s">
        <v>147</v>
      </c>
      <c r="F69" t="s">
        <v>147</v>
      </c>
      <c r="G69">
        <f>IFERROR(VLOOKUP(D69,'Cat 1 Mean Tide'!D:P,10,),0)</f>
        <v>0</v>
      </c>
      <c r="H69">
        <f>IFERROR(VLOOKUP(D69,'Cat 2 Mean Tide'!D:P,10,),0)</f>
        <v>0</v>
      </c>
      <c r="I69">
        <f>IFERROR(VLOOKUP(D69,'Cat 3 Mean Tide'!D:P,10,),0)</f>
        <v>0</v>
      </c>
      <c r="J69">
        <f>IFERROR(VLOOKUP(D69,'Cat 4 Mean Tide'!D:P,10,),0)</f>
        <v>0</v>
      </c>
      <c r="K69">
        <v>0.7</v>
      </c>
      <c r="L69">
        <f>IF(G69&lt;$N$2,0,G69)</f>
        <v>0</v>
      </c>
      <c r="M69">
        <f t="shared" si="5"/>
        <v>0</v>
      </c>
      <c r="N69">
        <f t="shared" si="5"/>
        <v>0</v>
      </c>
      <c r="O69">
        <f t="shared" si="5"/>
        <v>0</v>
      </c>
      <c r="P69">
        <f t="shared" si="5"/>
        <v>0</v>
      </c>
      <c r="Q69">
        <f t="shared" si="1"/>
        <v>0</v>
      </c>
      <c r="R69">
        <f t="shared" si="2"/>
        <v>0</v>
      </c>
      <c r="S69" s="26">
        <f t="shared" si="3"/>
        <v>0</v>
      </c>
      <c r="T69" s="26">
        <f t="shared" si="4"/>
        <v>0</v>
      </c>
    </row>
  </sheetData>
  <autoFilter ref="D6:T69" xr:uid="{6F37C5A6-3855-4F45-A7CF-82638C94BE3C}"/>
  <mergeCells count="4">
    <mergeCell ref="G5:K5"/>
    <mergeCell ref="L5:P5"/>
    <mergeCell ref="Q5:R5"/>
    <mergeCell ref="S5:T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DF5BB-7B25-4B7A-A4F0-888B9FD25A1D}">
  <dimension ref="A1"/>
  <sheetViews>
    <sheetView topLeftCell="A7" zoomScale="70" zoomScaleNormal="70" workbookViewId="0">
      <selection activeCell="AF11" sqref="AF11"/>
    </sheetView>
  </sheetViews>
  <sheetFormatPr defaultColWidth="9.140625" defaultRowHeight="15" x14ac:dyDescent="0.25"/>
  <cols>
    <col min="1" max="16384" width="9.140625" style="25"/>
  </cols>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46A4F-94F7-4E1F-8813-0DE222EC828C}">
  <dimension ref="A1"/>
  <sheetViews>
    <sheetView topLeftCell="A7" zoomScale="70" zoomScaleNormal="70" workbookViewId="0">
      <selection activeCell="AG38" sqref="AG38"/>
    </sheetView>
  </sheetViews>
  <sheetFormatPr defaultColWidth="9.140625" defaultRowHeight="15" x14ac:dyDescent="0.25"/>
  <cols>
    <col min="1" max="16384" width="9.140625" style="25"/>
  </cols>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FD634-5365-46FA-9541-A3511405B0E4}">
  <dimension ref="A1"/>
  <sheetViews>
    <sheetView zoomScale="70" zoomScaleNormal="70" workbookViewId="0">
      <selection activeCell="AH6" sqref="AH6"/>
    </sheetView>
  </sheetViews>
  <sheetFormatPr defaultRowHeight="15" x14ac:dyDescent="0.25"/>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F28E9-31CB-42BC-955C-1BE26B3871C5}">
  <dimension ref="A1"/>
  <sheetViews>
    <sheetView zoomScale="70" zoomScaleNormal="70" workbookViewId="0">
      <selection activeCell="R15" sqref="R15:S16"/>
    </sheetView>
  </sheetViews>
  <sheetFormatPr defaultRowHeight="15" x14ac:dyDescent="0.25"/>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DE53C-FEEF-45EC-88EE-B5A063BDF165}">
  <dimension ref="A1"/>
  <sheetViews>
    <sheetView zoomScale="70" zoomScaleNormal="70" workbookViewId="0">
      <selection activeCell="S15" sqref="R15:S16"/>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8CAE-47F8-4314-9A3D-B67AE26DFB62}">
  <dimension ref="B2:N143"/>
  <sheetViews>
    <sheetView workbookViewId="0">
      <selection activeCell="B30" sqref="B30:L30"/>
    </sheetView>
  </sheetViews>
  <sheetFormatPr defaultRowHeight="15" x14ac:dyDescent="0.25"/>
  <cols>
    <col min="2" max="2" width="29.7109375" bestFit="1" customWidth="1"/>
    <col min="3" max="3" width="16.28515625" bestFit="1" customWidth="1"/>
    <col min="4" max="4" width="14.140625" bestFit="1" customWidth="1"/>
    <col min="5" max="5" width="15.28515625" bestFit="1" customWidth="1"/>
    <col min="6" max="6" width="14.140625" bestFit="1" customWidth="1"/>
    <col min="7" max="9" width="15.28515625" bestFit="1" customWidth="1"/>
    <col min="10" max="10" width="14.140625" bestFit="1" customWidth="1"/>
    <col min="11" max="12" width="15.28515625" bestFit="1" customWidth="1"/>
    <col min="13" max="13" width="7.28515625" bestFit="1" customWidth="1"/>
    <col min="14" max="14" width="11.28515625" bestFit="1" customWidth="1"/>
    <col min="15" max="15" width="54.140625" customWidth="1"/>
  </cols>
  <sheetData>
    <row r="2" spans="2:12" x14ac:dyDescent="0.25">
      <c r="B2" s="24" t="s">
        <v>186</v>
      </c>
    </row>
    <row r="3" spans="2:12" ht="74.25" customHeight="1" x14ac:dyDescent="0.25">
      <c r="B3" s="35" t="s">
        <v>188</v>
      </c>
      <c r="C3" s="35"/>
      <c r="D3" s="35"/>
    </row>
    <row r="4" spans="2:12" ht="15.75" thickBot="1" x14ac:dyDescent="0.3"/>
    <row r="5" spans="2:12" ht="15.75" thickBot="1" x14ac:dyDescent="0.3">
      <c r="B5" s="6" t="s">
        <v>173</v>
      </c>
      <c r="C5" s="7" t="s">
        <v>164</v>
      </c>
      <c r="D5" s="7" t="s">
        <v>154</v>
      </c>
      <c r="E5" s="7" t="s">
        <v>168</v>
      </c>
      <c r="F5" s="7" t="s">
        <v>166</v>
      </c>
      <c r="G5" s="7" t="s">
        <v>162</v>
      </c>
      <c r="H5" s="7" t="s">
        <v>152</v>
      </c>
      <c r="I5" s="7" t="s">
        <v>171</v>
      </c>
      <c r="J5" s="7" t="s">
        <v>67</v>
      </c>
      <c r="K5" s="7" t="s">
        <v>160</v>
      </c>
      <c r="L5" s="8" t="s">
        <v>66</v>
      </c>
    </row>
    <row r="6" spans="2:12" x14ac:dyDescent="0.25">
      <c r="B6" s="4" t="s">
        <v>22</v>
      </c>
      <c r="C6" s="9">
        <v>3</v>
      </c>
      <c r="D6" s="10">
        <v>4.2</v>
      </c>
      <c r="E6" s="10">
        <v>9.3000000000000007</v>
      </c>
      <c r="F6" s="10">
        <v>10.4</v>
      </c>
      <c r="G6" s="10">
        <v>14.7</v>
      </c>
      <c r="H6" s="10">
        <v>15.6</v>
      </c>
      <c r="I6" s="10">
        <v>19.5</v>
      </c>
      <c r="J6" s="10">
        <v>20.399999999999999</v>
      </c>
      <c r="K6" s="10">
        <v>24</v>
      </c>
      <c r="L6" s="11">
        <v>24.9</v>
      </c>
    </row>
    <row r="7" spans="2:12" x14ac:dyDescent="0.25">
      <c r="B7" s="4" t="s">
        <v>47</v>
      </c>
      <c r="C7" s="12"/>
      <c r="D7" s="13"/>
      <c r="E7" s="13">
        <v>4.3</v>
      </c>
      <c r="F7" s="13">
        <v>5.4</v>
      </c>
      <c r="G7" s="13">
        <v>9.9</v>
      </c>
      <c r="H7" s="13">
        <v>10.8</v>
      </c>
      <c r="I7" s="13">
        <v>14.7</v>
      </c>
      <c r="J7" s="13">
        <v>15.8</v>
      </c>
      <c r="K7" s="13">
        <v>19.399999999999999</v>
      </c>
      <c r="L7" s="14">
        <v>20.2</v>
      </c>
    </row>
    <row r="8" spans="2:12" x14ac:dyDescent="0.25">
      <c r="B8" s="4" t="s">
        <v>42</v>
      </c>
      <c r="C8" s="12"/>
      <c r="D8" s="13">
        <v>0.3</v>
      </c>
      <c r="E8" s="13">
        <v>5.2</v>
      </c>
      <c r="F8" s="13">
        <v>6.3</v>
      </c>
      <c r="G8" s="13">
        <v>10.8</v>
      </c>
      <c r="H8" s="13">
        <v>11.7</v>
      </c>
      <c r="I8" s="13">
        <v>15.6</v>
      </c>
      <c r="J8" s="13">
        <v>16.7</v>
      </c>
      <c r="K8" s="13">
        <v>20.3</v>
      </c>
      <c r="L8" s="14">
        <v>21.1</v>
      </c>
    </row>
    <row r="9" spans="2:12" x14ac:dyDescent="0.25">
      <c r="B9" s="4" t="s">
        <v>48</v>
      </c>
      <c r="C9" s="12"/>
      <c r="D9" s="13">
        <v>0.9</v>
      </c>
      <c r="E9" s="13">
        <v>6.3</v>
      </c>
      <c r="F9" s="13">
        <v>7.4</v>
      </c>
      <c r="G9" s="13">
        <v>11.8</v>
      </c>
      <c r="H9" s="13">
        <v>12.8</v>
      </c>
      <c r="I9" s="13">
        <v>16.600000000000001</v>
      </c>
      <c r="J9" s="13">
        <v>17.5</v>
      </c>
      <c r="K9" s="13">
        <v>21.2</v>
      </c>
      <c r="L9" s="14">
        <v>21.9</v>
      </c>
    </row>
    <row r="10" spans="2:12" x14ac:dyDescent="0.25">
      <c r="B10" s="4" t="s">
        <v>108</v>
      </c>
      <c r="C10" s="12"/>
      <c r="D10" s="13"/>
      <c r="E10" s="13"/>
      <c r="F10" s="13"/>
      <c r="G10" s="13">
        <v>1.7</v>
      </c>
      <c r="H10" s="13">
        <v>2.7</v>
      </c>
      <c r="I10" s="13">
        <v>7.1</v>
      </c>
      <c r="J10" s="13">
        <v>8.1</v>
      </c>
      <c r="K10" s="13">
        <v>12.3</v>
      </c>
      <c r="L10" s="14">
        <v>13.1</v>
      </c>
    </row>
    <row r="11" spans="2:12" x14ac:dyDescent="0.25">
      <c r="B11" s="4" t="s">
        <v>141</v>
      </c>
      <c r="C11" s="12"/>
      <c r="D11" s="13"/>
      <c r="E11" s="13"/>
      <c r="F11" s="13"/>
      <c r="G11" s="13"/>
      <c r="H11" s="13"/>
      <c r="I11" s="13"/>
      <c r="J11" s="13"/>
      <c r="K11" s="13"/>
      <c r="L11" s="14">
        <v>0.3</v>
      </c>
    </row>
    <row r="12" spans="2:12" x14ac:dyDescent="0.25">
      <c r="B12" s="4" t="s">
        <v>89</v>
      </c>
      <c r="C12" s="12"/>
      <c r="D12" s="13"/>
      <c r="E12" s="13">
        <v>2.4</v>
      </c>
      <c r="F12" s="13">
        <v>3.3</v>
      </c>
      <c r="G12" s="13">
        <v>7.7</v>
      </c>
      <c r="H12" s="13">
        <v>8.6999999999999993</v>
      </c>
      <c r="I12" s="13">
        <v>13.1</v>
      </c>
      <c r="J12" s="13">
        <v>14.1</v>
      </c>
      <c r="K12" s="13">
        <v>18.2</v>
      </c>
      <c r="L12" s="14">
        <v>19.100000000000001</v>
      </c>
    </row>
    <row r="13" spans="2:12" x14ac:dyDescent="0.25">
      <c r="B13" s="4" t="s">
        <v>28</v>
      </c>
      <c r="C13" s="12"/>
      <c r="D13" s="13">
        <v>0.3</v>
      </c>
      <c r="E13" s="13">
        <v>9.5</v>
      </c>
      <c r="F13" s="13">
        <v>11.7</v>
      </c>
      <c r="G13" s="13">
        <v>20.700000000000003</v>
      </c>
      <c r="H13" s="13">
        <v>11.7</v>
      </c>
      <c r="I13" s="13">
        <v>30.299999999999997</v>
      </c>
      <c r="J13" s="13">
        <v>32.5</v>
      </c>
      <c r="K13" s="13">
        <v>39.700000000000003</v>
      </c>
      <c r="L13" s="14">
        <v>41.3</v>
      </c>
    </row>
    <row r="14" spans="2:12" x14ac:dyDescent="0.25">
      <c r="B14" s="4" t="s">
        <v>87</v>
      </c>
      <c r="C14" s="12"/>
      <c r="D14" s="13"/>
      <c r="E14" s="13">
        <v>4.0999999999999996</v>
      </c>
      <c r="F14" s="13">
        <v>5.0999999999999996</v>
      </c>
      <c r="G14" s="13">
        <v>9.5</v>
      </c>
      <c r="H14" s="13">
        <v>10.199999999999999</v>
      </c>
      <c r="I14" s="13">
        <v>14.1</v>
      </c>
      <c r="J14" s="13">
        <v>15.1</v>
      </c>
      <c r="K14" s="13">
        <v>19</v>
      </c>
      <c r="L14" s="14">
        <v>19.8</v>
      </c>
    </row>
    <row r="15" spans="2:12" x14ac:dyDescent="0.25">
      <c r="B15" s="4" t="s">
        <v>137</v>
      </c>
      <c r="C15" s="12"/>
      <c r="D15" s="13"/>
      <c r="E15" s="13"/>
      <c r="F15" s="13"/>
      <c r="G15" s="13"/>
      <c r="H15" s="13"/>
      <c r="I15" s="13"/>
      <c r="J15" s="13"/>
      <c r="K15" s="13">
        <v>1.9</v>
      </c>
      <c r="L15" s="14">
        <v>2.8</v>
      </c>
    </row>
    <row r="16" spans="2:12" x14ac:dyDescent="0.25">
      <c r="B16" s="4" t="s">
        <v>71</v>
      </c>
      <c r="C16" s="12"/>
      <c r="D16" s="13"/>
      <c r="E16" s="13">
        <v>3</v>
      </c>
      <c r="F16" s="13">
        <v>4</v>
      </c>
      <c r="G16" s="13">
        <v>8.4</v>
      </c>
      <c r="H16" s="13">
        <v>9.3000000000000007</v>
      </c>
      <c r="I16" s="13">
        <v>13.7</v>
      </c>
      <c r="J16" s="13">
        <v>14.7</v>
      </c>
      <c r="K16" s="13">
        <v>18.600000000000001</v>
      </c>
      <c r="L16" s="14">
        <v>19.5</v>
      </c>
    </row>
    <row r="17" spans="2:12" x14ac:dyDescent="0.25">
      <c r="B17" s="4" t="s">
        <v>106</v>
      </c>
      <c r="C17" s="12"/>
      <c r="D17" s="13"/>
      <c r="E17" s="13"/>
      <c r="F17" s="13"/>
      <c r="G17" s="13">
        <v>1</v>
      </c>
      <c r="H17" s="13">
        <v>1.8</v>
      </c>
      <c r="I17" s="13">
        <v>6</v>
      </c>
      <c r="J17" s="13">
        <v>6.9</v>
      </c>
      <c r="K17" s="13">
        <v>10.5</v>
      </c>
      <c r="L17" s="14">
        <v>11.4</v>
      </c>
    </row>
    <row r="18" spans="2:12" x14ac:dyDescent="0.25">
      <c r="B18" s="4" t="s">
        <v>112</v>
      </c>
      <c r="C18" s="12"/>
      <c r="D18" s="13"/>
      <c r="E18" s="13"/>
      <c r="F18" s="13"/>
      <c r="G18" s="13">
        <v>2.6</v>
      </c>
      <c r="H18" s="13">
        <v>3.5</v>
      </c>
      <c r="I18" s="13">
        <v>7.6</v>
      </c>
      <c r="J18" s="13">
        <v>8.5</v>
      </c>
      <c r="K18" s="13">
        <v>12.2</v>
      </c>
      <c r="L18" s="14">
        <v>13</v>
      </c>
    </row>
    <row r="19" spans="2:12" x14ac:dyDescent="0.25">
      <c r="B19" s="4" t="s">
        <v>135</v>
      </c>
      <c r="C19" s="12"/>
      <c r="D19" s="13"/>
      <c r="E19" s="13"/>
      <c r="F19" s="13"/>
      <c r="G19" s="13"/>
      <c r="H19" s="13"/>
      <c r="I19" s="13">
        <v>0.1</v>
      </c>
      <c r="J19" s="13">
        <v>3</v>
      </c>
      <c r="K19" s="13">
        <v>6.8</v>
      </c>
      <c r="L19" s="14">
        <v>7.4</v>
      </c>
    </row>
    <row r="20" spans="2:12" x14ac:dyDescent="0.25">
      <c r="B20" s="4" t="s">
        <v>20</v>
      </c>
      <c r="C20" s="12">
        <v>0.9</v>
      </c>
      <c r="D20" s="13">
        <v>2.2000000000000002</v>
      </c>
      <c r="E20" s="13">
        <v>7</v>
      </c>
      <c r="F20" s="13">
        <v>7.9</v>
      </c>
      <c r="G20" s="13">
        <v>12.1</v>
      </c>
      <c r="H20" s="13">
        <v>13.2</v>
      </c>
      <c r="I20" s="13">
        <v>16.7</v>
      </c>
      <c r="J20" s="13">
        <v>17.5</v>
      </c>
      <c r="K20" s="13">
        <v>20.8</v>
      </c>
      <c r="L20" s="14">
        <v>21.8</v>
      </c>
    </row>
    <row r="21" spans="2:12" x14ac:dyDescent="0.25">
      <c r="B21" s="4" t="s">
        <v>40</v>
      </c>
      <c r="C21" s="12">
        <v>5.6</v>
      </c>
      <c r="D21" s="13">
        <v>6.7</v>
      </c>
      <c r="E21" s="13">
        <v>12.1</v>
      </c>
      <c r="F21" s="13">
        <v>13.1</v>
      </c>
      <c r="G21" s="13">
        <v>17.899999999999999</v>
      </c>
      <c r="H21" s="13">
        <v>18.7</v>
      </c>
      <c r="I21" s="13">
        <v>22.9</v>
      </c>
      <c r="J21" s="13">
        <v>23.8</v>
      </c>
      <c r="K21" s="13">
        <v>27.4</v>
      </c>
      <c r="L21" s="14">
        <v>28.2</v>
      </c>
    </row>
    <row r="22" spans="2:12" x14ac:dyDescent="0.25">
      <c r="B22" s="4" t="s">
        <v>43</v>
      </c>
      <c r="C22" s="12">
        <v>5.4</v>
      </c>
      <c r="D22" s="13">
        <v>6.7</v>
      </c>
      <c r="E22" s="13">
        <v>12.1</v>
      </c>
      <c r="F22" s="13">
        <v>13</v>
      </c>
      <c r="G22" s="13">
        <v>17.8</v>
      </c>
      <c r="H22" s="13">
        <v>18.600000000000001</v>
      </c>
      <c r="I22" s="13">
        <v>22.8</v>
      </c>
      <c r="J22" s="13">
        <v>23.7</v>
      </c>
      <c r="K22" s="13">
        <v>27.2</v>
      </c>
      <c r="L22" s="14">
        <v>28</v>
      </c>
    </row>
    <row r="23" spans="2:12" x14ac:dyDescent="0.25">
      <c r="B23" s="4" t="s">
        <v>81</v>
      </c>
      <c r="C23" s="12"/>
      <c r="D23" s="13"/>
      <c r="E23" s="13">
        <v>0.8</v>
      </c>
      <c r="F23" s="13">
        <v>1.9</v>
      </c>
      <c r="G23" s="13">
        <v>6.6</v>
      </c>
      <c r="H23" s="13">
        <v>7.4</v>
      </c>
      <c r="I23" s="13">
        <v>11.6</v>
      </c>
      <c r="J23" s="13">
        <v>12.4</v>
      </c>
      <c r="K23" s="13">
        <v>15.9</v>
      </c>
      <c r="L23" s="14">
        <v>16.8</v>
      </c>
    </row>
    <row r="24" spans="2:12" x14ac:dyDescent="0.25">
      <c r="B24" s="4" t="s">
        <v>91</v>
      </c>
      <c r="C24" s="12"/>
      <c r="D24" s="13"/>
      <c r="E24" s="13">
        <v>0.7</v>
      </c>
      <c r="F24" s="13">
        <v>1.8</v>
      </c>
      <c r="G24" s="13">
        <v>6</v>
      </c>
      <c r="H24" s="13">
        <v>6.8</v>
      </c>
      <c r="I24" s="13">
        <v>11.4</v>
      </c>
      <c r="J24" s="13">
        <v>12.3</v>
      </c>
      <c r="K24" s="13">
        <v>16.5</v>
      </c>
      <c r="L24" s="14">
        <v>17.399999999999999</v>
      </c>
    </row>
    <row r="25" spans="2:12" x14ac:dyDescent="0.25">
      <c r="B25" s="4" t="s">
        <v>79</v>
      </c>
      <c r="C25" s="12"/>
      <c r="D25" s="13"/>
      <c r="E25" s="13">
        <v>0</v>
      </c>
      <c r="F25" s="13">
        <v>1.2</v>
      </c>
      <c r="G25" s="13">
        <v>6</v>
      </c>
      <c r="H25" s="13">
        <v>7</v>
      </c>
      <c r="I25" s="13">
        <v>11.3</v>
      </c>
      <c r="J25" s="13">
        <v>12.2</v>
      </c>
      <c r="K25" s="13">
        <v>16.100000000000001</v>
      </c>
      <c r="L25" s="14">
        <v>17</v>
      </c>
    </row>
    <row r="26" spans="2:12" x14ac:dyDescent="0.25">
      <c r="B26" s="4" t="s">
        <v>100</v>
      </c>
      <c r="C26" s="12"/>
      <c r="D26" s="13"/>
      <c r="E26" s="13"/>
      <c r="F26" s="13"/>
      <c r="G26" s="13">
        <v>2.8</v>
      </c>
      <c r="H26" s="13">
        <v>3.6</v>
      </c>
      <c r="I26" s="13">
        <v>7.4</v>
      </c>
      <c r="J26" s="13">
        <v>8.3000000000000007</v>
      </c>
      <c r="K26" s="13">
        <v>12.1</v>
      </c>
      <c r="L26" s="14">
        <v>12.9</v>
      </c>
    </row>
    <row r="27" spans="2:12" x14ac:dyDescent="0.25">
      <c r="B27" s="4" t="s">
        <v>104</v>
      </c>
      <c r="C27" s="12"/>
      <c r="D27" s="13"/>
      <c r="E27" s="13"/>
      <c r="F27" s="13"/>
      <c r="G27" s="13">
        <v>2.7</v>
      </c>
      <c r="H27" s="13">
        <v>3.6</v>
      </c>
      <c r="I27" s="13">
        <v>8.1</v>
      </c>
      <c r="J27" s="13">
        <v>9.1</v>
      </c>
      <c r="K27" s="13">
        <v>13.2</v>
      </c>
      <c r="L27" s="14">
        <v>14</v>
      </c>
    </row>
    <row r="28" spans="2:12" x14ac:dyDescent="0.25">
      <c r="B28" s="4" t="s">
        <v>139</v>
      </c>
      <c r="C28" s="12"/>
      <c r="D28" s="13"/>
      <c r="E28" s="13"/>
      <c r="F28" s="13"/>
      <c r="G28" s="13"/>
      <c r="H28" s="13"/>
      <c r="I28" s="13"/>
      <c r="J28" s="13"/>
      <c r="K28" s="13">
        <v>1.5</v>
      </c>
      <c r="L28" s="14">
        <v>2.2999999999999998</v>
      </c>
    </row>
    <row r="29" spans="2:12" x14ac:dyDescent="0.25">
      <c r="B29" s="4" t="s">
        <v>24</v>
      </c>
      <c r="C29" s="12">
        <v>5.2</v>
      </c>
      <c r="D29" s="13">
        <v>6.5</v>
      </c>
      <c r="E29" s="13">
        <v>11.9</v>
      </c>
      <c r="F29" s="13">
        <v>12.9</v>
      </c>
      <c r="G29" s="13">
        <v>17.600000000000001</v>
      </c>
      <c r="H29" s="13">
        <v>18.5</v>
      </c>
      <c r="I29" s="13">
        <v>22.6</v>
      </c>
      <c r="J29" s="13">
        <v>23.5</v>
      </c>
      <c r="K29" s="13">
        <v>27</v>
      </c>
      <c r="L29" s="14">
        <v>27.9</v>
      </c>
    </row>
    <row r="30" spans="2:12" x14ac:dyDescent="0.25">
      <c r="B30" s="4" t="s">
        <v>73</v>
      </c>
      <c r="C30" s="12"/>
      <c r="D30" s="13"/>
      <c r="E30" s="13"/>
      <c r="F30" s="13">
        <v>1</v>
      </c>
      <c r="G30" s="13">
        <v>4.5</v>
      </c>
      <c r="H30" s="13">
        <v>5.5</v>
      </c>
      <c r="I30" s="13">
        <v>9.5</v>
      </c>
      <c r="J30" s="13">
        <v>10.5</v>
      </c>
      <c r="K30" s="13">
        <v>53.899999999999991</v>
      </c>
      <c r="L30" s="14">
        <v>57.7</v>
      </c>
    </row>
    <row r="31" spans="2:12" x14ac:dyDescent="0.25">
      <c r="B31" s="4" t="s">
        <v>50</v>
      </c>
      <c r="C31" s="12"/>
      <c r="D31" s="13">
        <v>0.6</v>
      </c>
      <c r="E31" s="13">
        <v>5.9</v>
      </c>
      <c r="F31" s="13">
        <v>7</v>
      </c>
      <c r="G31" s="13">
        <v>11.7</v>
      </c>
      <c r="H31" s="13">
        <v>12.5</v>
      </c>
      <c r="I31" s="13">
        <v>16.7</v>
      </c>
      <c r="J31" s="13">
        <v>17.600000000000001</v>
      </c>
      <c r="K31" s="13">
        <v>21.1</v>
      </c>
      <c r="L31" s="14">
        <v>21.9</v>
      </c>
    </row>
    <row r="32" spans="2:12" x14ac:dyDescent="0.25">
      <c r="B32" s="4" t="s">
        <v>133</v>
      </c>
      <c r="C32" s="12"/>
      <c r="D32" s="13"/>
      <c r="E32" s="13"/>
      <c r="F32" s="13"/>
      <c r="G32" s="13"/>
      <c r="H32" s="13"/>
      <c r="I32" s="13">
        <v>2.2000000000000002</v>
      </c>
      <c r="J32" s="13">
        <v>3</v>
      </c>
      <c r="K32" s="13">
        <v>6.8</v>
      </c>
      <c r="L32" s="14">
        <v>7.6</v>
      </c>
    </row>
    <row r="33" spans="2:12" x14ac:dyDescent="0.25">
      <c r="B33" s="4" t="s">
        <v>85</v>
      </c>
      <c r="C33" s="12"/>
      <c r="D33" s="13"/>
      <c r="E33" s="13">
        <v>0.5</v>
      </c>
      <c r="F33" s="13">
        <v>1.8</v>
      </c>
      <c r="G33" s="13">
        <v>5.8</v>
      </c>
      <c r="H33" s="13">
        <v>6.9</v>
      </c>
      <c r="I33" s="13">
        <v>10.9</v>
      </c>
      <c r="J33" s="13">
        <v>11.9</v>
      </c>
      <c r="K33" s="13">
        <v>15.6</v>
      </c>
      <c r="L33" s="14">
        <v>16.600000000000001</v>
      </c>
    </row>
    <row r="34" spans="2:12" x14ac:dyDescent="0.25">
      <c r="B34" s="4" t="s">
        <v>54</v>
      </c>
      <c r="C34" s="12">
        <v>0.7</v>
      </c>
      <c r="D34" s="13">
        <v>1.6</v>
      </c>
      <c r="E34" s="13">
        <v>5.9</v>
      </c>
      <c r="F34" s="13">
        <v>6.9</v>
      </c>
      <c r="G34" s="13">
        <v>11.1</v>
      </c>
      <c r="H34" s="13">
        <v>11.9</v>
      </c>
      <c r="I34" s="13">
        <v>16.3</v>
      </c>
      <c r="J34" s="13">
        <v>17.2</v>
      </c>
      <c r="K34" s="13">
        <v>21.3</v>
      </c>
      <c r="L34" s="14">
        <v>22.2</v>
      </c>
    </row>
    <row r="35" spans="2:12" x14ac:dyDescent="0.25">
      <c r="B35" s="4" t="s">
        <v>143</v>
      </c>
      <c r="C35" s="12"/>
      <c r="D35" s="13"/>
      <c r="E35" s="13"/>
      <c r="F35" s="13"/>
      <c r="G35" s="13"/>
      <c r="H35" s="13"/>
      <c r="I35" s="13"/>
      <c r="J35" s="13"/>
      <c r="K35" s="13"/>
      <c r="L35" s="14">
        <v>0.2</v>
      </c>
    </row>
    <row r="36" spans="2:12" x14ac:dyDescent="0.25">
      <c r="B36" s="4" t="s">
        <v>95</v>
      </c>
      <c r="C36" s="12"/>
      <c r="D36" s="13"/>
      <c r="E36" s="13"/>
      <c r="F36" s="13"/>
      <c r="G36" s="13">
        <v>1.4</v>
      </c>
      <c r="H36" s="13">
        <v>2.4</v>
      </c>
      <c r="I36" s="13">
        <v>6.8</v>
      </c>
      <c r="J36" s="13">
        <v>7.8</v>
      </c>
      <c r="K36" s="13">
        <v>11.9</v>
      </c>
      <c r="L36" s="14">
        <v>12.8</v>
      </c>
    </row>
    <row r="37" spans="2:12" x14ac:dyDescent="0.25">
      <c r="B37" s="4" t="s">
        <v>75</v>
      </c>
      <c r="C37" s="12"/>
      <c r="D37" s="13"/>
      <c r="E37" s="13">
        <v>2.8</v>
      </c>
      <c r="F37" s="13">
        <v>3.9</v>
      </c>
      <c r="G37" s="13">
        <v>7.9</v>
      </c>
      <c r="H37" s="13">
        <v>8.8000000000000007</v>
      </c>
      <c r="I37" s="13">
        <v>12.6</v>
      </c>
      <c r="J37" s="13">
        <v>13.6</v>
      </c>
      <c r="K37" s="13">
        <v>17</v>
      </c>
      <c r="L37" s="14">
        <v>17.899999999999999</v>
      </c>
    </row>
    <row r="38" spans="2:12" x14ac:dyDescent="0.25">
      <c r="B38" s="4" t="s">
        <v>77</v>
      </c>
      <c r="C38" s="12"/>
      <c r="D38" s="13"/>
      <c r="E38" s="13"/>
      <c r="F38" s="13"/>
      <c r="G38" s="13">
        <v>4.9000000000000004</v>
      </c>
      <c r="H38" s="13">
        <v>5.8</v>
      </c>
      <c r="I38" s="13">
        <v>10.1</v>
      </c>
      <c r="J38" s="13">
        <v>11</v>
      </c>
      <c r="K38" s="13">
        <v>14.6</v>
      </c>
      <c r="L38" s="14">
        <v>15.4</v>
      </c>
    </row>
    <row r="39" spans="2:12" x14ac:dyDescent="0.25">
      <c r="B39" s="4" t="s">
        <v>69</v>
      </c>
      <c r="C39" s="12"/>
      <c r="D39" s="13"/>
      <c r="E39" s="13">
        <v>1.8</v>
      </c>
      <c r="F39" s="13">
        <v>2.9</v>
      </c>
      <c r="G39" s="13">
        <v>7.2</v>
      </c>
      <c r="H39" s="13">
        <v>8.1999999999999993</v>
      </c>
      <c r="I39" s="13">
        <v>12.4</v>
      </c>
      <c r="J39" s="13">
        <v>13.4</v>
      </c>
      <c r="K39" s="13">
        <v>17.3</v>
      </c>
      <c r="L39" s="14">
        <v>18.2</v>
      </c>
    </row>
    <row r="40" spans="2:12" x14ac:dyDescent="0.25">
      <c r="B40" s="4" t="s">
        <v>127</v>
      </c>
      <c r="C40" s="12"/>
      <c r="D40" s="13"/>
      <c r="E40" s="13"/>
      <c r="F40" s="13"/>
      <c r="G40" s="13"/>
      <c r="H40" s="13">
        <v>0.8</v>
      </c>
      <c r="I40" s="13">
        <v>4.5</v>
      </c>
      <c r="J40" s="13">
        <v>5.3</v>
      </c>
      <c r="K40" s="13">
        <v>9.1999999999999993</v>
      </c>
      <c r="L40" s="14">
        <v>10.1</v>
      </c>
    </row>
    <row r="41" spans="2:12" x14ac:dyDescent="0.25">
      <c r="B41" s="4" t="s">
        <v>16</v>
      </c>
      <c r="C41" s="12">
        <v>5.2</v>
      </c>
      <c r="D41" s="13">
        <v>6.4</v>
      </c>
      <c r="E41" s="13">
        <v>11.8</v>
      </c>
      <c r="F41" s="13">
        <v>12.9</v>
      </c>
      <c r="G41" s="13">
        <v>17.600000000000001</v>
      </c>
      <c r="H41" s="13">
        <v>18.399999999999999</v>
      </c>
      <c r="I41" s="13">
        <v>22.5</v>
      </c>
      <c r="J41" s="13">
        <v>23.4</v>
      </c>
      <c r="K41" s="13">
        <v>26.9</v>
      </c>
      <c r="L41" s="14">
        <v>27.8</v>
      </c>
    </row>
    <row r="42" spans="2:12" x14ac:dyDescent="0.25">
      <c r="B42" s="4" t="s">
        <v>125</v>
      </c>
      <c r="C42" s="12"/>
      <c r="D42" s="13"/>
      <c r="E42" s="13"/>
      <c r="F42" s="13"/>
      <c r="G42" s="13">
        <v>0.3</v>
      </c>
      <c r="H42" s="13">
        <v>1.2</v>
      </c>
      <c r="I42" s="13">
        <v>5.5</v>
      </c>
      <c r="J42" s="13">
        <v>6.3</v>
      </c>
      <c r="K42" s="13">
        <v>9.6999999999999993</v>
      </c>
      <c r="L42" s="14">
        <v>10.5</v>
      </c>
    </row>
    <row r="43" spans="2:12" x14ac:dyDescent="0.25">
      <c r="B43" s="4" t="s">
        <v>117</v>
      </c>
      <c r="C43" s="12"/>
      <c r="D43" s="13"/>
      <c r="E43" s="13"/>
      <c r="F43" s="13"/>
      <c r="G43" s="13"/>
      <c r="H43" s="13"/>
      <c r="I43" s="13">
        <v>2.5</v>
      </c>
      <c r="J43" s="13">
        <v>3.3</v>
      </c>
      <c r="K43" s="13">
        <v>7.4</v>
      </c>
      <c r="L43" s="14">
        <v>8.1999999999999993</v>
      </c>
    </row>
    <row r="44" spans="2:12" x14ac:dyDescent="0.25">
      <c r="B44" s="4" t="s">
        <v>64</v>
      </c>
      <c r="C44" s="12"/>
      <c r="D44" s="13"/>
      <c r="E44" s="13">
        <v>4.0999999999999996</v>
      </c>
      <c r="F44" s="13">
        <v>5.2</v>
      </c>
      <c r="G44" s="13">
        <v>10</v>
      </c>
      <c r="H44" s="13">
        <v>10.8</v>
      </c>
      <c r="I44" s="13">
        <v>15</v>
      </c>
      <c r="J44" s="13">
        <v>15.9</v>
      </c>
      <c r="K44" s="13">
        <v>19.399999999999999</v>
      </c>
      <c r="L44" s="14">
        <v>20.3</v>
      </c>
    </row>
    <row r="45" spans="2:12" x14ac:dyDescent="0.25">
      <c r="B45" s="4" t="s">
        <v>58</v>
      </c>
      <c r="C45" s="12"/>
      <c r="D45" s="13"/>
      <c r="E45" s="13">
        <v>3.9</v>
      </c>
      <c r="F45" s="13">
        <v>4.9000000000000004</v>
      </c>
      <c r="G45" s="13">
        <v>9.3000000000000007</v>
      </c>
      <c r="H45" s="13">
        <v>10</v>
      </c>
      <c r="I45" s="13">
        <v>14.3</v>
      </c>
      <c r="J45" s="13">
        <v>15.2</v>
      </c>
      <c r="K45" s="13">
        <v>19.3</v>
      </c>
      <c r="L45" s="14">
        <v>20.2</v>
      </c>
    </row>
    <row r="46" spans="2:12" x14ac:dyDescent="0.25">
      <c r="B46" s="4" t="s">
        <v>26</v>
      </c>
      <c r="C46" s="12"/>
      <c r="D46" s="13">
        <v>0.1</v>
      </c>
      <c r="E46" s="13">
        <v>5.3</v>
      </c>
      <c r="F46" s="13">
        <v>6.3</v>
      </c>
      <c r="G46" s="13">
        <v>10.8</v>
      </c>
      <c r="H46" s="13">
        <v>11.8</v>
      </c>
      <c r="I46" s="13">
        <v>15.6</v>
      </c>
      <c r="J46" s="13">
        <v>16.399999999999999</v>
      </c>
      <c r="K46" s="13">
        <v>19.899999999999999</v>
      </c>
      <c r="L46" s="14">
        <v>20.7</v>
      </c>
    </row>
    <row r="47" spans="2:12" x14ac:dyDescent="0.25">
      <c r="B47" s="4" t="s">
        <v>31</v>
      </c>
      <c r="C47" s="12"/>
      <c r="D47" s="13">
        <v>0.6</v>
      </c>
      <c r="E47" s="13">
        <v>6</v>
      </c>
      <c r="F47" s="13">
        <v>7</v>
      </c>
      <c r="G47" s="13">
        <v>11.8</v>
      </c>
      <c r="H47" s="13">
        <v>12.8</v>
      </c>
      <c r="I47" s="13">
        <v>17.2</v>
      </c>
      <c r="J47" s="13">
        <v>18.100000000000001</v>
      </c>
      <c r="K47" s="13">
        <v>21.9</v>
      </c>
      <c r="L47" s="14">
        <v>22.8</v>
      </c>
    </row>
    <row r="48" spans="2:12" x14ac:dyDescent="0.25">
      <c r="B48" s="4" t="s">
        <v>33</v>
      </c>
      <c r="C48" s="12"/>
      <c r="D48" s="13">
        <v>0.1</v>
      </c>
      <c r="E48" s="13">
        <v>5.5</v>
      </c>
      <c r="F48" s="13">
        <v>6.6</v>
      </c>
      <c r="G48" s="13">
        <v>11.1</v>
      </c>
      <c r="H48" s="13">
        <v>12.1</v>
      </c>
      <c r="I48" s="13">
        <v>16.100000000000001</v>
      </c>
      <c r="J48" s="13">
        <v>17.100000000000001</v>
      </c>
      <c r="K48" s="13">
        <v>20.8</v>
      </c>
      <c r="L48" s="14">
        <v>21.6</v>
      </c>
    </row>
    <row r="49" spans="2:12" x14ac:dyDescent="0.25">
      <c r="B49" s="4" t="s">
        <v>121</v>
      </c>
      <c r="C49" s="12"/>
      <c r="D49" s="13"/>
      <c r="E49" s="13"/>
      <c r="F49" s="13"/>
      <c r="G49" s="13">
        <v>0.2</v>
      </c>
      <c r="H49" s="13">
        <v>1</v>
      </c>
      <c r="I49" s="13">
        <v>5.4</v>
      </c>
      <c r="J49" s="13">
        <v>6.1</v>
      </c>
      <c r="K49" s="13">
        <v>9.4</v>
      </c>
      <c r="L49" s="14">
        <v>10.3</v>
      </c>
    </row>
    <row r="50" spans="2:12" x14ac:dyDescent="0.25">
      <c r="B50" s="4" t="s">
        <v>145</v>
      </c>
      <c r="C50" s="12"/>
      <c r="D50" s="13"/>
      <c r="E50" s="13"/>
      <c r="F50" s="13"/>
      <c r="G50" s="13"/>
      <c r="H50" s="13"/>
      <c r="I50" s="13"/>
      <c r="J50" s="13"/>
      <c r="K50" s="13">
        <v>0.9</v>
      </c>
      <c r="L50" s="14">
        <v>1.8</v>
      </c>
    </row>
    <row r="51" spans="2:12" x14ac:dyDescent="0.25">
      <c r="B51" s="4" t="s">
        <v>62</v>
      </c>
      <c r="C51" s="12">
        <v>5.3</v>
      </c>
      <c r="D51" s="13">
        <v>6.4</v>
      </c>
      <c r="E51" s="13">
        <v>11.6</v>
      </c>
      <c r="F51" s="13">
        <v>12.8</v>
      </c>
      <c r="G51" s="13">
        <v>17.7</v>
      </c>
      <c r="H51" s="13">
        <v>18.5</v>
      </c>
      <c r="I51" s="13">
        <v>22.5</v>
      </c>
      <c r="J51" s="13">
        <v>23.3</v>
      </c>
      <c r="K51" s="13">
        <v>27.1</v>
      </c>
      <c r="L51" s="14">
        <v>28</v>
      </c>
    </row>
    <row r="52" spans="2:12" x14ac:dyDescent="0.25">
      <c r="B52" s="4" t="s">
        <v>119</v>
      </c>
      <c r="C52" s="12"/>
      <c r="D52" s="13"/>
      <c r="E52" s="13"/>
      <c r="F52" s="13"/>
      <c r="G52" s="13"/>
      <c r="H52" s="13"/>
      <c r="I52" s="13">
        <v>1.5</v>
      </c>
      <c r="J52" s="13">
        <v>2.8</v>
      </c>
      <c r="K52" s="13">
        <v>7.4</v>
      </c>
      <c r="L52" s="14">
        <v>8.4</v>
      </c>
    </row>
    <row r="53" spans="2:12" x14ac:dyDescent="0.25">
      <c r="B53" s="4" t="s">
        <v>18</v>
      </c>
      <c r="C53" s="12">
        <v>0.1</v>
      </c>
      <c r="D53" s="13">
        <v>1.6</v>
      </c>
      <c r="E53" s="13">
        <v>7.1</v>
      </c>
      <c r="F53" s="13">
        <v>8.1999999999999993</v>
      </c>
      <c r="G53" s="13">
        <v>13.1</v>
      </c>
      <c r="H53" s="13">
        <v>13.9</v>
      </c>
      <c r="I53" s="13">
        <v>18.2</v>
      </c>
      <c r="J53" s="13">
        <v>19.100000000000001</v>
      </c>
      <c r="K53" s="13">
        <v>22.6</v>
      </c>
      <c r="L53" s="14">
        <v>23.4</v>
      </c>
    </row>
    <row r="54" spans="2:12" x14ac:dyDescent="0.25">
      <c r="B54" s="4" t="s">
        <v>149</v>
      </c>
      <c r="C54" s="12"/>
      <c r="D54" s="13"/>
      <c r="E54" s="13"/>
      <c r="F54" s="13"/>
      <c r="G54" s="13"/>
      <c r="H54" s="13"/>
      <c r="I54" s="13"/>
      <c r="J54" s="13"/>
      <c r="K54" s="13"/>
      <c r="L54" s="14">
        <v>0.2</v>
      </c>
    </row>
    <row r="55" spans="2:12" x14ac:dyDescent="0.25">
      <c r="B55" s="4" t="s">
        <v>56</v>
      </c>
      <c r="C55" s="12">
        <v>0.4</v>
      </c>
      <c r="D55" s="13">
        <v>1.5</v>
      </c>
      <c r="E55" s="13">
        <v>5.9</v>
      </c>
      <c r="F55" s="13">
        <v>7</v>
      </c>
      <c r="G55" s="13">
        <v>11.3</v>
      </c>
      <c r="H55" s="13">
        <v>12.1</v>
      </c>
      <c r="I55" s="13">
        <v>16.399999999999999</v>
      </c>
      <c r="J55" s="13">
        <v>17.399999999999999</v>
      </c>
      <c r="K55" s="13">
        <v>21.6</v>
      </c>
      <c r="L55" s="14">
        <v>22.4</v>
      </c>
    </row>
    <row r="56" spans="2:12" x14ac:dyDescent="0.25">
      <c r="B56" s="4" t="s">
        <v>123</v>
      </c>
      <c r="C56" s="12"/>
      <c r="D56" s="13"/>
      <c r="E56" s="13"/>
      <c r="F56" s="13"/>
      <c r="G56" s="13"/>
      <c r="H56" s="13">
        <v>0</v>
      </c>
      <c r="I56" s="13">
        <v>4.4000000000000004</v>
      </c>
      <c r="J56" s="13">
        <v>5.2</v>
      </c>
      <c r="K56" s="13">
        <v>9</v>
      </c>
      <c r="L56" s="14">
        <v>9.9</v>
      </c>
    </row>
    <row r="57" spans="2:12" x14ac:dyDescent="0.25">
      <c r="B57" s="4" t="s">
        <v>115</v>
      </c>
      <c r="C57" s="12"/>
      <c r="D57" s="13"/>
      <c r="E57" s="13"/>
      <c r="F57" s="13"/>
      <c r="G57" s="13"/>
      <c r="H57" s="13">
        <v>1</v>
      </c>
      <c r="I57" s="13">
        <v>4.3</v>
      </c>
      <c r="J57" s="13">
        <v>5.0999999999999996</v>
      </c>
      <c r="K57" s="13">
        <v>8.4</v>
      </c>
      <c r="L57" s="14">
        <v>9.5</v>
      </c>
    </row>
    <row r="58" spans="2:12" x14ac:dyDescent="0.25">
      <c r="B58" s="4" t="s">
        <v>131</v>
      </c>
      <c r="C58" s="12"/>
      <c r="D58" s="13"/>
      <c r="E58" s="13"/>
      <c r="F58" s="13"/>
      <c r="G58" s="13"/>
      <c r="H58" s="13"/>
      <c r="I58" s="13">
        <v>2.2999999999999998</v>
      </c>
      <c r="J58" s="13">
        <v>3.1</v>
      </c>
      <c r="K58" s="13">
        <v>6.7</v>
      </c>
      <c r="L58" s="14">
        <v>7.4</v>
      </c>
    </row>
    <row r="59" spans="2:12" x14ac:dyDescent="0.25">
      <c r="B59" s="4" t="s">
        <v>113</v>
      </c>
      <c r="C59" s="12"/>
      <c r="D59" s="13"/>
      <c r="E59" s="13"/>
      <c r="F59" s="13"/>
      <c r="G59" s="13">
        <v>0.3</v>
      </c>
      <c r="H59" s="13">
        <v>1.1000000000000001</v>
      </c>
      <c r="I59" s="13">
        <v>5.5</v>
      </c>
      <c r="J59" s="13">
        <v>6.5</v>
      </c>
      <c r="K59" s="13">
        <v>10.6</v>
      </c>
      <c r="L59" s="14">
        <v>11.5</v>
      </c>
    </row>
    <row r="60" spans="2:12" x14ac:dyDescent="0.25">
      <c r="B60" s="4" t="s">
        <v>52</v>
      </c>
      <c r="C60" s="12">
        <v>1.4</v>
      </c>
      <c r="D60" s="13">
        <v>2.4</v>
      </c>
      <c r="E60" s="13">
        <v>6.6</v>
      </c>
      <c r="F60" s="13">
        <v>7.6</v>
      </c>
      <c r="G60" s="13">
        <v>11.9</v>
      </c>
      <c r="H60" s="13">
        <v>12.8</v>
      </c>
      <c r="I60" s="13">
        <v>17.2</v>
      </c>
      <c r="J60" s="13">
        <v>18.2</v>
      </c>
      <c r="K60" s="13">
        <v>22.3</v>
      </c>
      <c r="L60" s="14">
        <v>23.2</v>
      </c>
    </row>
    <row r="61" spans="2:12" x14ac:dyDescent="0.25">
      <c r="B61" s="4" t="s">
        <v>83</v>
      </c>
      <c r="C61" s="12"/>
      <c r="D61" s="13"/>
      <c r="E61" s="13">
        <v>3</v>
      </c>
      <c r="F61" s="13">
        <v>4.0999999999999996</v>
      </c>
      <c r="G61" s="13">
        <v>8.9</v>
      </c>
      <c r="H61" s="13">
        <v>9.9</v>
      </c>
      <c r="I61" s="13">
        <v>14.1</v>
      </c>
      <c r="J61" s="13">
        <v>15.1</v>
      </c>
      <c r="K61" s="13">
        <v>18.899999999999999</v>
      </c>
      <c r="L61" s="14">
        <v>19.8</v>
      </c>
    </row>
    <row r="62" spans="2:12" x14ac:dyDescent="0.25">
      <c r="B62" s="4" t="s">
        <v>147</v>
      </c>
      <c r="C62" s="12"/>
      <c r="D62" s="13"/>
      <c r="E62" s="13"/>
      <c r="F62" s="13"/>
      <c r="G62" s="13"/>
      <c r="H62" s="13"/>
      <c r="I62" s="13"/>
      <c r="J62" s="13"/>
      <c r="K62" s="13">
        <v>0.7</v>
      </c>
      <c r="L62" s="14">
        <v>1.1000000000000001</v>
      </c>
    </row>
    <row r="63" spans="2:12" x14ac:dyDescent="0.25">
      <c r="B63" s="4" t="s">
        <v>102</v>
      </c>
      <c r="C63" s="12"/>
      <c r="D63" s="13"/>
      <c r="E63" s="13"/>
      <c r="F63" s="13"/>
      <c r="G63" s="13">
        <v>0.8</v>
      </c>
      <c r="H63" s="13">
        <v>1.6</v>
      </c>
      <c r="I63" s="13">
        <v>5.8</v>
      </c>
      <c r="J63" s="13">
        <v>6.7</v>
      </c>
      <c r="K63" s="13">
        <v>10.3</v>
      </c>
      <c r="L63" s="14">
        <v>11.2</v>
      </c>
    </row>
    <row r="64" spans="2:12" x14ac:dyDescent="0.25">
      <c r="B64" s="4" t="s">
        <v>60</v>
      </c>
      <c r="C64" s="12"/>
      <c r="D64" s="13">
        <v>0.8</v>
      </c>
      <c r="E64" s="13">
        <v>6.3</v>
      </c>
      <c r="F64" s="13">
        <v>7.4</v>
      </c>
      <c r="G64" s="13">
        <v>12.2</v>
      </c>
      <c r="H64" s="13">
        <v>13</v>
      </c>
      <c r="I64" s="13">
        <v>17.3</v>
      </c>
      <c r="J64" s="13">
        <v>18.2</v>
      </c>
      <c r="K64" s="13">
        <v>21.7</v>
      </c>
      <c r="L64" s="14">
        <v>22.5</v>
      </c>
    </row>
    <row r="65" spans="2:14" x14ac:dyDescent="0.25">
      <c r="B65" s="4" t="s">
        <v>110</v>
      </c>
      <c r="C65" s="12"/>
      <c r="D65" s="13"/>
      <c r="E65" s="13"/>
      <c r="F65" s="13"/>
      <c r="G65" s="13">
        <v>2.6</v>
      </c>
      <c r="H65" s="13">
        <v>3.5</v>
      </c>
      <c r="I65" s="13">
        <v>7.6</v>
      </c>
      <c r="J65" s="13">
        <v>8.5</v>
      </c>
      <c r="K65" s="13">
        <v>12.2</v>
      </c>
      <c r="L65" s="14">
        <v>13</v>
      </c>
    </row>
    <row r="66" spans="2:14" x14ac:dyDescent="0.25">
      <c r="B66" s="4" t="s">
        <v>129</v>
      </c>
      <c r="C66" s="12"/>
      <c r="D66" s="13"/>
      <c r="E66" s="13"/>
      <c r="F66" s="13"/>
      <c r="G66" s="13"/>
      <c r="H66" s="13"/>
      <c r="I66" s="13">
        <v>2.7</v>
      </c>
      <c r="J66" s="13">
        <v>3.7</v>
      </c>
      <c r="K66" s="13">
        <v>7.6</v>
      </c>
      <c r="L66" s="14">
        <v>8.5</v>
      </c>
    </row>
    <row r="67" spans="2:14" ht="15.75" thickBot="1" x14ac:dyDescent="0.3">
      <c r="B67" s="5" t="s">
        <v>93</v>
      </c>
      <c r="C67" s="15"/>
      <c r="D67" s="16"/>
      <c r="E67" s="16">
        <v>0</v>
      </c>
      <c r="F67" s="16">
        <v>1.8</v>
      </c>
      <c r="G67" s="16">
        <v>6.2</v>
      </c>
      <c r="H67" s="16">
        <v>6.9</v>
      </c>
      <c r="I67" s="16">
        <v>10.4</v>
      </c>
      <c r="J67" s="16">
        <v>11.4</v>
      </c>
      <c r="K67" s="16">
        <v>15</v>
      </c>
      <c r="L67" s="17">
        <v>15.7</v>
      </c>
    </row>
    <row r="74" spans="2:14" x14ac:dyDescent="0.25">
      <c r="B74" s="1" t="s">
        <v>158</v>
      </c>
      <c r="C74" s="1" t="s">
        <v>157</v>
      </c>
    </row>
    <row r="75" spans="2:14" x14ac:dyDescent="0.25">
      <c r="B75" s="1" t="s">
        <v>155</v>
      </c>
      <c r="C75" t="s">
        <v>154</v>
      </c>
      <c r="D75" t="s">
        <v>152</v>
      </c>
      <c r="E75" t="s">
        <v>66</v>
      </c>
      <c r="F75" t="s">
        <v>67</v>
      </c>
      <c r="G75" t="s">
        <v>171</v>
      </c>
      <c r="H75" t="s">
        <v>160</v>
      </c>
      <c r="I75" t="s">
        <v>162</v>
      </c>
      <c r="J75" t="s">
        <v>166</v>
      </c>
      <c r="K75" t="s">
        <v>168</v>
      </c>
      <c r="L75" t="s">
        <v>164</v>
      </c>
      <c r="M75" t="s">
        <v>172</v>
      </c>
      <c r="N75" t="s">
        <v>156</v>
      </c>
    </row>
    <row r="76" spans="2:14" x14ac:dyDescent="0.25">
      <c r="B76" s="2" t="s">
        <v>22</v>
      </c>
      <c r="C76" s="3">
        <v>4.2</v>
      </c>
      <c r="D76" s="3">
        <v>15.6</v>
      </c>
      <c r="E76" s="3">
        <v>24.9</v>
      </c>
      <c r="F76" s="3">
        <v>20.399999999999999</v>
      </c>
      <c r="G76" s="3">
        <v>19.5</v>
      </c>
      <c r="H76" s="3">
        <v>24</v>
      </c>
      <c r="I76" s="3">
        <v>14.7</v>
      </c>
      <c r="J76" s="3">
        <v>10.4</v>
      </c>
      <c r="K76" s="3">
        <v>9.3000000000000007</v>
      </c>
      <c r="L76" s="3">
        <v>3</v>
      </c>
      <c r="M76" s="3"/>
      <c r="N76" s="3">
        <v>146</v>
      </c>
    </row>
    <row r="77" spans="2:14" x14ac:dyDescent="0.25">
      <c r="B77" s="2" t="s">
        <v>47</v>
      </c>
      <c r="C77" s="3"/>
      <c r="D77" s="3">
        <v>10.8</v>
      </c>
      <c r="E77" s="3">
        <v>20.2</v>
      </c>
      <c r="F77" s="3">
        <v>15.8</v>
      </c>
      <c r="G77" s="3">
        <v>14.7</v>
      </c>
      <c r="H77" s="3">
        <v>19.399999999999999</v>
      </c>
      <c r="I77" s="3">
        <v>9.9</v>
      </c>
      <c r="J77" s="3">
        <v>5.4</v>
      </c>
      <c r="K77" s="3">
        <v>4.3</v>
      </c>
      <c r="L77" s="3"/>
      <c r="M77" s="3"/>
      <c r="N77" s="3">
        <v>100.50000000000001</v>
      </c>
    </row>
    <row r="78" spans="2:14" x14ac:dyDescent="0.25">
      <c r="B78" s="2" t="s">
        <v>46</v>
      </c>
      <c r="C78" s="3">
        <v>0.3</v>
      </c>
      <c r="D78" s="3">
        <v>11.7</v>
      </c>
      <c r="E78" s="3">
        <v>21.1</v>
      </c>
      <c r="F78" s="3">
        <v>16.7</v>
      </c>
      <c r="G78" s="3">
        <v>15.6</v>
      </c>
      <c r="H78" s="3">
        <v>20.3</v>
      </c>
      <c r="I78" s="3">
        <v>10.8</v>
      </c>
      <c r="J78" s="3">
        <v>6.3</v>
      </c>
      <c r="K78" s="3">
        <v>5.2</v>
      </c>
      <c r="L78" s="3"/>
      <c r="M78" s="3"/>
      <c r="N78" s="3">
        <v>107.99999999999999</v>
      </c>
    </row>
    <row r="79" spans="2:14" x14ac:dyDescent="0.25">
      <c r="B79" s="2" t="s">
        <v>42</v>
      </c>
      <c r="C79" s="3">
        <v>0.3</v>
      </c>
      <c r="D79" s="3">
        <v>11.7</v>
      </c>
      <c r="E79" s="3">
        <v>21.1</v>
      </c>
      <c r="F79" s="3">
        <v>16.7</v>
      </c>
      <c r="G79" s="3">
        <v>15.6</v>
      </c>
      <c r="H79" s="3">
        <v>20.3</v>
      </c>
      <c r="I79" s="3">
        <v>10.8</v>
      </c>
      <c r="J79" s="3">
        <v>6.3</v>
      </c>
      <c r="K79" s="3">
        <v>5.2</v>
      </c>
      <c r="L79" s="3"/>
      <c r="M79" s="3"/>
      <c r="N79" s="3">
        <v>107.99999999999999</v>
      </c>
    </row>
    <row r="80" spans="2:14" x14ac:dyDescent="0.25">
      <c r="B80" s="2" t="s">
        <v>48</v>
      </c>
      <c r="C80" s="3">
        <v>0.9</v>
      </c>
      <c r="D80" s="3">
        <v>12.8</v>
      </c>
      <c r="E80" s="3">
        <v>21.9</v>
      </c>
      <c r="F80" s="3">
        <v>17.5</v>
      </c>
      <c r="G80" s="3">
        <v>16.600000000000001</v>
      </c>
      <c r="H80" s="3">
        <v>21.2</v>
      </c>
      <c r="I80" s="3">
        <v>11.8</v>
      </c>
      <c r="J80" s="3">
        <v>7.4</v>
      </c>
      <c r="K80" s="3">
        <v>6.3</v>
      </c>
      <c r="L80" s="3"/>
      <c r="M80" s="3"/>
      <c r="N80" s="3">
        <v>116.4</v>
      </c>
    </row>
    <row r="81" spans="2:14" x14ac:dyDescent="0.25">
      <c r="B81" s="2" t="s">
        <v>108</v>
      </c>
      <c r="C81" s="3"/>
      <c r="D81" s="3">
        <v>2.7</v>
      </c>
      <c r="E81" s="3">
        <v>13.1</v>
      </c>
      <c r="F81" s="3">
        <v>8.1</v>
      </c>
      <c r="G81" s="3">
        <v>7.1</v>
      </c>
      <c r="H81" s="3">
        <v>12.3</v>
      </c>
      <c r="I81" s="3">
        <v>1.7</v>
      </c>
      <c r="J81" s="3"/>
      <c r="K81" s="3"/>
      <c r="L81" s="3"/>
      <c r="M81" s="3"/>
      <c r="N81" s="3">
        <v>45</v>
      </c>
    </row>
    <row r="82" spans="2:14" x14ac:dyDescent="0.25">
      <c r="B82" s="2" t="s">
        <v>141</v>
      </c>
      <c r="C82" s="3"/>
      <c r="D82" s="3"/>
      <c r="E82" s="3">
        <v>0.3</v>
      </c>
      <c r="F82" s="3"/>
      <c r="G82" s="3"/>
      <c r="H82" s="3"/>
      <c r="I82" s="3"/>
      <c r="J82" s="3"/>
      <c r="K82" s="3"/>
      <c r="L82" s="3"/>
      <c r="M82" s="3"/>
      <c r="N82" s="3">
        <v>0.3</v>
      </c>
    </row>
    <row r="83" spans="2:14" x14ac:dyDescent="0.25">
      <c r="B83" s="2" t="s">
        <v>89</v>
      </c>
      <c r="C83" s="3"/>
      <c r="D83" s="3">
        <v>8.6999999999999993</v>
      </c>
      <c r="E83" s="3">
        <v>19.100000000000001</v>
      </c>
      <c r="F83" s="3">
        <v>14.1</v>
      </c>
      <c r="G83" s="3">
        <v>13.1</v>
      </c>
      <c r="H83" s="3">
        <v>18.2</v>
      </c>
      <c r="I83" s="3">
        <v>7.7</v>
      </c>
      <c r="J83" s="3">
        <v>3.3</v>
      </c>
      <c r="K83" s="3">
        <v>2.4</v>
      </c>
      <c r="L83" s="3"/>
      <c r="M83" s="3"/>
      <c r="N83" s="3">
        <v>86.600000000000009</v>
      </c>
    </row>
    <row r="84" spans="2:14" x14ac:dyDescent="0.25">
      <c r="B84" s="2" t="s">
        <v>28</v>
      </c>
      <c r="C84" s="3">
        <v>0.3</v>
      </c>
      <c r="D84" s="3">
        <v>11.7</v>
      </c>
      <c r="E84" s="3">
        <v>41.3</v>
      </c>
      <c r="F84" s="3">
        <v>32.5</v>
      </c>
      <c r="G84" s="3">
        <v>30.299999999999997</v>
      </c>
      <c r="H84" s="3">
        <v>39.700000000000003</v>
      </c>
      <c r="I84" s="3">
        <v>20.700000000000003</v>
      </c>
      <c r="J84" s="3">
        <v>11.7</v>
      </c>
      <c r="K84" s="3">
        <v>9.5</v>
      </c>
      <c r="L84" s="3"/>
      <c r="M84" s="3"/>
      <c r="N84" s="3">
        <v>197.7</v>
      </c>
    </row>
    <row r="85" spans="2:14" x14ac:dyDescent="0.25">
      <c r="B85" s="2" t="s">
        <v>87</v>
      </c>
      <c r="C85" s="3"/>
      <c r="D85" s="3">
        <v>10.199999999999999</v>
      </c>
      <c r="E85" s="3">
        <v>19.8</v>
      </c>
      <c r="F85" s="3">
        <v>15.1</v>
      </c>
      <c r="G85" s="3">
        <v>14.1</v>
      </c>
      <c r="H85" s="3">
        <v>19</v>
      </c>
      <c r="I85" s="3">
        <v>9.5</v>
      </c>
      <c r="J85" s="3">
        <v>5.0999999999999996</v>
      </c>
      <c r="K85" s="3">
        <v>4.0999999999999996</v>
      </c>
      <c r="L85" s="3"/>
      <c r="M85" s="3"/>
      <c r="N85" s="3">
        <v>96.899999999999991</v>
      </c>
    </row>
    <row r="86" spans="2:14" x14ac:dyDescent="0.25">
      <c r="B86" s="2" t="s">
        <v>137</v>
      </c>
      <c r="C86" s="3"/>
      <c r="D86" s="3"/>
      <c r="E86" s="3">
        <v>2.8</v>
      </c>
      <c r="F86" s="3"/>
      <c r="G86" s="3"/>
      <c r="H86" s="3">
        <v>1.9</v>
      </c>
      <c r="I86" s="3"/>
      <c r="J86" s="3"/>
      <c r="K86" s="3"/>
      <c r="L86" s="3"/>
      <c r="M86" s="3"/>
      <c r="N86" s="3">
        <v>4.6999999999999993</v>
      </c>
    </row>
    <row r="87" spans="2:14" x14ac:dyDescent="0.25">
      <c r="B87" s="2" t="s">
        <v>71</v>
      </c>
      <c r="C87" s="3"/>
      <c r="D87" s="3">
        <v>9.3000000000000007</v>
      </c>
      <c r="E87" s="3">
        <v>19.5</v>
      </c>
      <c r="F87" s="3">
        <v>14.7</v>
      </c>
      <c r="G87" s="3">
        <v>13.7</v>
      </c>
      <c r="H87" s="3">
        <v>18.600000000000001</v>
      </c>
      <c r="I87" s="3">
        <v>8.4</v>
      </c>
      <c r="J87" s="3">
        <v>4</v>
      </c>
      <c r="K87" s="3">
        <v>3</v>
      </c>
      <c r="L87" s="3"/>
      <c r="M87" s="3"/>
      <c r="N87" s="3">
        <v>91.200000000000017</v>
      </c>
    </row>
    <row r="88" spans="2:14" x14ac:dyDescent="0.25">
      <c r="B88" s="2" t="s">
        <v>106</v>
      </c>
      <c r="C88" s="3"/>
      <c r="D88" s="3">
        <v>1.8</v>
      </c>
      <c r="E88" s="3">
        <v>11.4</v>
      </c>
      <c r="F88" s="3">
        <v>6.9</v>
      </c>
      <c r="G88" s="3">
        <v>6</v>
      </c>
      <c r="H88" s="3">
        <v>10.5</v>
      </c>
      <c r="I88" s="3">
        <v>1</v>
      </c>
      <c r="J88" s="3"/>
      <c r="K88" s="3"/>
      <c r="L88" s="3"/>
      <c r="M88" s="3"/>
      <c r="N88" s="3">
        <v>37.6</v>
      </c>
    </row>
    <row r="89" spans="2:14" x14ac:dyDescent="0.25">
      <c r="B89" s="2" t="s">
        <v>112</v>
      </c>
      <c r="C89" s="3"/>
      <c r="D89" s="3">
        <v>3.5</v>
      </c>
      <c r="E89" s="3">
        <v>13</v>
      </c>
      <c r="F89" s="3">
        <v>8.5</v>
      </c>
      <c r="G89" s="3">
        <v>7.6</v>
      </c>
      <c r="H89" s="3">
        <v>12.2</v>
      </c>
      <c r="I89" s="3">
        <v>2.6</v>
      </c>
      <c r="J89" s="3"/>
      <c r="K89" s="3"/>
      <c r="L89" s="3"/>
      <c r="M89" s="3"/>
      <c r="N89" s="3">
        <v>47.4</v>
      </c>
    </row>
    <row r="90" spans="2:14" x14ac:dyDescent="0.25">
      <c r="B90" s="2" t="s">
        <v>135</v>
      </c>
      <c r="C90" s="3"/>
      <c r="D90" s="3"/>
      <c r="E90" s="3">
        <v>7.4</v>
      </c>
      <c r="F90" s="3">
        <v>3</v>
      </c>
      <c r="G90" s="3">
        <v>0.1</v>
      </c>
      <c r="H90" s="3">
        <v>6.8</v>
      </c>
      <c r="I90" s="3"/>
      <c r="J90" s="3"/>
      <c r="K90" s="3"/>
      <c r="L90" s="3"/>
      <c r="M90" s="3"/>
      <c r="N90" s="3">
        <v>17.3</v>
      </c>
    </row>
    <row r="91" spans="2:14" x14ac:dyDescent="0.25">
      <c r="B91" s="2" t="s">
        <v>20</v>
      </c>
      <c r="C91" s="3">
        <v>2.2000000000000002</v>
      </c>
      <c r="D91" s="3">
        <v>13.2</v>
      </c>
      <c r="E91" s="3">
        <v>21.8</v>
      </c>
      <c r="F91" s="3">
        <v>17.5</v>
      </c>
      <c r="G91" s="3">
        <v>16.7</v>
      </c>
      <c r="H91" s="3">
        <v>20.8</v>
      </c>
      <c r="I91" s="3">
        <v>12.1</v>
      </c>
      <c r="J91" s="3">
        <v>7.9</v>
      </c>
      <c r="K91" s="3">
        <v>7</v>
      </c>
      <c r="L91" s="3">
        <v>0.9</v>
      </c>
      <c r="M91" s="3"/>
      <c r="N91" s="3">
        <v>120.10000000000001</v>
      </c>
    </row>
    <row r="92" spans="2:14" x14ac:dyDescent="0.25">
      <c r="B92" s="2" t="s">
        <v>40</v>
      </c>
      <c r="C92" s="3">
        <v>6.7</v>
      </c>
      <c r="D92" s="3">
        <v>18.7</v>
      </c>
      <c r="E92" s="3">
        <v>28.2</v>
      </c>
      <c r="F92" s="3">
        <v>23.8</v>
      </c>
      <c r="G92" s="3">
        <v>22.9</v>
      </c>
      <c r="H92" s="3">
        <v>27.4</v>
      </c>
      <c r="I92" s="3">
        <v>17.899999999999999</v>
      </c>
      <c r="J92" s="3">
        <v>13.1</v>
      </c>
      <c r="K92" s="3">
        <v>12.1</v>
      </c>
      <c r="L92" s="3">
        <v>5.6</v>
      </c>
      <c r="M92" s="3"/>
      <c r="N92" s="3">
        <v>176.39999999999998</v>
      </c>
    </row>
    <row r="93" spans="2:14" x14ac:dyDescent="0.25">
      <c r="B93" s="2" t="s">
        <v>43</v>
      </c>
      <c r="C93" s="3">
        <v>6.7</v>
      </c>
      <c r="D93" s="3">
        <v>18.600000000000001</v>
      </c>
      <c r="E93" s="3">
        <v>28</v>
      </c>
      <c r="F93" s="3">
        <v>23.7</v>
      </c>
      <c r="G93" s="3">
        <v>22.8</v>
      </c>
      <c r="H93" s="3">
        <v>27.2</v>
      </c>
      <c r="I93" s="3">
        <v>17.8</v>
      </c>
      <c r="J93" s="3">
        <v>13</v>
      </c>
      <c r="K93" s="3">
        <v>12.1</v>
      </c>
      <c r="L93" s="3">
        <v>5.4</v>
      </c>
      <c r="M93" s="3"/>
      <c r="N93" s="3">
        <v>175.3</v>
      </c>
    </row>
    <row r="94" spans="2:14" x14ac:dyDescent="0.25">
      <c r="B94" s="2" t="s">
        <v>81</v>
      </c>
      <c r="C94" s="3"/>
      <c r="D94" s="3">
        <v>7.4</v>
      </c>
      <c r="E94" s="3">
        <v>16.8</v>
      </c>
      <c r="F94" s="3">
        <v>12.4</v>
      </c>
      <c r="G94" s="3">
        <v>11.6</v>
      </c>
      <c r="H94" s="3">
        <v>15.9</v>
      </c>
      <c r="I94" s="3">
        <v>6.6</v>
      </c>
      <c r="J94" s="3">
        <v>1.9</v>
      </c>
      <c r="K94" s="3">
        <v>0.8</v>
      </c>
      <c r="L94" s="3"/>
      <c r="M94" s="3"/>
      <c r="N94" s="3">
        <v>73.400000000000006</v>
      </c>
    </row>
    <row r="95" spans="2:14" x14ac:dyDescent="0.25">
      <c r="B95" s="2" t="s">
        <v>91</v>
      </c>
      <c r="C95" s="3"/>
      <c r="D95" s="3">
        <v>6.8</v>
      </c>
      <c r="E95" s="3">
        <v>17.399999999999999</v>
      </c>
      <c r="F95" s="3">
        <v>12.3</v>
      </c>
      <c r="G95" s="3">
        <v>11.4</v>
      </c>
      <c r="H95" s="3">
        <v>16.5</v>
      </c>
      <c r="I95" s="3">
        <v>6</v>
      </c>
      <c r="J95" s="3">
        <v>1.8</v>
      </c>
      <c r="K95" s="3">
        <v>0.7</v>
      </c>
      <c r="L95" s="3"/>
      <c r="M95" s="3"/>
      <c r="N95" s="3">
        <v>72.900000000000006</v>
      </c>
    </row>
    <row r="96" spans="2:14" x14ac:dyDescent="0.25">
      <c r="B96" s="2" t="s">
        <v>79</v>
      </c>
      <c r="C96" s="3"/>
      <c r="D96" s="3">
        <v>7</v>
      </c>
      <c r="E96" s="3">
        <v>17</v>
      </c>
      <c r="F96" s="3">
        <v>12.2</v>
      </c>
      <c r="G96" s="3">
        <v>11.3</v>
      </c>
      <c r="H96" s="3">
        <v>16.100000000000001</v>
      </c>
      <c r="I96" s="3">
        <v>6</v>
      </c>
      <c r="J96" s="3">
        <v>1.2</v>
      </c>
      <c r="K96" s="3">
        <v>0</v>
      </c>
      <c r="L96" s="3"/>
      <c r="M96" s="3"/>
      <c r="N96" s="3">
        <v>70.8</v>
      </c>
    </row>
    <row r="97" spans="2:14" x14ac:dyDescent="0.25">
      <c r="B97" s="2" t="s">
        <v>100</v>
      </c>
      <c r="C97" s="3"/>
      <c r="D97" s="3">
        <v>3.6</v>
      </c>
      <c r="E97" s="3">
        <v>12.9</v>
      </c>
      <c r="F97" s="3">
        <v>8.3000000000000007</v>
      </c>
      <c r="G97" s="3">
        <v>7.4</v>
      </c>
      <c r="H97" s="3">
        <v>12.1</v>
      </c>
      <c r="I97" s="3">
        <v>2.8</v>
      </c>
      <c r="J97" s="3"/>
      <c r="K97" s="3"/>
      <c r="L97" s="3"/>
      <c r="M97" s="3"/>
      <c r="N97" s="3">
        <v>47.1</v>
      </c>
    </row>
    <row r="98" spans="2:14" x14ac:dyDescent="0.25">
      <c r="B98" s="2" t="s">
        <v>104</v>
      </c>
      <c r="C98" s="3"/>
      <c r="D98" s="3">
        <v>3.6</v>
      </c>
      <c r="E98" s="3">
        <v>14</v>
      </c>
      <c r="F98" s="3">
        <v>9.1</v>
      </c>
      <c r="G98" s="3">
        <v>8.1</v>
      </c>
      <c r="H98" s="3">
        <v>13.2</v>
      </c>
      <c r="I98" s="3">
        <v>2.7</v>
      </c>
      <c r="J98" s="3"/>
      <c r="K98" s="3"/>
      <c r="L98" s="3"/>
      <c r="M98" s="3"/>
      <c r="N98" s="3">
        <v>50.7</v>
      </c>
    </row>
    <row r="99" spans="2:14" x14ac:dyDescent="0.25">
      <c r="B99" s="2" t="s">
        <v>139</v>
      </c>
      <c r="C99" s="3"/>
      <c r="D99" s="3"/>
      <c r="E99" s="3">
        <v>2.2999999999999998</v>
      </c>
      <c r="F99" s="3"/>
      <c r="G99" s="3"/>
      <c r="H99" s="3">
        <v>1.5</v>
      </c>
      <c r="I99" s="3"/>
      <c r="J99" s="3"/>
      <c r="K99" s="3"/>
      <c r="L99" s="3"/>
      <c r="M99" s="3"/>
      <c r="N99" s="3">
        <v>3.8</v>
      </c>
    </row>
    <row r="100" spans="2:14" x14ac:dyDescent="0.25">
      <c r="B100" s="2" t="s">
        <v>24</v>
      </c>
      <c r="C100" s="3">
        <v>6.5</v>
      </c>
      <c r="D100" s="3">
        <v>18.5</v>
      </c>
      <c r="E100" s="3">
        <v>27.9</v>
      </c>
      <c r="F100" s="3">
        <v>23.5</v>
      </c>
      <c r="G100" s="3">
        <v>22.6</v>
      </c>
      <c r="H100" s="3">
        <v>27</v>
      </c>
      <c r="I100" s="3">
        <v>17.600000000000001</v>
      </c>
      <c r="J100" s="3">
        <v>12.9</v>
      </c>
      <c r="K100" s="3">
        <v>11.9</v>
      </c>
      <c r="L100" s="3">
        <v>5.2</v>
      </c>
      <c r="M100" s="3"/>
      <c r="N100" s="3">
        <v>173.6</v>
      </c>
    </row>
    <row r="101" spans="2:14" x14ac:dyDescent="0.25">
      <c r="B101" s="2" t="s">
        <v>73</v>
      </c>
      <c r="C101" s="3"/>
      <c r="D101" s="3">
        <v>5.5</v>
      </c>
      <c r="E101" s="3">
        <v>57.7</v>
      </c>
      <c r="F101" s="3">
        <v>10.5</v>
      </c>
      <c r="G101" s="3">
        <v>9.5</v>
      </c>
      <c r="H101" s="3">
        <v>53.899999999999991</v>
      </c>
      <c r="I101" s="3">
        <v>4.5</v>
      </c>
      <c r="J101" s="3">
        <v>1</v>
      </c>
      <c r="K101" s="3"/>
      <c r="L101" s="3"/>
      <c r="M101" s="3"/>
      <c r="N101" s="3">
        <v>142.6</v>
      </c>
    </row>
    <row r="102" spans="2:14" x14ac:dyDescent="0.25">
      <c r="B102" s="2" t="s">
        <v>50</v>
      </c>
      <c r="C102" s="3">
        <v>0.6</v>
      </c>
      <c r="D102" s="3">
        <v>12.5</v>
      </c>
      <c r="E102" s="3">
        <v>21.9</v>
      </c>
      <c r="F102" s="3">
        <v>17.600000000000001</v>
      </c>
      <c r="G102" s="3">
        <v>16.7</v>
      </c>
      <c r="H102" s="3">
        <v>21.1</v>
      </c>
      <c r="I102" s="3">
        <v>11.7</v>
      </c>
      <c r="J102" s="3">
        <v>7</v>
      </c>
      <c r="K102" s="3">
        <v>5.9</v>
      </c>
      <c r="L102" s="3"/>
      <c r="M102" s="3"/>
      <c r="N102" s="3">
        <v>115.00000000000001</v>
      </c>
    </row>
    <row r="103" spans="2:14" x14ac:dyDescent="0.25">
      <c r="B103" s="2" t="s">
        <v>133</v>
      </c>
      <c r="C103" s="3"/>
      <c r="D103" s="3"/>
      <c r="E103" s="3">
        <v>7.6</v>
      </c>
      <c r="F103" s="3">
        <v>3</v>
      </c>
      <c r="G103" s="3">
        <v>2.2000000000000002</v>
      </c>
      <c r="H103" s="3">
        <v>6.8</v>
      </c>
      <c r="I103" s="3"/>
      <c r="J103" s="3"/>
      <c r="K103" s="3"/>
      <c r="L103" s="3"/>
      <c r="M103" s="3"/>
      <c r="N103" s="3">
        <v>19.600000000000001</v>
      </c>
    </row>
    <row r="104" spans="2:14" x14ac:dyDescent="0.25">
      <c r="B104" s="2" t="s">
        <v>85</v>
      </c>
      <c r="C104" s="3"/>
      <c r="D104" s="3">
        <v>6.9</v>
      </c>
      <c r="E104" s="3">
        <v>16.600000000000001</v>
      </c>
      <c r="F104" s="3">
        <v>11.9</v>
      </c>
      <c r="G104" s="3">
        <v>10.9</v>
      </c>
      <c r="H104" s="3">
        <v>15.6</v>
      </c>
      <c r="I104" s="3">
        <v>5.8</v>
      </c>
      <c r="J104" s="3">
        <v>1.8</v>
      </c>
      <c r="K104" s="3">
        <v>0.5</v>
      </c>
      <c r="L104" s="3"/>
      <c r="M104" s="3"/>
      <c r="N104" s="3">
        <v>70</v>
      </c>
    </row>
    <row r="105" spans="2:14" x14ac:dyDescent="0.25">
      <c r="B105" s="2" t="s">
        <v>54</v>
      </c>
      <c r="C105" s="3">
        <v>1.6</v>
      </c>
      <c r="D105" s="3">
        <v>11.9</v>
      </c>
      <c r="E105" s="3">
        <v>22.2</v>
      </c>
      <c r="F105" s="3">
        <v>17.2</v>
      </c>
      <c r="G105" s="3">
        <v>16.3</v>
      </c>
      <c r="H105" s="3">
        <v>21.3</v>
      </c>
      <c r="I105" s="3">
        <v>11.1</v>
      </c>
      <c r="J105" s="3">
        <v>6.9</v>
      </c>
      <c r="K105" s="3">
        <v>5.9</v>
      </c>
      <c r="L105" s="3">
        <v>0.7</v>
      </c>
      <c r="M105" s="3"/>
      <c r="N105" s="3">
        <v>115.10000000000001</v>
      </c>
    </row>
    <row r="106" spans="2:14" x14ac:dyDescent="0.25">
      <c r="B106" s="2" t="s">
        <v>143</v>
      </c>
      <c r="C106" s="3"/>
      <c r="D106" s="3"/>
      <c r="E106" s="3">
        <v>0.2</v>
      </c>
      <c r="F106" s="3"/>
      <c r="G106" s="3"/>
      <c r="H106" s="3"/>
      <c r="I106" s="3"/>
      <c r="J106" s="3"/>
      <c r="K106" s="3"/>
      <c r="L106" s="3"/>
      <c r="M106" s="3"/>
      <c r="N106" s="3">
        <v>0.2</v>
      </c>
    </row>
    <row r="107" spans="2:14" x14ac:dyDescent="0.25">
      <c r="B107" s="2" t="s">
        <v>95</v>
      </c>
      <c r="C107" s="3"/>
      <c r="D107" s="3">
        <v>2.4</v>
      </c>
      <c r="E107" s="3">
        <v>12.8</v>
      </c>
      <c r="F107" s="3">
        <v>7.8</v>
      </c>
      <c r="G107" s="3">
        <v>6.8</v>
      </c>
      <c r="H107" s="3">
        <v>11.9</v>
      </c>
      <c r="I107" s="3">
        <v>1.4</v>
      </c>
      <c r="J107" s="3"/>
      <c r="K107" s="3"/>
      <c r="L107" s="3"/>
      <c r="M107" s="3"/>
      <c r="N107" s="3">
        <v>43.1</v>
      </c>
    </row>
    <row r="108" spans="2:14" x14ac:dyDescent="0.25">
      <c r="B108" s="2" t="s">
        <v>75</v>
      </c>
      <c r="C108" s="3"/>
      <c r="D108" s="3">
        <v>8.8000000000000007</v>
      </c>
      <c r="E108" s="3">
        <v>17.899999999999999</v>
      </c>
      <c r="F108" s="3">
        <v>13.6</v>
      </c>
      <c r="G108" s="3">
        <v>12.6</v>
      </c>
      <c r="H108" s="3">
        <v>17</v>
      </c>
      <c r="I108" s="3">
        <v>7.9</v>
      </c>
      <c r="J108" s="3">
        <v>3.9</v>
      </c>
      <c r="K108" s="3">
        <v>2.8</v>
      </c>
      <c r="L108" s="3"/>
      <c r="M108" s="3"/>
      <c r="N108" s="3">
        <v>84.500000000000014</v>
      </c>
    </row>
    <row r="109" spans="2:14" x14ac:dyDescent="0.25">
      <c r="B109" s="2" t="s">
        <v>77</v>
      </c>
      <c r="C109" s="3"/>
      <c r="D109" s="3">
        <v>5.8</v>
      </c>
      <c r="E109" s="3">
        <v>15.4</v>
      </c>
      <c r="F109" s="3">
        <v>11</v>
      </c>
      <c r="G109" s="3">
        <v>10.1</v>
      </c>
      <c r="H109" s="3">
        <v>14.6</v>
      </c>
      <c r="I109" s="3">
        <v>4.9000000000000004</v>
      </c>
      <c r="J109" s="3"/>
      <c r="K109" s="3"/>
      <c r="L109" s="3"/>
      <c r="M109" s="3"/>
      <c r="N109" s="3">
        <v>61.800000000000004</v>
      </c>
    </row>
    <row r="110" spans="2:14" x14ac:dyDescent="0.25">
      <c r="B110" s="2" t="s">
        <v>69</v>
      </c>
      <c r="C110" s="3"/>
      <c r="D110" s="3">
        <v>8.1999999999999993</v>
      </c>
      <c r="E110" s="3">
        <v>18.2</v>
      </c>
      <c r="F110" s="3">
        <v>13.4</v>
      </c>
      <c r="G110" s="3">
        <v>12.4</v>
      </c>
      <c r="H110" s="3">
        <v>17.3</v>
      </c>
      <c r="I110" s="3">
        <v>7.2</v>
      </c>
      <c r="J110" s="3">
        <v>2.9</v>
      </c>
      <c r="K110" s="3">
        <v>1.8</v>
      </c>
      <c r="L110" s="3"/>
      <c r="M110" s="3"/>
      <c r="N110" s="3">
        <v>81.400000000000006</v>
      </c>
    </row>
    <row r="111" spans="2:14" x14ac:dyDescent="0.25">
      <c r="B111" s="2" t="s">
        <v>127</v>
      </c>
      <c r="C111" s="3"/>
      <c r="D111" s="3">
        <v>0.8</v>
      </c>
      <c r="E111" s="3">
        <v>10.1</v>
      </c>
      <c r="F111" s="3">
        <v>5.3</v>
      </c>
      <c r="G111" s="3">
        <v>4.5</v>
      </c>
      <c r="H111" s="3">
        <v>9.1999999999999993</v>
      </c>
      <c r="I111" s="3"/>
      <c r="J111" s="3"/>
      <c r="K111" s="3"/>
      <c r="L111" s="3"/>
      <c r="M111" s="3"/>
      <c r="N111" s="3">
        <v>29.9</v>
      </c>
    </row>
    <row r="112" spans="2:14" x14ac:dyDescent="0.25">
      <c r="B112" s="2" t="s">
        <v>16</v>
      </c>
      <c r="C112" s="3">
        <v>6.4</v>
      </c>
      <c r="D112" s="3">
        <v>18.399999999999999</v>
      </c>
      <c r="E112" s="3">
        <v>27.8</v>
      </c>
      <c r="F112" s="3">
        <v>23.4</v>
      </c>
      <c r="G112" s="3">
        <v>22.5</v>
      </c>
      <c r="H112" s="3">
        <v>26.9</v>
      </c>
      <c r="I112" s="3">
        <v>17.600000000000001</v>
      </c>
      <c r="J112" s="3">
        <v>12.9</v>
      </c>
      <c r="K112" s="3">
        <v>11.8</v>
      </c>
      <c r="L112" s="3">
        <v>5.2</v>
      </c>
      <c r="M112" s="3"/>
      <c r="N112" s="3">
        <v>172.9</v>
      </c>
    </row>
    <row r="113" spans="2:14" x14ac:dyDescent="0.25">
      <c r="B113" s="2" t="s">
        <v>125</v>
      </c>
      <c r="C113" s="3"/>
      <c r="D113" s="3">
        <v>1.2</v>
      </c>
      <c r="E113" s="3">
        <v>10.5</v>
      </c>
      <c r="F113" s="3">
        <v>6.3</v>
      </c>
      <c r="G113" s="3">
        <v>5.5</v>
      </c>
      <c r="H113" s="3">
        <v>9.6999999999999993</v>
      </c>
      <c r="I113" s="3">
        <v>0.3</v>
      </c>
      <c r="J113" s="3"/>
      <c r="K113" s="3"/>
      <c r="L113" s="3"/>
      <c r="M113" s="3"/>
      <c r="N113" s="3">
        <v>33.5</v>
      </c>
    </row>
    <row r="114" spans="2:14" x14ac:dyDescent="0.25">
      <c r="B114" s="2" t="s">
        <v>117</v>
      </c>
      <c r="C114" s="3"/>
      <c r="D114" s="3"/>
      <c r="E114" s="3">
        <v>8.1999999999999993</v>
      </c>
      <c r="F114" s="3">
        <v>3.3</v>
      </c>
      <c r="G114" s="3">
        <v>2.5</v>
      </c>
      <c r="H114" s="3">
        <v>7.4</v>
      </c>
      <c r="I114" s="3"/>
      <c r="J114" s="3"/>
      <c r="K114" s="3"/>
      <c r="L114" s="3"/>
      <c r="M114" s="3"/>
      <c r="N114" s="3">
        <v>21.4</v>
      </c>
    </row>
    <row r="115" spans="2:14" x14ac:dyDescent="0.25">
      <c r="B115" s="2" t="s">
        <v>64</v>
      </c>
      <c r="C115" s="3"/>
      <c r="D115" s="3">
        <v>10.8</v>
      </c>
      <c r="E115" s="3">
        <v>20.3</v>
      </c>
      <c r="F115" s="3">
        <v>15.9</v>
      </c>
      <c r="G115" s="3">
        <v>15</v>
      </c>
      <c r="H115" s="3">
        <v>19.399999999999999</v>
      </c>
      <c r="I115" s="3">
        <v>10</v>
      </c>
      <c r="J115" s="3">
        <v>5.2</v>
      </c>
      <c r="K115" s="3">
        <v>4.0999999999999996</v>
      </c>
      <c r="L115" s="3"/>
      <c r="M115" s="3"/>
      <c r="N115" s="3">
        <v>100.7</v>
      </c>
    </row>
    <row r="116" spans="2:14" x14ac:dyDescent="0.25">
      <c r="B116" s="2" t="s">
        <v>58</v>
      </c>
      <c r="C116" s="3"/>
      <c r="D116" s="3">
        <v>10</v>
      </c>
      <c r="E116" s="3">
        <v>20.2</v>
      </c>
      <c r="F116" s="3">
        <v>15.2</v>
      </c>
      <c r="G116" s="3">
        <v>14.3</v>
      </c>
      <c r="H116" s="3">
        <v>19.3</v>
      </c>
      <c r="I116" s="3">
        <v>9.3000000000000007</v>
      </c>
      <c r="J116" s="3">
        <v>4.9000000000000004</v>
      </c>
      <c r="K116" s="3">
        <v>3.9</v>
      </c>
      <c r="L116" s="3"/>
      <c r="M116" s="3"/>
      <c r="N116" s="3">
        <v>97.100000000000009</v>
      </c>
    </row>
    <row r="117" spans="2:14" x14ac:dyDescent="0.25">
      <c r="B117" s="2" t="s">
        <v>26</v>
      </c>
      <c r="C117" s="3">
        <v>0.1</v>
      </c>
      <c r="D117" s="3">
        <v>11.8</v>
      </c>
      <c r="E117" s="3">
        <v>20.7</v>
      </c>
      <c r="F117" s="3">
        <v>16.399999999999999</v>
      </c>
      <c r="G117" s="3">
        <v>15.6</v>
      </c>
      <c r="H117" s="3">
        <v>19.899999999999999</v>
      </c>
      <c r="I117" s="3">
        <v>10.8</v>
      </c>
      <c r="J117" s="3">
        <v>6.3</v>
      </c>
      <c r="K117" s="3">
        <v>5.3</v>
      </c>
      <c r="L117" s="3"/>
      <c r="M117" s="3"/>
      <c r="N117" s="3">
        <v>106.89999999999999</v>
      </c>
    </row>
    <row r="118" spans="2:14" x14ac:dyDescent="0.25">
      <c r="B118" s="2" t="s">
        <v>31</v>
      </c>
      <c r="C118" s="3">
        <v>0.6</v>
      </c>
      <c r="D118" s="3">
        <v>12.8</v>
      </c>
      <c r="E118" s="3">
        <v>22.8</v>
      </c>
      <c r="F118" s="3">
        <v>18.100000000000001</v>
      </c>
      <c r="G118" s="3">
        <v>17.2</v>
      </c>
      <c r="H118" s="3">
        <v>21.9</v>
      </c>
      <c r="I118" s="3">
        <v>11.8</v>
      </c>
      <c r="J118" s="3">
        <v>7</v>
      </c>
      <c r="K118" s="3">
        <v>6</v>
      </c>
      <c r="L118" s="3"/>
      <c r="M118" s="3"/>
      <c r="N118" s="3">
        <v>118.2</v>
      </c>
    </row>
    <row r="119" spans="2:14" x14ac:dyDescent="0.25">
      <c r="B119" s="2" t="s">
        <v>33</v>
      </c>
      <c r="C119" s="3">
        <v>0.1</v>
      </c>
      <c r="D119" s="3">
        <v>12.1</v>
      </c>
      <c r="E119" s="3">
        <v>21.6</v>
      </c>
      <c r="F119" s="3">
        <v>17.100000000000001</v>
      </c>
      <c r="G119" s="3">
        <v>16.100000000000001</v>
      </c>
      <c r="H119" s="3">
        <v>20.8</v>
      </c>
      <c r="I119" s="3">
        <v>11.1</v>
      </c>
      <c r="J119" s="3">
        <v>6.6</v>
      </c>
      <c r="K119" s="3">
        <v>5.5</v>
      </c>
      <c r="L119" s="3"/>
      <c r="M119" s="3"/>
      <c r="N119" s="3">
        <v>110.99999999999999</v>
      </c>
    </row>
    <row r="120" spans="2:14" x14ac:dyDescent="0.25">
      <c r="B120" s="2" t="s">
        <v>121</v>
      </c>
      <c r="C120" s="3"/>
      <c r="D120" s="3">
        <v>1</v>
      </c>
      <c r="E120" s="3">
        <v>10.3</v>
      </c>
      <c r="F120" s="3">
        <v>6.1</v>
      </c>
      <c r="G120" s="3">
        <v>5.4</v>
      </c>
      <c r="H120" s="3">
        <v>9.4</v>
      </c>
      <c r="I120" s="3">
        <v>0.2</v>
      </c>
      <c r="J120" s="3"/>
      <c r="K120" s="3"/>
      <c r="L120" s="3"/>
      <c r="M120" s="3"/>
      <c r="N120" s="3">
        <v>32.4</v>
      </c>
    </row>
    <row r="121" spans="2:14" x14ac:dyDescent="0.25">
      <c r="B121" s="2" t="s">
        <v>145</v>
      </c>
      <c r="C121" s="3"/>
      <c r="D121" s="3"/>
      <c r="E121" s="3">
        <v>1.8</v>
      </c>
      <c r="F121" s="3"/>
      <c r="G121" s="3"/>
      <c r="H121" s="3">
        <v>0.9</v>
      </c>
      <c r="I121" s="3"/>
      <c r="J121" s="3"/>
      <c r="K121" s="3"/>
      <c r="L121" s="3"/>
      <c r="M121" s="3"/>
      <c r="N121" s="3">
        <v>2.7</v>
      </c>
    </row>
    <row r="122" spans="2:14" x14ac:dyDescent="0.25">
      <c r="B122" s="2" t="s">
        <v>62</v>
      </c>
      <c r="C122" s="3">
        <v>6.4</v>
      </c>
      <c r="D122" s="3">
        <v>18.5</v>
      </c>
      <c r="E122" s="3">
        <v>28</v>
      </c>
      <c r="F122" s="3">
        <v>23.3</v>
      </c>
      <c r="G122" s="3">
        <v>22.5</v>
      </c>
      <c r="H122" s="3">
        <v>27.1</v>
      </c>
      <c r="I122" s="3">
        <v>17.7</v>
      </c>
      <c r="J122" s="3">
        <v>12.8</v>
      </c>
      <c r="K122" s="3">
        <v>11.6</v>
      </c>
      <c r="L122" s="3">
        <v>5.3</v>
      </c>
      <c r="M122" s="3"/>
      <c r="N122" s="3">
        <v>173.20000000000002</v>
      </c>
    </row>
    <row r="123" spans="2:14" x14ac:dyDescent="0.25">
      <c r="B123" s="2" t="s">
        <v>119</v>
      </c>
      <c r="C123" s="3"/>
      <c r="D123" s="3"/>
      <c r="E123" s="3">
        <v>8.4</v>
      </c>
      <c r="F123" s="3">
        <v>2.8</v>
      </c>
      <c r="G123" s="3">
        <v>1.5</v>
      </c>
      <c r="H123" s="3">
        <v>7.4</v>
      </c>
      <c r="I123" s="3"/>
      <c r="J123" s="3"/>
      <c r="K123" s="3"/>
      <c r="L123" s="3"/>
      <c r="M123" s="3"/>
      <c r="N123" s="3">
        <v>20.100000000000001</v>
      </c>
    </row>
    <row r="124" spans="2:14" x14ac:dyDescent="0.25">
      <c r="B124" s="2" t="s">
        <v>18</v>
      </c>
      <c r="C124" s="3">
        <v>1.6</v>
      </c>
      <c r="D124" s="3">
        <v>13.9</v>
      </c>
      <c r="E124" s="3">
        <v>23.4</v>
      </c>
      <c r="F124" s="3">
        <v>19.100000000000001</v>
      </c>
      <c r="G124" s="3">
        <v>18.2</v>
      </c>
      <c r="H124" s="3">
        <v>22.6</v>
      </c>
      <c r="I124" s="3">
        <v>13.1</v>
      </c>
      <c r="J124" s="3">
        <v>8.1999999999999993</v>
      </c>
      <c r="K124" s="3">
        <v>7.1</v>
      </c>
      <c r="L124" s="3">
        <v>0.1</v>
      </c>
      <c r="M124" s="3"/>
      <c r="N124" s="3">
        <v>127.3</v>
      </c>
    </row>
    <row r="125" spans="2:14" x14ac:dyDescent="0.25">
      <c r="B125" s="2" t="s">
        <v>149</v>
      </c>
      <c r="C125" s="3"/>
      <c r="D125" s="3"/>
      <c r="E125" s="3">
        <v>0.2</v>
      </c>
      <c r="F125" s="3"/>
      <c r="G125" s="3"/>
      <c r="H125" s="3"/>
      <c r="I125" s="3"/>
      <c r="J125" s="3"/>
      <c r="K125" s="3"/>
      <c r="L125" s="3"/>
      <c r="M125" s="3"/>
      <c r="N125" s="3">
        <v>0.2</v>
      </c>
    </row>
    <row r="126" spans="2:14" x14ac:dyDescent="0.25">
      <c r="B126" s="2" t="s">
        <v>35</v>
      </c>
      <c r="C126" s="3">
        <v>6.6</v>
      </c>
      <c r="D126" s="3">
        <v>18.600000000000001</v>
      </c>
      <c r="E126" s="3">
        <v>28</v>
      </c>
      <c r="F126" s="3">
        <v>23.6</v>
      </c>
      <c r="G126" s="3">
        <v>22.8</v>
      </c>
      <c r="H126" s="3">
        <v>27.1</v>
      </c>
      <c r="I126" s="3">
        <v>17.7</v>
      </c>
      <c r="J126" s="3">
        <v>13</v>
      </c>
      <c r="K126" s="3">
        <v>12</v>
      </c>
      <c r="L126" s="3">
        <v>5.7</v>
      </c>
      <c r="M126" s="3"/>
      <c r="N126" s="3">
        <v>175.1</v>
      </c>
    </row>
    <row r="127" spans="2:14" x14ac:dyDescent="0.25">
      <c r="B127" s="2" t="s">
        <v>37</v>
      </c>
      <c r="C127" s="3">
        <v>6.6</v>
      </c>
      <c r="D127" s="3">
        <v>18.600000000000001</v>
      </c>
      <c r="E127" s="3">
        <v>28</v>
      </c>
      <c r="F127" s="3">
        <v>23.6</v>
      </c>
      <c r="G127" s="3">
        <v>22.8</v>
      </c>
      <c r="H127" s="3">
        <v>27.1</v>
      </c>
      <c r="I127" s="3">
        <v>17.7</v>
      </c>
      <c r="J127" s="3">
        <v>13</v>
      </c>
      <c r="K127" s="3">
        <v>12</v>
      </c>
      <c r="L127" s="3">
        <v>5.7</v>
      </c>
      <c r="M127" s="3"/>
      <c r="N127" s="3">
        <v>175.1</v>
      </c>
    </row>
    <row r="128" spans="2:14" x14ac:dyDescent="0.25">
      <c r="B128" s="2" t="s">
        <v>38</v>
      </c>
      <c r="C128" s="3">
        <v>0.7</v>
      </c>
      <c r="D128" s="3">
        <v>12.8</v>
      </c>
      <c r="E128" s="3">
        <v>22.2</v>
      </c>
      <c r="F128" s="3">
        <v>17.8</v>
      </c>
      <c r="G128" s="3">
        <v>17</v>
      </c>
      <c r="H128" s="3">
        <v>21.4</v>
      </c>
      <c r="I128" s="3">
        <v>11.9</v>
      </c>
      <c r="J128" s="3">
        <v>7.1</v>
      </c>
      <c r="K128" s="3">
        <v>6.1</v>
      </c>
      <c r="L128" s="3"/>
      <c r="M128" s="3"/>
      <c r="N128" s="3">
        <v>117</v>
      </c>
    </row>
    <row r="129" spans="2:14" x14ac:dyDescent="0.25">
      <c r="B129" s="2" t="s">
        <v>56</v>
      </c>
      <c r="C129" s="3">
        <v>1.5</v>
      </c>
      <c r="D129" s="3">
        <v>12.1</v>
      </c>
      <c r="E129" s="3">
        <v>22.4</v>
      </c>
      <c r="F129" s="3">
        <v>17.399999999999999</v>
      </c>
      <c r="G129" s="3">
        <v>16.399999999999999</v>
      </c>
      <c r="H129" s="3">
        <v>21.6</v>
      </c>
      <c r="I129" s="3">
        <v>11.3</v>
      </c>
      <c r="J129" s="3">
        <v>7</v>
      </c>
      <c r="K129" s="3">
        <v>5.9</v>
      </c>
      <c r="L129" s="3">
        <v>0.4</v>
      </c>
      <c r="M129" s="3"/>
      <c r="N129" s="3">
        <v>116.00000000000001</v>
      </c>
    </row>
    <row r="130" spans="2:14" x14ac:dyDescent="0.25">
      <c r="B130" s="2" t="s">
        <v>123</v>
      </c>
      <c r="C130" s="3"/>
      <c r="D130" s="3">
        <v>0</v>
      </c>
      <c r="E130" s="3">
        <v>9.9</v>
      </c>
      <c r="F130" s="3">
        <v>5.2</v>
      </c>
      <c r="G130" s="3">
        <v>4.4000000000000004</v>
      </c>
      <c r="H130" s="3">
        <v>9</v>
      </c>
      <c r="I130" s="3"/>
      <c r="J130" s="3"/>
      <c r="K130" s="3"/>
      <c r="L130" s="3"/>
      <c r="M130" s="3"/>
      <c r="N130" s="3">
        <v>28.5</v>
      </c>
    </row>
    <row r="131" spans="2:14" x14ac:dyDescent="0.25">
      <c r="B131" s="2" t="s">
        <v>115</v>
      </c>
      <c r="C131" s="3"/>
      <c r="D131" s="3">
        <v>1</v>
      </c>
      <c r="E131" s="3">
        <v>9.5</v>
      </c>
      <c r="F131" s="3">
        <v>5.0999999999999996</v>
      </c>
      <c r="G131" s="3">
        <v>4.3</v>
      </c>
      <c r="H131" s="3">
        <v>8.4</v>
      </c>
      <c r="I131" s="3"/>
      <c r="J131" s="3"/>
      <c r="K131" s="3"/>
      <c r="L131" s="3"/>
      <c r="M131" s="3"/>
      <c r="N131" s="3">
        <v>28.299999999999997</v>
      </c>
    </row>
    <row r="132" spans="2:14" x14ac:dyDescent="0.25">
      <c r="B132" s="2" t="s">
        <v>131</v>
      </c>
      <c r="C132" s="3"/>
      <c r="D132" s="3"/>
      <c r="E132" s="3">
        <v>7.4</v>
      </c>
      <c r="F132" s="3">
        <v>3.1</v>
      </c>
      <c r="G132" s="3">
        <v>2.2999999999999998</v>
      </c>
      <c r="H132" s="3">
        <v>6.7</v>
      </c>
      <c r="I132" s="3"/>
      <c r="J132" s="3"/>
      <c r="K132" s="3"/>
      <c r="L132" s="3"/>
      <c r="M132" s="3"/>
      <c r="N132" s="3">
        <v>19.5</v>
      </c>
    </row>
    <row r="133" spans="2:14" x14ac:dyDescent="0.25">
      <c r="B133" s="2" t="s">
        <v>113</v>
      </c>
      <c r="C133" s="3"/>
      <c r="D133" s="3">
        <v>1.1000000000000001</v>
      </c>
      <c r="E133" s="3">
        <v>11.5</v>
      </c>
      <c r="F133" s="3">
        <v>6.5</v>
      </c>
      <c r="G133" s="3">
        <v>5.5</v>
      </c>
      <c r="H133" s="3">
        <v>10.6</v>
      </c>
      <c r="I133" s="3">
        <v>0.3</v>
      </c>
      <c r="J133" s="3"/>
      <c r="K133" s="3"/>
      <c r="L133" s="3"/>
      <c r="M133" s="3"/>
      <c r="N133" s="3">
        <v>35.5</v>
      </c>
    </row>
    <row r="134" spans="2:14" x14ac:dyDescent="0.25">
      <c r="B134" s="2" t="s">
        <v>52</v>
      </c>
      <c r="C134" s="3">
        <v>2.4</v>
      </c>
      <c r="D134" s="3">
        <v>12.8</v>
      </c>
      <c r="E134" s="3">
        <v>23.2</v>
      </c>
      <c r="F134" s="3">
        <v>18.2</v>
      </c>
      <c r="G134" s="3">
        <v>17.2</v>
      </c>
      <c r="H134" s="3">
        <v>22.3</v>
      </c>
      <c r="I134" s="3">
        <v>11.9</v>
      </c>
      <c r="J134" s="3">
        <v>7.6</v>
      </c>
      <c r="K134" s="3">
        <v>6.6</v>
      </c>
      <c r="L134" s="3">
        <v>1.4</v>
      </c>
      <c r="M134" s="3"/>
      <c r="N134" s="3">
        <v>123.6</v>
      </c>
    </row>
    <row r="135" spans="2:14" x14ac:dyDescent="0.25">
      <c r="B135" s="2" t="s">
        <v>83</v>
      </c>
      <c r="C135" s="3"/>
      <c r="D135" s="3">
        <v>9.9</v>
      </c>
      <c r="E135" s="3">
        <v>19.8</v>
      </c>
      <c r="F135" s="3">
        <v>15.1</v>
      </c>
      <c r="G135" s="3">
        <v>14.1</v>
      </c>
      <c r="H135" s="3">
        <v>18.899999999999999</v>
      </c>
      <c r="I135" s="3">
        <v>8.9</v>
      </c>
      <c r="J135" s="3">
        <v>4.0999999999999996</v>
      </c>
      <c r="K135" s="3">
        <v>3</v>
      </c>
      <c r="L135" s="3"/>
      <c r="M135" s="3"/>
      <c r="N135" s="3">
        <v>93.800000000000011</v>
      </c>
    </row>
    <row r="136" spans="2:14" x14ac:dyDescent="0.25">
      <c r="B136" s="2" t="s">
        <v>147</v>
      </c>
      <c r="C136" s="3"/>
      <c r="D136" s="3"/>
      <c r="E136" s="3">
        <v>1.1000000000000001</v>
      </c>
      <c r="F136" s="3"/>
      <c r="G136" s="3"/>
      <c r="H136" s="3">
        <v>0.7</v>
      </c>
      <c r="I136" s="3"/>
      <c r="J136" s="3"/>
      <c r="K136" s="3"/>
      <c r="L136" s="3"/>
      <c r="M136" s="3"/>
      <c r="N136" s="3">
        <v>1.8</v>
      </c>
    </row>
    <row r="137" spans="2:14" x14ac:dyDescent="0.25">
      <c r="B137" s="2" t="s">
        <v>102</v>
      </c>
      <c r="C137" s="3"/>
      <c r="D137" s="3">
        <v>1.6</v>
      </c>
      <c r="E137" s="3">
        <v>11.2</v>
      </c>
      <c r="F137" s="3">
        <v>6.7</v>
      </c>
      <c r="G137" s="3">
        <v>5.8</v>
      </c>
      <c r="H137" s="3">
        <v>10.3</v>
      </c>
      <c r="I137" s="3">
        <v>0.8</v>
      </c>
      <c r="J137" s="3"/>
      <c r="K137" s="3"/>
      <c r="L137" s="3"/>
      <c r="M137" s="3"/>
      <c r="N137" s="3">
        <v>36.4</v>
      </c>
    </row>
    <row r="138" spans="2:14" x14ac:dyDescent="0.25">
      <c r="B138" s="2" t="s">
        <v>60</v>
      </c>
      <c r="C138" s="3">
        <v>0.8</v>
      </c>
      <c r="D138" s="3">
        <v>13</v>
      </c>
      <c r="E138" s="3">
        <v>22.5</v>
      </c>
      <c r="F138" s="3">
        <v>18.2</v>
      </c>
      <c r="G138" s="3">
        <v>17.3</v>
      </c>
      <c r="H138" s="3">
        <v>21.7</v>
      </c>
      <c r="I138" s="3">
        <v>12.2</v>
      </c>
      <c r="J138" s="3">
        <v>7.4</v>
      </c>
      <c r="K138" s="3">
        <v>6.3</v>
      </c>
      <c r="L138" s="3"/>
      <c r="M138" s="3"/>
      <c r="N138" s="3">
        <v>119.4</v>
      </c>
    </row>
    <row r="139" spans="2:14" x14ac:dyDescent="0.25">
      <c r="B139" s="2" t="s">
        <v>110</v>
      </c>
      <c r="C139" s="3"/>
      <c r="D139" s="3">
        <v>3.5</v>
      </c>
      <c r="E139" s="3">
        <v>13</v>
      </c>
      <c r="F139" s="3">
        <v>8.5</v>
      </c>
      <c r="G139" s="3">
        <v>7.6</v>
      </c>
      <c r="H139" s="3">
        <v>12.2</v>
      </c>
      <c r="I139" s="3">
        <v>2.6</v>
      </c>
      <c r="J139" s="3"/>
      <c r="K139" s="3"/>
      <c r="L139" s="3"/>
      <c r="M139" s="3"/>
      <c r="N139" s="3">
        <v>47.4</v>
      </c>
    </row>
    <row r="140" spans="2:14" x14ac:dyDescent="0.25">
      <c r="B140" s="2" t="s">
        <v>129</v>
      </c>
      <c r="C140" s="3"/>
      <c r="D140" s="3"/>
      <c r="E140" s="3">
        <v>8.5</v>
      </c>
      <c r="F140" s="3">
        <v>3.7</v>
      </c>
      <c r="G140" s="3">
        <v>2.7</v>
      </c>
      <c r="H140" s="3">
        <v>7.6</v>
      </c>
      <c r="I140" s="3"/>
      <c r="J140" s="3"/>
      <c r="K140" s="3"/>
      <c r="L140" s="3"/>
      <c r="M140" s="3"/>
      <c r="N140" s="3">
        <v>22.5</v>
      </c>
    </row>
    <row r="141" spans="2:14" x14ac:dyDescent="0.25">
      <c r="B141" s="2" t="s">
        <v>93</v>
      </c>
      <c r="C141" s="3"/>
      <c r="D141" s="3">
        <v>6.9</v>
      </c>
      <c r="E141" s="3">
        <v>15.7</v>
      </c>
      <c r="F141" s="3">
        <v>11.4</v>
      </c>
      <c r="G141" s="3">
        <v>10.4</v>
      </c>
      <c r="H141" s="3">
        <v>15</v>
      </c>
      <c r="I141" s="3">
        <v>6.2</v>
      </c>
      <c r="J141" s="3">
        <v>1.8</v>
      </c>
      <c r="K141" s="3">
        <v>0</v>
      </c>
      <c r="L141" s="3"/>
      <c r="M141" s="3"/>
      <c r="N141" s="3">
        <v>67.399999999999991</v>
      </c>
    </row>
    <row r="142" spans="2:14" x14ac:dyDescent="0.25">
      <c r="B142" s="2" t="s">
        <v>172</v>
      </c>
      <c r="C142" s="3"/>
      <c r="D142" s="3"/>
      <c r="E142" s="3"/>
      <c r="F142" s="3"/>
      <c r="G142" s="3"/>
      <c r="H142" s="3"/>
      <c r="I142" s="3"/>
      <c r="J142" s="3"/>
      <c r="K142" s="3"/>
      <c r="L142" s="3"/>
      <c r="M142" s="3"/>
      <c r="N142" s="3"/>
    </row>
    <row r="143" spans="2:14" x14ac:dyDescent="0.25">
      <c r="B143" s="2" t="s">
        <v>156</v>
      </c>
      <c r="C143" s="3">
        <v>64.100000000000009</v>
      </c>
      <c r="D143" s="3">
        <v>493.10000000000014</v>
      </c>
      <c r="E143" s="3">
        <v>1121.8999999999999</v>
      </c>
      <c r="F143" s="3">
        <v>795.20000000000027</v>
      </c>
      <c r="G143" s="3">
        <v>737.69999999999982</v>
      </c>
      <c r="H143" s="3">
        <v>1064.0999999999997</v>
      </c>
      <c r="I143" s="3">
        <v>457</v>
      </c>
      <c r="J143" s="3">
        <v>260.10000000000002</v>
      </c>
      <c r="K143" s="3">
        <v>218</v>
      </c>
      <c r="L143" s="3">
        <v>44.6</v>
      </c>
      <c r="M143" s="3"/>
      <c r="N143" s="3">
        <v>5255.7999999999993</v>
      </c>
    </row>
  </sheetData>
  <mergeCells count="1">
    <mergeCell ref="B3:D3"/>
  </mergeCells>
  <conditionalFormatting sqref="C6:L67">
    <cfRule type="containsBlanks" dxfId="1" priority="2">
      <formula>LEN(TRIM(C6))=0</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EF2CD-779A-4965-AD37-55B720C6A35C}">
  <dimension ref="B2:Y65"/>
  <sheetViews>
    <sheetView showGridLines="0" tabSelected="1" workbookViewId="0">
      <pane xSplit="5" ySplit="6" topLeftCell="F7" activePane="bottomRight" state="frozen"/>
      <selection pane="topRight" activeCell="F1" sqref="F1"/>
      <selection pane="bottomLeft" activeCell="A6" sqref="A6"/>
      <selection pane="bottomRight" activeCell="AD28" sqref="AD28"/>
    </sheetView>
  </sheetViews>
  <sheetFormatPr defaultRowHeight="15" x14ac:dyDescent="0.25"/>
  <cols>
    <col min="1" max="1" width="2.5703125" customWidth="1"/>
    <col min="2" max="3" width="0" hidden="1" customWidth="1"/>
    <col min="4" max="4" width="13.42578125" customWidth="1"/>
    <col min="5" max="5" width="29.7109375" bestFit="1" customWidth="1"/>
    <col min="6" max="6" width="29.7109375" customWidth="1"/>
    <col min="11" max="11" width="12.28515625" customWidth="1"/>
    <col min="19" max="19" width="11" bestFit="1" customWidth="1"/>
    <col min="24" max="24" width="17.5703125" customWidth="1"/>
  </cols>
  <sheetData>
    <row r="2" spans="2:25" x14ac:dyDescent="0.25">
      <c r="L2" t="s">
        <v>191</v>
      </c>
      <c r="N2" s="29">
        <v>0</v>
      </c>
      <c r="Q2">
        <f>SUM(Q7:Q65)</f>
        <v>41.319999999999986</v>
      </c>
      <c r="R2">
        <f>SUM(R7:R65)</f>
        <v>419.88999999999976</v>
      </c>
      <c r="S2" s="26">
        <f>SUM(S7:S65)</f>
        <v>1</v>
      </c>
      <c r="T2" s="26">
        <f>SUM(T7:T65)</f>
        <v>1.0000000000000007</v>
      </c>
    </row>
    <row r="4" spans="2:25" x14ac:dyDescent="0.25">
      <c r="L4" s="31">
        <v>0.95</v>
      </c>
      <c r="M4" s="31">
        <f>1-L4</f>
        <v>5.0000000000000044E-2</v>
      </c>
      <c r="N4" s="31">
        <v>0.91</v>
      </c>
      <c r="O4" s="31">
        <v>0.06</v>
      </c>
      <c r="P4" s="31">
        <f>1-N4-O4</f>
        <v>2.9999999999999971E-2</v>
      </c>
    </row>
    <row r="5" spans="2:25" x14ac:dyDescent="0.25">
      <c r="G5" s="36" t="s">
        <v>189</v>
      </c>
      <c r="H5" s="36"/>
      <c r="I5" s="36"/>
      <c r="J5" s="36"/>
      <c r="K5" s="36"/>
      <c r="L5" s="37" t="s">
        <v>190</v>
      </c>
      <c r="M5" s="37"/>
      <c r="N5" s="37"/>
      <c r="O5" s="37"/>
      <c r="P5" s="37"/>
      <c r="Q5" s="38" t="s">
        <v>198</v>
      </c>
      <c r="R5" s="38"/>
      <c r="S5" s="39" t="s">
        <v>200</v>
      </c>
      <c r="T5" s="39"/>
    </row>
    <row r="6" spans="2:25" x14ac:dyDescent="0.25">
      <c r="B6" t="s">
        <v>0</v>
      </c>
      <c r="C6" t="s">
        <v>1</v>
      </c>
      <c r="D6" s="27" t="s">
        <v>2</v>
      </c>
      <c r="E6" s="27" t="s">
        <v>7</v>
      </c>
      <c r="F6" s="27" t="s">
        <v>201</v>
      </c>
      <c r="G6" s="28" t="s">
        <v>163</v>
      </c>
      <c r="H6" s="28" t="s">
        <v>167</v>
      </c>
      <c r="I6" s="28" t="s">
        <v>161</v>
      </c>
      <c r="J6" s="28" t="s">
        <v>170</v>
      </c>
      <c r="K6" s="28" t="s">
        <v>159</v>
      </c>
      <c r="L6" s="30" t="s">
        <v>192</v>
      </c>
      <c r="M6" s="30" t="s">
        <v>193</v>
      </c>
      <c r="N6" s="30" t="s">
        <v>194</v>
      </c>
      <c r="O6" s="30" t="s">
        <v>195</v>
      </c>
      <c r="P6" s="30" t="s">
        <v>196</v>
      </c>
      <c r="Q6" s="32" t="s">
        <v>197</v>
      </c>
      <c r="R6" s="32" t="s">
        <v>199</v>
      </c>
      <c r="S6" s="33" t="s">
        <v>197</v>
      </c>
      <c r="T6" s="33" t="s">
        <v>199</v>
      </c>
    </row>
    <row r="7" spans="2:25" x14ac:dyDescent="0.25">
      <c r="B7">
        <v>326</v>
      </c>
      <c r="C7">
        <v>32602</v>
      </c>
      <c r="D7">
        <v>90054600</v>
      </c>
      <c r="E7" t="s">
        <v>40</v>
      </c>
      <c r="F7" t="s">
        <v>40</v>
      </c>
      <c r="G7">
        <f>IFERROR(VLOOKUP(D7,'Cat 1 Mean Tide'!D:P,10,),0)</f>
        <v>5.6</v>
      </c>
      <c r="H7">
        <f>IFERROR(VLOOKUP(D7,'Cat 2 Mean Tide'!D:P,10,),0)</f>
        <v>12.1</v>
      </c>
      <c r="I7">
        <f>IFERROR(VLOOKUP(D7,'Cat 3 Mean Tide'!D:P,10,),0)</f>
        <v>17.899999999999999</v>
      </c>
      <c r="J7">
        <f>IFERROR(VLOOKUP(D7,'Cat 4 Mean Tide'!D:P,10,),0)</f>
        <v>22.9</v>
      </c>
      <c r="K7">
        <v>27.4</v>
      </c>
      <c r="L7">
        <f t="shared" ref="L7:L38" si="0">IF(G7&lt;$N$2,0,G7)</f>
        <v>5.6</v>
      </c>
      <c r="M7">
        <f t="shared" ref="M7:M38" si="1">IF(H7&lt;$N$2,0,H7)</f>
        <v>12.1</v>
      </c>
      <c r="N7">
        <f t="shared" ref="N7:N38" si="2">IF(I7&lt;$N$2,0,I7)</f>
        <v>17.899999999999999</v>
      </c>
      <c r="O7">
        <f t="shared" ref="O7:O38" si="3">IF(J7&lt;$N$2,0,J7)</f>
        <v>22.9</v>
      </c>
      <c r="P7">
        <f t="shared" ref="P7:P38" si="4">IF(K7&lt;$N$2,0,K7)</f>
        <v>27.4</v>
      </c>
      <c r="Q7">
        <f>(L7*$L$4)+(M7*$M$4)</f>
        <v>5.9249999999999998</v>
      </c>
      <c r="R7">
        <f t="shared" ref="R7:R38" si="5">(N7*$N$4)+(O7*$O$4)+(P7*$P$4)</f>
        <v>18.484999999999996</v>
      </c>
      <c r="S7" s="26">
        <f>Q7/$Q$2</f>
        <v>0.14339303000968059</v>
      </c>
      <c r="T7" s="26">
        <f t="shared" ref="T7:T38" si="6">R7/$R$2</f>
        <v>4.4023434709090495E-2</v>
      </c>
      <c r="X7" s="4" t="s">
        <v>22</v>
      </c>
      <c r="Y7">
        <f t="shared" ref="Y7:Y20" si="7">IFERROR(VLOOKUP(X7,E7:E65,2,0),0)</f>
        <v>0</v>
      </c>
    </row>
    <row r="8" spans="2:25" x14ac:dyDescent="0.25">
      <c r="B8">
        <v>326</v>
      </c>
      <c r="C8">
        <v>32602</v>
      </c>
      <c r="D8">
        <v>90634769</v>
      </c>
      <c r="E8" t="s">
        <v>43</v>
      </c>
      <c r="F8" t="s">
        <v>202</v>
      </c>
      <c r="G8">
        <f>IFERROR(VLOOKUP(D8,'Cat 1 Mean Tide'!D:P,10,),0)</f>
        <v>5.4</v>
      </c>
      <c r="H8">
        <f>IFERROR(VLOOKUP(D8,'Cat 2 Mean Tide'!D:P,10,),0)</f>
        <v>12.1</v>
      </c>
      <c r="I8">
        <f>IFERROR(VLOOKUP(D8,'Cat 3 Mean Tide'!D:P,10,),0)</f>
        <v>17.8</v>
      </c>
      <c r="J8">
        <f>IFERROR(VLOOKUP(D8,'Cat 4 Mean Tide'!D:P,10,),0)</f>
        <v>22.8</v>
      </c>
      <c r="K8">
        <v>27.2</v>
      </c>
      <c r="L8">
        <f t="shared" si="0"/>
        <v>5.4</v>
      </c>
      <c r="M8">
        <f t="shared" si="1"/>
        <v>12.1</v>
      </c>
      <c r="N8">
        <f t="shared" si="2"/>
        <v>17.8</v>
      </c>
      <c r="O8">
        <f t="shared" si="3"/>
        <v>22.8</v>
      </c>
      <c r="P8">
        <f t="shared" si="4"/>
        <v>27.2</v>
      </c>
      <c r="Q8">
        <f t="shared" ref="Q8:Q38" si="8">(L8*$L$4)+(M8*$M$4)</f>
        <v>5.7350000000000003</v>
      </c>
      <c r="R8">
        <f t="shared" si="5"/>
        <v>18.381999999999998</v>
      </c>
      <c r="S8" s="26">
        <f t="shared" ref="S8:S38" si="9">Q8/$Q$2</f>
        <v>0.13879477250726047</v>
      </c>
      <c r="T8" s="26">
        <f t="shared" si="6"/>
        <v>4.3778132368001162E-2</v>
      </c>
      <c r="X8" s="4" t="s">
        <v>47</v>
      </c>
      <c r="Y8">
        <f t="shared" si="7"/>
        <v>0</v>
      </c>
    </row>
    <row r="9" spans="2:25" x14ac:dyDescent="0.25">
      <c r="B9">
        <v>326</v>
      </c>
      <c r="C9">
        <v>32602</v>
      </c>
      <c r="D9">
        <v>60245841</v>
      </c>
      <c r="E9" t="s">
        <v>62</v>
      </c>
      <c r="F9" t="s">
        <v>62</v>
      </c>
      <c r="G9">
        <f>IFERROR(VLOOKUP(D9,'Cat 1 Mean Tide'!D:P,10,),0)</f>
        <v>5.3</v>
      </c>
      <c r="H9">
        <f>IFERROR(VLOOKUP(D9,'Cat 2 Mean Tide'!D:P,10,),0)</f>
        <v>11.6</v>
      </c>
      <c r="I9">
        <f>IFERROR(VLOOKUP(D9,'Cat 3 Mean Tide'!D:P,10,),0)</f>
        <v>17.7</v>
      </c>
      <c r="J9">
        <f>IFERROR(VLOOKUP(D9,'Cat 4 Mean Tide'!D:P,10,),0)</f>
        <v>22.5</v>
      </c>
      <c r="K9">
        <v>27.1</v>
      </c>
      <c r="L9">
        <f t="shared" si="0"/>
        <v>5.3</v>
      </c>
      <c r="M9">
        <f t="shared" si="1"/>
        <v>11.6</v>
      </c>
      <c r="N9">
        <f t="shared" si="2"/>
        <v>17.7</v>
      </c>
      <c r="O9">
        <f t="shared" si="3"/>
        <v>22.5</v>
      </c>
      <c r="P9">
        <f t="shared" si="4"/>
        <v>27.1</v>
      </c>
      <c r="Q9">
        <f t="shared" si="8"/>
        <v>5.6150000000000002</v>
      </c>
      <c r="R9">
        <f t="shared" si="5"/>
        <v>18.27</v>
      </c>
      <c r="S9" s="26">
        <f t="shared" si="9"/>
        <v>0.135890609874153</v>
      </c>
      <c r="T9" s="26">
        <f t="shared" si="6"/>
        <v>4.3511395841768108E-2</v>
      </c>
      <c r="X9" s="4" t="s">
        <v>42</v>
      </c>
      <c r="Y9">
        <f t="shared" si="7"/>
        <v>0</v>
      </c>
    </row>
    <row r="10" spans="2:25" x14ac:dyDescent="0.25">
      <c r="B10">
        <v>326</v>
      </c>
      <c r="C10">
        <v>32602</v>
      </c>
      <c r="D10">
        <v>60077179</v>
      </c>
      <c r="E10" t="s">
        <v>24</v>
      </c>
      <c r="F10" t="s">
        <v>24</v>
      </c>
      <c r="G10">
        <f>IFERROR(VLOOKUP(D10,'Cat 1 Mean Tide'!D:P,10,),0)</f>
        <v>5.2</v>
      </c>
      <c r="H10">
        <f>IFERROR(VLOOKUP(D10,'Cat 2 Mean Tide'!D:P,10,),0)</f>
        <v>11.9</v>
      </c>
      <c r="I10">
        <f>IFERROR(VLOOKUP(D10,'Cat 3 Mean Tide'!D:P,10,),0)</f>
        <v>17.600000000000001</v>
      </c>
      <c r="J10">
        <f>IFERROR(VLOOKUP(D10,'Cat 4 Mean Tide'!D:P,10,),0)</f>
        <v>22.6</v>
      </c>
      <c r="K10">
        <v>27</v>
      </c>
      <c r="L10">
        <f t="shared" si="0"/>
        <v>5.2</v>
      </c>
      <c r="M10">
        <f t="shared" si="1"/>
        <v>11.9</v>
      </c>
      <c r="N10">
        <f t="shared" si="2"/>
        <v>17.600000000000001</v>
      </c>
      <c r="O10">
        <f t="shared" si="3"/>
        <v>22.6</v>
      </c>
      <c r="P10">
        <f t="shared" si="4"/>
        <v>27</v>
      </c>
      <c r="Q10">
        <f t="shared" si="8"/>
        <v>5.5350000000000001</v>
      </c>
      <c r="R10">
        <f t="shared" si="5"/>
        <v>18.182000000000002</v>
      </c>
      <c r="S10" s="26">
        <f t="shared" si="9"/>
        <v>0.13395450145208138</v>
      </c>
      <c r="T10" s="26">
        <f t="shared" si="6"/>
        <v>4.3301817142584992E-2</v>
      </c>
      <c r="X10" s="4" t="s">
        <v>48</v>
      </c>
      <c r="Y10">
        <f t="shared" si="7"/>
        <v>0</v>
      </c>
    </row>
    <row r="11" spans="2:25" x14ac:dyDescent="0.25">
      <c r="B11">
        <v>326</v>
      </c>
      <c r="C11">
        <v>32602</v>
      </c>
      <c r="D11">
        <v>60038749</v>
      </c>
      <c r="E11" s="34" t="s">
        <v>16</v>
      </c>
      <c r="F11" t="s">
        <v>16</v>
      </c>
      <c r="G11">
        <f>IFERROR(VLOOKUP(D11,'Cat 1 Mean Tide'!D:P,10,),0)</f>
        <v>5.2</v>
      </c>
      <c r="H11">
        <f>IFERROR(VLOOKUP(D11,'Cat 2 Mean Tide'!D:P,10,),0)</f>
        <v>11.8</v>
      </c>
      <c r="I11">
        <f>IFERROR(VLOOKUP(D11,'Cat 3 Mean Tide'!D:P,10,),0)</f>
        <v>17.600000000000001</v>
      </c>
      <c r="J11">
        <f>IFERROR(VLOOKUP(D11,'Cat 4 Mean Tide'!D:P,10,),0)</f>
        <v>22.5</v>
      </c>
      <c r="K11">
        <v>26.9</v>
      </c>
      <c r="L11">
        <f t="shared" si="0"/>
        <v>5.2</v>
      </c>
      <c r="M11">
        <f t="shared" si="1"/>
        <v>11.8</v>
      </c>
      <c r="N11">
        <f t="shared" si="2"/>
        <v>17.600000000000001</v>
      </c>
      <c r="O11">
        <f t="shared" si="3"/>
        <v>22.5</v>
      </c>
      <c r="P11">
        <f t="shared" si="4"/>
        <v>26.9</v>
      </c>
      <c r="Q11">
        <f t="shared" si="8"/>
        <v>5.53</v>
      </c>
      <c r="R11">
        <f t="shared" si="5"/>
        <v>18.173000000000002</v>
      </c>
      <c r="S11" s="26">
        <f t="shared" si="9"/>
        <v>0.13383349467570188</v>
      </c>
      <c r="T11" s="26">
        <f t="shared" si="6"/>
        <v>4.3280382957441264E-2</v>
      </c>
      <c r="X11" s="4" t="s">
        <v>108</v>
      </c>
      <c r="Y11">
        <f t="shared" si="7"/>
        <v>0</v>
      </c>
    </row>
    <row r="12" spans="2:25" x14ac:dyDescent="0.25">
      <c r="B12">
        <v>326</v>
      </c>
      <c r="C12">
        <v>32602</v>
      </c>
      <c r="D12">
        <v>60070804</v>
      </c>
      <c r="E12" t="s">
        <v>22</v>
      </c>
      <c r="F12" t="s">
        <v>22</v>
      </c>
      <c r="G12">
        <f>IFERROR(VLOOKUP(D12,'Cat 1 Mean Tide'!D:P,10,),0)</f>
        <v>3</v>
      </c>
      <c r="H12">
        <f>IFERROR(VLOOKUP(D12,'Cat 2 Mean Tide'!D:P,10,),0)</f>
        <v>9.3000000000000007</v>
      </c>
      <c r="I12">
        <f>IFERROR(VLOOKUP(D12,'Cat 3 Mean Tide'!D:P,10,),0)</f>
        <v>14.7</v>
      </c>
      <c r="J12">
        <f>IFERROR(VLOOKUP(D12,'Cat 4 Mean Tide'!D:P,10,),0)</f>
        <v>19.5</v>
      </c>
      <c r="K12">
        <v>24</v>
      </c>
      <c r="L12">
        <f t="shared" si="0"/>
        <v>3</v>
      </c>
      <c r="M12">
        <f t="shared" si="1"/>
        <v>9.3000000000000007</v>
      </c>
      <c r="N12">
        <f t="shared" si="2"/>
        <v>14.7</v>
      </c>
      <c r="O12">
        <f t="shared" si="3"/>
        <v>19.5</v>
      </c>
      <c r="P12">
        <f t="shared" si="4"/>
        <v>24</v>
      </c>
      <c r="Q12">
        <f t="shared" si="8"/>
        <v>3.3149999999999999</v>
      </c>
      <c r="R12">
        <f t="shared" si="5"/>
        <v>15.266999999999999</v>
      </c>
      <c r="S12" s="26">
        <f t="shared" si="9"/>
        <v>8.022749273959344E-2</v>
      </c>
      <c r="T12" s="26">
        <f t="shared" si="6"/>
        <v>3.6359522732144149E-2</v>
      </c>
      <c r="X12" s="4" t="s">
        <v>141</v>
      </c>
      <c r="Y12">
        <f t="shared" si="7"/>
        <v>0</v>
      </c>
    </row>
    <row r="13" spans="2:25" x14ac:dyDescent="0.25">
      <c r="B13">
        <v>326</v>
      </c>
      <c r="C13">
        <v>32602</v>
      </c>
      <c r="D13">
        <v>60029952</v>
      </c>
      <c r="E13" s="34" t="s">
        <v>52</v>
      </c>
      <c r="F13" t="s">
        <v>52</v>
      </c>
      <c r="G13">
        <f>IFERROR(VLOOKUP(D13,'Cat 1 Mean Tide'!D:P,10,),0)</f>
        <v>1.4</v>
      </c>
      <c r="H13">
        <f>IFERROR(VLOOKUP(D13,'Cat 2 Mean Tide'!D:P,10,),0)</f>
        <v>6.6</v>
      </c>
      <c r="I13">
        <f>IFERROR(VLOOKUP(D13,'Cat 3 Mean Tide'!D:P,10,),0)</f>
        <v>11.9</v>
      </c>
      <c r="J13">
        <f>IFERROR(VLOOKUP(D13,'Cat 4 Mean Tide'!D:P,10,),0)</f>
        <v>17.2</v>
      </c>
      <c r="K13">
        <v>22.3</v>
      </c>
      <c r="L13">
        <f t="shared" si="0"/>
        <v>1.4</v>
      </c>
      <c r="M13">
        <f t="shared" si="1"/>
        <v>6.6</v>
      </c>
      <c r="N13">
        <f t="shared" si="2"/>
        <v>11.9</v>
      </c>
      <c r="O13">
        <f t="shared" si="3"/>
        <v>17.2</v>
      </c>
      <c r="P13">
        <f t="shared" si="4"/>
        <v>22.3</v>
      </c>
      <c r="Q13">
        <f t="shared" si="8"/>
        <v>1.6600000000000001</v>
      </c>
      <c r="R13">
        <f t="shared" si="5"/>
        <v>12.53</v>
      </c>
      <c r="S13" s="26">
        <f t="shared" si="9"/>
        <v>4.0174249757986467E-2</v>
      </c>
      <c r="T13" s="26">
        <f t="shared" si="6"/>
        <v>2.9841148872323718E-2</v>
      </c>
      <c r="X13" s="4" t="s">
        <v>89</v>
      </c>
      <c r="Y13">
        <f t="shared" si="7"/>
        <v>0</v>
      </c>
    </row>
    <row r="14" spans="2:25" x14ac:dyDescent="0.25">
      <c r="B14">
        <v>326</v>
      </c>
      <c r="C14">
        <v>32602</v>
      </c>
      <c r="D14">
        <v>60066670</v>
      </c>
      <c r="E14" t="s">
        <v>20</v>
      </c>
      <c r="F14" t="s">
        <v>20</v>
      </c>
      <c r="G14">
        <f>IFERROR(VLOOKUP(D14,'Cat 1 Mean Tide'!D:P,10,),0)</f>
        <v>0.9</v>
      </c>
      <c r="H14">
        <f>IFERROR(VLOOKUP(D14,'Cat 2 Mean Tide'!D:P,10,),0)</f>
        <v>7</v>
      </c>
      <c r="I14">
        <f>IFERROR(VLOOKUP(D14,'Cat 3 Mean Tide'!D:P,10,),0)</f>
        <v>12.1</v>
      </c>
      <c r="J14">
        <f>IFERROR(VLOOKUP(D14,'Cat 4 Mean Tide'!D:P,10,),0)</f>
        <v>16.7</v>
      </c>
      <c r="K14">
        <v>20.8</v>
      </c>
      <c r="L14">
        <f t="shared" si="0"/>
        <v>0.9</v>
      </c>
      <c r="M14">
        <f t="shared" si="1"/>
        <v>7</v>
      </c>
      <c r="N14">
        <f t="shared" si="2"/>
        <v>12.1</v>
      </c>
      <c r="O14">
        <f t="shared" si="3"/>
        <v>16.7</v>
      </c>
      <c r="P14">
        <f t="shared" si="4"/>
        <v>20.8</v>
      </c>
      <c r="Q14">
        <f t="shared" si="8"/>
        <v>1.2050000000000003</v>
      </c>
      <c r="R14">
        <f t="shared" si="5"/>
        <v>12.636999999999999</v>
      </c>
      <c r="S14" s="26">
        <f t="shared" si="9"/>
        <v>2.9162633107454036E-2</v>
      </c>
      <c r="T14" s="26">
        <f t="shared" si="6"/>
        <v>3.0095977517921375E-2</v>
      </c>
      <c r="X14" s="4" t="s">
        <v>28</v>
      </c>
      <c r="Y14">
        <f t="shared" si="7"/>
        <v>0</v>
      </c>
    </row>
    <row r="15" spans="2:25" x14ac:dyDescent="0.25">
      <c r="B15">
        <v>326</v>
      </c>
      <c r="C15">
        <v>32602</v>
      </c>
      <c r="D15">
        <v>60038666</v>
      </c>
      <c r="E15" s="34" t="s">
        <v>54</v>
      </c>
      <c r="F15" t="s">
        <v>54</v>
      </c>
      <c r="G15">
        <f>IFERROR(VLOOKUP(D15,'Cat 1 High Tide'!D:P,10,),0)</f>
        <v>1.6</v>
      </c>
      <c r="H15">
        <f>IFERROR(VLOOKUP(D15,'Cat 2 High Tide'!D:P,10,),0)</f>
        <v>6.9</v>
      </c>
      <c r="I15">
        <f>IFERROR(VLOOKUP(D15,'Cat 3 High Tide'!D:P,10,),0)</f>
        <v>11.9</v>
      </c>
      <c r="J15">
        <f>IFERROR(VLOOKUP(D15,'Cat 4 High Tide'!D:P,10,),0)</f>
        <v>17.2</v>
      </c>
      <c r="K15">
        <v>22.2</v>
      </c>
      <c r="L15">
        <f t="shared" si="0"/>
        <v>1.6</v>
      </c>
      <c r="M15">
        <f t="shared" si="1"/>
        <v>6.9</v>
      </c>
      <c r="N15">
        <f t="shared" si="2"/>
        <v>11.9</v>
      </c>
      <c r="O15">
        <f t="shared" si="3"/>
        <v>17.2</v>
      </c>
      <c r="P15">
        <f t="shared" si="4"/>
        <v>22.2</v>
      </c>
      <c r="Q15">
        <f t="shared" si="8"/>
        <v>1.8650000000000002</v>
      </c>
      <c r="R15">
        <f t="shared" si="5"/>
        <v>12.526999999999999</v>
      </c>
      <c r="S15" s="26">
        <f t="shared" si="9"/>
        <v>4.5135527589545033E-2</v>
      </c>
      <c r="T15" s="26">
        <f t="shared" si="6"/>
        <v>2.9834004143942477E-2</v>
      </c>
      <c r="X15" s="4" t="s">
        <v>87</v>
      </c>
      <c r="Y15">
        <f t="shared" si="7"/>
        <v>0</v>
      </c>
    </row>
    <row r="16" spans="2:25" x14ac:dyDescent="0.25">
      <c r="B16">
        <v>326</v>
      </c>
      <c r="C16">
        <v>32602</v>
      </c>
      <c r="D16">
        <v>60046065</v>
      </c>
      <c r="E16" t="s">
        <v>56</v>
      </c>
      <c r="F16" t="s">
        <v>56</v>
      </c>
      <c r="G16">
        <f>IFERROR(VLOOKUP(D16,'Cat 1 Mean Tide'!D:P,10,),0)</f>
        <v>0.4</v>
      </c>
      <c r="H16">
        <f>IFERROR(VLOOKUP(D16,'Cat 2 Mean Tide'!D:P,10,),0)</f>
        <v>5.9</v>
      </c>
      <c r="I16">
        <f>IFERROR(VLOOKUP(D16,'Cat 3 Mean Tide'!D:P,10,),0)</f>
        <v>11.3</v>
      </c>
      <c r="J16">
        <f>IFERROR(VLOOKUP(D16,'Cat 4 Mean Tide'!D:P,10,),0)</f>
        <v>16.399999999999999</v>
      </c>
      <c r="K16">
        <v>21.6</v>
      </c>
      <c r="L16">
        <f t="shared" si="0"/>
        <v>0.4</v>
      </c>
      <c r="M16">
        <f t="shared" si="1"/>
        <v>5.9</v>
      </c>
      <c r="N16">
        <f t="shared" si="2"/>
        <v>11.3</v>
      </c>
      <c r="O16">
        <f t="shared" si="3"/>
        <v>16.399999999999999</v>
      </c>
      <c r="P16">
        <f t="shared" si="4"/>
        <v>21.6</v>
      </c>
      <c r="Q16">
        <f t="shared" si="8"/>
        <v>0.67500000000000027</v>
      </c>
      <c r="R16">
        <f t="shared" si="5"/>
        <v>11.915000000000001</v>
      </c>
      <c r="S16" s="26">
        <f t="shared" si="9"/>
        <v>1.6335914811229441E-2</v>
      </c>
      <c r="T16" s="26">
        <f t="shared" si="6"/>
        <v>2.8376479554168967E-2</v>
      </c>
      <c r="X16" s="4" t="s">
        <v>137</v>
      </c>
      <c r="Y16">
        <f t="shared" si="7"/>
        <v>0</v>
      </c>
    </row>
    <row r="17" spans="2:25" x14ac:dyDescent="0.25">
      <c r="B17">
        <v>326</v>
      </c>
      <c r="C17">
        <v>32602</v>
      </c>
      <c r="D17">
        <v>60043668</v>
      </c>
      <c r="E17" t="s">
        <v>18</v>
      </c>
      <c r="F17" t="s">
        <v>18</v>
      </c>
      <c r="G17">
        <f>IFERROR(VLOOKUP(D17,'Cat 1 Mean Tide'!D:P,10,),0)</f>
        <v>0.1</v>
      </c>
      <c r="H17">
        <f>IFERROR(VLOOKUP(D17,'Cat 2 Mean Tide'!D:P,10,),0)</f>
        <v>7.1</v>
      </c>
      <c r="I17">
        <f>IFERROR(VLOOKUP(D17,'Cat 3 Mean Tide'!D:P,10,),0)</f>
        <v>13.1</v>
      </c>
      <c r="J17">
        <f>IFERROR(VLOOKUP(D17,'Cat 4 Mean Tide'!D:P,10,),0)</f>
        <v>18.2</v>
      </c>
      <c r="K17">
        <v>22.6</v>
      </c>
      <c r="L17">
        <f t="shared" si="0"/>
        <v>0.1</v>
      </c>
      <c r="M17">
        <f t="shared" si="1"/>
        <v>7.1</v>
      </c>
      <c r="N17">
        <f t="shared" si="2"/>
        <v>13.1</v>
      </c>
      <c r="O17">
        <f t="shared" si="3"/>
        <v>18.2</v>
      </c>
      <c r="P17">
        <f t="shared" si="4"/>
        <v>22.6</v>
      </c>
      <c r="Q17">
        <f t="shared" si="8"/>
        <v>0.45000000000000029</v>
      </c>
      <c r="R17">
        <f t="shared" si="5"/>
        <v>13.690999999999999</v>
      </c>
      <c r="S17" s="26">
        <f t="shared" si="9"/>
        <v>1.0890609874152963E-2</v>
      </c>
      <c r="T17" s="26">
        <f t="shared" si="6"/>
        <v>3.2606158755864645E-2</v>
      </c>
      <c r="X17" s="4" t="s">
        <v>71</v>
      </c>
      <c r="Y17">
        <f t="shared" si="7"/>
        <v>0</v>
      </c>
    </row>
    <row r="18" spans="2:25" x14ac:dyDescent="0.25">
      <c r="B18">
        <v>326</v>
      </c>
      <c r="C18">
        <v>32602</v>
      </c>
      <c r="D18">
        <v>92513509</v>
      </c>
      <c r="E18" t="s">
        <v>48</v>
      </c>
      <c r="F18" t="s">
        <v>48</v>
      </c>
      <c r="G18">
        <f>IFERROR(VLOOKUP(D18,'Cat 1 Mean Tide'!D:P,10,),0)</f>
        <v>0</v>
      </c>
      <c r="H18">
        <f>IFERROR(VLOOKUP(D18,'Cat 2 Mean Tide'!D:P,10,),0)</f>
        <v>6.3</v>
      </c>
      <c r="I18">
        <f>IFERROR(VLOOKUP(D18,'Cat 3 Mean Tide'!D:P,10,),0)</f>
        <v>11.8</v>
      </c>
      <c r="J18">
        <f>IFERROR(VLOOKUP(D18,'Cat 4 Mean Tide'!D:P,10,),0)</f>
        <v>16.600000000000001</v>
      </c>
      <c r="K18">
        <v>21.2</v>
      </c>
      <c r="L18">
        <f t="shared" si="0"/>
        <v>0</v>
      </c>
      <c r="M18">
        <f t="shared" si="1"/>
        <v>6.3</v>
      </c>
      <c r="N18">
        <f t="shared" si="2"/>
        <v>11.8</v>
      </c>
      <c r="O18">
        <f t="shared" si="3"/>
        <v>16.600000000000001</v>
      </c>
      <c r="P18">
        <f t="shared" si="4"/>
        <v>21.2</v>
      </c>
      <c r="Q18">
        <f t="shared" si="8"/>
        <v>0.31500000000000028</v>
      </c>
      <c r="R18">
        <f t="shared" si="5"/>
        <v>12.370000000000001</v>
      </c>
      <c r="S18" s="26">
        <f t="shared" si="9"/>
        <v>7.6234269119070759E-3</v>
      </c>
      <c r="T18" s="26">
        <f t="shared" si="6"/>
        <v>2.9460096691990779E-2</v>
      </c>
      <c r="X18" s="4" t="s">
        <v>106</v>
      </c>
      <c r="Y18">
        <f t="shared" si="7"/>
        <v>0</v>
      </c>
    </row>
    <row r="19" spans="2:25" x14ac:dyDescent="0.25">
      <c r="B19">
        <v>326</v>
      </c>
      <c r="C19">
        <v>32602</v>
      </c>
      <c r="D19">
        <v>60089358</v>
      </c>
      <c r="E19" t="s">
        <v>60</v>
      </c>
      <c r="F19" t="s">
        <v>60</v>
      </c>
      <c r="G19">
        <f>IFERROR(VLOOKUP(D19,'Cat 1 Mean Tide'!D:P,10,),0)</f>
        <v>0</v>
      </c>
      <c r="H19">
        <f>IFERROR(VLOOKUP(D19,'Cat 2 Mean Tide'!D:P,10,),0)</f>
        <v>6.3</v>
      </c>
      <c r="I19">
        <f>IFERROR(VLOOKUP(D19,'Cat 3 Mean Tide'!D:P,10,),0)</f>
        <v>12.2</v>
      </c>
      <c r="J19">
        <f>IFERROR(VLOOKUP(D19,'Cat 4 Mean Tide'!D:P,10,),0)</f>
        <v>17.3</v>
      </c>
      <c r="K19">
        <v>21.7</v>
      </c>
      <c r="L19">
        <f t="shared" si="0"/>
        <v>0</v>
      </c>
      <c r="M19">
        <f t="shared" si="1"/>
        <v>6.3</v>
      </c>
      <c r="N19">
        <f t="shared" si="2"/>
        <v>12.2</v>
      </c>
      <c r="O19">
        <f t="shared" si="3"/>
        <v>17.3</v>
      </c>
      <c r="P19">
        <f t="shared" si="4"/>
        <v>21.7</v>
      </c>
      <c r="Q19">
        <f t="shared" si="8"/>
        <v>0.31500000000000028</v>
      </c>
      <c r="R19">
        <f t="shared" si="5"/>
        <v>12.791</v>
      </c>
      <c r="S19" s="26">
        <f t="shared" si="9"/>
        <v>7.6234269119070759E-3</v>
      </c>
      <c r="T19" s="26">
        <f t="shared" si="6"/>
        <v>3.0462740241491839E-2</v>
      </c>
      <c r="X19" s="4" t="s">
        <v>112</v>
      </c>
      <c r="Y19">
        <f t="shared" si="7"/>
        <v>0</v>
      </c>
    </row>
    <row r="20" spans="2:25" x14ac:dyDescent="0.25">
      <c r="B20">
        <v>326</v>
      </c>
      <c r="C20">
        <v>32602</v>
      </c>
      <c r="D20">
        <v>76200533</v>
      </c>
      <c r="E20" t="s">
        <v>31</v>
      </c>
      <c r="F20" t="s">
        <v>31</v>
      </c>
      <c r="G20">
        <f>IFERROR(VLOOKUP(D20,'Cat 1 Mean Tide'!D:P,10,),0)</f>
        <v>0</v>
      </c>
      <c r="H20">
        <f>IFERROR(VLOOKUP(D20,'Cat 2 Mean Tide'!D:P,10,),0)</f>
        <v>6</v>
      </c>
      <c r="I20">
        <f>IFERROR(VLOOKUP(D20,'Cat 3 Mean Tide'!D:P,10,),0)</f>
        <v>11.8</v>
      </c>
      <c r="J20">
        <f>IFERROR(VLOOKUP(D20,'Cat 4 Mean Tide'!D:P,10,),0)</f>
        <v>17.2</v>
      </c>
      <c r="K20">
        <v>21.9</v>
      </c>
      <c r="L20">
        <f t="shared" si="0"/>
        <v>0</v>
      </c>
      <c r="M20">
        <f t="shared" si="1"/>
        <v>6</v>
      </c>
      <c r="N20">
        <f t="shared" si="2"/>
        <v>11.8</v>
      </c>
      <c r="O20">
        <f t="shared" si="3"/>
        <v>17.2</v>
      </c>
      <c r="P20">
        <f t="shared" si="4"/>
        <v>21.9</v>
      </c>
      <c r="Q20">
        <f t="shared" si="8"/>
        <v>0.30000000000000027</v>
      </c>
      <c r="R20">
        <f t="shared" si="5"/>
        <v>12.427000000000001</v>
      </c>
      <c r="S20" s="26">
        <f t="shared" si="9"/>
        <v>7.2604065827686437E-3</v>
      </c>
      <c r="T20" s="26">
        <f t="shared" si="6"/>
        <v>2.9595846531234392E-2</v>
      </c>
      <c r="X20" s="4" t="s">
        <v>135</v>
      </c>
      <c r="Y20">
        <f t="shared" si="7"/>
        <v>0</v>
      </c>
    </row>
    <row r="21" spans="2:25" x14ac:dyDescent="0.25">
      <c r="B21">
        <v>326</v>
      </c>
      <c r="C21">
        <v>32602</v>
      </c>
      <c r="D21">
        <v>60022796</v>
      </c>
      <c r="E21" t="s">
        <v>50</v>
      </c>
      <c r="F21" t="s">
        <v>50</v>
      </c>
      <c r="G21">
        <f>IFERROR(VLOOKUP(D21,'Cat 1 Mean Tide'!D:P,10,),0)</f>
        <v>0</v>
      </c>
      <c r="H21">
        <f>IFERROR(VLOOKUP(D21,'Cat 2 Mean Tide'!D:P,10,),0)</f>
        <v>5.9</v>
      </c>
      <c r="I21">
        <f>IFERROR(VLOOKUP(D21,'Cat 3 Mean Tide'!D:P,10,),0)</f>
        <v>11.7</v>
      </c>
      <c r="J21">
        <f>IFERROR(VLOOKUP(D21,'Cat 4 Mean Tide'!D:P,10,),0)</f>
        <v>16.7</v>
      </c>
      <c r="K21">
        <v>21.1</v>
      </c>
      <c r="L21">
        <f t="shared" si="0"/>
        <v>0</v>
      </c>
      <c r="M21">
        <f t="shared" si="1"/>
        <v>5.9</v>
      </c>
      <c r="N21">
        <f t="shared" si="2"/>
        <v>11.7</v>
      </c>
      <c r="O21">
        <f t="shared" si="3"/>
        <v>16.7</v>
      </c>
      <c r="P21">
        <f t="shared" si="4"/>
        <v>21.1</v>
      </c>
      <c r="Q21">
        <f t="shared" si="8"/>
        <v>0.29500000000000026</v>
      </c>
      <c r="R21">
        <f t="shared" si="5"/>
        <v>12.282</v>
      </c>
      <c r="S21" s="26">
        <f t="shared" si="9"/>
        <v>7.1393998063891666E-3</v>
      </c>
      <c r="T21" s="26">
        <f t="shared" si="6"/>
        <v>2.9250517992807656E-2</v>
      </c>
      <c r="X21" s="4" t="s">
        <v>40</v>
      </c>
      <c r="Y21">
        <f t="shared" ref="Y21:Y54" si="10">IFERROR(VLOOKUP(X21,E21:E80,2,0),0)</f>
        <v>0</v>
      </c>
    </row>
    <row r="22" spans="2:25" x14ac:dyDescent="0.25">
      <c r="B22">
        <v>326</v>
      </c>
      <c r="C22">
        <v>32602</v>
      </c>
      <c r="D22">
        <v>76225783</v>
      </c>
      <c r="E22" t="s">
        <v>33</v>
      </c>
      <c r="F22" t="s">
        <v>33</v>
      </c>
      <c r="G22">
        <f>IFERROR(VLOOKUP(D22,'Cat 1 Mean Tide'!D:P,10,),0)</f>
        <v>0</v>
      </c>
      <c r="H22">
        <f>IFERROR(VLOOKUP(D22,'Cat 2 Mean Tide'!D:P,10,),0)</f>
        <v>5.5</v>
      </c>
      <c r="I22">
        <f>IFERROR(VLOOKUP(D22,'Cat 3 Mean Tide'!D:P,10,),0)</f>
        <v>11.1</v>
      </c>
      <c r="J22">
        <f>IFERROR(VLOOKUP(D22,'Cat 4 Mean Tide'!D:P,10,),0)</f>
        <v>16.100000000000001</v>
      </c>
      <c r="K22">
        <v>20.8</v>
      </c>
      <c r="L22">
        <f t="shared" si="0"/>
        <v>0</v>
      </c>
      <c r="M22">
        <f t="shared" si="1"/>
        <v>5.5</v>
      </c>
      <c r="N22">
        <f t="shared" si="2"/>
        <v>11.1</v>
      </c>
      <c r="O22">
        <f t="shared" si="3"/>
        <v>16.100000000000001</v>
      </c>
      <c r="P22">
        <f t="shared" si="4"/>
        <v>20.8</v>
      </c>
      <c r="Q22">
        <f t="shared" si="8"/>
        <v>0.27500000000000024</v>
      </c>
      <c r="R22">
        <f t="shared" si="5"/>
        <v>11.690999999999999</v>
      </c>
      <c r="S22" s="26">
        <f t="shared" si="9"/>
        <v>6.6553727008712565E-3</v>
      </c>
      <c r="T22" s="26">
        <f t="shared" si="6"/>
        <v>2.7843006501702839E-2</v>
      </c>
      <c r="X22" s="4" t="s">
        <v>43</v>
      </c>
      <c r="Y22">
        <f t="shared" si="10"/>
        <v>0</v>
      </c>
    </row>
    <row r="23" spans="2:25" x14ac:dyDescent="0.25">
      <c r="B23">
        <v>326</v>
      </c>
      <c r="C23">
        <v>32602</v>
      </c>
      <c r="D23">
        <v>60095773</v>
      </c>
      <c r="E23" t="s">
        <v>26</v>
      </c>
      <c r="F23" t="s">
        <v>26</v>
      </c>
      <c r="G23">
        <f>IFERROR(VLOOKUP(D23,'Cat 1 Mean Tide'!D:P,10,),0)</f>
        <v>0</v>
      </c>
      <c r="H23">
        <f>IFERROR(VLOOKUP(D23,'Cat 2 Mean Tide'!D:P,10,),0)</f>
        <v>5.3</v>
      </c>
      <c r="I23">
        <f>IFERROR(VLOOKUP(D23,'Cat 3 Mean Tide'!D:P,10,),0)</f>
        <v>10.8</v>
      </c>
      <c r="J23">
        <f>IFERROR(VLOOKUP(D23,'Cat 4 Mean Tide'!D:P,10,),0)</f>
        <v>15.6</v>
      </c>
      <c r="K23">
        <v>19.899999999999999</v>
      </c>
      <c r="L23">
        <f t="shared" si="0"/>
        <v>0</v>
      </c>
      <c r="M23">
        <f t="shared" si="1"/>
        <v>5.3</v>
      </c>
      <c r="N23">
        <f t="shared" si="2"/>
        <v>10.8</v>
      </c>
      <c r="O23">
        <f t="shared" si="3"/>
        <v>15.6</v>
      </c>
      <c r="P23">
        <f t="shared" si="4"/>
        <v>19.899999999999999</v>
      </c>
      <c r="Q23">
        <f t="shared" si="8"/>
        <v>0.26500000000000024</v>
      </c>
      <c r="R23">
        <f t="shared" si="5"/>
        <v>11.361000000000001</v>
      </c>
      <c r="S23" s="26">
        <f t="shared" si="9"/>
        <v>6.4133591481123024E-3</v>
      </c>
      <c r="T23" s="26">
        <f t="shared" si="6"/>
        <v>2.7057086379766147E-2</v>
      </c>
      <c r="X23" s="4" t="s">
        <v>81</v>
      </c>
      <c r="Y23">
        <f t="shared" si="10"/>
        <v>0</v>
      </c>
    </row>
    <row r="24" spans="2:25" x14ac:dyDescent="0.25">
      <c r="B24">
        <v>326</v>
      </c>
      <c r="C24">
        <v>32602</v>
      </c>
      <c r="D24">
        <v>90634734</v>
      </c>
      <c r="E24" t="s">
        <v>42</v>
      </c>
      <c r="F24" t="s">
        <v>203</v>
      </c>
      <c r="G24">
        <f>IFERROR(VLOOKUP(D24,'Cat 1 Mean Tide'!D:P,10,),0)</f>
        <v>0</v>
      </c>
      <c r="H24">
        <f>IFERROR(VLOOKUP(D24,'Cat 2 Mean Tide'!D:P,10,),0)</f>
        <v>5.2</v>
      </c>
      <c r="I24">
        <f>IFERROR(VLOOKUP(D24,'Cat 3 Mean Tide'!D:P,10,),0)</f>
        <v>10.8</v>
      </c>
      <c r="J24">
        <f>IFERROR(VLOOKUP(D24,'Cat 4 Mean Tide'!D:P,10,),0)</f>
        <v>15.6</v>
      </c>
      <c r="K24">
        <v>20.3</v>
      </c>
      <c r="L24">
        <f t="shared" si="0"/>
        <v>0</v>
      </c>
      <c r="M24">
        <f t="shared" si="1"/>
        <v>5.2</v>
      </c>
      <c r="N24">
        <f t="shared" si="2"/>
        <v>10.8</v>
      </c>
      <c r="O24">
        <f t="shared" si="3"/>
        <v>15.6</v>
      </c>
      <c r="P24">
        <f t="shared" si="4"/>
        <v>20.3</v>
      </c>
      <c r="Q24">
        <f t="shared" si="8"/>
        <v>0.26000000000000023</v>
      </c>
      <c r="R24">
        <f t="shared" si="5"/>
        <v>11.373000000000001</v>
      </c>
      <c r="S24" s="26">
        <f t="shared" si="9"/>
        <v>6.2923523717328244E-3</v>
      </c>
      <c r="T24" s="26">
        <f t="shared" si="6"/>
        <v>2.7085665293291119E-2</v>
      </c>
      <c r="X24" s="4" t="s">
        <v>91</v>
      </c>
      <c r="Y24">
        <f t="shared" si="10"/>
        <v>0</v>
      </c>
    </row>
    <row r="25" spans="2:25" x14ac:dyDescent="0.25">
      <c r="B25">
        <v>326</v>
      </c>
      <c r="C25">
        <v>32602</v>
      </c>
      <c r="D25">
        <v>90644159</v>
      </c>
      <c r="E25" t="s">
        <v>47</v>
      </c>
      <c r="F25" t="s">
        <v>47</v>
      </c>
      <c r="G25">
        <f>IFERROR(VLOOKUP(D25,'Cat 1 Mean Tide'!D:P,10,),0)</f>
        <v>0</v>
      </c>
      <c r="H25">
        <f>IFERROR(VLOOKUP(D25,'Cat 2 Mean Tide'!D:P,10,),0)</f>
        <v>4.3</v>
      </c>
      <c r="I25">
        <f>IFERROR(VLOOKUP(D25,'Cat 3 Mean Tide'!D:P,10,),0)</f>
        <v>9.9</v>
      </c>
      <c r="J25">
        <f>IFERROR(VLOOKUP(D25,'Cat 4 Mean Tide'!D:P,10,),0)</f>
        <v>14.7</v>
      </c>
      <c r="K25">
        <v>19.399999999999999</v>
      </c>
      <c r="L25">
        <f t="shared" si="0"/>
        <v>0</v>
      </c>
      <c r="M25">
        <f t="shared" si="1"/>
        <v>4.3</v>
      </c>
      <c r="N25">
        <f t="shared" si="2"/>
        <v>9.9</v>
      </c>
      <c r="O25">
        <f t="shared" si="3"/>
        <v>14.7</v>
      </c>
      <c r="P25">
        <f t="shared" si="4"/>
        <v>19.399999999999999</v>
      </c>
      <c r="Q25">
        <f t="shared" si="8"/>
        <v>0.21500000000000019</v>
      </c>
      <c r="R25">
        <f t="shared" si="5"/>
        <v>10.472999999999999</v>
      </c>
      <c r="S25" s="26">
        <f t="shared" si="9"/>
        <v>5.203291384317528E-3</v>
      </c>
      <c r="T25" s="26">
        <f t="shared" si="6"/>
        <v>2.4942246778918299E-2</v>
      </c>
      <c r="X25" s="4" t="s">
        <v>79</v>
      </c>
      <c r="Y25">
        <f t="shared" si="10"/>
        <v>0</v>
      </c>
    </row>
    <row r="26" spans="2:25" x14ac:dyDescent="0.25">
      <c r="B26">
        <v>326</v>
      </c>
      <c r="C26">
        <v>32602</v>
      </c>
      <c r="D26">
        <v>60316404</v>
      </c>
      <c r="E26" t="s">
        <v>28</v>
      </c>
      <c r="F26" t="s">
        <v>28</v>
      </c>
      <c r="G26">
        <f>IFERROR(VLOOKUP(D26,'Cat 1 Mean Tide'!D:P,10,),0)</f>
        <v>0</v>
      </c>
      <c r="H26">
        <f>IFERROR(VLOOKUP(D26,'Cat 2 Mean Tide'!D:P,10,),0)</f>
        <v>4.3</v>
      </c>
      <c r="I26">
        <f>IFERROR(VLOOKUP(D26,'Cat 3 Mean Tide'!D:P,10,),0)</f>
        <v>9.9</v>
      </c>
      <c r="J26">
        <f>IFERROR(VLOOKUP(D26,'Cat 4 Mean Tide'!D:P,10,),0)</f>
        <v>14.7</v>
      </c>
      <c r="K26">
        <v>20.3</v>
      </c>
      <c r="L26">
        <f t="shared" si="0"/>
        <v>0</v>
      </c>
      <c r="M26">
        <f t="shared" si="1"/>
        <v>4.3</v>
      </c>
      <c r="N26">
        <f t="shared" si="2"/>
        <v>9.9</v>
      </c>
      <c r="O26">
        <f t="shared" si="3"/>
        <v>14.7</v>
      </c>
      <c r="P26">
        <f t="shared" si="4"/>
        <v>20.3</v>
      </c>
      <c r="Q26">
        <f t="shared" si="8"/>
        <v>0.21500000000000019</v>
      </c>
      <c r="R26">
        <f t="shared" si="5"/>
        <v>10.5</v>
      </c>
      <c r="S26" s="26">
        <f t="shared" si="9"/>
        <v>5.203291384317528E-3</v>
      </c>
      <c r="T26" s="26">
        <f t="shared" si="6"/>
        <v>2.5006549334349489E-2</v>
      </c>
      <c r="X26" s="4" t="s">
        <v>100</v>
      </c>
      <c r="Y26">
        <f t="shared" si="10"/>
        <v>0</v>
      </c>
    </row>
    <row r="27" spans="2:25" x14ac:dyDescent="0.25">
      <c r="B27">
        <v>326</v>
      </c>
      <c r="C27">
        <v>32602</v>
      </c>
      <c r="D27">
        <v>76225794</v>
      </c>
      <c r="E27" t="s">
        <v>64</v>
      </c>
      <c r="F27" t="s">
        <v>64</v>
      </c>
      <c r="G27">
        <f>IFERROR(VLOOKUP(D27,'Cat 1 Mean Tide'!D:P,10,),0)</f>
        <v>0</v>
      </c>
      <c r="H27">
        <f>IFERROR(VLOOKUP(D27,'Cat 2 Mean Tide'!D:P,10,),0)</f>
        <v>4.0999999999999996</v>
      </c>
      <c r="I27">
        <f>IFERROR(VLOOKUP(D27,'Cat 3 Mean Tide'!D:P,10,),0)</f>
        <v>10</v>
      </c>
      <c r="J27">
        <f>IFERROR(VLOOKUP(D27,'Cat 4 Mean Tide'!D:P,10,),0)</f>
        <v>15</v>
      </c>
      <c r="K27">
        <v>19.399999999999999</v>
      </c>
      <c r="L27">
        <f t="shared" si="0"/>
        <v>0</v>
      </c>
      <c r="M27">
        <f t="shared" si="1"/>
        <v>4.0999999999999996</v>
      </c>
      <c r="N27">
        <f t="shared" si="2"/>
        <v>10</v>
      </c>
      <c r="O27">
        <f t="shared" si="3"/>
        <v>15</v>
      </c>
      <c r="P27">
        <f t="shared" si="4"/>
        <v>19.399999999999999</v>
      </c>
      <c r="Q27">
        <f t="shared" si="8"/>
        <v>0.20500000000000015</v>
      </c>
      <c r="R27">
        <f t="shared" si="5"/>
        <v>10.581999999999999</v>
      </c>
      <c r="S27" s="26">
        <f t="shared" si="9"/>
        <v>4.9612778315585729E-3</v>
      </c>
      <c r="T27" s="26">
        <f t="shared" si="6"/>
        <v>2.5201838576770118E-2</v>
      </c>
      <c r="X27" s="4" t="s">
        <v>104</v>
      </c>
      <c r="Y27">
        <f t="shared" si="10"/>
        <v>0</v>
      </c>
    </row>
    <row r="28" spans="2:25" x14ac:dyDescent="0.25">
      <c r="B28">
        <v>326</v>
      </c>
      <c r="C28">
        <v>32602</v>
      </c>
      <c r="D28">
        <v>10006952</v>
      </c>
      <c r="E28" t="s">
        <v>87</v>
      </c>
      <c r="F28" t="s">
        <v>87</v>
      </c>
      <c r="G28">
        <f>IFERROR(VLOOKUP(D28,'Cat 1 Mean Tide'!D:P,10,),0)</f>
        <v>0</v>
      </c>
      <c r="H28">
        <f>IFERROR(VLOOKUP(D28,'Cat 2 Mean Tide'!D:P,10,),0)</f>
        <v>4.0999999999999996</v>
      </c>
      <c r="I28">
        <f>IFERROR(VLOOKUP(D28,'Cat 3 Mean Tide'!D:P,10,),0)</f>
        <v>9.5</v>
      </c>
      <c r="J28">
        <f>IFERROR(VLOOKUP(D28,'Cat 4 Mean Tide'!D:P,10,),0)</f>
        <v>14.1</v>
      </c>
      <c r="K28">
        <v>19</v>
      </c>
      <c r="L28">
        <f t="shared" si="0"/>
        <v>0</v>
      </c>
      <c r="M28">
        <f t="shared" si="1"/>
        <v>4.0999999999999996</v>
      </c>
      <c r="N28">
        <f t="shared" si="2"/>
        <v>9.5</v>
      </c>
      <c r="O28">
        <f t="shared" si="3"/>
        <v>14.1</v>
      </c>
      <c r="P28">
        <f t="shared" si="4"/>
        <v>19</v>
      </c>
      <c r="Q28">
        <f t="shared" si="8"/>
        <v>0.20500000000000015</v>
      </c>
      <c r="R28">
        <f t="shared" si="5"/>
        <v>10.061</v>
      </c>
      <c r="S28" s="26">
        <f t="shared" si="9"/>
        <v>4.9612778315585729E-3</v>
      </c>
      <c r="T28" s="26">
        <f t="shared" si="6"/>
        <v>2.396103741456097E-2</v>
      </c>
      <c r="X28" s="4" t="s">
        <v>139</v>
      </c>
      <c r="Y28">
        <f t="shared" si="10"/>
        <v>0</v>
      </c>
    </row>
    <row r="29" spans="2:25" x14ac:dyDescent="0.25">
      <c r="B29">
        <v>326</v>
      </c>
      <c r="C29">
        <v>32602</v>
      </c>
      <c r="D29">
        <v>60077321</v>
      </c>
      <c r="E29" t="s">
        <v>58</v>
      </c>
      <c r="F29" t="s">
        <v>58</v>
      </c>
      <c r="G29">
        <f>IFERROR(VLOOKUP(D29,'Cat 1 Mean Tide'!D:P,10,),0)</f>
        <v>0</v>
      </c>
      <c r="H29">
        <f>IFERROR(VLOOKUP(D29,'Cat 2 Mean Tide'!D:P,10,),0)</f>
        <v>3.9</v>
      </c>
      <c r="I29">
        <f>IFERROR(VLOOKUP(D29,'Cat 3 Mean Tide'!D:P,10,),0)</f>
        <v>9.3000000000000007</v>
      </c>
      <c r="J29">
        <f>IFERROR(VLOOKUP(D29,'Cat 4 Mean Tide'!D:P,10,),0)</f>
        <v>14.3</v>
      </c>
      <c r="K29">
        <v>19.3</v>
      </c>
      <c r="L29">
        <f t="shared" si="0"/>
        <v>0</v>
      </c>
      <c r="M29">
        <f t="shared" si="1"/>
        <v>3.9</v>
      </c>
      <c r="N29">
        <f t="shared" si="2"/>
        <v>9.3000000000000007</v>
      </c>
      <c r="O29">
        <f t="shared" si="3"/>
        <v>14.3</v>
      </c>
      <c r="P29">
        <f t="shared" si="4"/>
        <v>19.3</v>
      </c>
      <c r="Q29">
        <f t="shared" si="8"/>
        <v>0.19500000000000017</v>
      </c>
      <c r="R29">
        <f t="shared" si="5"/>
        <v>9.9</v>
      </c>
      <c r="S29" s="26">
        <f t="shared" si="9"/>
        <v>4.7192642787996187E-3</v>
      </c>
      <c r="T29" s="26">
        <f t="shared" si="6"/>
        <v>2.3577603658100944E-2</v>
      </c>
      <c r="X29" s="4" t="s">
        <v>24</v>
      </c>
      <c r="Y29">
        <f t="shared" si="10"/>
        <v>0</v>
      </c>
    </row>
    <row r="30" spans="2:25" x14ac:dyDescent="0.25">
      <c r="B30">
        <v>326</v>
      </c>
      <c r="C30">
        <v>32602</v>
      </c>
      <c r="D30">
        <v>76225129</v>
      </c>
      <c r="E30" s="34" t="s">
        <v>83</v>
      </c>
      <c r="F30" t="s">
        <v>83</v>
      </c>
      <c r="G30">
        <f>IFERROR(VLOOKUP(D30,'Cat 1 Mean Tide'!D:P,10,),0)</f>
        <v>0</v>
      </c>
      <c r="H30">
        <f>IFERROR(VLOOKUP(D30,'Cat 2 Mean Tide'!D:P,10,),0)</f>
        <v>3</v>
      </c>
      <c r="I30">
        <f>IFERROR(VLOOKUP(D30,'Cat 3 Mean Tide'!D:P,10,),0)</f>
        <v>8.9</v>
      </c>
      <c r="J30">
        <f>IFERROR(VLOOKUP(D30,'Cat 4 Mean Tide'!D:P,10,),0)</f>
        <v>14.1</v>
      </c>
      <c r="K30">
        <v>18.899999999999999</v>
      </c>
      <c r="L30">
        <f t="shared" si="0"/>
        <v>0</v>
      </c>
      <c r="M30">
        <f t="shared" si="1"/>
        <v>3</v>
      </c>
      <c r="N30">
        <f t="shared" si="2"/>
        <v>8.9</v>
      </c>
      <c r="O30">
        <f t="shared" si="3"/>
        <v>14.1</v>
      </c>
      <c r="P30">
        <f t="shared" si="4"/>
        <v>18.899999999999999</v>
      </c>
      <c r="Q30">
        <f t="shared" si="8"/>
        <v>0.15000000000000013</v>
      </c>
      <c r="R30">
        <f t="shared" si="5"/>
        <v>9.5120000000000005</v>
      </c>
      <c r="S30" s="26">
        <f t="shared" si="9"/>
        <v>3.6302032913843219E-3</v>
      </c>
      <c r="T30" s="26">
        <f t="shared" si="6"/>
        <v>2.2653552120793556E-2</v>
      </c>
      <c r="X30" s="4" t="s">
        <v>73</v>
      </c>
      <c r="Y30">
        <f t="shared" si="10"/>
        <v>0</v>
      </c>
    </row>
    <row r="31" spans="2:25" x14ac:dyDescent="0.25">
      <c r="B31">
        <v>326</v>
      </c>
      <c r="C31">
        <v>32602</v>
      </c>
      <c r="D31">
        <v>60022858</v>
      </c>
      <c r="E31" t="s">
        <v>71</v>
      </c>
      <c r="F31" t="s">
        <v>71</v>
      </c>
      <c r="G31">
        <f>IFERROR(VLOOKUP(D31,'Cat 1 Mean Tide'!D:P,10,),0)</f>
        <v>0</v>
      </c>
      <c r="H31">
        <f>IFERROR(VLOOKUP(D31,'Cat 2 Mean Tide'!D:P,10,),0)</f>
        <v>3</v>
      </c>
      <c r="I31">
        <f>IFERROR(VLOOKUP(D31,'Cat 3 Mean Tide'!D:P,10,),0)</f>
        <v>8.4</v>
      </c>
      <c r="J31">
        <f>IFERROR(VLOOKUP(D31,'Cat 4 Mean Tide'!D:P,10,),0)</f>
        <v>13.7</v>
      </c>
      <c r="K31">
        <v>18.600000000000001</v>
      </c>
      <c r="L31">
        <f t="shared" si="0"/>
        <v>0</v>
      </c>
      <c r="M31">
        <f t="shared" si="1"/>
        <v>3</v>
      </c>
      <c r="N31">
        <f t="shared" si="2"/>
        <v>8.4</v>
      </c>
      <c r="O31">
        <f t="shared" si="3"/>
        <v>13.7</v>
      </c>
      <c r="P31">
        <f t="shared" si="4"/>
        <v>18.600000000000001</v>
      </c>
      <c r="Q31">
        <f t="shared" si="8"/>
        <v>0.15000000000000013</v>
      </c>
      <c r="R31">
        <f t="shared" si="5"/>
        <v>9.0240000000000009</v>
      </c>
      <c r="S31" s="26">
        <f t="shared" si="9"/>
        <v>3.6302032913843219E-3</v>
      </c>
      <c r="T31" s="26">
        <f t="shared" si="6"/>
        <v>2.1491342970778076E-2</v>
      </c>
      <c r="X31" s="4" t="s">
        <v>50</v>
      </c>
      <c r="Y31">
        <f t="shared" si="10"/>
        <v>0</v>
      </c>
    </row>
    <row r="32" spans="2:25" x14ac:dyDescent="0.25">
      <c r="B32">
        <v>326</v>
      </c>
      <c r="C32">
        <v>32602</v>
      </c>
      <c r="D32">
        <v>60077292</v>
      </c>
      <c r="E32" s="34" t="s">
        <v>75</v>
      </c>
      <c r="F32" t="s">
        <v>75</v>
      </c>
      <c r="G32">
        <f>IFERROR(VLOOKUP(D32,'Cat 1 Mean Tide'!D:P,10,),0)</f>
        <v>0</v>
      </c>
      <c r="H32">
        <f>IFERROR(VLOOKUP(D32,'Cat 2 Mean Tide'!D:P,10,),0)</f>
        <v>2.8</v>
      </c>
      <c r="I32">
        <f>IFERROR(VLOOKUP(D32,'Cat 3 Mean Tide'!D:P,10,),0)</f>
        <v>7.9</v>
      </c>
      <c r="J32">
        <f>IFERROR(VLOOKUP(D32,'Cat 4 Mean Tide'!D:P,10,),0)</f>
        <v>12.6</v>
      </c>
      <c r="K32">
        <v>17</v>
      </c>
      <c r="L32">
        <f t="shared" si="0"/>
        <v>0</v>
      </c>
      <c r="M32">
        <f t="shared" si="1"/>
        <v>2.8</v>
      </c>
      <c r="N32">
        <f t="shared" si="2"/>
        <v>7.9</v>
      </c>
      <c r="O32">
        <f t="shared" si="3"/>
        <v>12.6</v>
      </c>
      <c r="P32">
        <f t="shared" si="4"/>
        <v>17</v>
      </c>
      <c r="Q32">
        <f t="shared" si="8"/>
        <v>0.14000000000000012</v>
      </c>
      <c r="R32">
        <f t="shared" si="5"/>
        <v>8.4550000000000001</v>
      </c>
      <c r="S32" s="26">
        <f t="shared" si="9"/>
        <v>3.3881897386253673E-3</v>
      </c>
      <c r="T32" s="26">
        <f t="shared" si="6"/>
        <v>2.0136226154469038E-2</v>
      </c>
      <c r="X32" s="4" t="s">
        <v>133</v>
      </c>
      <c r="Y32">
        <f t="shared" si="10"/>
        <v>0</v>
      </c>
    </row>
    <row r="33" spans="2:25" x14ac:dyDescent="0.25">
      <c r="B33">
        <v>326</v>
      </c>
      <c r="C33">
        <v>32602</v>
      </c>
      <c r="D33">
        <v>60038033</v>
      </c>
      <c r="E33" t="s">
        <v>89</v>
      </c>
      <c r="F33" t="s">
        <v>89</v>
      </c>
      <c r="G33">
        <f>IFERROR(VLOOKUP(D33,'Cat 1 Mean Tide'!D:P,10,),0)</f>
        <v>0</v>
      </c>
      <c r="H33">
        <f>IFERROR(VLOOKUP(D33,'Cat 2 Mean Tide'!D:P,10,),0)</f>
        <v>2.4</v>
      </c>
      <c r="I33">
        <f>IFERROR(VLOOKUP(D33,'Cat 3 Mean Tide'!D:P,10,),0)</f>
        <v>7.7</v>
      </c>
      <c r="J33">
        <f>IFERROR(VLOOKUP(D33,'Cat 4 Mean Tide'!D:P,10,),0)</f>
        <v>13.1</v>
      </c>
      <c r="K33">
        <v>18.2</v>
      </c>
      <c r="L33">
        <f t="shared" si="0"/>
        <v>0</v>
      </c>
      <c r="M33">
        <f t="shared" si="1"/>
        <v>2.4</v>
      </c>
      <c r="N33">
        <f t="shared" si="2"/>
        <v>7.7</v>
      </c>
      <c r="O33">
        <f t="shared" si="3"/>
        <v>13.1</v>
      </c>
      <c r="P33">
        <f t="shared" si="4"/>
        <v>18.2</v>
      </c>
      <c r="Q33">
        <f t="shared" si="8"/>
        <v>0.12000000000000011</v>
      </c>
      <c r="R33">
        <f t="shared" si="5"/>
        <v>8.3390000000000004</v>
      </c>
      <c r="S33" s="26">
        <f t="shared" si="9"/>
        <v>2.9041626331074576E-3</v>
      </c>
      <c r="T33" s="26">
        <f t="shared" si="6"/>
        <v>1.9859963323727654E-2</v>
      </c>
      <c r="X33" s="4" t="s">
        <v>85</v>
      </c>
      <c r="Y33">
        <f t="shared" si="10"/>
        <v>0</v>
      </c>
    </row>
    <row r="34" spans="2:25" x14ac:dyDescent="0.25">
      <c r="B34">
        <v>326</v>
      </c>
      <c r="C34">
        <v>32602</v>
      </c>
      <c r="D34">
        <v>60009194</v>
      </c>
      <c r="E34" t="s">
        <v>69</v>
      </c>
      <c r="F34" t="s">
        <v>69</v>
      </c>
      <c r="G34">
        <f>IFERROR(VLOOKUP(D34,'Cat 1 Mean Tide'!D:P,10,),0)</f>
        <v>0</v>
      </c>
      <c r="H34">
        <f>IFERROR(VLOOKUP(D34,'Cat 2 Mean Tide'!D:P,10,),0)</f>
        <v>1.8</v>
      </c>
      <c r="I34">
        <f>IFERROR(VLOOKUP(D34,'Cat 3 Mean Tide'!D:P,10,),0)</f>
        <v>7.2</v>
      </c>
      <c r="J34">
        <f>IFERROR(VLOOKUP(D34,'Cat 4 Mean Tide'!D:P,10,),0)</f>
        <v>12.4</v>
      </c>
      <c r="K34">
        <v>17.3</v>
      </c>
      <c r="L34">
        <f t="shared" si="0"/>
        <v>0</v>
      </c>
      <c r="M34">
        <f t="shared" si="1"/>
        <v>1.8</v>
      </c>
      <c r="N34">
        <f t="shared" si="2"/>
        <v>7.2</v>
      </c>
      <c r="O34">
        <f t="shared" si="3"/>
        <v>12.4</v>
      </c>
      <c r="P34">
        <f t="shared" si="4"/>
        <v>17.3</v>
      </c>
      <c r="Q34">
        <f t="shared" si="8"/>
        <v>9.000000000000008E-2</v>
      </c>
      <c r="R34">
        <f t="shared" si="5"/>
        <v>7.8149999999999995</v>
      </c>
      <c r="S34" s="26">
        <f t="shared" si="9"/>
        <v>2.1781219748305933E-3</v>
      </c>
      <c r="T34" s="26">
        <f t="shared" si="6"/>
        <v>1.861201743313726E-2</v>
      </c>
      <c r="X34" s="4" t="s">
        <v>54</v>
      </c>
      <c r="Y34">
        <f t="shared" si="10"/>
        <v>0</v>
      </c>
    </row>
    <row r="35" spans="2:25" x14ac:dyDescent="0.25">
      <c r="B35">
        <v>326</v>
      </c>
      <c r="C35">
        <v>32602</v>
      </c>
      <c r="D35">
        <v>60130026</v>
      </c>
      <c r="E35" t="s">
        <v>81</v>
      </c>
      <c r="F35" t="s">
        <v>81</v>
      </c>
      <c r="G35">
        <f>IFERROR(VLOOKUP(D35,'Cat 1 Mean Tide'!D:P,10,),0)</f>
        <v>0</v>
      </c>
      <c r="H35">
        <f>IFERROR(VLOOKUP(D35,'Cat 2 Mean Tide'!D:P,10,),0)</f>
        <v>0.8</v>
      </c>
      <c r="I35">
        <f>IFERROR(VLOOKUP(D35,'Cat 3 Mean Tide'!D:P,10,),0)</f>
        <v>6.6</v>
      </c>
      <c r="J35">
        <f>IFERROR(VLOOKUP(D35,'Cat 4 Mean Tide'!D:P,10,),0)</f>
        <v>11.6</v>
      </c>
      <c r="K35">
        <v>15.9</v>
      </c>
      <c r="L35">
        <f t="shared" si="0"/>
        <v>0</v>
      </c>
      <c r="M35">
        <f t="shared" si="1"/>
        <v>0.8</v>
      </c>
      <c r="N35">
        <f t="shared" si="2"/>
        <v>6.6</v>
      </c>
      <c r="O35">
        <f t="shared" si="3"/>
        <v>11.6</v>
      </c>
      <c r="P35">
        <f t="shared" si="4"/>
        <v>15.9</v>
      </c>
      <c r="Q35">
        <f t="shared" si="8"/>
        <v>4.0000000000000036E-2</v>
      </c>
      <c r="R35">
        <f t="shared" si="5"/>
        <v>7.1789999999999994</v>
      </c>
      <c r="S35" s="26">
        <f t="shared" si="9"/>
        <v>9.6805421103581923E-4</v>
      </c>
      <c r="T35" s="26">
        <f t="shared" si="6"/>
        <v>1.7097335016313806E-2</v>
      </c>
      <c r="X35" s="4" t="s">
        <v>143</v>
      </c>
      <c r="Y35">
        <f t="shared" si="10"/>
        <v>0</v>
      </c>
    </row>
    <row r="36" spans="2:25" x14ac:dyDescent="0.25">
      <c r="B36">
        <v>326</v>
      </c>
      <c r="C36">
        <v>32602</v>
      </c>
      <c r="D36">
        <v>60077086</v>
      </c>
      <c r="E36" t="s">
        <v>91</v>
      </c>
      <c r="F36" t="s">
        <v>91</v>
      </c>
      <c r="G36">
        <f>IFERROR(VLOOKUP(D36,'Cat 1 Mean Tide'!D:P,10,),0)</f>
        <v>0</v>
      </c>
      <c r="H36">
        <f>IFERROR(VLOOKUP(D36,'Cat 2 Mean Tide'!D:P,10,),0)</f>
        <v>0.7</v>
      </c>
      <c r="I36">
        <f>IFERROR(VLOOKUP(D36,'Cat 3 Mean Tide'!D:P,10,),0)</f>
        <v>6</v>
      </c>
      <c r="J36">
        <f>IFERROR(VLOOKUP(D36,'Cat 4 Mean Tide'!D:P,10,),0)</f>
        <v>11.4</v>
      </c>
      <c r="K36">
        <v>16.5</v>
      </c>
      <c r="L36">
        <f t="shared" si="0"/>
        <v>0</v>
      </c>
      <c r="M36">
        <f t="shared" si="1"/>
        <v>0.7</v>
      </c>
      <c r="N36">
        <f t="shared" si="2"/>
        <v>6</v>
      </c>
      <c r="O36">
        <f t="shared" si="3"/>
        <v>11.4</v>
      </c>
      <c r="P36">
        <f t="shared" si="4"/>
        <v>16.5</v>
      </c>
      <c r="Q36">
        <f t="shared" si="8"/>
        <v>3.5000000000000031E-2</v>
      </c>
      <c r="R36">
        <f t="shared" si="5"/>
        <v>6.6389999999999993</v>
      </c>
      <c r="S36" s="26">
        <f t="shared" si="9"/>
        <v>8.4704743465634181E-4</v>
      </c>
      <c r="T36" s="26">
        <f t="shared" si="6"/>
        <v>1.5811283907690116E-2</v>
      </c>
      <c r="X36" s="4" t="s">
        <v>95</v>
      </c>
      <c r="Y36">
        <f t="shared" si="10"/>
        <v>0</v>
      </c>
    </row>
    <row r="37" spans="2:25" x14ac:dyDescent="0.25">
      <c r="B37">
        <v>326</v>
      </c>
      <c r="C37">
        <v>32602</v>
      </c>
      <c r="D37">
        <v>93055508</v>
      </c>
      <c r="E37" t="s">
        <v>85</v>
      </c>
      <c r="F37" t="s">
        <v>85</v>
      </c>
      <c r="G37">
        <f>IFERROR(VLOOKUP(D37,'Cat 1 Mean Tide'!D:P,10,),0)</f>
        <v>0</v>
      </c>
      <c r="H37">
        <f>IFERROR(VLOOKUP(D37,'Cat 2 Mean Tide'!D:P,10,),0)</f>
        <v>0.5</v>
      </c>
      <c r="I37">
        <f>IFERROR(VLOOKUP(D37,'Cat 3 Mean Tide'!D:P,10,),0)</f>
        <v>5.8</v>
      </c>
      <c r="J37">
        <f>IFERROR(VLOOKUP(D37,'Cat 4 Mean Tide'!D:P,10,),0)</f>
        <v>10.9</v>
      </c>
      <c r="K37">
        <v>15.6</v>
      </c>
      <c r="L37">
        <f t="shared" si="0"/>
        <v>0</v>
      </c>
      <c r="M37">
        <f t="shared" si="1"/>
        <v>0.5</v>
      </c>
      <c r="N37">
        <f t="shared" si="2"/>
        <v>5.8</v>
      </c>
      <c r="O37">
        <f t="shared" si="3"/>
        <v>10.9</v>
      </c>
      <c r="P37">
        <f t="shared" si="4"/>
        <v>15.6</v>
      </c>
      <c r="Q37">
        <f t="shared" si="8"/>
        <v>2.5000000000000022E-2</v>
      </c>
      <c r="R37">
        <f t="shared" si="5"/>
        <v>6.3999999999999986</v>
      </c>
      <c r="S37" s="26">
        <f t="shared" si="9"/>
        <v>6.0503388189738698E-4</v>
      </c>
      <c r="T37" s="26">
        <f t="shared" si="6"/>
        <v>1.524208721331778E-2</v>
      </c>
      <c r="X37" s="4" t="s">
        <v>75</v>
      </c>
      <c r="Y37">
        <f t="shared" si="10"/>
        <v>0</v>
      </c>
    </row>
    <row r="38" spans="2:25" x14ac:dyDescent="0.25">
      <c r="B38">
        <v>326</v>
      </c>
      <c r="C38">
        <v>32602</v>
      </c>
      <c r="D38">
        <v>74204078</v>
      </c>
      <c r="E38" t="s">
        <v>113</v>
      </c>
      <c r="F38" t="s">
        <v>113</v>
      </c>
      <c r="G38">
        <f>IFERROR(VLOOKUP(D38,'Cat 1 Mean Tide'!D:P,10,),0)</f>
        <v>0</v>
      </c>
      <c r="H38">
        <f>IFERROR(VLOOKUP(D38,'Cat 2 Mean Tide'!D:P,10,),0)</f>
        <v>0</v>
      </c>
      <c r="I38">
        <f>IFERROR(VLOOKUP(D38,'Cat 3 Mean Tide'!D:P,10,),0)</f>
        <v>0.3</v>
      </c>
      <c r="J38">
        <f>IFERROR(VLOOKUP(D38,'Cat 4 Mean Tide'!D:P,10,),0)</f>
        <v>5.5</v>
      </c>
      <c r="K38">
        <v>10.6</v>
      </c>
      <c r="L38">
        <f t="shared" si="0"/>
        <v>0</v>
      </c>
      <c r="M38">
        <f t="shared" si="1"/>
        <v>0</v>
      </c>
      <c r="N38">
        <f t="shared" si="2"/>
        <v>0.3</v>
      </c>
      <c r="O38">
        <f t="shared" si="3"/>
        <v>5.5</v>
      </c>
      <c r="P38">
        <f t="shared" si="4"/>
        <v>10.6</v>
      </c>
      <c r="Q38">
        <f t="shared" si="8"/>
        <v>0</v>
      </c>
      <c r="R38">
        <f t="shared" si="5"/>
        <v>0.9209999999999996</v>
      </c>
      <c r="S38" s="26">
        <f t="shared" si="9"/>
        <v>0</v>
      </c>
      <c r="T38" s="26">
        <f t="shared" si="6"/>
        <v>2.1934316130415112E-3</v>
      </c>
      <c r="X38" s="4" t="s">
        <v>77</v>
      </c>
      <c r="Y38">
        <f t="shared" si="10"/>
        <v>0</v>
      </c>
    </row>
    <row r="39" spans="2:25" x14ac:dyDescent="0.25">
      <c r="B39">
        <v>326</v>
      </c>
      <c r="C39">
        <v>32602</v>
      </c>
      <c r="D39">
        <v>72901580</v>
      </c>
      <c r="E39" t="s">
        <v>129</v>
      </c>
      <c r="F39" t="s">
        <v>129</v>
      </c>
      <c r="G39">
        <f>IFERROR(VLOOKUP(D39,'Cat 1 Mean Tide'!D:P,10,),0)</f>
        <v>0</v>
      </c>
      <c r="H39">
        <f>IFERROR(VLOOKUP(D39,'Cat 2 Mean Tide'!D:P,10,),0)</f>
        <v>0</v>
      </c>
      <c r="I39">
        <f>IFERROR(VLOOKUP(D39,'Cat 3 Mean Tide'!D:P,10,),0)</f>
        <v>0</v>
      </c>
      <c r="J39">
        <f>IFERROR(VLOOKUP(D39,'Cat 4 Mean Tide'!D:P,10,),0)</f>
        <v>2.7</v>
      </c>
      <c r="K39">
        <v>7.6</v>
      </c>
      <c r="L39">
        <f t="shared" ref="L39:L65" si="11">IF(G39&lt;$N$2,0,G39)</f>
        <v>0</v>
      </c>
      <c r="M39">
        <f t="shared" ref="M39:M65" si="12">IF(H39&lt;$N$2,0,H39)</f>
        <v>0</v>
      </c>
      <c r="N39">
        <f t="shared" ref="N39:N65" si="13">IF(I39&lt;$N$2,0,I39)</f>
        <v>0</v>
      </c>
      <c r="O39">
        <f t="shared" ref="O39:O65" si="14">IF(J39&lt;$N$2,0,J39)</f>
        <v>2.7</v>
      </c>
      <c r="P39">
        <f t="shared" ref="P39:P65" si="15">IF(K39&lt;$N$2,0,K39)</f>
        <v>7.6</v>
      </c>
      <c r="Q39">
        <f t="shared" ref="Q39:Q65" si="16">(L39*$L$4)+(M39*$M$4)</f>
        <v>0</v>
      </c>
      <c r="R39">
        <f t="shared" ref="R39:R65" si="17">(N39*$N$4)+(O39*$O$4)+(P39*$P$4)</f>
        <v>0.38999999999999979</v>
      </c>
      <c r="S39" s="26">
        <f t="shared" ref="S39:S65" si="18">Q39/$Q$2</f>
        <v>0</v>
      </c>
      <c r="T39" s="26">
        <f t="shared" ref="T39:T65" si="19">R39/$R$2</f>
        <v>9.2881468956155188E-4</v>
      </c>
      <c r="X39" s="4" t="s">
        <v>69</v>
      </c>
      <c r="Y39">
        <f t="shared" si="10"/>
        <v>0</v>
      </c>
    </row>
    <row r="40" spans="2:25" x14ac:dyDescent="0.25">
      <c r="B40">
        <v>326</v>
      </c>
      <c r="C40">
        <v>32602</v>
      </c>
      <c r="D40">
        <v>60396363</v>
      </c>
      <c r="E40" t="s">
        <v>127</v>
      </c>
      <c r="F40" t="s">
        <v>127</v>
      </c>
      <c r="G40">
        <f>IFERROR(VLOOKUP(D40,'Cat 1 Mean Tide'!D:P,10,),0)</f>
        <v>0</v>
      </c>
      <c r="H40">
        <f>IFERROR(VLOOKUP(D40,'Cat 2 Mean Tide'!D:P,10,),0)</f>
        <v>0</v>
      </c>
      <c r="I40">
        <f>IFERROR(VLOOKUP(D40,'Cat 3 Mean Tide'!D:P,10,),0)</f>
        <v>0</v>
      </c>
      <c r="J40">
        <f>IFERROR(VLOOKUP(D40,'Cat 4 Mean Tide'!D:P,10,),0)</f>
        <v>4.5</v>
      </c>
      <c r="K40">
        <v>9.1999999999999993</v>
      </c>
      <c r="L40">
        <f t="shared" si="11"/>
        <v>0</v>
      </c>
      <c r="M40">
        <f t="shared" si="12"/>
        <v>0</v>
      </c>
      <c r="N40">
        <f t="shared" si="13"/>
        <v>0</v>
      </c>
      <c r="O40">
        <f t="shared" si="14"/>
        <v>4.5</v>
      </c>
      <c r="P40">
        <f t="shared" si="15"/>
        <v>9.1999999999999993</v>
      </c>
      <c r="Q40">
        <f t="shared" si="16"/>
        <v>0</v>
      </c>
      <c r="R40">
        <f t="shared" si="17"/>
        <v>0.54599999999999971</v>
      </c>
      <c r="S40" s="26">
        <f t="shared" si="18"/>
        <v>0</v>
      </c>
      <c r="T40" s="26">
        <f t="shared" si="19"/>
        <v>1.3003405653861726E-3</v>
      </c>
      <c r="X40" s="4" t="s">
        <v>127</v>
      </c>
      <c r="Y40">
        <f t="shared" si="10"/>
        <v>0</v>
      </c>
    </row>
    <row r="41" spans="2:25" x14ac:dyDescent="0.25">
      <c r="B41">
        <v>326</v>
      </c>
      <c r="C41">
        <v>32602</v>
      </c>
      <c r="D41">
        <v>60095743</v>
      </c>
      <c r="E41" t="s">
        <v>79</v>
      </c>
      <c r="F41" t="s">
        <v>79</v>
      </c>
      <c r="G41">
        <f>IFERROR(VLOOKUP(D41,'Cat 1 Mean Tide'!D:P,10,),0)</f>
        <v>0</v>
      </c>
      <c r="H41">
        <f>IFERROR(VLOOKUP(D41,'Cat 2 Mean Tide'!D:P,10,),0)</f>
        <v>0</v>
      </c>
      <c r="I41">
        <f>IFERROR(VLOOKUP(D41,'Cat 3 Mean Tide'!D:P,10,),0)</f>
        <v>6</v>
      </c>
      <c r="J41">
        <f>IFERROR(VLOOKUP(D41,'Cat 4 Mean Tide'!D:P,10,),0)</f>
        <v>11.3</v>
      </c>
      <c r="K41">
        <v>16.100000000000001</v>
      </c>
      <c r="L41">
        <f t="shared" si="11"/>
        <v>0</v>
      </c>
      <c r="M41">
        <f t="shared" si="12"/>
        <v>0</v>
      </c>
      <c r="N41">
        <f t="shared" si="13"/>
        <v>6</v>
      </c>
      <c r="O41">
        <f t="shared" si="14"/>
        <v>11.3</v>
      </c>
      <c r="P41">
        <f t="shared" si="15"/>
        <v>16.100000000000001</v>
      </c>
      <c r="Q41">
        <f t="shared" si="16"/>
        <v>0</v>
      </c>
      <c r="R41">
        <f t="shared" si="17"/>
        <v>6.6209999999999996</v>
      </c>
      <c r="S41" s="26">
        <f t="shared" si="18"/>
        <v>0</v>
      </c>
      <c r="T41" s="26">
        <f t="shared" si="19"/>
        <v>1.5768415537402661E-2</v>
      </c>
      <c r="X41" s="4" t="s">
        <v>16</v>
      </c>
      <c r="Y41">
        <f t="shared" si="10"/>
        <v>0</v>
      </c>
    </row>
    <row r="42" spans="2:25" x14ac:dyDescent="0.25">
      <c r="B42">
        <v>326</v>
      </c>
      <c r="C42">
        <v>32602</v>
      </c>
      <c r="D42">
        <v>60089441</v>
      </c>
      <c r="E42" t="s">
        <v>147</v>
      </c>
      <c r="F42" t="s">
        <v>147</v>
      </c>
      <c r="G42">
        <f>IFERROR(VLOOKUP(D42,'Cat 1 Mean Tide'!D:P,10,),0)</f>
        <v>0</v>
      </c>
      <c r="H42">
        <f>IFERROR(VLOOKUP(D42,'Cat 2 Mean Tide'!D:P,10,),0)</f>
        <v>0</v>
      </c>
      <c r="I42">
        <f>IFERROR(VLOOKUP(D42,'Cat 3 Mean Tide'!D:P,10,),0)</f>
        <v>0</v>
      </c>
      <c r="J42">
        <f>IFERROR(VLOOKUP(D42,'Cat 4 Mean Tide'!D:P,10,),0)</f>
        <v>0</v>
      </c>
      <c r="K42">
        <v>0.7</v>
      </c>
      <c r="L42">
        <f t="shared" si="11"/>
        <v>0</v>
      </c>
      <c r="M42">
        <f t="shared" si="12"/>
        <v>0</v>
      </c>
      <c r="N42">
        <f t="shared" si="13"/>
        <v>0</v>
      </c>
      <c r="O42">
        <f t="shared" si="14"/>
        <v>0</v>
      </c>
      <c r="P42">
        <f t="shared" si="15"/>
        <v>0.7</v>
      </c>
      <c r="Q42">
        <f t="shared" si="16"/>
        <v>0</v>
      </c>
      <c r="R42">
        <f t="shared" si="17"/>
        <v>2.0999999999999977E-2</v>
      </c>
      <c r="S42" s="26">
        <f t="shared" si="18"/>
        <v>0</v>
      </c>
      <c r="T42" s="26">
        <f t="shared" si="19"/>
        <v>5.001309866869892E-5</v>
      </c>
      <c r="X42" s="4" t="s">
        <v>125</v>
      </c>
      <c r="Y42">
        <f t="shared" si="10"/>
        <v>0</v>
      </c>
    </row>
    <row r="43" spans="2:25" x14ac:dyDescent="0.25">
      <c r="B43">
        <v>326</v>
      </c>
      <c r="C43">
        <v>32602</v>
      </c>
      <c r="D43">
        <v>60084138</v>
      </c>
      <c r="E43" t="s">
        <v>125</v>
      </c>
      <c r="F43" t="s">
        <v>125</v>
      </c>
      <c r="G43">
        <f>IFERROR(VLOOKUP(D43,'Cat 1 Mean Tide'!D:P,10,),0)</f>
        <v>0</v>
      </c>
      <c r="H43">
        <f>IFERROR(VLOOKUP(D43,'Cat 2 Mean Tide'!D:P,10,),0)</f>
        <v>0</v>
      </c>
      <c r="I43">
        <f>IFERROR(VLOOKUP(D43,'Cat 3 Mean Tide'!D:P,10,),0)</f>
        <v>0.3</v>
      </c>
      <c r="J43">
        <f>IFERROR(VLOOKUP(D43,'Cat 4 Mean Tide'!D:P,10,),0)</f>
        <v>5.5</v>
      </c>
      <c r="K43">
        <v>9.6999999999999993</v>
      </c>
      <c r="L43">
        <f t="shared" si="11"/>
        <v>0</v>
      </c>
      <c r="M43">
        <f t="shared" si="12"/>
        <v>0</v>
      </c>
      <c r="N43">
        <f t="shared" si="13"/>
        <v>0.3</v>
      </c>
      <c r="O43">
        <f t="shared" si="14"/>
        <v>5.5</v>
      </c>
      <c r="P43">
        <f t="shared" si="15"/>
        <v>9.6999999999999993</v>
      </c>
      <c r="Q43">
        <f t="shared" si="16"/>
        <v>0</v>
      </c>
      <c r="R43">
        <f t="shared" si="17"/>
        <v>0.89399999999999968</v>
      </c>
      <c r="S43" s="26">
        <f t="shared" si="18"/>
        <v>0</v>
      </c>
      <c r="T43" s="26">
        <f t="shared" si="19"/>
        <v>2.1291290576103271E-3</v>
      </c>
      <c r="X43" s="4" t="s">
        <v>117</v>
      </c>
      <c r="Y43">
        <f t="shared" si="10"/>
        <v>0</v>
      </c>
    </row>
    <row r="44" spans="2:25" x14ac:dyDescent="0.25">
      <c r="B44">
        <v>326</v>
      </c>
      <c r="C44">
        <v>32602</v>
      </c>
      <c r="D44">
        <v>60078567</v>
      </c>
      <c r="E44" t="s">
        <v>77</v>
      </c>
      <c r="F44" t="s">
        <v>77</v>
      </c>
      <c r="G44">
        <f>IFERROR(VLOOKUP(D44,'Cat 1 Mean Tide'!D:P,10,),0)</f>
        <v>0</v>
      </c>
      <c r="H44">
        <f>IFERROR(VLOOKUP(D44,'Cat 2 Mean Tide'!D:P,10,),0)</f>
        <v>0</v>
      </c>
      <c r="I44">
        <f>IFERROR(VLOOKUP(D44,'Cat 3 Mean Tide'!D:P,10,),0)</f>
        <v>4.9000000000000004</v>
      </c>
      <c r="J44">
        <f>IFERROR(VLOOKUP(D44,'Cat 4 Mean Tide'!D:P,10,),0)</f>
        <v>10.1</v>
      </c>
      <c r="K44">
        <v>14.6</v>
      </c>
      <c r="L44">
        <f t="shared" si="11"/>
        <v>0</v>
      </c>
      <c r="M44">
        <f t="shared" si="12"/>
        <v>0</v>
      </c>
      <c r="N44">
        <f t="shared" si="13"/>
        <v>4.9000000000000004</v>
      </c>
      <c r="O44">
        <f t="shared" si="14"/>
        <v>10.1</v>
      </c>
      <c r="P44">
        <f t="shared" si="15"/>
        <v>14.6</v>
      </c>
      <c r="Q44">
        <f t="shared" si="16"/>
        <v>0</v>
      </c>
      <c r="R44">
        <f t="shared" si="17"/>
        <v>5.5030000000000001</v>
      </c>
      <c r="S44" s="26">
        <f t="shared" si="18"/>
        <v>0</v>
      </c>
      <c r="T44" s="26">
        <f t="shared" si="19"/>
        <v>1.3105813427326212E-2</v>
      </c>
      <c r="X44" s="4" t="s">
        <v>64</v>
      </c>
      <c r="Y44">
        <f t="shared" si="10"/>
        <v>0</v>
      </c>
    </row>
    <row r="45" spans="2:25" x14ac:dyDescent="0.25">
      <c r="B45">
        <v>326</v>
      </c>
      <c r="C45">
        <v>32602</v>
      </c>
      <c r="D45">
        <v>60078167</v>
      </c>
      <c r="E45" t="s">
        <v>123</v>
      </c>
      <c r="F45" t="s">
        <v>123</v>
      </c>
      <c r="G45">
        <f>IFERROR(VLOOKUP(D45,'Cat 1 Mean Tide'!D:P,10,),0)</f>
        <v>0</v>
      </c>
      <c r="H45">
        <f>IFERROR(VLOOKUP(D45,'Cat 2 Mean Tide'!D:P,10,),0)</f>
        <v>0</v>
      </c>
      <c r="I45">
        <f>IFERROR(VLOOKUP(D45,'Cat 3 Mean Tide'!D:P,10,),0)</f>
        <v>0</v>
      </c>
      <c r="J45">
        <f>IFERROR(VLOOKUP(D45,'Cat 4 Mean Tide'!D:P,10,),0)</f>
        <v>4.4000000000000004</v>
      </c>
      <c r="K45">
        <v>9</v>
      </c>
      <c r="L45">
        <f t="shared" si="11"/>
        <v>0</v>
      </c>
      <c r="M45">
        <f t="shared" si="12"/>
        <v>0</v>
      </c>
      <c r="N45">
        <f t="shared" si="13"/>
        <v>0</v>
      </c>
      <c r="O45">
        <f t="shared" si="14"/>
        <v>4.4000000000000004</v>
      </c>
      <c r="P45">
        <f t="shared" si="15"/>
        <v>9</v>
      </c>
      <c r="Q45">
        <f t="shared" si="16"/>
        <v>0</v>
      </c>
      <c r="R45">
        <f t="shared" si="17"/>
        <v>0.53399999999999981</v>
      </c>
      <c r="S45" s="26">
        <f t="shared" si="18"/>
        <v>0</v>
      </c>
      <c r="T45" s="26">
        <f t="shared" si="19"/>
        <v>1.2717616518612021E-3</v>
      </c>
      <c r="X45" s="4" t="s">
        <v>58</v>
      </c>
      <c r="Y45">
        <f t="shared" si="10"/>
        <v>0</v>
      </c>
    </row>
    <row r="46" spans="2:25" x14ac:dyDescent="0.25">
      <c r="B46">
        <v>326</v>
      </c>
      <c r="C46">
        <v>32602</v>
      </c>
      <c r="D46">
        <v>60077224</v>
      </c>
      <c r="E46" t="s">
        <v>93</v>
      </c>
      <c r="F46" t="s">
        <v>93</v>
      </c>
      <c r="G46">
        <f>IFERROR(VLOOKUP(D46,'Cat 1 Mean Tide'!D:P,10,),0)</f>
        <v>0</v>
      </c>
      <c r="H46">
        <f>IFERROR(VLOOKUP(D46,'Cat 2 Mean Tide'!D:P,10,),0)</f>
        <v>0</v>
      </c>
      <c r="I46">
        <f>IFERROR(VLOOKUP(D46,'Cat 3 Mean Tide'!D:P,10,),0)</f>
        <v>6.2</v>
      </c>
      <c r="J46">
        <f>IFERROR(VLOOKUP(D46,'Cat 4 Mean Tide'!D:P,10,),0)</f>
        <v>10.4</v>
      </c>
      <c r="K46">
        <v>15</v>
      </c>
      <c r="L46">
        <f t="shared" si="11"/>
        <v>0</v>
      </c>
      <c r="M46">
        <f t="shared" si="12"/>
        <v>0</v>
      </c>
      <c r="N46">
        <f t="shared" si="13"/>
        <v>6.2</v>
      </c>
      <c r="O46">
        <f t="shared" si="14"/>
        <v>10.4</v>
      </c>
      <c r="P46">
        <f t="shared" si="15"/>
        <v>15</v>
      </c>
      <c r="Q46">
        <f t="shared" si="16"/>
        <v>0</v>
      </c>
      <c r="R46">
        <f t="shared" si="17"/>
        <v>6.7159999999999993</v>
      </c>
      <c r="S46" s="26">
        <f t="shared" si="18"/>
        <v>0</v>
      </c>
      <c r="T46" s="26">
        <f t="shared" si="19"/>
        <v>1.5994665269475346E-2</v>
      </c>
      <c r="X46" s="4" t="s">
        <v>26</v>
      </c>
      <c r="Y46">
        <f t="shared" si="10"/>
        <v>0</v>
      </c>
    </row>
    <row r="47" spans="2:25" x14ac:dyDescent="0.25">
      <c r="B47">
        <v>326</v>
      </c>
      <c r="C47">
        <v>32602</v>
      </c>
      <c r="D47">
        <v>60075320</v>
      </c>
      <c r="E47" t="s">
        <v>145</v>
      </c>
      <c r="F47" t="s">
        <v>145</v>
      </c>
      <c r="G47">
        <f>IFERROR(VLOOKUP(D47,'Cat 1 Mean Tide'!D:P,10,),0)</f>
        <v>0</v>
      </c>
      <c r="H47">
        <f>IFERROR(VLOOKUP(D47,'Cat 2 Mean Tide'!D:P,10,),0)</f>
        <v>0</v>
      </c>
      <c r="I47">
        <f>IFERROR(VLOOKUP(D47,'Cat 3 Mean Tide'!D:P,10,),0)</f>
        <v>0</v>
      </c>
      <c r="J47">
        <f>IFERROR(VLOOKUP(D47,'Cat 4 Mean Tide'!D:P,10,),0)</f>
        <v>0</v>
      </c>
      <c r="K47">
        <v>0.9</v>
      </c>
      <c r="L47">
        <f t="shared" si="11"/>
        <v>0</v>
      </c>
      <c r="M47">
        <f t="shared" si="12"/>
        <v>0</v>
      </c>
      <c r="N47">
        <f t="shared" si="13"/>
        <v>0</v>
      </c>
      <c r="O47">
        <f t="shared" si="14"/>
        <v>0</v>
      </c>
      <c r="P47">
        <f t="shared" si="15"/>
        <v>0.9</v>
      </c>
      <c r="Q47">
        <f t="shared" si="16"/>
        <v>0</v>
      </c>
      <c r="R47">
        <f t="shared" si="17"/>
        <v>2.6999999999999975E-2</v>
      </c>
      <c r="S47" s="26">
        <f t="shared" si="18"/>
        <v>0</v>
      </c>
      <c r="T47" s="26">
        <f t="shared" si="19"/>
        <v>6.4302555431184331E-5</v>
      </c>
      <c r="X47" s="4" t="s">
        <v>31</v>
      </c>
      <c r="Y47">
        <f t="shared" si="10"/>
        <v>0</v>
      </c>
    </row>
    <row r="48" spans="2:25" x14ac:dyDescent="0.25">
      <c r="B48">
        <v>326</v>
      </c>
      <c r="C48">
        <v>32602</v>
      </c>
      <c r="D48">
        <v>60075186</v>
      </c>
      <c r="E48" t="s">
        <v>100</v>
      </c>
      <c r="F48" t="s">
        <v>100</v>
      </c>
      <c r="G48">
        <f>IFERROR(VLOOKUP(D48,'Cat 1 Mean Tide'!D:P,10,),0)</f>
        <v>0</v>
      </c>
      <c r="H48">
        <f>IFERROR(VLOOKUP(D48,'Cat 2 Mean Tide'!D:P,10,),0)</f>
        <v>0</v>
      </c>
      <c r="I48">
        <f>IFERROR(VLOOKUP(D48,'Cat 3 Mean Tide'!D:P,10,),0)</f>
        <v>2.8</v>
      </c>
      <c r="J48">
        <f>IFERROR(VLOOKUP(D48,'Cat 4 Mean Tide'!D:P,10,),0)</f>
        <v>7.4</v>
      </c>
      <c r="K48">
        <v>12.1</v>
      </c>
      <c r="L48">
        <f t="shared" si="11"/>
        <v>0</v>
      </c>
      <c r="M48">
        <f t="shared" si="12"/>
        <v>0</v>
      </c>
      <c r="N48">
        <f t="shared" si="13"/>
        <v>2.8</v>
      </c>
      <c r="O48">
        <f t="shared" si="14"/>
        <v>7.4</v>
      </c>
      <c r="P48">
        <f t="shared" si="15"/>
        <v>12.1</v>
      </c>
      <c r="Q48">
        <f t="shared" si="16"/>
        <v>0</v>
      </c>
      <c r="R48">
        <f t="shared" si="17"/>
        <v>3.3549999999999995</v>
      </c>
      <c r="S48" s="26">
        <f t="shared" si="18"/>
        <v>0</v>
      </c>
      <c r="T48" s="26">
        <f t="shared" si="19"/>
        <v>7.9901879063564302E-3</v>
      </c>
      <c r="X48" s="4" t="s">
        <v>33</v>
      </c>
      <c r="Y48">
        <f t="shared" si="10"/>
        <v>0</v>
      </c>
    </row>
    <row r="49" spans="2:25" x14ac:dyDescent="0.25">
      <c r="B49">
        <v>326</v>
      </c>
      <c r="C49">
        <v>32602</v>
      </c>
      <c r="D49">
        <v>60068798</v>
      </c>
      <c r="E49" t="s">
        <v>139</v>
      </c>
      <c r="F49" t="s">
        <v>139</v>
      </c>
      <c r="G49">
        <f>IFERROR(VLOOKUP(D49,'Cat 1 Mean Tide'!D:P,10,),0)</f>
        <v>0</v>
      </c>
      <c r="H49">
        <f>IFERROR(VLOOKUP(D49,'Cat 2 Mean Tide'!D:P,10,),0)</f>
        <v>0</v>
      </c>
      <c r="I49">
        <f>IFERROR(VLOOKUP(D49,'Cat 3 Mean Tide'!D:P,10,),0)</f>
        <v>0</v>
      </c>
      <c r="J49">
        <f>IFERROR(VLOOKUP(D49,'Cat 4 Mean Tide'!D:P,10,),0)</f>
        <v>0</v>
      </c>
      <c r="K49">
        <v>1.5</v>
      </c>
      <c r="L49">
        <f t="shared" si="11"/>
        <v>0</v>
      </c>
      <c r="M49">
        <f t="shared" si="12"/>
        <v>0</v>
      </c>
      <c r="N49">
        <f t="shared" si="13"/>
        <v>0</v>
      </c>
      <c r="O49">
        <f t="shared" si="14"/>
        <v>0</v>
      </c>
      <c r="P49">
        <f t="shared" si="15"/>
        <v>1.5</v>
      </c>
      <c r="Q49">
        <f t="shared" si="16"/>
        <v>0</v>
      </c>
      <c r="R49">
        <f t="shared" si="17"/>
        <v>4.4999999999999957E-2</v>
      </c>
      <c r="S49" s="26">
        <f t="shared" si="18"/>
        <v>0</v>
      </c>
      <c r="T49" s="26">
        <f t="shared" si="19"/>
        <v>1.0717092571864056E-4</v>
      </c>
      <c r="X49" s="4" t="s">
        <v>121</v>
      </c>
      <c r="Y49">
        <f t="shared" si="10"/>
        <v>0</v>
      </c>
    </row>
    <row r="50" spans="2:25" x14ac:dyDescent="0.25">
      <c r="B50">
        <v>326</v>
      </c>
      <c r="C50">
        <v>32602</v>
      </c>
      <c r="D50">
        <v>60066621</v>
      </c>
      <c r="E50" t="s">
        <v>112</v>
      </c>
      <c r="F50" t="s">
        <v>112</v>
      </c>
      <c r="G50">
        <f>IFERROR(VLOOKUP(D50,'Cat 1 Mean Tide'!D:P,10,),0)</f>
        <v>0</v>
      </c>
      <c r="H50">
        <f>IFERROR(VLOOKUP(D50,'Cat 2 Mean Tide'!D:P,10,),0)</f>
        <v>0</v>
      </c>
      <c r="I50">
        <f>IFERROR(VLOOKUP(D50,'Cat 3 Mean Tide'!D:P,10,),0)</f>
        <v>2.6</v>
      </c>
      <c r="J50">
        <f>IFERROR(VLOOKUP(D50,'Cat 4 Mean Tide'!D:P,10,),0)</f>
        <v>7.6</v>
      </c>
      <c r="K50">
        <v>12.2</v>
      </c>
      <c r="L50">
        <f t="shared" si="11"/>
        <v>0</v>
      </c>
      <c r="M50">
        <f t="shared" si="12"/>
        <v>0</v>
      </c>
      <c r="N50">
        <f t="shared" si="13"/>
        <v>2.6</v>
      </c>
      <c r="O50">
        <f t="shared" si="14"/>
        <v>7.6</v>
      </c>
      <c r="P50">
        <f t="shared" si="15"/>
        <v>12.2</v>
      </c>
      <c r="Q50">
        <f t="shared" si="16"/>
        <v>0</v>
      </c>
      <c r="R50">
        <f t="shared" si="17"/>
        <v>3.1879999999999997</v>
      </c>
      <c r="S50" s="26">
        <f t="shared" si="18"/>
        <v>0</v>
      </c>
      <c r="T50" s="26">
        <f t="shared" si="19"/>
        <v>7.5924646931339193E-3</v>
      </c>
      <c r="X50" s="4" t="s">
        <v>145</v>
      </c>
      <c r="Y50">
        <f t="shared" si="10"/>
        <v>0</v>
      </c>
    </row>
    <row r="51" spans="2:25" x14ac:dyDescent="0.25">
      <c r="B51">
        <v>326</v>
      </c>
      <c r="C51">
        <v>32602</v>
      </c>
      <c r="D51">
        <v>60066592</v>
      </c>
      <c r="E51" t="s">
        <v>137</v>
      </c>
      <c r="F51" t="s">
        <v>137</v>
      </c>
      <c r="G51">
        <f>IFERROR(VLOOKUP(D51,'Cat 1 Mean Tide'!D:P,10,),0)</f>
        <v>0</v>
      </c>
      <c r="H51">
        <f>IFERROR(VLOOKUP(D51,'Cat 2 Mean Tide'!D:P,10,),0)</f>
        <v>0</v>
      </c>
      <c r="I51">
        <f>IFERROR(VLOOKUP(D51,'Cat 3 Mean Tide'!D:P,10,),0)</f>
        <v>0</v>
      </c>
      <c r="J51">
        <f>IFERROR(VLOOKUP(D51,'Cat 4 Mean Tide'!D:P,10,),0)</f>
        <v>0</v>
      </c>
      <c r="K51">
        <v>1.9</v>
      </c>
      <c r="L51">
        <f t="shared" si="11"/>
        <v>0</v>
      </c>
      <c r="M51">
        <f t="shared" si="12"/>
        <v>0</v>
      </c>
      <c r="N51">
        <f t="shared" si="13"/>
        <v>0</v>
      </c>
      <c r="O51">
        <f t="shared" si="14"/>
        <v>0</v>
      </c>
      <c r="P51">
        <f t="shared" si="15"/>
        <v>1.9</v>
      </c>
      <c r="Q51">
        <f t="shared" si="16"/>
        <v>0</v>
      </c>
      <c r="R51">
        <f t="shared" si="17"/>
        <v>5.699999999999994E-2</v>
      </c>
      <c r="S51" s="26">
        <f t="shared" si="18"/>
        <v>0</v>
      </c>
      <c r="T51" s="26">
        <f t="shared" si="19"/>
        <v>1.3574983924361135E-4</v>
      </c>
      <c r="X51" s="4" t="s">
        <v>62</v>
      </c>
      <c r="Y51">
        <f t="shared" si="10"/>
        <v>0</v>
      </c>
    </row>
    <row r="52" spans="2:25" x14ac:dyDescent="0.25">
      <c r="B52">
        <v>326</v>
      </c>
      <c r="C52">
        <v>32602</v>
      </c>
      <c r="D52">
        <v>60057387</v>
      </c>
      <c r="E52" t="s">
        <v>110</v>
      </c>
      <c r="F52" t="s">
        <v>110</v>
      </c>
      <c r="G52">
        <f>IFERROR(VLOOKUP(D52,'Cat 1 Mean Tide'!D:P,10,),0)</f>
        <v>0</v>
      </c>
      <c r="H52">
        <f>IFERROR(VLOOKUP(D52,'Cat 2 Mean Tide'!D:P,10,),0)</f>
        <v>0</v>
      </c>
      <c r="I52">
        <f>IFERROR(VLOOKUP(D52,'Cat 3 Mean Tide'!D:P,10,),0)</f>
        <v>2.6</v>
      </c>
      <c r="J52">
        <f>IFERROR(VLOOKUP(D52,'Cat 4 Mean Tide'!D:P,10,),0)</f>
        <v>7.6</v>
      </c>
      <c r="K52">
        <v>12.2</v>
      </c>
      <c r="L52">
        <f t="shared" si="11"/>
        <v>0</v>
      </c>
      <c r="M52">
        <f t="shared" si="12"/>
        <v>0</v>
      </c>
      <c r="N52">
        <f t="shared" si="13"/>
        <v>2.6</v>
      </c>
      <c r="O52">
        <f t="shared" si="14"/>
        <v>7.6</v>
      </c>
      <c r="P52">
        <f t="shared" si="15"/>
        <v>12.2</v>
      </c>
      <c r="Q52">
        <f t="shared" si="16"/>
        <v>0</v>
      </c>
      <c r="R52">
        <f t="shared" si="17"/>
        <v>3.1879999999999997</v>
      </c>
      <c r="S52" s="26">
        <f t="shared" si="18"/>
        <v>0</v>
      </c>
      <c r="T52" s="26">
        <f t="shared" si="19"/>
        <v>7.5924646931339193E-3</v>
      </c>
      <c r="X52" s="4" t="s">
        <v>119</v>
      </c>
      <c r="Y52">
        <f t="shared" si="10"/>
        <v>0</v>
      </c>
    </row>
    <row r="53" spans="2:25" x14ac:dyDescent="0.25">
      <c r="B53">
        <v>326</v>
      </c>
      <c r="C53">
        <v>32602</v>
      </c>
      <c r="D53">
        <v>60043928</v>
      </c>
      <c r="E53" t="s">
        <v>135</v>
      </c>
      <c r="F53" t="s">
        <v>135</v>
      </c>
      <c r="G53">
        <f>IFERROR(VLOOKUP(D53,'Cat 1 Mean Tide'!D:P,10,),0)</f>
        <v>0</v>
      </c>
      <c r="H53">
        <f>IFERROR(VLOOKUP(D53,'Cat 2 Mean Tide'!D:P,10,),0)</f>
        <v>0</v>
      </c>
      <c r="I53">
        <f>IFERROR(VLOOKUP(D53,'Cat 3 Mean Tide'!D:P,10,),0)</f>
        <v>0</v>
      </c>
      <c r="J53">
        <f>IFERROR(VLOOKUP(D53,'Cat 4 Mean Tide'!D:P,10,),0)</f>
        <v>0.1</v>
      </c>
      <c r="K53">
        <v>6.8</v>
      </c>
      <c r="L53">
        <f t="shared" si="11"/>
        <v>0</v>
      </c>
      <c r="M53">
        <f t="shared" si="12"/>
        <v>0</v>
      </c>
      <c r="N53">
        <f t="shared" si="13"/>
        <v>0</v>
      </c>
      <c r="O53">
        <f t="shared" si="14"/>
        <v>0.1</v>
      </c>
      <c r="P53">
        <f t="shared" si="15"/>
        <v>6.8</v>
      </c>
      <c r="Q53">
        <f t="shared" si="16"/>
        <v>0</v>
      </c>
      <c r="R53">
        <f t="shared" si="17"/>
        <v>0.2099999999999998</v>
      </c>
      <c r="S53" s="26">
        <f t="shared" si="18"/>
        <v>0</v>
      </c>
      <c r="T53" s="26">
        <f t="shared" si="19"/>
        <v>5.0013098668698927E-4</v>
      </c>
      <c r="X53" s="4" t="s">
        <v>18</v>
      </c>
      <c r="Y53">
        <f t="shared" si="10"/>
        <v>0</v>
      </c>
    </row>
    <row r="54" spans="2:25" x14ac:dyDescent="0.25">
      <c r="B54">
        <v>326</v>
      </c>
      <c r="C54">
        <v>32602</v>
      </c>
      <c r="D54">
        <v>60038789</v>
      </c>
      <c r="E54" t="s">
        <v>108</v>
      </c>
      <c r="F54" t="s">
        <v>108</v>
      </c>
      <c r="G54">
        <f>IFERROR(VLOOKUP(D54,'Cat 1 Mean Tide'!D:P,10,),0)</f>
        <v>0</v>
      </c>
      <c r="H54">
        <f>IFERROR(VLOOKUP(D54,'Cat 2 Mean Tide'!D:P,10,),0)</f>
        <v>0</v>
      </c>
      <c r="I54">
        <f>IFERROR(VLOOKUP(D54,'Cat 3 Mean Tide'!D:P,10,),0)</f>
        <v>1.7</v>
      </c>
      <c r="J54">
        <f>IFERROR(VLOOKUP(D54,'Cat 4 Mean Tide'!D:P,10,),0)</f>
        <v>7.1</v>
      </c>
      <c r="K54">
        <v>12.3</v>
      </c>
      <c r="L54">
        <f t="shared" si="11"/>
        <v>0</v>
      </c>
      <c r="M54">
        <f t="shared" si="12"/>
        <v>0</v>
      </c>
      <c r="N54">
        <f t="shared" si="13"/>
        <v>1.7</v>
      </c>
      <c r="O54">
        <f t="shared" si="14"/>
        <v>7.1</v>
      </c>
      <c r="P54">
        <f t="shared" si="15"/>
        <v>12.3</v>
      </c>
      <c r="Q54">
        <f t="shared" si="16"/>
        <v>0</v>
      </c>
      <c r="R54">
        <f t="shared" si="17"/>
        <v>2.3419999999999996</v>
      </c>
      <c r="S54" s="26">
        <f t="shared" si="18"/>
        <v>0</v>
      </c>
      <c r="T54" s="26">
        <f t="shared" si="19"/>
        <v>5.5776512896234748E-3</v>
      </c>
      <c r="X54" s="4" t="s">
        <v>149</v>
      </c>
      <c r="Y54">
        <f t="shared" si="10"/>
        <v>0</v>
      </c>
    </row>
    <row r="55" spans="2:25" x14ac:dyDescent="0.25">
      <c r="B55">
        <v>326</v>
      </c>
      <c r="C55">
        <v>32602</v>
      </c>
      <c r="D55">
        <v>60036280</v>
      </c>
      <c r="E55" t="s">
        <v>106</v>
      </c>
      <c r="F55" t="s">
        <v>106</v>
      </c>
      <c r="G55">
        <f>IFERROR(VLOOKUP(D55,'Cat 1 Mean Tide'!D:P,10,),0)</f>
        <v>0</v>
      </c>
      <c r="H55">
        <f>IFERROR(VLOOKUP(D55,'Cat 2 Mean Tide'!D:P,10,),0)</f>
        <v>0</v>
      </c>
      <c r="I55">
        <f>IFERROR(VLOOKUP(D55,'Cat 3 Mean Tide'!D:P,10,),0)</f>
        <v>1</v>
      </c>
      <c r="J55">
        <f>IFERROR(VLOOKUP(D55,'Cat 4 Mean Tide'!D:P,10,),0)</f>
        <v>6</v>
      </c>
      <c r="K55">
        <v>10.5</v>
      </c>
      <c r="L55">
        <f t="shared" si="11"/>
        <v>0</v>
      </c>
      <c r="M55">
        <f t="shared" si="12"/>
        <v>0</v>
      </c>
      <c r="N55">
        <f t="shared" si="13"/>
        <v>1</v>
      </c>
      <c r="O55">
        <f t="shared" si="14"/>
        <v>6</v>
      </c>
      <c r="P55">
        <f t="shared" si="15"/>
        <v>10.5</v>
      </c>
      <c r="Q55">
        <f t="shared" si="16"/>
        <v>0</v>
      </c>
      <c r="R55">
        <f t="shared" si="17"/>
        <v>1.5849999999999997</v>
      </c>
      <c r="S55" s="26">
        <f t="shared" si="18"/>
        <v>0</v>
      </c>
      <c r="T55" s="26">
        <f t="shared" si="19"/>
        <v>3.7747981614232313E-3</v>
      </c>
      <c r="X55" s="4" t="s">
        <v>131</v>
      </c>
      <c r="Y55">
        <f t="shared" ref="Y55:Y64" si="20">IFERROR(VLOOKUP(X55,E55:E117,2,0),0)</f>
        <v>0</v>
      </c>
    </row>
    <row r="56" spans="2:25" x14ac:dyDescent="0.25">
      <c r="B56">
        <v>326</v>
      </c>
      <c r="C56">
        <v>32602</v>
      </c>
      <c r="D56">
        <v>60034428</v>
      </c>
      <c r="E56" t="s">
        <v>133</v>
      </c>
      <c r="F56" t="s">
        <v>133</v>
      </c>
      <c r="G56">
        <f>IFERROR(VLOOKUP(D56,'Cat 1 Mean Tide'!D:P,10,),0)</f>
        <v>0</v>
      </c>
      <c r="H56">
        <f>IFERROR(VLOOKUP(D56,'Cat 2 Mean Tide'!D:P,10,),0)</f>
        <v>0</v>
      </c>
      <c r="I56">
        <f>IFERROR(VLOOKUP(D56,'Cat 3 Mean Tide'!D:P,10,),0)</f>
        <v>0</v>
      </c>
      <c r="J56">
        <f>IFERROR(VLOOKUP(D56,'Cat 4 Mean Tide'!D:P,10,),0)</f>
        <v>2.2000000000000002</v>
      </c>
      <c r="K56">
        <v>6.8</v>
      </c>
      <c r="L56">
        <f t="shared" si="11"/>
        <v>0</v>
      </c>
      <c r="M56">
        <f t="shared" si="12"/>
        <v>0</v>
      </c>
      <c r="N56">
        <f t="shared" si="13"/>
        <v>0</v>
      </c>
      <c r="O56">
        <f t="shared" si="14"/>
        <v>2.2000000000000002</v>
      </c>
      <c r="P56">
        <f t="shared" si="15"/>
        <v>6.8</v>
      </c>
      <c r="Q56">
        <f t="shared" si="16"/>
        <v>0</v>
      </c>
      <c r="R56">
        <f t="shared" si="17"/>
        <v>0.3359999999999998</v>
      </c>
      <c r="S56" s="26">
        <f t="shared" si="18"/>
        <v>0</v>
      </c>
      <c r="T56" s="26">
        <f t="shared" si="19"/>
        <v>8.0020957869918305E-4</v>
      </c>
      <c r="X56" s="4" t="s">
        <v>113</v>
      </c>
      <c r="Y56">
        <f t="shared" si="20"/>
        <v>0</v>
      </c>
    </row>
    <row r="57" spans="2:25" x14ac:dyDescent="0.25">
      <c r="B57">
        <v>326</v>
      </c>
      <c r="C57">
        <v>32602</v>
      </c>
      <c r="D57">
        <v>60033810</v>
      </c>
      <c r="E57" t="s">
        <v>131</v>
      </c>
      <c r="F57" t="s">
        <v>131</v>
      </c>
      <c r="G57">
        <f>IFERROR(VLOOKUP(D57,'Cat 1 Mean Tide'!D:P,10,),0)</f>
        <v>0</v>
      </c>
      <c r="H57">
        <f>IFERROR(VLOOKUP(D57,'Cat 2 Mean Tide'!D:P,10,),0)</f>
        <v>0</v>
      </c>
      <c r="I57">
        <f>IFERROR(VLOOKUP(D57,'Cat 3 Mean Tide'!D:P,10,),0)</f>
        <v>0</v>
      </c>
      <c r="J57">
        <f>IFERROR(VLOOKUP(D57,'Cat 4 Mean Tide'!D:P,10,),0)</f>
        <v>2.2999999999999998</v>
      </c>
      <c r="K57">
        <v>6.7</v>
      </c>
      <c r="L57">
        <f t="shared" si="11"/>
        <v>0</v>
      </c>
      <c r="M57">
        <f t="shared" si="12"/>
        <v>0</v>
      </c>
      <c r="N57">
        <f t="shared" si="13"/>
        <v>0</v>
      </c>
      <c r="O57">
        <f t="shared" si="14"/>
        <v>2.2999999999999998</v>
      </c>
      <c r="P57">
        <f t="shared" si="15"/>
        <v>6.7</v>
      </c>
      <c r="Q57">
        <f t="shared" si="16"/>
        <v>0</v>
      </c>
      <c r="R57">
        <f t="shared" si="17"/>
        <v>0.3389999999999998</v>
      </c>
      <c r="S57" s="26">
        <f t="shared" si="18"/>
        <v>0</v>
      </c>
      <c r="T57" s="26">
        <f t="shared" si="19"/>
        <v>8.0735430708042579E-4</v>
      </c>
      <c r="X57" s="4" t="s">
        <v>52</v>
      </c>
      <c r="Y57">
        <f t="shared" si="20"/>
        <v>0</v>
      </c>
    </row>
    <row r="58" spans="2:25" x14ac:dyDescent="0.25">
      <c r="B58">
        <v>326</v>
      </c>
      <c r="C58">
        <v>32602</v>
      </c>
      <c r="D58">
        <v>60027234</v>
      </c>
      <c r="E58" t="s">
        <v>73</v>
      </c>
      <c r="F58" t="s">
        <v>73</v>
      </c>
      <c r="G58">
        <f>IFERROR(VLOOKUP(D58,'Cat 1 Mean Tide'!D:P,10,),0)</f>
        <v>0</v>
      </c>
      <c r="H58">
        <f>IFERROR(VLOOKUP(D58,'Cat 2 Mean Tide'!D:P,10,),0)</f>
        <v>0</v>
      </c>
      <c r="I58">
        <f>IFERROR(VLOOKUP(D58,'Cat 3 Mean Tide'!D:P,10,),0)</f>
        <v>4.5</v>
      </c>
      <c r="J58">
        <f>IFERROR(VLOOKUP(D58,'Cat 4 Mean Tide'!D:P,10,),0)</f>
        <v>9.5</v>
      </c>
      <c r="K58">
        <v>14.3</v>
      </c>
      <c r="L58">
        <f t="shared" si="11"/>
        <v>0</v>
      </c>
      <c r="M58">
        <f t="shared" si="12"/>
        <v>0</v>
      </c>
      <c r="N58">
        <f t="shared" si="13"/>
        <v>4.5</v>
      </c>
      <c r="O58">
        <f t="shared" si="14"/>
        <v>9.5</v>
      </c>
      <c r="P58">
        <f t="shared" si="15"/>
        <v>14.3</v>
      </c>
      <c r="Q58">
        <f t="shared" si="16"/>
        <v>0</v>
      </c>
      <c r="R58">
        <f t="shared" si="17"/>
        <v>5.0939999999999994</v>
      </c>
      <c r="S58" s="26">
        <f t="shared" si="18"/>
        <v>0</v>
      </c>
      <c r="T58" s="26">
        <f t="shared" si="19"/>
        <v>1.213174879135012E-2</v>
      </c>
      <c r="X58" s="4" t="s">
        <v>83</v>
      </c>
      <c r="Y58">
        <f t="shared" si="20"/>
        <v>0</v>
      </c>
    </row>
    <row r="59" spans="2:25" x14ac:dyDescent="0.25">
      <c r="B59">
        <v>326</v>
      </c>
      <c r="C59">
        <v>32602</v>
      </c>
      <c r="D59">
        <v>60018665</v>
      </c>
      <c r="E59" t="s">
        <v>121</v>
      </c>
      <c r="F59" t="s">
        <v>121</v>
      </c>
      <c r="G59">
        <f>IFERROR(VLOOKUP(D59,'Cat 1 Mean Tide'!D:P,10,),0)</f>
        <v>0</v>
      </c>
      <c r="H59">
        <f>IFERROR(VLOOKUP(D59,'Cat 2 Mean Tide'!D:P,10,),0)</f>
        <v>0</v>
      </c>
      <c r="I59">
        <f>IFERROR(VLOOKUP(D59,'Cat 3 Mean Tide'!D:P,10,),0)</f>
        <v>0.2</v>
      </c>
      <c r="J59">
        <f>IFERROR(VLOOKUP(D59,'Cat 4 Mean Tide'!D:P,10,),0)</f>
        <v>5.4</v>
      </c>
      <c r="K59">
        <v>9.4</v>
      </c>
      <c r="L59">
        <f t="shared" si="11"/>
        <v>0</v>
      </c>
      <c r="M59">
        <f t="shared" si="12"/>
        <v>0</v>
      </c>
      <c r="N59">
        <f t="shared" si="13"/>
        <v>0.2</v>
      </c>
      <c r="O59">
        <f t="shared" si="14"/>
        <v>5.4</v>
      </c>
      <c r="P59">
        <f t="shared" si="15"/>
        <v>9.4</v>
      </c>
      <c r="Q59">
        <f t="shared" si="16"/>
        <v>0</v>
      </c>
      <c r="R59">
        <f t="shared" si="17"/>
        <v>0.78799999999999981</v>
      </c>
      <c r="S59" s="26">
        <f t="shared" si="18"/>
        <v>0</v>
      </c>
      <c r="T59" s="26">
        <f t="shared" si="19"/>
        <v>1.8766819881397515E-3</v>
      </c>
      <c r="X59" s="4" t="s">
        <v>147</v>
      </c>
      <c r="Y59">
        <f t="shared" si="20"/>
        <v>0</v>
      </c>
    </row>
    <row r="60" spans="2:25" x14ac:dyDescent="0.25">
      <c r="B60">
        <v>326</v>
      </c>
      <c r="C60">
        <v>32602</v>
      </c>
      <c r="D60">
        <v>60007939</v>
      </c>
      <c r="E60" t="s">
        <v>119</v>
      </c>
      <c r="F60" t="s">
        <v>119</v>
      </c>
      <c r="G60">
        <f>IFERROR(VLOOKUP(D60,'Cat 1 Mean Tide'!D:P,10,),0)</f>
        <v>0</v>
      </c>
      <c r="H60">
        <f>IFERROR(VLOOKUP(D60,'Cat 2 Mean Tide'!D:P,10,),0)</f>
        <v>0</v>
      </c>
      <c r="I60">
        <f>IFERROR(VLOOKUP(D60,'Cat 3 Mean Tide'!D:P,10,),0)</f>
        <v>0</v>
      </c>
      <c r="J60">
        <f>IFERROR(VLOOKUP(D60,'Cat 4 Mean Tide'!D:P,10,),0)</f>
        <v>1.5</v>
      </c>
      <c r="K60">
        <v>7.4</v>
      </c>
      <c r="L60">
        <f t="shared" si="11"/>
        <v>0</v>
      </c>
      <c r="M60">
        <f t="shared" si="12"/>
        <v>0</v>
      </c>
      <c r="N60">
        <f t="shared" si="13"/>
        <v>0</v>
      </c>
      <c r="O60">
        <f t="shared" si="14"/>
        <v>1.5</v>
      </c>
      <c r="P60">
        <f t="shared" si="15"/>
        <v>7.4</v>
      </c>
      <c r="Q60">
        <f t="shared" si="16"/>
        <v>0</v>
      </c>
      <c r="R60">
        <f t="shared" si="17"/>
        <v>0.31199999999999983</v>
      </c>
      <c r="S60" s="26">
        <f t="shared" si="18"/>
        <v>0</v>
      </c>
      <c r="T60" s="26">
        <f t="shared" si="19"/>
        <v>7.4305175164924154E-4</v>
      </c>
      <c r="X60" s="4" t="s">
        <v>102</v>
      </c>
      <c r="Y60">
        <f t="shared" si="20"/>
        <v>0</v>
      </c>
    </row>
    <row r="61" spans="2:25" x14ac:dyDescent="0.25">
      <c r="B61">
        <v>326</v>
      </c>
      <c r="C61">
        <v>32602</v>
      </c>
      <c r="D61">
        <v>60002154</v>
      </c>
      <c r="E61" t="s">
        <v>115</v>
      </c>
      <c r="F61" t="s">
        <v>115</v>
      </c>
      <c r="G61">
        <f>IFERROR(VLOOKUP(D61,'Cat 1 Mean Tide'!D:P,10,),0)</f>
        <v>0</v>
      </c>
      <c r="H61">
        <f>IFERROR(VLOOKUP(D61,'Cat 2 Mean Tide'!D:P,10,),0)</f>
        <v>0</v>
      </c>
      <c r="I61">
        <f>IFERROR(VLOOKUP(D61,'Cat 3 Mean Tide'!D:P,10,),0)</f>
        <v>0</v>
      </c>
      <c r="J61">
        <f>IFERROR(VLOOKUP(D61,'Cat 4 Mean Tide'!D:P,10,),0)</f>
        <v>4.3</v>
      </c>
      <c r="K61">
        <v>8.4</v>
      </c>
      <c r="L61">
        <f t="shared" si="11"/>
        <v>0</v>
      </c>
      <c r="M61">
        <f t="shared" si="12"/>
        <v>0</v>
      </c>
      <c r="N61">
        <f t="shared" si="13"/>
        <v>0</v>
      </c>
      <c r="O61">
        <f t="shared" si="14"/>
        <v>4.3</v>
      </c>
      <c r="P61">
        <f t="shared" si="15"/>
        <v>8.4</v>
      </c>
      <c r="Q61">
        <f t="shared" si="16"/>
        <v>0</v>
      </c>
      <c r="R61">
        <f t="shared" si="17"/>
        <v>0.50999999999999979</v>
      </c>
      <c r="S61" s="26">
        <f t="shared" si="18"/>
        <v>0</v>
      </c>
      <c r="T61" s="26">
        <f t="shared" si="19"/>
        <v>1.2146038248112604E-3</v>
      </c>
      <c r="X61" s="4" t="s">
        <v>60</v>
      </c>
      <c r="Y61">
        <f t="shared" si="20"/>
        <v>0</v>
      </c>
    </row>
    <row r="62" spans="2:25" x14ac:dyDescent="0.25">
      <c r="B62">
        <v>326</v>
      </c>
      <c r="C62">
        <v>32602</v>
      </c>
      <c r="D62">
        <v>60001792</v>
      </c>
      <c r="E62" t="s">
        <v>104</v>
      </c>
      <c r="F62" t="s">
        <v>104</v>
      </c>
      <c r="G62">
        <f>IFERROR(VLOOKUP(D62,'Cat 1 Mean Tide'!D:P,10,),0)</f>
        <v>0</v>
      </c>
      <c r="H62">
        <f>IFERROR(VLOOKUP(D62,'Cat 2 Mean Tide'!D:P,10,),0)</f>
        <v>0</v>
      </c>
      <c r="I62">
        <f>IFERROR(VLOOKUP(D62,'Cat 3 Mean Tide'!D:P,10,),0)</f>
        <v>2.7</v>
      </c>
      <c r="J62">
        <f>IFERROR(VLOOKUP(D62,'Cat 4 Mean Tide'!D:P,10,),0)</f>
        <v>8.1</v>
      </c>
      <c r="K62">
        <v>13.2</v>
      </c>
      <c r="L62">
        <f t="shared" si="11"/>
        <v>0</v>
      </c>
      <c r="M62">
        <f t="shared" si="12"/>
        <v>0</v>
      </c>
      <c r="N62">
        <f t="shared" si="13"/>
        <v>2.7</v>
      </c>
      <c r="O62">
        <f t="shared" si="14"/>
        <v>8.1</v>
      </c>
      <c r="P62">
        <f t="shared" si="15"/>
        <v>13.2</v>
      </c>
      <c r="Q62">
        <f t="shared" si="16"/>
        <v>0</v>
      </c>
      <c r="R62">
        <f t="shared" si="17"/>
        <v>3.339</v>
      </c>
      <c r="S62" s="26">
        <f t="shared" si="18"/>
        <v>0</v>
      </c>
      <c r="T62" s="26">
        <f t="shared" si="19"/>
        <v>7.9520826883231373E-3</v>
      </c>
      <c r="X62" s="4" t="s">
        <v>110</v>
      </c>
      <c r="Y62">
        <f t="shared" si="20"/>
        <v>0</v>
      </c>
    </row>
    <row r="63" spans="2:25" x14ac:dyDescent="0.25">
      <c r="B63">
        <v>326</v>
      </c>
      <c r="C63">
        <v>32602</v>
      </c>
      <c r="D63">
        <v>10015950</v>
      </c>
      <c r="E63" t="s">
        <v>117</v>
      </c>
      <c r="F63" t="s">
        <v>117</v>
      </c>
      <c r="G63">
        <f>IFERROR(VLOOKUP(D63,'Cat 1 Mean Tide'!D:P,10,),0)</f>
        <v>0</v>
      </c>
      <c r="H63">
        <f>IFERROR(VLOOKUP(D63,'Cat 2 Mean Tide'!D:P,10,),0)</f>
        <v>0</v>
      </c>
      <c r="I63">
        <f>IFERROR(VLOOKUP(D63,'Cat 3 Mean Tide'!D:P,10,),0)</f>
        <v>0</v>
      </c>
      <c r="J63">
        <f>IFERROR(VLOOKUP(D63,'Cat 4 Mean Tide'!D:P,10,),0)</f>
        <v>2.5</v>
      </c>
      <c r="K63">
        <v>7.4</v>
      </c>
      <c r="L63">
        <f t="shared" si="11"/>
        <v>0</v>
      </c>
      <c r="M63">
        <f t="shared" si="12"/>
        <v>0</v>
      </c>
      <c r="N63">
        <f t="shared" si="13"/>
        <v>0</v>
      </c>
      <c r="O63">
        <f t="shared" si="14"/>
        <v>2.5</v>
      </c>
      <c r="P63">
        <f t="shared" si="15"/>
        <v>7.4</v>
      </c>
      <c r="Q63">
        <f t="shared" si="16"/>
        <v>0</v>
      </c>
      <c r="R63">
        <f t="shared" si="17"/>
        <v>0.37199999999999978</v>
      </c>
      <c r="S63" s="26">
        <f t="shared" si="18"/>
        <v>0</v>
      </c>
      <c r="T63" s="26">
        <f t="shared" si="19"/>
        <v>8.8594631927409553E-4</v>
      </c>
      <c r="X63" s="4" t="s">
        <v>129</v>
      </c>
      <c r="Y63">
        <f t="shared" si="20"/>
        <v>0</v>
      </c>
    </row>
    <row r="64" spans="2:25" ht="15.75" thickBot="1" x14ac:dyDescent="0.3">
      <c r="B64">
        <v>326</v>
      </c>
      <c r="C64">
        <v>32602</v>
      </c>
      <c r="D64">
        <v>10008487</v>
      </c>
      <c r="E64" t="s">
        <v>102</v>
      </c>
      <c r="F64" t="s">
        <v>102</v>
      </c>
      <c r="G64">
        <f>IFERROR(VLOOKUP(D64,'Cat 1 Mean Tide'!D:P,10,),0)</f>
        <v>0</v>
      </c>
      <c r="H64">
        <f>IFERROR(VLOOKUP(D64,'Cat 2 Mean Tide'!D:P,10,),0)</f>
        <v>0</v>
      </c>
      <c r="I64">
        <f>IFERROR(VLOOKUP(D64,'Cat 3 Mean Tide'!D:P,10,),0)</f>
        <v>0.8</v>
      </c>
      <c r="J64">
        <f>IFERROR(VLOOKUP(D64,'Cat 4 Mean Tide'!D:P,10,),0)</f>
        <v>5.8</v>
      </c>
      <c r="K64">
        <v>10.3</v>
      </c>
      <c r="L64">
        <f t="shared" si="11"/>
        <v>0</v>
      </c>
      <c r="M64">
        <f t="shared" si="12"/>
        <v>0</v>
      </c>
      <c r="N64">
        <f t="shared" si="13"/>
        <v>0.8</v>
      </c>
      <c r="O64">
        <f t="shared" si="14"/>
        <v>5.8</v>
      </c>
      <c r="P64">
        <f t="shared" si="15"/>
        <v>10.3</v>
      </c>
      <c r="Q64">
        <f t="shared" si="16"/>
        <v>0</v>
      </c>
      <c r="R64">
        <f t="shared" si="17"/>
        <v>1.3849999999999998</v>
      </c>
      <c r="S64" s="26">
        <f t="shared" si="18"/>
        <v>0</v>
      </c>
      <c r="T64" s="26">
        <f t="shared" si="19"/>
        <v>3.2984829360070507E-3</v>
      </c>
      <c r="X64" s="5" t="s">
        <v>93</v>
      </c>
      <c r="Y64">
        <f t="shared" si="20"/>
        <v>0</v>
      </c>
    </row>
    <row r="65" spans="2:20" x14ac:dyDescent="0.25">
      <c r="B65">
        <v>326</v>
      </c>
      <c r="C65">
        <v>32602</v>
      </c>
      <c r="D65">
        <v>10006982</v>
      </c>
      <c r="E65" t="s">
        <v>95</v>
      </c>
      <c r="F65" t="s">
        <v>95</v>
      </c>
      <c r="G65">
        <f>IFERROR(VLOOKUP(D65,'Cat 1 Mean Tide'!D:P,10,),0)</f>
        <v>0</v>
      </c>
      <c r="H65">
        <f>IFERROR(VLOOKUP(D65,'Cat 2 Mean Tide'!D:P,10,),0)</f>
        <v>0</v>
      </c>
      <c r="I65">
        <f>IFERROR(VLOOKUP(D65,'Cat 3 Mean Tide'!D:P,10,),0)</f>
        <v>1.4</v>
      </c>
      <c r="J65">
        <f>IFERROR(VLOOKUP(D65,'Cat 4 Mean Tide'!D:P,10,),0)</f>
        <v>6.8</v>
      </c>
      <c r="K65">
        <v>11.9</v>
      </c>
      <c r="L65">
        <f t="shared" si="11"/>
        <v>0</v>
      </c>
      <c r="M65">
        <f t="shared" si="12"/>
        <v>0</v>
      </c>
      <c r="N65">
        <f t="shared" si="13"/>
        <v>1.4</v>
      </c>
      <c r="O65">
        <f t="shared" si="14"/>
        <v>6.8</v>
      </c>
      <c r="P65">
        <f t="shared" si="15"/>
        <v>11.9</v>
      </c>
      <c r="Q65">
        <f t="shared" si="16"/>
        <v>0</v>
      </c>
      <c r="R65">
        <f t="shared" si="17"/>
        <v>2.0389999999999997</v>
      </c>
      <c r="S65" s="26">
        <f t="shared" si="18"/>
        <v>0</v>
      </c>
      <c r="T65" s="26">
        <f t="shared" si="19"/>
        <v>4.8560337231179614E-3</v>
      </c>
    </row>
  </sheetData>
  <autoFilter ref="D6:T65" xr:uid="{6F37C5A6-3855-4F45-A7CF-82638C94BE3C}">
    <sortState xmlns:xlrd2="http://schemas.microsoft.com/office/spreadsheetml/2017/richdata2" ref="D7:T65">
      <sortCondition descending="1" ref="Q6:Q65"/>
    </sortState>
  </autoFilter>
  <sortState xmlns:xlrd2="http://schemas.microsoft.com/office/spreadsheetml/2017/richdata2" ref="B7:G65">
    <sortCondition ref="D7:D65"/>
  </sortState>
  <mergeCells count="4">
    <mergeCell ref="G5:K5"/>
    <mergeCell ref="L5:P5"/>
    <mergeCell ref="Q5:R5"/>
    <mergeCell ref="S5:T5"/>
  </mergeCells>
  <conditionalFormatting sqref="D7:D65">
    <cfRule type="duplicateValues" dxfId="0" priority="4"/>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1C04-BF7C-4531-93B9-8F9E2E7CE5ED}">
  <dimension ref="B2:L476"/>
  <sheetViews>
    <sheetView topLeftCell="A130" workbookViewId="0">
      <selection activeCell="L22" sqref="L22"/>
    </sheetView>
  </sheetViews>
  <sheetFormatPr defaultRowHeight="15" x14ac:dyDescent="0.25"/>
  <cols>
    <col min="4" max="4" width="10.5703125" bestFit="1" customWidth="1"/>
    <col min="5" max="5" width="29.7109375" bestFit="1" customWidth="1"/>
    <col min="10" max="10" width="11.140625" bestFit="1" customWidth="1"/>
    <col min="11" max="12" width="15.140625" bestFit="1" customWidth="1"/>
  </cols>
  <sheetData>
    <row r="2" spans="2:12" x14ac:dyDescent="0.25">
      <c r="B2" t="s">
        <v>0</v>
      </c>
      <c r="C2" t="s">
        <v>2</v>
      </c>
      <c r="D2" t="s">
        <v>5</v>
      </c>
      <c r="E2" t="s">
        <v>7</v>
      </c>
      <c r="F2" t="s">
        <v>8</v>
      </c>
      <c r="G2" t="s">
        <v>9</v>
      </c>
      <c r="H2" t="s">
        <v>10</v>
      </c>
      <c r="I2" t="s">
        <v>11</v>
      </c>
      <c r="J2" t="s">
        <v>12</v>
      </c>
      <c r="K2" t="s">
        <v>13</v>
      </c>
      <c r="L2" t="s">
        <v>68</v>
      </c>
    </row>
    <row r="3" spans="2:12" x14ac:dyDescent="0.25">
      <c r="B3">
        <v>326</v>
      </c>
      <c r="C3">
        <v>10006952</v>
      </c>
      <c r="D3" t="s">
        <v>14</v>
      </c>
      <c r="E3" t="s">
        <v>87</v>
      </c>
      <c r="F3" t="s">
        <v>88</v>
      </c>
      <c r="G3">
        <v>76</v>
      </c>
      <c r="H3">
        <v>52</v>
      </c>
      <c r="I3">
        <v>19.8</v>
      </c>
      <c r="J3">
        <v>7</v>
      </c>
      <c r="K3">
        <v>16102</v>
      </c>
      <c r="L3" t="s">
        <v>66</v>
      </c>
    </row>
    <row r="4" spans="2:12" x14ac:dyDescent="0.25">
      <c r="B4">
        <v>326</v>
      </c>
      <c r="C4">
        <v>10006982</v>
      </c>
      <c r="D4" t="s">
        <v>14</v>
      </c>
      <c r="E4" t="s">
        <v>95</v>
      </c>
      <c r="F4" t="s">
        <v>96</v>
      </c>
      <c r="G4">
        <v>49</v>
      </c>
      <c r="H4">
        <v>60</v>
      </c>
      <c r="I4">
        <v>12.8</v>
      </c>
      <c r="J4">
        <v>14</v>
      </c>
      <c r="K4">
        <v>10332</v>
      </c>
      <c r="L4" t="s">
        <v>66</v>
      </c>
    </row>
    <row r="5" spans="2:12" x14ac:dyDescent="0.25">
      <c r="B5">
        <v>326</v>
      </c>
      <c r="C5">
        <v>10008487</v>
      </c>
      <c r="D5" t="s">
        <v>14</v>
      </c>
      <c r="E5" t="s">
        <v>102</v>
      </c>
      <c r="F5" t="s">
        <v>103</v>
      </c>
      <c r="G5">
        <v>40</v>
      </c>
      <c r="H5">
        <v>51</v>
      </c>
      <c r="I5">
        <v>11.2</v>
      </c>
      <c r="J5">
        <v>17</v>
      </c>
      <c r="K5">
        <v>8397</v>
      </c>
      <c r="L5" t="s">
        <v>66</v>
      </c>
    </row>
    <row r="6" spans="2:12" x14ac:dyDescent="0.25">
      <c r="B6">
        <v>326</v>
      </c>
      <c r="C6">
        <v>10015950</v>
      </c>
      <c r="D6" t="s">
        <v>14</v>
      </c>
      <c r="E6" t="s">
        <v>117</v>
      </c>
      <c r="F6" t="s">
        <v>118</v>
      </c>
      <c r="G6">
        <v>47</v>
      </c>
      <c r="H6">
        <v>57</v>
      </c>
      <c r="I6">
        <v>8.1999999999999993</v>
      </c>
      <c r="J6">
        <v>19</v>
      </c>
      <c r="K6">
        <v>9901</v>
      </c>
      <c r="L6" t="s">
        <v>66</v>
      </c>
    </row>
    <row r="7" spans="2:12" x14ac:dyDescent="0.25">
      <c r="B7">
        <v>326</v>
      </c>
      <c r="C7">
        <v>60001280</v>
      </c>
      <c r="D7" t="s">
        <v>14</v>
      </c>
      <c r="E7" t="s">
        <v>143</v>
      </c>
      <c r="F7" t="s">
        <v>144</v>
      </c>
      <c r="G7">
        <v>50</v>
      </c>
      <c r="H7">
        <v>41</v>
      </c>
      <c r="I7">
        <v>0.2</v>
      </c>
      <c r="J7">
        <v>29</v>
      </c>
      <c r="K7">
        <v>10527</v>
      </c>
      <c r="L7" t="s">
        <v>66</v>
      </c>
    </row>
    <row r="8" spans="2:12" x14ac:dyDescent="0.25">
      <c r="B8">
        <v>326</v>
      </c>
      <c r="C8">
        <v>60001792</v>
      </c>
      <c r="D8" t="s">
        <v>14</v>
      </c>
      <c r="E8" t="s">
        <v>104</v>
      </c>
      <c r="F8" t="s">
        <v>105</v>
      </c>
      <c r="G8">
        <v>51</v>
      </c>
      <c r="H8">
        <v>56</v>
      </c>
      <c r="I8">
        <v>14</v>
      </c>
      <c r="J8">
        <v>13</v>
      </c>
      <c r="K8">
        <v>10756</v>
      </c>
      <c r="L8" t="s">
        <v>66</v>
      </c>
    </row>
    <row r="9" spans="2:12" x14ac:dyDescent="0.25">
      <c r="B9">
        <v>326</v>
      </c>
      <c r="C9">
        <v>60002154</v>
      </c>
      <c r="D9" t="s">
        <v>14</v>
      </c>
      <c r="E9" t="s">
        <v>115</v>
      </c>
      <c r="F9" t="s">
        <v>116</v>
      </c>
      <c r="G9">
        <v>29</v>
      </c>
      <c r="H9">
        <v>85</v>
      </c>
      <c r="I9">
        <v>9.5</v>
      </c>
      <c r="J9">
        <v>17</v>
      </c>
      <c r="K9">
        <v>6077</v>
      </c>
      <c r="L9" t="s">
        <v>66</v>
      </c>
    </row>
    <row r="10" spans="2:12" x14ac:dyDescent="0.25">
      <c r="B10">
        <v>326</v>
      </c>
      <c r="C10">
        <v>60007939</v>
      </c>
      <c r="D10" t="s">
        <v>14</v>
      </c>
      <c r="E10" t="s">
        <v>119</v>
      </c>
      <c r="F10" t="s">
        <v>120</v>
      </c>
      <c r="G10">
        <v>45</v>
      </c>
      <c r="H10">
        <v>50</v>
      </c>
      <c r="I10">
        <v>8.4</v>
      </c>
      <c r="J10">
        <v>20</v>
      </c>
      <c r="K10">
        <v>9466</v>
      </c>
      <c r="L10" t="s">
        <v>66</v>
      </c>
    </row>
    <row r="11" spans="2:12" x14ac:dyDescent="0.25">
      <c r="B11">
        <v>326</v>
      </c>
      <c r="C11">
        <v>60009194</v>
      </c>
      <c r="D11" t="s">
        <v>14</v>
      </c>
      <c r="E11" t="s">
        <v>69</v>
      </c>
      <c r="F11" t="s">
        <v>70</v>
      </c>
      <c r="G11">
        <v>48</v>
      </c>
      <c r="H11">
        <v>65</v>
      </c>
      <c r="I11">
        <v>18.2</v>
      </c>
      <c r="J11">
        <v>8</v>
      </c>
      <c r="K11">
        <v>10123</v>
      </c>
      <c r="L11" t="s">
        <v>66</v>
      </c>
    </row>
    <row r="12" spans="2:12" x14ac:dyDescent="0.25">
      <c r="B12">
        <v>326</v>
      </c>
      <c r="C12">
        <v>60018665</v>
      </c>
      <c r="D12" t="s">
        <v>14</v>
      </c>
      <c r="E12" t="s">
        <v>121</v>
      </c>
      <c r="F12" t="s">
        <v>122</v>
      </c>
      <c r="G12">
        <v>29</v>
      </c>
      <c r="H12">
        <v>48</v>
      </c>
      <c r="I12">
        <v>10.3</v>
      </c>
      <c r="J12">
        <v>19</v>
      </c>
      <c r="K12">
        <v>6040</v>
      </c>
      <c r="L12" t="s">
        <v>66</v>
      </c>
    </row>
    <row r="13" spans="2:12" x14ac:dyDescent="0.25">
      <c r="B13">
        <v>326</v>
      </c>
      <c r="C13">
        <v>60022796</v>
      </c>
      <c r="D13" t="s">
        <v>14</v>
      </c>
      <c r="E13" t="s">
        <v>50</v>
      </c>
      <c r="F13" t="s">
        <v>51</v>
      </c>
      <c r="G13">
        <v>39</v>
      </c>
      <c r="H13">
        <v>55</v>
      </c>
      <c r="I13">
        <v>21.9</v>
      </c>
      <c r="J13">
        <v>6</v>
      </c>
      <c r="K13">
        <v>8187</v>
      </c>
      <c r="L13" t="s">
        <v>66</v>
      </c>
    </row>
    <row r="14" spans="2:12" x14ac:dyDescent="0.25">
      <c r="B14">
        <v>326</v>
      </c>
      <c r="C14">
        <v>60022858</v>
      </c>
      <c r="D14" t="s">
        <v>14</v>
      </c>
      <c r="E14" t="s">
        <v>71</v>
      </c>
      <c r="F14" t="s">
        <v>72</v>
      </c>
      <c r="G14">
        <v>49</v>
      </c>
      <c r="H14">
        <v>62</v>
      </c>
      <c r="I14">
        <v>19.5</v>
      </c>
      <c r="J14">
        <v>7</v>
      </c>
      <c r="K14">
        <v>10334</v>
      </c>
      <c r="L14" t="s">
        <v>66</v>
      </c>
    </row>
    <row r="15" spans="2:12" x14ac:dyDescent="0.25">
      <c r="B15">
        <v>326</v>
      </c>
      <c r="C15">
        <v>60027234</v>
      </c>
      <c r="D15" t="s">
        <v>14</v>
      </c>
      <c r="E15" t="s">
        <v>73</v>
      </c>
      <c r="F15" t="s">
        <v>74</v>
      </c>
      <c r="G15">
        <v>46</v>
      </c>
      <c r="H15">
        <v>65</v>
      </c>
      <c r="I15">
        <v>15.2</v>
      </c>
      <c r="J15">
        <v>11</v>
      </c>
      <c r="K15">
        <v>9695</v>
      </c>
      <c r="L15" t="s">
        <v>66</v>
      </c>
    </row>
    <row r="16" spans="2:12" x14ac:dyDescent="0.25">
      <c r="B16">
        <v>326</v>
      </c>
      <c r="C16">
        <v>60027234</v>
      </c>
      <c r="D16" t="s">
        <v>14</v>
      </c>
      <c r="E16" t="s">
        <v>73</v>
      </c>
      <c r="F16" t="s">
        <v>97</v>
      </c>
      <c r="G16">
        <v>45</v>
      </c>
      <c r="H16">
        <v>65</v>
      </c>
      <c r="I16">
        <v>14.3</v>
      </c>
      <c r="J16">
        <v>12</v>
      </c>
      <c r="K16">
        <v>9481</v>
      </c>
      <c r="L16" t="s">
        <v>66</v>
      </c>
    </row>
    <row r="17" spans="2:12" x14ac:dyDescent="0.25">
      <c r="B17">
        <v>326</v>
      </c>
      <c r="C17">
        <v>60027234</v>
      </c>
      <c r="D17" t="s">
        <v>14</v>
      </c>
      <c r="E17" t="s">
        <v>73</v>
      </c>
      <c r="F17" t="s">
        <v>98</v>
      </c>
      <c r="G17">
        <v>45</v>
      </c>
      <c r="H17">
        <v>66</v>
      </c>
      <c r="I17">
        <v>14.1</v>
      </c>
      <c r="J17">
        <v>12</v>
      </c>
      <c r="K17">
        <v>9482</v>
      </c>
      <c r="L17" t="s">
        <v>66</v>
      </c>
    </row>
    <row r="18" spans="2:12" x14ac:dyDescent="0.25">
      <c r="B18">
        <v>326</v>
      </c>
      <c r="C18">
        <v>60027234</v>
      </c>
      <c r="D18" t="s">
        <v>14</v>
      </c>
      <c r="E18" t="s">
        <v>73</v>
      </c>
      <c r="F18" t="s">
        <v>99</v>
      </c>
      <c r="G18">
        <v>46</v>
      </c>
      <c r="H18">
        <v>66</v>
      </c>
      <c r="I18">
        <v>14.1</v>
      </c>
      <c r="J18">
        <v>12</v>
      </c>
      <c r="K18">
        <v>9696</v>
      </c>
      <c r="L18" t="s">
        <v>66</v>
      </c>
    </row>
    <row r="19" spans="2:12" x14ac:dyDescent="0.25">
      <c r="B19">
        <v>326</v>
      </c>
      <c r="C19">
        <v>60029952</v>
      </c>
      <c r="D19" t="s">
        <v>14</v>
      </c>
      <c r="E19" t="s">
        <v>52</v>
      </c>
      <c r="F19" t="s">
        <v>53</v>
      </c>
      <c r="G19">
        <v>58</v>
      </c>
      <c r="H19">
        <v>54</v>
      </c>
      <c r="I19">
        <v>23.2</v>
      </c>
      <c r="J19">
        <v>4</v>
      </c>
      <c r="K19">
        <v>12252</v>
      </c>
      <c r="L19" t="s">
        <v>66</v>
      </c>
    </row>
    <row r="20" spans="2:12" x14ac:dyDescent="0.25">
      <c r="B20">
        <v>326</v>
      </c>
      <c r="C20">
        <v>60033810</v>
      </c>
      <c r="D20" t="s">
        <v>14</v>
      </c>
      <c r="E20" t="s">
        <v>131</v>
      </c>
      <c r="F20" t="s">
        <v>132</v>
      </c>
      <c r="G20">
        <v>28</v>
      </c>
      <c r="H20">
        <v>54</v>
      </c>
      <c r="I20">
        <v>7.4</v>
      </c>
      <c r="J20">
        <v>22</v>
      </c>
      <c r="K20">
        <v>5832</v>
      </c>
      <c r="L20" t="s">
        <v>66</v>
      </c>
    </row>
    <row r="21" spans="2:12" x14ac:dyDescent="0.25">
      <c r="B21">
        <v>326</v>
      </c>
      <c r="C21">
        <v>60034428</v>
      </c>
      <c r="D21" t="s">
        <v>14</v>
      </c>
      <c r="E21" t="s">
        <v>133</v>
      </c>
      <c r="F21" t="s">
        <v>134</v>
      </c>
      <c r="G21">
        <v>45</v>
      </c>
      <c r="H21">
        <v>56</v>
      </c>
      <c r="I21">
        <v>7.6</v>
      </c>
      <c r="J21">
        <v>20</v>
      </c>
      <c r="K21">
        <v>9472</v>
      </c>
      <c r="L21" t="s">
        <v>66</v>
      </c>
    </row>
    <row r="22" spans="2:12" x14ac:dyDescent="0.25">
      <c r="B22">
        <v>326</v>
      </c>
      <c r="C22">
        <v>60036280</v>
      </c>
      <c r="D22" t="s">
        <v>14</v>
      </c>
      <c r="E22" t="s">
        <v>106</v>
      </c>
      <c r="F22" t="s">
        <v>107</v>
      </c>
      <c r="G22">
        <v>38</v>
      </c>
      <c r="H22">
        <v>50</v>
      </c>
      <c r="I22">
        <v>11.4</v>
      </c>
      <c r="J22">
        <v>17</v>
      </c>
      <c r="K22">
        <v>7968</v>
      </c>
      <c r="L22" t="s">
        <v>66</v>
      </c>
    </row>
    <row r="23" spans="2:12" x14ac:dyDescent="0.25">
      <c r="B23">
        <v>326</v>
      </c>
      <c r="C23">
        <v>60038033</v>
      </c>
      <c r="D23" t="s">
        <v>14</v>
      </c>
      <c r="E23" t="s">
        <v>89</v>
      </c>
      <c r="F23" t="s">
        <v>90</v>
      </c>
      <c r="G23">
        <v>53</v>
      </c>
      <c r="H23">
        <v>56</v>
      </c>
      <c r="I23">
        <v>19.100000000000001</v>
      </c>
      <c r="J23">
        <v>8</v>
      </c>
      <c r="K23">
        <v>11184</v>
      </c>
      <c r="L23" t="s">
        <v>66</v>
      </c>
    </row>
    <row r="24" spans="2:12" x14ac:dyDescent="0.25">
      <c r="B24">
        <v>326</v>
      </c>
      <c r="C24">
        <v>60038666</v>
      </c>
      <c r="D24" t="s">
        <v>14</v>
      </c>
      <c r="E24" t="s">
        <v>54</v>
      </c>
      <c r="F24" t="s">
        <v>55</v>
      </c>
      <c r="G24">
        <v>64</v>
      </c>
      <c r="H24">
        <v>52</v>
      </c>
      <c r="I24">
        <v>22.2</v>
      </c>
      <c r="J24">
        <v>5</v>
      </c>
      <c r="K24">
        <v>13534</v>
      </c>
      <c r="L24" t="s">
        <v>66</v>
      </c>
    </row>
    <row r="25" spans="2:12" x14ac:dyDescent="0.25">
      <c r="B25">
        <v>326</v>
      </c>
      <c r="C25">
        <v>60038749</v>
      </c>
      <c r="D25" t="s">
        <v>14</v>
      </c>
      <c r="E25" t="s">
        <v>16</v>
      </c>
      <c r="F25" t="s">
        <v>17</v>
      </c>
      <c r="G25">
        <v>39</v>
      </c>
      <c r="H25">
        <v>57</v>
      </c>
      <c r="I25">
        <v>27.8</v>
      </c>
      <c r="J25">
        <v>0</v>
      </c>
      <c r="K25">
        <v>8189</v>
      </c>
      <c r="L25" t="s">
        <v>66</v>
      </c>
    </row>
    <row r="26" spans="2:12" x14ac:dyDescent="0.25">
      <c r="B26">
        <v>326</v>
      </c>
      <c r="C26">
        <v>60038789</v>
      </c>
      <c r="D26" t="s">
        <v>14</v>
      </c>
      <c r="E26" t="s">
        <v>108</v>
      </c>
      <c r="F26" t="s">
        <v>109</v>
      </c>
      <c r="G26">
        <v>52</v>
      </c>
      <c r="H26">
        <v>55</v>
      </c>
      <c r="I26">
        <v>13.1</v>
      </c>
      <c r="J26">
        <v>14</v>
      </c>
      <c r="K26">
        <v>10969</v>
      </c>
      <c r="L26" t="s">
        <v>66</v>
      </c>
    </row>
    <row r="27" spans="2:12" x14ac:dyDescent="0.25">
      <c r="B27">
        <v>326</v>
      </c>
      <c r="C27">
        <v>60043668</v>
      </c>
      <c r="D27" t="s">
        <v>14</v>
      </c>
      <c r="E27" t="s">
        <v>18</v>
      </c>
      <c r="F27" t="s">
        <v>19</v>
      </c>
      <c r="G27">
        <v>32</v>
      </c>
      <c r="H27">
        <v>59</v>
      </c>
      <c r="I27">
        <v>23.4</v>
      </c>
      <c r="J27">
        <v>5</v>
      </c>
      <c r="K27">
        <v>6693</v>
      </c>
      <c r="L27" t="s">
        <v>66</v>
      </c>
    </row>
    <row r="28" spans="2:12" x14ac:dyDescent="0.25">
      <c r="B28">
        <v>326</v>
      </c>
      <c r="C28">
        <v>60043928</v>
      </c>
      <c r="D28" t="s">
        <v>14</v>
      </c>
      <c r="E28" t="s">
        <v>135</v>
      </c>
      <c r="F28" t="s">
        <v>136</v>
      </c>
      <c r="G28">
        <v>27</v>
      </c>
      <c r="H28">
        <v>45</v>
      </c>
      <c r="I28">
        <v>7.4</v>
      </c>
      <c r="J28">
        <v>21</v>
      </c>
      <c r="K28">
        <v>5609</v>
      </c>
      <c r="L28" t="s">
        <v>66</v>
      </c>
    </row>
    <row r="29" spans="2:12" x14ac:dyDescent="0.25">
      <c r="B29">
        <v>326</v>
      </c>
      <c r="C29">
        <v>60046065</v>
      </c>
      <c r="D29" t="s">
        <v>14</v>
      </c>
      <c r="E29" t="s">
        <v>56</v>
      </c>
      <c r="F29" t="s">
        <v>57</v>
      </c>
      <c r="G29">
        <v>66</v>
      </c>
      <c r="H29">
        <v>48</v>
      </c>
      <c r="I29">
        <v>22.4</v>
      </c>
      <c r="J29">
        <v>5</v>
      </c>
      <c r="K29">
        <v>13958</v>
      </c>
      <c r="L29" t="s">
        <v>66</v>
      </c>
    </row>
    <row r="30" spans="2:12" x14ac:dyDescent="0.25">
      <c r="B30">
        <v>326</v>
      </c>
      <c r="C30">
        <v>60057387</v>
      </c>
      <c r="D30" t="s">
        <v>14</v>
      </c>
      <c r="E30" t="s">
        <v>110</v>
      </c>
      <c r="F30" t="s">
        <v>111</v>
      </c>
      <c r="G30">
        <v>41</v>
      </c>
      <c r="H30">
        <v>53</v>
      </c>
      <c r="I30">
        <v>13</v>
      </c>
      <c r="J30">
        <v>15</v>
      </c>
      <c r="K30">
        <v>8613</v>
      </c>
      <c r="L30" t="s">
        <v>66</v>
      </c>
    </row>
    <row r="31" spans="2:12" x14ac:dyDescent="0.25">
      <c r="B31">
        <v>326</v>
      </c>
      <c r="C31">
        <v>60066592</v>
      </c>
      <c r="D31" t="s">
        <v>14</v>
      </c>
      <c r="E31" t="s">
        <v>137</v>
      </c>
      <c r="F31" t="s">
        <v>138</v>
      </c>
      <c r="G31">
        <v>26</v>
      </c>
      <c r="H31">
        <v>75</v>
      </c>
      <c r="I31">
        <v>2.8</v>
      </c>
      <c r="J31">
        <v>25</v>
      </c>
      <c r="K31">
        <v>5425</v>
      </c>
      <c r="L31" t="s">
        <v>66</v>
      </c>
    </row>
    <row r="32" spans="2:12" x14ac:dyDescent="0.25">
      <c r="B32">
        <v>326</v>
      </c>
      <c r="C32">
        <v>60066621</v>
      </c>
      <c r="D32" t="s">
        <v>14</v>
      </c>
      <c r="E32" t="s">
        <v>112</v>
      </c>
      <c r="F32" t="s">
        <v>111</v>
      </c>
      <c r="G32">
        <v>41</v>
      </c>
      <c r="H32">
        <v>53</v>
      </c>
      <c r="I32">
        <v>13</v>
      </c>
      <c r="J32">
        <v>15</v>
      </c>
      <c r="K32">
        <v>8613</v>
      </c>
      <c r="L32" t="s">
        <v>66</v>
      </c>
    </row>
    <row r="33" spans="2:12" x14ac:dyDescent="0.25">
      <c r="B33">
        <v>326</v>
      </c>
      <c r="C33">
        <v>60066670</v>
      </c>
      <c r="D33" t="s">
        <v>14</v>
      </c>
      <c r="E33" t="s">
        <v>20</v>
      </c>
      <c r="F33" t="s">
        <v>21</v>
      </c>
      <c r="G33">
        <v>32</v>
      </c>
      <c r="H33">
        <v>84</v>
      </c>
      <c r="I33">
        <v>21.8</v>
      </c>
      <c r="J33">
        <v>4</v>
      </c>
      <c r="K33">
        <v>6718</v>
      </c>
      <c r="L33" t="s">
        <v>66</v>
      </c>
    </row>
    <row r="34" spans="2:12" x14ac:dyDescent="0.25">
      <c r="B34">
        <v>326</v>
      </c>
      <c r="C34">
        <v>60068798</v>
      </c>
      <c r="D34" t="s">
        <v>14</v>
      </c>
      <c r="E34" t="s">
        <v>139</v>
      </c>
      <c r="F34" t="s">
        <v>140</v>
      </c>
      <c r="G34">
        <v>35</v>
      </c>
      <c r="H34">
        <v>91</v>
      </c>
      <c r="I34">
        <v>2.2999999999999998</v>
      </c>
      <c r="J34">
        <v>22</v>
      </c>
      <c r="K34">
        <v>7367</v>
      </c>
      <c r="L34" t="s">
        <v>66</v>
      </c>
    </row>
    <row r="35" spans="2:12" x14ac:dyDescent="0.25">
      <c r="B35">
        <v>326</v>
      </c>
      <c r="C35">
        <v>60070804</v>
      </c>
      <c r="D35" t="s">
        <v>14</v>
      </c>
      <c r="E35" t="s">
        <v>22</v>
      </c>
      <c r="F35" t="s">
        <v>23</v>
      </c>
      <c r="G35">
        <v>45</v>
      </c>
      <c r="H35">
        <v>61</v>
      </c>
      <c r="I35">
        <v>24.9</v>
      </c>
      <c r="J35">
        <v>2</v>
      </c>
      <c r="K35">
        <v>9477</v>
      </c>
      <c r="L35" t="s">
        <v>66</v>
      </c>
    </row>
    <row r="36" spans="2:12" x14ac:dyDescent="0.25">
      <c r="B36">
        <v>326</v>
      </c>
      <c r="C36">
        <v>60075186</v>
      </c>
      <c r="D36" t="s">
        <v>14</v>
      </c>
      <c r="E36" t="s">
        <v>100</v>
      </c>
      <c r="F36" t="s">
        <v>101</v>
      </c>
      <c r="G36">
        <v>46</v>
      </c>
      <c r="H36">
        <v>60</v>
      </c>
      <c r="I36">
        <v>12.9</v>
      </c>
      <c r="J36">
        <v>14</v>
      </c>
      <c r="K36">
        <v>9690</v>
      </c>
      <c r="L36" t="s">
        <v>66</v>
      </c>
    </row>
    <row r="37" spans="2:12" x14ac:dyDescent="0.25">
      <c r="B37">
        <v>326</v>
      </c>
      <c r="C37">
        <v>60075320</v>
      </c>
      <c r="D37" t="s">
        <v>14</v>
      </c>
      <c r="E37" t="s">
        <v>145</v>
      </c>
      <c r="F37" t="s">
        <v>146</v>
      </c>
      <c r="G37">
        <v>61</v>
      </c>
      <c r="H37">
        <v>45</v>
      </c>
      <c r="I37">
        <v>1.8</v>
      </c>
      <c r="J37">
        <v>26</v>
      </c>
      <c r="K37">
        <v>12885</v>
      </c>
      <c r="L37" t="s">
        <v>66</v>
      </c>
    </row>
    <row r="38" spans="2:12" x14ac:dyDescent="0.25">
      <c r="B38">
        <v>326</v>
      </c>
      <c r="C38">
        <v>60077086</v>
      </c>
      <c r="D38" t="s">
        <v>14</v>
      </c>
      <c r="E38" t="s">
        <v>91</v>
      </c>
      <c r="F38" t="s">
        <v>92</v>
      </c>
      <c r="G38">
        <v>59</v>
      </c>
      <c r="H38">
        <v>51</v>
      </c>
      <c r="I38">
        <v>17.399999999999999</v>
      </c>
      <c r="J38">
        <v>10</v>
      </c>
      <c r="K38">
        <v>12463</v>
      </c>
      <c r="L38" t="s">
        <v>66</v>
      </c>
    </row>
    <row r="39" spans="2:12" x14ac:dyDescent="0.25">
      <c r="B39">
        <v>326</v>
      </c>
      <c r="C39">
        <v>60077179</v>
      </c>
      <c r="D39" t="s">
        <v>14</v>
      </c>
      <c r="E39" t="s">
        <v>24</v>
      </c>
      <c r="F39" t="s">
        <v>25</v>
      </c>
      <c r="G39">
        <v>40</v>
      </c>
      <c r="H39">
        <v>55</v>
      </c>
      <c r="I39">
        <v>27.9</v>
      </c>
      <c r="J39">
        <v>0</v>
      </c>
      <c r="K39">
        <v>8401</v>
      </c>
      <c r="L39" t="s">
        <v>66</v>
      </c>
    </row>
    <row r="40" spans="2:12" x14ac:dyDescent="0.25">
      <c r="B40">
        <v>326</v>
      </c>
      <c r="C40">
        <v>60077224</v>
      </c>
      <c r="D40" t="s">
        <v>14</v>
      </c>
      <c r="E40" t="s">
        <v>93</v>
      </c>
      <c r="F40" t="s">
        <v>94</v>
      </c>
      <c r="G40">
        <v>83</v>
      </c>
      <c r="H40">
        <v>55</v>
      </c>
      <c r="I40">
        <v>15.7</v>
      </c>
      <c r="J40">
        <v>10</v>
      </c>
      <c r="K40">
        <v>17603</v>
      </c>
      <c r="L40" t="s">
        <v>66</v>
      </c>
    </row>
    <row r="41" spans="2:12" x14ac:dyDescent="0.25">
      <c r="B41">
        <v>326</v>
      </c>
      <c r="C41">
        <v>60077292</v>
      </c>
      <c r="D41" t="s">
        <v>14</v>
      </c>
      <c r="E41" t="s">
        <v>75</v>
      </c>
      <c r="F41" t="s">
        <v>76</v>
      </c>
      <c r="G41">
        <v>44</v>
      </c>
      <c r="H41">
        <v>68</v>
      </c>
      <c r="I41">
        <v>17.899999999999999</v>
      </c>
      <c r="J41">
        <v>8</v>
      </c>
      <c r="K41">
        <v>9270</v>
      </c>
      <c r="L41" t="s">
        <v>66</v>
      </c>
    </row>
    <row r="42" spans="2:12" x14ac:dyDescent="0.25">
      <c r="B42">
        <v>326</v>
      </c>
      <c r="C42">
        <v>60077321</v>
      </c>
      <c r="D42" t="s">
        <v>14</v>
      </c>
      <c r="E42" t="s">
        <v>58</v>
      </c>
      <c r="F42" t="s">
        <v>59</v>
      </c>
      <c r="G42">
        <v>70</v>
      </c>
      <c r="H42">
        <v>52</v>
      </c>
      <c r="I42">
        <v>20.2</v>
      </c>
      <c r="J42">
        <v>7</v>
      </c>
      <c r="K42">
        <v>14818</v>
      </c>
      <c r="L42" t="s">
        <v>66</v>
      </c>
    </row>
    <row r="43" spans="2:12" x14ac:dyDescent="0.25">
      <c r="B43">
        <v>326</v>
      </c>
      <c r="C43">
        <v>60078167</v>
      </c>
      <c r="D43" t="s">
        <v>14</v>
      </c>
      <c r="E43" t="s">
        <v>123</v>
      </c>
      <c r="F43" t="s">
        <v>124</v>
      </c>
      <c r="G43">
        <v>45</v>
      </c>
      <c r="H43">
        <v>54</v>
      </c>
      <c r="I43">
        <v>9.9</v>
      </c>
      <c r="J43">
        <v>18</v>
      </c>
      <c r="K43">
        <v>9470</v>
      </c>
      <c r="L43" t="s">
        <v>66</v>
      </c>
    </row>
    <row r="44" spans="2:12" x14ac:dyDescent="0.25">
      <c r="B44">
        <v>326</v>
      </c>
      <c r="C44">
        <v>60078567</v>
      </c>
      <c r="D44" t="s">
        <v>14</v>
      </c>
      <c r="E44" t="s">
        <v>77</v>
      </c>
      <c r="F44" t="s">
        <v>78</v>
      </c>
      <c r="G44">
        <v>28</v>
      </c>
      <c r="H44">
        <v>59</v>
      </c>
      <c r="I44">
        <v>15.4</v>
      </c>
      <c r="J44">
        <v>14</v>
      </c>
      <c r="K44">
        <v>5837</v>
      </c>
      <c r="L44" t="s">
        <v>66</v>
      </c>
    </row>
    <row r="45" spans="2:12" x14ac:dyDescent="0.25">
      <c r="B45">
        <v>326</v>
      </c>
      <c r="C45">
        <v>60084138</v>
      </c>
      <c r="D45" t="s">
        <v>14</v>
      </c>
      <c r="E45" t="s">
        <v>125</v>
      </c>
      <c r="F45" t="s">
        <v>126</v>
      </c>
      <c r="G45">
        <v>28</v>
      </c>
      <c r="H45">
        <v>50</v>
      </c>
      <c r="I45">
        <v>10.5</v>
      </c>
      <c r="J45">
        <v>19</v>
      </c>
      <c r="K45">
        <v>5828</v>
      </c>
      <c r="L45" t="s">
        <v>66</v>
      </c>
    </row>
    <row r="46" spans="2:12" x14ac:dyDescent="0.25">
      <c r="B46">
        <v>326</v>
      </c>
      <c r="C46">
        <v>60089358</v>
      </c>
      <c r="D46" t="s">
        <v>14</v>
      </c>
      <c r="E46" t="s">
        <v>60</v>
      </c>
      <c r="F46" t="s">
        <v>61</v>
      </c>
      <c r="G46">
        <v>34</v>
      </c>
      <c r="H46">
        <v>54</v>
      </c>
      <c r="I46">
        <v>22.5</v>
      </c>
      <c r="J46">
        <v>6</v>
      </c>
      <c r="K46">
        <v>7116</v>
      </c>
      <c r="L46" t="s">
        <v>66</v>
      </c>
    </row>
    <row r="47" spans="2:12" x14ac:dyDescent="0.25">
      <c r="B47">
        <v>326</v>
      </c>
      <c r="C47">
        <v>60089441</v>
      </c>
      <c r="D47" t="s">
        <v>14</v>
      </c>
      <c r="E47" t="s">
        <v>147</v>
      </c>
      <c r="F47" t="s">
        <v>148</v>
      </c>
      <c r="G47">
        <v>24</v>
      </c>
      <c r="H47">
        <v>52</v>
      </c>
      <c r="I47">
        <v>1.1000000000000001</v>
      </c>
      <c r="J47">
        <v>28</v>
      </c>
      <c r="K47">
        <v>4974</v>
      </c>
      <c r="L47" t="s">
        <v>66</v>
      </c>
    </row>
    <row r="48" spans="2:12" x14ac:dyDescent="0.25">
      <c r="B48">
        <v>326</v>
      </c>
      <c r="C48">
        <v>60095743</v>
      </c>
      <c r="D48" t="s">
        <v>14</v>
      </c>
      <c r="E48" t="s">
        <v>79</v>
      </c>
      <c r="F48" t="s">
        <v>80</v>
      </c>
      <c r="G48">
        <v>27</v>
      </c>
      <c r="H48">
        <v>67</v>
      </c>
      <c r="I48">
        <v>17</v>
      </c>
      <c r="J48">
        <v>12</v>
      </c>
      <c r="K48">
        <v>5631</v>
      </c>
      <c r="L48" t="s">
        <v>66</v>
      </c>
    </row>
    <row r="49" spans="2:12" x14ac:dyDescent="0.25">
      <c r="B49">
        <v>326</v>
      </c>
      <c r="C49">
        <v>60095773</v>
      </c>
      <c r="D49" t="s">
        <v>14</v>
      </c>
      <c r="E49" t="s">
        <v>26</v>
      </c>
      <c r="F49" t="s">
        <v>27</v>
      </c>
      <c r="G49">
        <v>29</v>
      </c>
      <c r="H49">
        <v>79</v>
      </c>
      <c r="I49">
        <v>20.7</v>
      </c>
      <c r="J49">
        <v>6</v>
      </c>
      <c r="K49">
        <v>6071</v>
      </c>
      <c r="L49" t="s">
        <v>66</v>
      </c>
    </row>
    <row r="50" spans="2:12" x14ac:dyDescent="0.25">
      <c r="B50">
        <v>326</v>
      </c>
      <c r="C50">
        <v>60130026</v>
      </c>
      <c r="D50" t="s">
        <v>14</v>
      </c>
      <c r="E50" t="s">
        <v>81</v>
      </c>
      <c r="F50" t="s">
        <v>82</v>
      </c>
      <c r="G50">
        <v>38</v>
      </c>
      <c r="H50">
        <v>58</v>
      </c>
      <c r="I50">
        <v>16.8</v>
      </c>
      <c r="J50">
        <v>11</v>
      </c>
      <c r="K50">
        <v>7976</v>
      </c>
      <c r="L50" t="s">
        <v>66</v>
      </c>
    </row>
    <row r="51" spans="2:12" x14ac:dyDescent="0.25">
      <c r="B51">
        <v>326</v>
      </c>
      <c r="C51">
        <v>60245841</v>
      </c>
      <c r="D51" t="s">
        <v>14</v>
      </c>
      <c r="E51" t="s">
        <v>62</v>
      </c>
      <c r="F51" t="s">
        <v>63</v>
      </c>
      <c r="G51">
        <v>43</v>
      </c>
      <c r="H51">
        <v>54</v>
      </c>
      <c r="I51">
        <v>28</v>
      </c>
      <c r="J51">
        <v>0</v>
      </c>
      <c r="K51">
        <v>9042</v>
      </c>
      <c r="L51" t="s">
        <v>66</v>
      </c>
    </row>
    <row r="52" spans="2:12" x14ac:dyDescent="0.25">
      <c r="B52">
        <v>326</v>
      </c>
      <c r="C52">
        <v>60316404</v>
      </c>
      <c r="D52" t="s">
        <v>14</v>
      </c>
      <c r="E52" t="s">
        <v>28</v>
      </c>
      <c r="F52" t="s">
        <v>29</v>
      </c>
      <c r="G52">
        <v>29</v>
      </c>
      <c r="H52">
        <v>75</v>
      </c>
      <c r="I52">
        <v>20.2</v>
      </c>
      <c r="J52">
        <v>7</v>
      </c>
      <c r="K52">
        <v>6067</v>
      </c>
      <c r="L52" t="s">
        <v>66</v>
      </c>
    </row>
    <row r="53" spans="2:12" x14ac:dyDescent="0.25">
      <c r="B53">
        <v>326</v>
      </c>
      <c r="C53">
        <v>60316404</v>
      </c>
      <c r="D53" t="s">
        <v>14</v>
      </c>
      <c r="E53" t="s">
        <v>28</v>
      </c>
      <c r="F53" t="s">
        <v>30</v>
      </c>
      <c r="G53">
        <v>30</v>
      </c>
      <c r="H53">
        <v>75</v>
      </c>
      <c r="I53">
        <v>21.1</v>
      </c>
      <c r="J53">
        <v>6</v>
      </c>
      <c r="K53">
        <v>6281</v>
      </c>
      <c r="L53" t="s">
        <v>66</v>
      </c>
    </row>
    <row r="54" spans="2:12" x14ac:dyDescent="0.25">
      <c r="B54">
        <v>326</v>
      </c>
      <c r="C54">
        <v>60396363</v>
      </c>
      <c r="D54" t="s">
        <v>14</v>
      </c>
      <c r="E54" t="s">
        <v>127</v>
      </c>
      <c r="F54" t="s">
        <v>128</v>
      </c>
      <c r="G54">
        <v>43</v>
      </c>
      <c r="H54">
        <v>52</v>
      </c>
      <c r="I54">
        <v>10.1</v>
      </c>
      <c r="J54">
        <v>18</v>
      </c>
      <c r="K54">
        <v>9040</v>
      </c>
      <c r="L54" t="s">
        <v>66</v>
      </c>
    </row>
    <row r="55" spans="2:12" x14ac:dyDescent="0.25">
      <c r="B55">
        <v>326</v>
      </c>
      <c r="C55">
        <v>72901580</v>
      </c>
      <c r="D55" t="s">
        <v>14</v>
      </c>
      <c r="E55" t="s">
        <v>129</v>
      </c>
      <c r="F55" t="s">
        <v>130</v>
      </c>
      <c r="G55">
        <v>75</v>
      </c>
      <c r="H55">
        <v>46</v>
      </c>
      <c r="I55">
        <v>8.5</v>
      </c>
      <c r="J55">
        <v>19</v>
      </c>
      <c r="K55">
        <v>15882</v>
      </c>
      <c r="L55" t="s">
        <v>66</v>
      </c>
    </row>
    <row r="56" spans="2:12" x14ac:dyDescent="0.25">
      <c r="B56">
        <v>326</v>
      </c>
      <c r="C56">
        <v>74204078</v>
      </c>
      <c r="D56" t="s">
        <v>14</v>
      </c>
      <c r="E56" t="s">
        <v>113</v>
      </c>
      <c r="F56" t="s">
        <v>114</v>
      </c>
      <c r="G56">
        <v>69</v>
      </c>
      <c r="H56">
        <v>47</v>
      </c>
      <c r="I56">
        <v>11.5</v>
      </c>
      <c r="J56">
        <v>16</v>
      </c>
      <c r="K56">
        <v>14599</v>
      </c>
      <c r="L56" t="s">
        <v>66</v>
      </c>
    </row>
    <row r="57" spans="2:12" x14ac:dyDescent="0.25">
      <c r="B57">
        <v>326</v>
      </c>
      <c r="C57">
        <v>76200533</v>
      </c>
      <c r="D57" t="s">
        <v>14</v>
      </c>
      <c r="E57" t="s">
        <v>31</v>
      </c>
      <c r="F57" t="s">
        <v>32</v>
      </c>
      <c r="G57">
        <v>29</v>
      </c>
      <c r="H57">
        <v>65</v>
      </c>
      <c r="I57">
        <v>22.8</v>
      </c>
      <c r="J57">
        <v>6</v>
      </c>
      <c r="K57">
        <v>6057</v>
      </c>
      <c r="L57" t="s">
        <v>66</v>
      </c>
    </row>
    <row r="58" spans="2:12" x14ac:dyDescent="0.25">
      <c r="B58">
        <v>326</v>
      </c>
      <c r="C58">
        <v>76225129</v>
      </c>
      <c r="D58" t="s">
        <v>14</v>
      </c>
      <c r="E58" t="s">
        <v>83</v>
      </c>
      <c r="F58" t="s">
        <v>84</v>
      </c>
      <c r="G58">
        <v>27</v>
      </c>
      <c r="H58">
        <v>68</v>
      </c>
      <c r="I58">
        <v>19.8</v>
      </c>
      <c r="J58">
        <v>9</v>
      </c>
      <c r="K58">
        <v>5632</v>
      </c>
      <c r="L58" t="s">
        <v>66</v>
      </c>
    </row>
    <row r="59" spans="2:12" x14ac:dyDescent="0.25">
      <c r="B59">
        <v>326</v>
      </c>
      <c r="C59">
        <v>76225783</v>
      </c>
      <c r="D59" t="s">
        <v>14</v>
      </c>
      <c r="E59" t="s">
        <v>33</v>
      </c>
      <c r="F59" t="s">
        <v>34</v>
      </c>
      <c r="G59">
        <v>28</v>
      </c>
      <c r="H59">
        <v>74</v>
      </c>
      <c r="I59">
        <v>21.6</v>
      </c>
      <c r="J59">
        <v>6</v>
      </c>
      <c r="K59">
        <v>5852</v>
      </c>
      <c r="L59" t="s">
        <v>66</v>
      </c>
    </row>
    <row r="60" spans="2:12" x14ac:dyDescent="0.25">
      <c r="B60">
        <v>326</v>
      </c>
      <c r="C60">
        <v>76225794</v>
      </c>
      <c r="D60" t="s">
        <v>14</v>
      </c>
      <c r="E60" t="s">
        <v>64</v>
      </c>
      <c r="F60" t="s">
        <v>65</v>
      </c>
      <c r="G60">
        <v>37</v>
      </c>
      <c r="H60">
        <v>52</v>
      </c>
      <c r="I60">
        <v>20.3</v>
      </c>
      <c r="J60">
        <v>8</v>
      </c>
      <c r="K60">
        <v>7756</v>
      </c>
      <c r="L60" t="s">
        <v>66</v>
      </c>
    </row>
    <row r="61" spans="2:12" x14ac:dyDescent="0.25">
      <c r="B61">
        <v>326</v>
      </c>
      <c r="C61">
        <v>76250754</v>
      </c>
      <c r="D61" t="s">
        <v>14</v>
      </c>
      <c r="E61" t="s">
        <v>35</v>
      </c>
      <c r="F61" t="s">
        <v>36</v>
      </c>
      <c r="G61">
        <v>36</v>
      </c>
      <c r="H61">
        <v>58</v>
      </c>
      <c r="I61">
        <v>28</v>
      </c>
      <c r="J61">
        <v>0</v>
      </c>
      <c r="K61">
        <v>7548</v>
      </c>
      <c r="L61" t="s">
        <v>66</v>
      </c>
    </row>
    <row r="62" spans="2:12" x14ac:dyDescent="0.25">
      <c r="B62">
        <v>326</v>
      </c>
      <c r="C62">
        <v>76250760</v>
      </c>
      <c r="D62" t="s">
        <v>14</v>
      </c>
      <c r="E62" t="s">
        <v>37</v>
      </c>
      <c r="F62" t="s">
        <v>36</v>
      </c>
      <c r="G62">
        <v>36</v>
      </c>
      <c r="H62">
        <v>58</v>
      </c>
      <c r="I62">
        <v>28</v>
      </c>
      <c r="J62">
        <v>0</v>
      </c>
      <c r="K62">
        <v>7548</v>
      </c>
      <c r="L62" t="s">
        <v>66</v>
      </c>
    </row>
    <row r="63" spans="2:12" x14ac:dyDescent="0.25">
      <c r="B63">
        <v>326</v>
      </c>
      <c r="C63">
        <v>76250761</v>
      </c>
      <c r="D63" t="s">
        <v>14</v>
      </c>
      <c r="E63" t="s">
        <v>38</v>
      </c>
      <c r="F63" t="s">
        <v>39</v>
      </c>
      <c r="G63">
        <v>35</v>
      </c>
      <c r="H63">
        <v>57</v>
      </c>
      <c r="I63">
        <v>22.2</v>
      </c>
      <c r="J63">
        <v>6</v>
      </c>
      <c r="K63">
        <v>7333</v>
      </c>
      <c r="L63" t="s">
        <v>66</v>
      </c>
    </row>
    <row r="64" spans="2:12" x14ac:dyDescent="0.25">
      <c r="B64">
        <v>326</v>
      </c>
      <c r="C64">
        <v>90054600</v>
      </c>
      <c r="D64" t="s">
        <v>14</v>
      </c>
      <c r="E64" t="s">
        <v>40</v>
      </c>
      <c r="F64" t="s">
        <v>41</v>
      </c>
      <c r="G64">
        <v>34</v>
      </c>
      <c r="H64">
        <v>59</v>
      </c>
      <c r="I64">
        <v>28.2</v>
      </c>
      <c r="J64">
        <v>0</v>
      </c>
      <c r="K64">
        <v>7121</v>
      </c>
      <c r="L64" t="s">
        <v>66</v>
      </c>
    </row>
    <row r="65" spans="2:12" x14ac:dyDescent="0.25">
      <c r="B65">
        <v>326</v>
      </c>
      <c r="C65">
        <v>90634734</v>
      </c>
      <c r="D65" t="s">
        <v>14</v>
      </c>
      <c r="E65" t="s">
        <v>42</v>
      </c>
      <c r="F65" t="s">
        <v>30</v>
      </c>
      <c r="G65">
        <v>30</v>
      </c>
      <c r="H65">
        <v>75</v>
      </c>
      <c r="I65">
        <v>21.1</v>
      </c>
      <c r="J65">
        <v>6</v>
      </c>
      <c r="K65">
        <v>6281</v>
      </c>
      <c r="L65" t="s">
        <v>66</v>
      </c>
    </row>
    <row r="66" spans="2:12" x14ac:dyDescent="0.25">
      <c r="B66">
        <v>326</v>
      </c>
      <c r="C66">
        <v>90634769</v>
      </c>
      <c r="D66" t="s">
        <v>14</v>
      </c>
      <c r="E66" t="s">
        <v>43</v>
      </c>
      <c r="F66" t="s">
        <v>44</v>
      </c>
      <c r="G66">
        <v>35</v>
      </c>
      <c r="H66">
        <v>59</v>
      </c>
      <c r="I66">
        <v>28</v>
      </c>
      <c r="J66">
        <v>0</v>
      </c>
      <c r="K66">
        <v>7335</v>
      </c>
      <c r="L66" t="s">
        <v>66</v>
      </c>
    </row>
    <row r="67" spans="2:12" x14ac:dyDescent="0.25">
      <c r="B67">
        <v>326</v>
      </c>
      <c r="C67">
        <v>90634790</v>
      </c>
      <c r="D67" t="s">
        <v>14</v>
      </c>
      <c r="E67" t="s">
        <v>46</v>
      </c>
      <c r="F67" t="s">
        <v>30</v>
      </c>
      <c r="G67">
        <v>30</v>
      </c>
      <c r="H67">
        <v>75</v>
      </c>
      <c r="I67">
        <v>21.1</v>
      </c>
      <c r="J67">
        <v>6</v>
      </c>
      <c r="K67">
        <v>6281</v>
      </c>
      <c r="L67" t="s">
        <v>66</v>
      </c>
    </row>
    <row r="68" spans="2:12" x14ac:dyDescent="0.25">
      <c r="B68">
        <v>326</v>
      </c>
      <c r="C68">
        <v>90644159</v>
      </c>
      <c r="D68" t="s">
        <v>14</v>
      </c>
      <c r="E68" t="s">
        <v>47</v>
      </c>
      <c r="F68" t="s">
        <v>29</v>
      </c>
      <c r="G68">
        <v>29</v>
      </c>
      <c r="H68">
        <v>75</v>
      </c>
      <c r="I68">
        <v>20.2</v>
      </c>
      <c r="J68">
        <v>7</v>
      </c>
      <c r="K68">
        <v>6067</v>
      </c>
      <c r="L68" t="s">
        <v>66</v>
      </c>
    </row>
    <row r="69" spans="2:12" x14ac:dyDescent="0.25">
      <c r="B69">
        <v>326</v>
      </c>
      <c r="C69">
        <v>90754988</v>
      </c>
      <c r="D69" t="s">
        <v>14</v>
      </c>
      <c r="E69" t="s">
        <v>149</v>
      </c>
      <c r="F69" t="s">
        <v>150</v>
      </c>
      <c r="G69">
        <v>28</v>
      </c>
      <c r="H69">
        <v>33</v>
      </c>
      <c r="I69">
        <v>0.2</v>
      </c>
      <c r="J69">
        <v>27</v>
      </c>
      <c r="K69">
        <v>5811</v>
      </c>
      <c r="L69" t="s">
        <v>66</v>
      </c>
    </row>
    <row r="70" spans="2:12" x14ac:dyDescent="0.25">
      <c r="B70">
        <v>326</v>
      </c>
      <c r="C70">
        <v>92513509</v>
      </c>
      <c r="D70" t="s">
        <v>14</v>
      </c>
      <c r="E70" t="s">
        <v>48</v>
      </c>
      <c r="F70" t="s">
        <v>49</v>
      </c>
      <c r="G70">
        <v>29</v>
      </c>
      <c r="H70">
        <v>77</v>
      </c>
      <c r="I70">
        <v>21.9</v>
      </c>
      <c r="J70">
        <v>5</v>
      </c>
      <c r="K70">
        <v>6069</v>
      </c>
      <c r="L70" t="s">
        <v>66</v>
      </c>
    </row>
    <row r="71" spans="2:12" x14ac:dyDescent="0.25">
      <c r="B71">
        <v>326</v>
      </c>
      <c r="C71">
        <v>93005765</v>
      </c>
      <c r="D71" t="s">
        <v>14</v>
      </c>
      <c r="E71" t="s">
        <v>141</v>
      </c>
      <c r="F71" t="s">
        <v>142</v>
      </c>
      <c r="G71">
        <v>24</v>
      </c>
      <c r="H71">
        <v>55</v>
      </c>
      <c r="I71">
        <v>0.3</v>
      </c>
      <c r="J71">
        <v>29</v>
      </c>
      <c r="K71">
        <v>4977</v>
      </c>
      <c r="L71" t="s">
        <v>66</v>
      </c>
    </row>
    <row r="72" spans="2:12" x14ac:dyDescent="0.25">
      <c r="B72">
        <v>326</v>
      </c>
      <c r="C72">
        <v>93055508</v>
      </c>
      <c r="D72" t="s">
        <v>14</v>
      </c>
      <c r="E72" t="s">
        <v>85</v>
      </c>
      <c r="F72" t="s">
        <v>86</v>
      </c>
      <c r="G72">
        <v>47</v>
      </c>
      <c r="H72">
        <v>69</v>
      </c>
      <c r="I72">
        <v>16.600000000000001</v>
      </c>
      <c r="J72">
        <v>9</v>
      </c>
      <c r="K72">
        <v>9913</v>
      </c>
      <c r="L72" t="s">
        <v>66</v>
      </c>
    </row>
    <row r="73" spans="2:12" x14ac:dyDescent="0.25">
      <c r="B73">
        <v>326</v>
      </c>
      <c r="C73">
        <v>10006952</v>
      </c>
      <c r="D73" t="s">
        <v>14</v>
      </c>
      <c r="E73" t="s">
        <v>87</v>
      </c>
      <c r="F73" t="s">
        <v>88</v>
      </c>
      <c r="G73">
        <v>76</v>
      </c>
      <c r="H73">
        <v>52</v>
      </c>
      <c r="I73">
        <v>10.199999999999999</v>
      </c>
      <c r="J73">
        <v>7</v>
      </c>
      <c r="K73">
        <v>16102</v>
      </c>
      <c r="L73" t="s">
        <v>152</v>
      </c>
    </row>
    <row r="74" spans="2:12" x14ac:dyDescent="0.25">
      <c r="B74">
        <v>326</v>
      </c>
      <c r="C74">
        <v>10006982</v>
      </c>
      <c r="D74" t="s">
        <v>14</v>
      </c>
      <c r="E74" t="s">
        <v>95</v>
      </c>
      <c r="F74" t="s">
        <v>96</v>
      </c>
      <c r="G74">
        <v>49</v>
      </c>
      <c r="H74">
        <v>60</v>
      </c>
      <c r="I74">
        <v>2.4</v>
      </c>
      <c r="J74">
        <v>14</v>
      </c>
      <c r="K74">
        <v>10332</v>
      </c>
      <c r="L74" t="s">
        <v>152</v>
      </c>
    </row>
    <row r="75" spans="2:12" x14ac:dyDescent="0.25">
      <c r="B75">
        <v>326</v>
      </c>
      <c r="C75">
        <v>10008487</v>
      </c>
      <c r="D75" t="s">
        <v>14</v>
      </c>
      <c r="E75" t="s">
        <v>102</v>
      </c>
      <c r="F75" t="s">
        <v>103</v>
      </c>
      <c r="G75">
        <v>40</v>
      </c>
      <c r="H75">
        <v>51</v>
      </c>
      <c r="I75">
        <v>1.6</v>
      </c>
      <c r="J75">
        <v>17</v>
      </c>
      <c r="K75">
        <v>8397</v>
      </c>
      <c r="L75" t="s">
        <v>152</v>
      </c>
    </row>
    <row r="76" spans="2:12" x14ac:dyDescent="0.25">
      <c r="B76">
        <v>326</v>
      </c>
      <c r="C76">
        <v>60001792</v>
      </c>
      <c r="D76" t="s">
        <v>14</v>
      </c>
      <c r="E76" t="s">
        <v>104</v>
      </c>
      <c r="F76" t="s">
        <v>105</v>
      </c>
      <c r="G76">
        <v>51</v>
      </c>
      <c r="H76">
        <v>56</v>
      </c>
      <c r="I76">
        <v>3.6</v>
      </c>
      <c r="J76">
        <v>13</v>
      </c>
      <c r="K76">
        <v>10756</v>
      </c>
      <c r="L76" t="s">
        <v>152</v>
      </c>
    </row>
    <row r="77" spans="2:12" x14ac:dyDescent="0.25">
      <c r="B77">
        <v>326</v>
      </c>
      <c r="C77">
        <v>60002154</v>
      </c>
      <c r="D77" t="s">
        <v>14</v>
      </c>
      <c r="E77" t="s">
        <v>115</v>
      </c>
      <c r="F77" t="s">
        <v>116</v>
      </c>
      <c r="G77">
        <v>29</v>
      </c>
      <c r="H77">
        <v>85</v>
      </c>
      <c r="I77">
        <v>1</v>
      </c>
      <c r="J77">
        <v>17</v>
      </c>
      <c r="K77">
        <v>6077</v>
      </c>
      <c r="L77" t="s">
        <v>152</v>
      </c>
    </row>
    <row r="78" spans="2:12" x14ac:dyDescent="0.25">
      <c r="B78">
        <v>326</v>
      </c>
      <c r="C78">
        <v>60009194</v>
      </c>
      <c r="D78" t="s">
        <v>14</v>
      </c>
      <c r="E78" t="s">
        <v>69</v>
      </c>
      <c r="F78" t="s">
        <v>70</v>
      </c>
      <c r="G78">
        <v>48</v>
      </c>
      <c r="H78">
        <v>65</v>
      </c>
      <c r="I78">
        <v>8.1999999999999993</v>
      </c>
      <c r="J78">
        <v>8</v>
      </c>
      <c r="K78">
        <v>10123</v>
      </c>
      <c r="L78" t="s">
        <v>152</v>
      </c>
    </row>
    <row r="79" spans="2:12" x14ac:dyDescent="0.25">
      <c r="B79">
        <v>326</v>
      </c>
      <c r="C79">
        <v>60018665</v>
      </c>
      <c r="D79" t="s">
        <v>14</v>
      </c>
      <c r="E79" t="s">
        <v>121</v>
      </c>
      <c r="F79" t="s">
        <v>122</v>
      </c>
      <c r="G79">
        <v>29</v>
      </c>
      <c r="H79">
        <v>48</v>
      </c>
      <c r="I79">
        <v>1</v>
      </c>
      <c r="J79">
        <v>19</v>
      </c>
      <c r="K79">
        <v>6040</v>
      </c>
      <c r="L79" t="s">
        <v>152</v>
      </c>
    </row>
    <row r="80" spans="2:12" x14ac:dyDescent="0.25">
      <c r="B80">
        <v>326</v>
      </c>
      <c r="C80">
        <v>60022796</v>
      </c>
      <c r="D80" t="s">
        <v>14</v>
      </c>
      <c r="E80" t="s">
        <v>50</v>
      </c>
      <c r="F80" t="s">
        <v>51</v>
      </c>
      <c r="G80">
        <v>39</v>
      </c>
      <c r="H80">
        <v>55</v>
      </c>
      <c r="I80">
        <v>12.5</v>
      </c>
      <c r="J80">
        <v>6</v>
      </c>
      <c r="K80">
        <v>8187</v>
      </c>
      <c r="L80" t="s">
        <v>152</v>
      </c>
    </row>
    <row r="81" spans="2:12" x14ac:dyDescent="0.25">
      <c r="B81">
        <v>326</v>
      </c>
      <c r="C81">
        <v>60022858</v>
      </c>
      <c r="D81" t="s">
        <v>14</v>
      </c>
      <c r="E81" t="s">
        <v>71</v>
      </c>
      <c r="F81" t="s">
        <v>72</v>
      </c>
      <c r="G81">
        <v>49</v>
      </c>
      <c r="H81">
        <v>62</v>
      </c>
      <c r="I81">
        <v>9.3000000000000007</v>
      </c>
      <c r="J81">
        <v>7</v>
      </c>
      <c r="K81">
        <v>10334</v>
      </c>
      <c r="L81" t="s">
        <v>152</v>
      </c>
    </row>
    <row r="82" spans="2:12" x14ac:dyDescent="0.25">
      <c r="B82">
        <v>326</v>
      </c>
      <c r="C82">
        <v>60027234</v>
      </c>
      <c r="D82" t="s">
        <v>14</v>
      </c>
      <c r="E82" t="s">
        <v>73</v>
      </c>
      <c r="F82" t="s">
        <v>74</v>
      </c>
      <c r="G82">
        <v>46</v>
      </c>
      <c r="H82">
        <v>65</v>
      </c>
      <c r="I82">
        <v>5.5</v>
      </c>
      <c r="J82">
        <v>11</v>
      </c>
      <c r="K82">
        <v>9695</v>
      </c>
      <c r="L82" t="s">
        <v>152</v>
      </c>
    </row>
    <row r="83" spans="2:12" x14ac:dyDescent="0.25">
      <c r="B83">
        <v>326</v>
      </c>
      <c r="C83">
        <v>60029952</v>
      </c>
      <c r="D83" t="s">
        <v>14</v>
      </c>
      <c r="E83" t="s">
        <v>52</v>
      </c>
      <c r="F83" t="s">
        <v>53</v>
      </c>
      <c r="G83">
        <v>58</v>
      </c>
      <c r="H83">
        <v>54</v>
      </c>
      <c r="I83">
        <v>12.8</v>
      </c>
      <c r="J83">
        <v>4</v>
      </c>
      <c r="K83">
        <v>12252</v>
      </c>
      <c r="L83" t="s">
        <v>152</v>
      </c>
    </row>
    <row r="84" spans="2:12" x14ac:dyDescent="0.25">
      <c r="B84">
        <v>326</v>
      </c>
      <c r="C84">
        <v>60036280</v>
      </c>
      <c r="D84" t="s">
        <v>14</v>
      </c>
      <c r="E84" t="s">
        <v>106</v>
      </c>
      <c r="F84" t="s">
        <v>107</v>
      </c>
      <c r="G84">
        <v>38</v>
      </c>
      <c r="H84">
        <v>50</v>
      </c>
      <c r="I84">
        <v>1.8</v>
      </c>
      <c r="J84">
        <v>17</v>
      </c>
      <c r="K84">
        <v>7968</v>
      </c>
      <c r="L84" t="s">
        <v>152</v>
      </c>
    </row>
    <row r="85" spans="2:12" x14ac:dyDescent="0.25">
      <c r="B85">
        <v>326</v>
      </c>
      <c r="C85">
        <v>60038033</v>
      </c>
      <c r="D85" t="s">
        <v>14</v>
      </c>
      <c r="E85" t="s">
        <v>89</v>
      </c>
      <c r="F85" t="s">
        <v>90</v>
      </c>
      <c r="G85">
        <v>53</v>
      </c>
      <c r="H85">
        <v>56</v>
      </c>
      <c r="I85">
        <v>8.6999999999999993</v>
      </c>
      <c r="J85">
        <v>8</v>
      </c>
      <c r="K85">
        <v>11184</v>
      </c>
      <c r="L85" t="s">
        <v>152</v>
      </c>
    </row>
    <row r="86" spans="2:12" x14ac:dyDescent="0.25">
      <c r="B86">
        <v>326</v>
      </c>
      <c r="C86">
        <v>60038666</v>
      </c>
      <c r="D86" t="s">
        <v>14</v>
      </c>
      <c r="E86" t="s">
        <v>54</v>
      </c>
      <c r="F86" t="s">
        <v>55</v>
      </c>
      <c r="G86">
        <v>64</v>
      </c>
      <c r="H86">
        <v>52</v>
      </c>
      <c r="I86">
        <v>11.9</v>
      </c>
      <c r="J86">
        <v>5</v>
      </c>
      <c r="K86">
        <v>13534</v>
      </c>
      <c r="L86" t="s">
        <v>152</v>
      </c>
    </row>
    <row r="87" spans="2:12" x14ac:dyDescent="0.25">
      <c r="B87">
        <v>326</v>
      </c>
      <c r="C87">
        <v>60038749</v>
      </c>
      <c r="D87" t="s">
        <v>14</v>
      </c>
      <c r="E87" t="s">
        <v>16</v>
      </c>
      <c r="F87" t="s">
        <v>17</v>
      </c>
      <c r="G87">
        <v>39</v>
      </c>
      <c r="H87">
        <v>57</v>
      </c>
      <c r="I87">
        <v>18.399999999999999</v>
      </c>
      <c r="J87">
        <v>0</v>
      </c>
      <c r="K87">
        <v>8189</v>
      </c>
      <c r="L87" t="s">
        <v>152</v>
      </c>
    </row>
    <row r="88" spans="2:12" x14ac:dyDescent="0.25">
      <c r="B88">
        <v>326</v>
      </c>
      <c r="C88">
        <v>60038789</v>
      </c>
      <c r="D88" t="s">
        <v>14</v>
      </c>
      <c r="E88" t="s">
        <v>108</v>
      </c>
      <c r="F88" t="s">
        <v>109</v>
      </c>
      <c r="G88">
        <v>52</v>
      </c>
      <c r="H88">
        <v>55</v>
      </c>
      <c r="I88">
        <v>2.7</v>
      </c>
      <c r="J88">
        <v>14</v>
      </c>
      <c r="K88">
        <v>10969</v>
      </c>
      <c r="L88" t="s">
        <v>152</v>
      </c>
    </row>
    <row r="89" spans="2:12" x14ac:dyDescent="0.25">
      <c r="B89">
        <v>326</v>
      </c>
      <c r="C89">
        <v>60043668</v>
      </c>
      <c r="D89" t="s">
        <v>14</v>
      </c>
      <c r="E89" t="s">
        <v>18</v>
      </c>
      <c r="F89" t="s">
        <v>19</v>
      </c>
      <c r="G89">
        <v>32</v>
      </c>
      <c r="H89">
        <v>59</v>
      </c>
      <c r="I89">
        <v>13.9</v>
      </c>
      <c r="J89">
        <v>5</v>
      </c>
      <c r="K89">
        <v>6693</v>
      </c>
      <c r="L89" t="s">
        <v>152</v>
      </c>
    </row>
    <row r="90" spans="2:12" x14ac:dyDescent="0.25">
      <c r="B90">
        <v>326</v>
      </c>
      <c r="C90">
        <v>60046065</v>
      </c>
      <c r="D90" t="s">
        <v>14</v>
      </c>
      <c r="E90" t="s">
        <v>56</v>
      </c>
      <c r="F90" t="s">
        <v>57</v>
      </c>
      <c r="G90">
        <v>66</v>
      </c>
      <c r="H90">
        <v>48</v>
      </c>
      <c r="I90">
        <v>12.1</v>
      </c>
      <c r="J90">
        <v>5</v>
      </c>
      <c r="K90">
        <v>13958</v>
      </c>
      <c r="L90" t="s">
        <v>152</v>
      </c>
    </row>
    <row r="91" spans="2:12" x14ac:dyDescent="0.25">
      <c r="B91">
        <v>326</v>
      </c>
      <c r="C91">
        <v>60057387</v>
      </c>
      <c r="D91" t="s">
        <v>14</v>
      </c>
      <c r="E91" t="s">
        <v>110</v>
      </c>
      <c r="F91" t="s">
        <v>111</v>
      </c>
      <c r="G91">
        <v>41</v>
      </c>
      <c r="H91">
        <v>53</v>
      </c>
      <c r="I91">
        <v>3.5</v>
      </c>
      <c r="J91">
        <v>15</v>
      </c>
      <c r="K91">
        <v>8613</v>
      </c>
      <c r="L91" t="s">
        <v>152</v>
      </c>
    </row>
    <row r="92" spans="2:12" x14ac:dyDescent="0.25">
      <c r="B92">
        <v>326</v>
      </c>
      <c r="C92">
        <v>60066621</v>
      </c>
      <c r="D92" t="s">
        <v>14</v>
      </c>
      <c r="E92" t="s">
        <v>112</v>
      </c>
      <c r="F92" t="s">
        <v>111</v>
      </c>
      <c r="G92">
        <v>41</v>
      </c>
      <c r="H92">
        <v>53</v>
      </c>
      <c r="I92">
        <v>3.5</v>
      </c>
      <c r="J92">
        <v>15</v>
      </c>
      <c r="K92">
        <v>8613</v>
      </c>
      <c r="L92" t="s">
        <v>152</v>
      </c>
    </row>
    <row r="93" spans="2:12" x14ac:dyDescent="0.25">
      <c r="B93">
        <v>326</v>
      </c>
      <c r="C93">
        <v>60066670</v>
      </c>
      <c r="D93" t="s">
        <v>14</v>
      </c>
      <c r="E93" t="s">
        <v>20</v>
      </c>
      <c r="F93" t="s">
        <v>21</v>
      </c>
      <c r="G93">
        <v>32</v>
      </c>
      <c r="H93">
        <v>84</v>
      </c>
      <c r="I93">
        <v>13.2</v>
      </c>
      <c r="J93">
        <v>4</v>
      </c>
      <c r="K93">
        <v>6718</v>
      </c>
      <c r="L93" t="s">
        <v>152</v>
      </c>
    </row>
    <row r="94" spans="2:12" x14ac:dyDescent="0.25">
      <c r="B94">
        <v>326</v>
      </c>
      <c r="C94">
        <v>60070804</v>
      </c>
      <c r="D94" t="s">
        <v>14</v>
      </c>
      <c r="E94" t="s">
        <v>22</v>
      </c>
      <c r="F94" t="s">
        <v>23</v>
      </c>
      <c r="G94">
        <v>45</v>
      </c>
      <c r="H94">
        <v>61</v>
      </c>
      <c r="I94">
        <v>15.6</v>
      </c>
      <c r="J94">
        <v>2</v>
      </c>
      <c r="K94">
        <v>9477</v>
      </c>
      <c r="L94" t="s">
        <v>152</v>
      </c>
    </row>
    <row r="95" spans="2:12" x14ac:dyDescent="0.25">
      <c r="B95">
        <v>326</v>
      </c>
      <c r="C95">
        <v>60075186</v>
      </c>
      <c r="D95" t="s">
        <v>14</v>
      </c>
      <c r="E95" t="s">
        <v>100</v>
      </c>
      <c r="F95" t="s">
        <v>101</v>
      </c>
      <c r="G95">
        <v>46</v>
      </c>
      <c r="H95">
        <v>60</v>
      </c>
      <c r="I95">
        <v>3.6</v>
      </c>
      <c r="J95">
        <v>14</v>
      </c>
      <c r="K95">
        <v>9690</v>
      </c>
      <c r="L95" t="s">
        <v>152</v>
      </c>
    </row>
    <row r="96" spans="2:12" x14ac:dyDescent="0.25">
      <c r="B96">
        <v>326</v>
      </c>
      <c r="C96">
        <v>60077086</v>
      </c>
      <c r="D96" t="s">
        <v>14</v>
      </c>
      <c r="E96" t="s">
        <v>91</v>
      </c>
      <c r="F96" t="s">
        <v>92</v>
      </c>
      <c r="G96">
        <v>59</v>
      </c>
      <c r="H96">
        <v>51</v>
      </c>
      <c r="I96">
        <v>6.8</v>
      </c>
      <c r="J96">
        <v>10</v>
      </c>
      <c r="K96">
        <v>12463</v>
      </c>
      <c r="L96" t="s">
        <v>152</v>
      </c>
    </row>
    <row r="97" spans="2:12" x14ac:dyDescent="0.25">
      <c r="B97">
        <v>326</v>
      </c>
      <c r="C97">
        <v>60077179</v>
      </c>
      <c r="D97" t="s">
        <v>14</v>
      </c>
      <c r="E97" t="s">
        <v>24</v>
      </c>
      <c r="F97" t="s">
        <v>25</v>
      </c>
      <c r="G97">
        <v>40</v>
      </c>
      <c r="H97">
        <v>55</v>
      </c>
      <c r="I97">
        <v>18.5</v>
      </c>
      <c r="J97">
        <v>0</v>
      </c>
      <c r="K97">
        <v>8401</v>
      </c>
      <c r="L97" t="s">
        <v>152</v>
      </c>
    </row>
    <row r="98" spans="2:12" x14ac:dyDescent="0.25">
      <c r="B98">
        <v>326</v>
      </c>
      <c r="C98">
        <v>60077224</v>
      </c>
      <c r="D98" t="s">
        <v>14</v>
      </c>
      <c r="E98" t="s">
        <v>93</v>
      </c>
      <c r="F98" t="s">
        <v>94</v>
      </c>
      <c r="G98">
        <v>83</v>
      </c>
      <c r="H98">
        <v>55</v>
      </c>
      <c r="I98">
        <v>6.9</v>
      </c>
      <c r="J98">
        <v>10</v>
      </c>
      <c r="K98">
        <v>17603</v>
      </c>
      <c r="L98" t="s">
        <v>152</v>
      </c>
    </row>
    <row r="99" spans="2:12" x14ac:dyDescent="0.25">
      <c r="B99">
        <v>326</v>
      </c>
      <c r="C99">
        <v>60077292</v>
      </c>
      <c r="D99" t="s">
        <v>14</v>
      </c>
      <c r="E99" t="s">
        <v>75</v>
      </c>
      <c r="F99" t="s">
        <v>76</v>
      </c>
      <c r="G99">
        <v>44</v>
      </c>
      <c r="H99">
        <v>68</v>
      </c>
      <c r="I99">
        <v>8.8000000000000007</v>
      </c>
      <c r="J99">
        <v>8</v>
      </c>
      <c r="K99">
        <v>9270</v>
      </c>
      <c r="L99" t="s">
        <v>152</v>
      </c>
    </row>
    <row r="100" spans="2:12" x14ac:dyDescent="0.25">
      <c r="B100">
        <v>326</v>
      </c>
      <c r="C100">
        <v>60077321</v>
      </c>
      <c r="D100" t="s">
        <v>14</v>
      </c>
      <c r="E100" t="s">
        <v>58</v>
      </c>
      <c r="F100" t="s">
        <v>59</v>
      </c>
      <c r="G100">
        <v>70</v>
      </c>
      <c r="H100">
        <v>52</v>
      </c>
      <c r="I100">
        <v>10</v>
      </c>
      <c r="J100">
        <v>7</v>
      </c>
      <c r="K100">
        <v>14818</v>
      </c>
      <c r="L100" t="s">
        <v>152</v>
      </c>
    </row>
    <row r="101" spans="2:12" x14ac:dyDescent="0.25">
      <c r="B101">
        <v>326</v>
      </c>
      <c r="C101">
        <v>60078167</v>
      </c>
      <c r="D101" t="s">
        <v>14</v>
      </c>
      <c r="E101" t="s">
        <v>123</v>
      </c>
      <c r="F101" t="s">
        <v>124</v>
      </c>
      <c r="G101">
        <v>45</v>
      </c>
      <c r="H101">
        <v>54</v>
      </c>
      <c r="I101">
        <v>0</v>
      </c>
      <c r="J101">
        <v>18</v>
      </c>
      <c r="K101">
        <v>9470</v>
      </c>
      <c r="L101" t="s">
        <v>152</v>
      </c>
    </row>
    <row r="102" spans="2:12" x14ac:dyDescent="0.25">
      <c r="B102">
        <v>326</v>
      </c>
      <c r="C102">
        <v>60078567</v>
      </c>
      <c r="D102" t="s">
        <v>14</v>
      </c>
      <c r="E102" t="s">
        <v>77</v>
      </c>
      <c r="F102" t="s">
        <v>78</v>
      </c>
      <c r="G102">
        <v>28</v>
      </c>
      <c r="H102">
        <v>59</v>
      </c>
      <c r="I102">
        <v>5.8</v>
      </c>
      <c r="J102">
        <v>14</v>
      </c>
      <c r="K102">
        <v>5837</v>
      </c>
      <c r="L102" t="s">
        <v>152</v>
      </c>
    </row>
    <row r="103" spans="2:12" x14ac:dyDescent="0.25">
      <c r="B103">
        <v>326</v>
      </c>
      <c r="C103">
        <v>60084138</v>
      </c>
      <c r="D103" t="s">
        <v>14</v>
      </c>
      <c r="E103" t="s">
        <v>125</v>
      </c>
      <c r="F103" t="s">
        <v>126</v>
      </c>
      <c r="G103">
        <v>28</v>
      </c>
      <c r="H103">
        <v>50</v>
      </c>
      <c r="I103">
        <v>1.2</v>
      </c>
      <c r="J103">
        <v>19</v>
      </c>
      <c r="K103">
        <v>5828</v>
      </c>
      <c r="L103" t="s">
        <v>152</v>
      </c>
    </row>
    <row r="104" spans="2:12" x14ac:dyDescent="0.25">
      <c r="B104">
        <v>326</v>
      </c>
      <c r="C104">
        <v>60089358</v>
      </c>
      <c r="D104" t="s">
        <v>14</v>
      </c>
      <c r="E104" t="s">
        <v>60</v>
      </c>
      <c r="F104" t="s">
        <v>61</v>
      </c>
      <c r="G104">
        <v>34</v>
      </c>
      <c r="H104">
        <v>54</v>
      </c>
      <c r="I104">
        <v>13</v>
      </c>
      <c r="J104">
        <v>6</v>
      </c>
      <c r="K104">
        <v>7116</v>
      </c>
      <c r="L104" t="s">
        <v>152</v>
      </c>
    </row>
    <row r="105" spans="2:12" x14ac:dyDescent="0.25">
      <c r="B105">
        <v>326</v>
      </c>
      <c r="C105">
        <v>60095743</v>
      </c>
      <c r="D105" t="s">
        <v>14</v>
      </c>
      <c r="E105" t="s">
        <v>79</v>
      </c>
      <c r="F105" t="s">
        <v>80</v>
      </c>
      <c r="G105">
        <v>27</v>
      </c>
      <c r="H105">
        <v>67</v>
      </c>
      <c r="I105">
        <v>7</v>
      </c>
      <c r="J105">
        <v>12</v>
      </c>
      <c r="K105">
        <v>5631</v>
      </c>
      <c r="L105" t="s">
        <v>152</v>
      </c>
    </row>
    <row r="106" spans="2:12" x14ac:dyDescent="0.25">
      <c r="B106">
        <v>326</v>
      </c>
      <c r="C106">
        <v>60095773</v>
      </c>
      <c r="D106" t="s">
        <v>14</v>
      </c>
      <c r="E106" t="s">
        <v>26</v>
      </c>
      <c r="F106" t="s">
        <v>27</v>
      </c>
      <c r="G106">
        <v>29</v>
      </c>
      <c r="H106">
        <v>79</v>
      </c>
      <c r="I106">
        <v>11.8</v>
      </c>
      <c r="J106">
        <v>6</v>
      </c>
      <c r="K106">
        <v>6071</v>
      </c>
      <c r="L106" t="s">
        <v>152</v>
      </c>
    </row>
    <row r="107" spans="2:12" x14ac:dyDescent="0.25">
      <c r="B107">
        <v>326</v>
      </c>
      <c r="C107">
        <v>60130026</v>
      </c>
      <c r="D107" t="s">
        <v>14</v>
      </c>
      <c r="E107" t="s">
        <v>81</v>
      </c>
      <c r="F107" t="s">
        <v>82</v>
      </c>
      <c r="G107">
        <v>38</v>
      </c>
      <c r="H107">
        <v>58</v>
      </c>
      <c r="I107">
        <v>7.4</v>
      </c>
      <c r="J107">
        <v>11</v>
      </c>
      <c r="K107">
        <v>7976</v>
      </c>
      <c r="L107" t="s">
        <v>152</v>
      </c>
    </row>
    <row r="108" spans="2:12" x14ac:dyDescent="0.25">
      <c r="B108">
        <v>326</v>
      </c>
      <c r="C108">
        <v>60245841</v>
      </c>
      <c r="D108" t="s">
        <v>14</v>
      </c>
      <c r="E108" t="s">
        <v>62</v>
      </c>
      <c r="F108" t="s">
        <v>63</v>
      </c>
      <c r="G108">
        <v>43</v>
      </c>
      <c r="H108">
        <v>54</v>
      </c>
      <c r="I108">
        <v>18.5</v>
      </c>
      <c r="J108">
        <v>0</v>
      </c>
      <c r="K108">
        <v>9042</v>
      </c>
      <c r="L108" t="s">
        <v>152</v>
      </c>
    </row>
    <row r="109" spans="2:12" x14ac:dyDescent="0.25">
      <c r="B109">
        <v>326</v>
      </c>
      <c r="C109">
        <v>60316404</v>
      </c>
      <c r="D109" t="s">
        <v>14</v>
      </c>
      <c r="E109" t="s">
        <v>28</v>
      </c>
      <c r="F109" t="s">
        <v>30</v>
      </c>
      <c r="G109">
        <v>30</v>
      </c>
      <c r="H109">
        <v>75</v>
      </c>
      <c r="I109">
        <v>11.7</v>
      </c>
      <c r="J109">
        <v>6</v>
      </c>
      <c r="K109">
        <v>6281</v>
      </c>
      <c r="L109" t="s">
        <v>152</v>
      </c>
    </row>
    <row r="110" spans="2:12" x14ac:dyDescent="0.25">
      <c r="B110">
        <v>326</v>
      </c>
      <c r="C110">
        <v>60396363</v>
      </c>
      <c r="D110" t="s">
        <v>14</v>
      </c>
      <c r="E110" t="s">
        <v>127</v>
      </c>
      <c r="F110" t="s">
        <v>128</v>
      </c>
      <c r="G110">
        <v>43</v>
      </c>
      <c r="H110">
        <v>52</v>
      </c>
      <c r="I110">
        <v>0.8</v>
      </c>
      <c r="J110">
        <v>18</v>
      </c>
      <c r="K110">
        <v>9040</v>
      </c>
      <c r="L110" t="s">
        <v>152</v>
      </c>
    </row>
    <row r="111" spans="2:12" x14ac:dyDescent="0.25">
      <c r="B111">
        <v>326</v>
      </c>
      <c r="C111">
        <v>74204078</v>
      </c>
      <c r="D111" t="s">
        <v>14</v>
      </c>
      <c r="E111" t="s">
        <v>113</v>
      </c>
      <c r="F111" t="s">
        <v>114</v>
      </c>
      <c r="G111">
        <v>69</v>
      </c>
      <c r="H111">
        <v>47</v>
      </c>
      <c r="I111">
        <v>1.1000000000000001</v>
      </c>
      <c r="J111">
        <v>16</v>
      </c>
      <c r="K111">
        <v>14599</v>
      </c>
      <c r="L111" t="s">
        <v>152</v>
      </c>
    </row>
    <row r="112" spans="2:12" x14ac:dyDescent="0.25">
      <c r="B112">
        <v>326</v>
      </c>
      <c r="C112">
        <v>76200533</v>
      </c>
      <c r="D112" t="s">
        <v>14</v>
      </c>
      <c r="E112" t="s">
        <v>31</v>
      </c>
      <c r="F112" t="s">
        <v>32</v>
      </c>
      <c r="G112">
        <v>29</v>
      </c>
      <c r="H112">
        <v>65</v>
      </c>
      <c r="I112">
        <v>12.8</v>
      </c>
      <c r="J112">
        <v>6</v>
      </c>
      <c r="K112">
        <v>6057</v>
      </c>
      <c r="L112" t="s">
        <v>152</v>
      </c>
    </row>
    <row r="113" spans="2:12" x14ac:dyDescent="0.25">
      <c r="B113">
        <v>326</v>
      </c>
      <c r="C113">
        <v>76225129</v>
      </c>
      <c r="D113" t="s">
        <v>14</v>
      </c>
      <c r="E113" t="s">
        <v>83</v>
      </c>
      <c r="F113" t="s">
        <v>84</v>
      </c>
      <c r="G113">
        <v>27</v>
      </c>
      <c r="H113">
        <v>68</v>
      </c>
      <c r="I113">
        <v>9.9</v>
      </c>
      <c r="J113">
        <v>9</v>
      </c>
      <c r="K113">
        <v>5632</v>
      </c>
      <c r="L113" t="s">
        <v>152</v>
      </c>
    </row>
    <row r="114" spans="2:12" x14ac:dyDescent="0.25">
      <c r="B114">
        <v>326</v>
      </c>
      <c r="C114">
        <v>76225783</v>
      </c>
      <c r="D114" t="s">
        <v>14</v>
      </c>
      <c r="E114" t="s">
        <v>33</v>
      </c>
      <c r="F114" t="s">
        <v>34</v>
      </c>
      <c r="G114">
        <v>28</v>
      </c>
      <c r="H114">
        <v>74</v>
      </c>
      <c r="I114">
        <v>12.1</v>
      </c>
      <c r="J114">
        <v>6</v>
      </c>
      <c r="K114">
        <v>5852</v>
      </c>
      <c r="L114" t="s">
        <v>152</v>
      </c>
    </row>
    <row r="115" spans="2:12" x14ac:dyDescent="0.25">
      <c r="B115">
        <v>326</v>
      </c>
      <c r="C115">
        <v>76225794</v>
      </c>
      <c r="D115" t="s">
        <v>14</v>
      </c>
      <c r="E115" t="s">
        <v>64</v>
      </c>
      <c r="F115" t="s">
        <v>65</v>
      </c>
      <c r="G115">
        <v>37</v>
      </c>
      <c r="H115">
        <v>52</v>
      </c>
      <c r="I115">
        <v>10.8</v>
      </c>
      <c r="J115">
        <v>8</v>
      </c>
      <c r="K115">
        <v>7756</v>
      </c>
      <c r="L115" t="s">
        <v>152</v>
      </c>
    </row>
    <row r="116" spans="2:12" x14ac:dyDescent="0.25">
      <c r="B116">
        <v>326</v>
      </c>
      <c r="C116">
        <v>76250754</v>
      </c>
      <c r="D116" t="s">
        <v>14</v>
      </c>
      <c r="E116" t="s">
        <v>35</v>
      </c>
      <c r="F116" t="s">
        <v>36</v>
      </c>
      <c r="G116">
        <v>36</v>
      </c>
      <c r="H116">
        <v>58</v>
      </c>
      <c r="I116">
        <v>18.600000000000001</v>
      </c>
      <c r="J116">
        <v>0</v>
      </c>
      <c r="K116">
        <v>7548</v>
      </c>
      <c r="L116" t="s">
        <v>152</v>
      </c>
    </row>
    <row r="117" spans="2:12" x14ac:dyDescent="0.25">
      <c r="B117">
        <v>326</v>
      </c>
      <c r="C117">
        <v>76250760</v>
      </c>
      <c r="D117" t="s">
        <v>14</v>
      </c>
      <c r="E117" t="s">
        <v>37</v>
      </c>
      <c r="F117" t="s">
        <v>36</v>
      </c>
      <c r="G117">
        <v>36</v>
      </c>
      <c r="H117">
        <v>58</v>
      </c>
      <c r="I117">
        <v>18.600000000000001</v>
      </c>
      <c r="J117">
        <v>0</v>
      </c>
      <c r="K117">
        <v>7548</v>
      </c>
      <c r="L117" t="s">
        <v>152</v>
      </c>
    </row>
    <row r="118" spans="2:12" x14ac:dyDescent="0.25">
      <c r="B118">
        <v>326</v>
      </c>
      <c r="C118">
        <v>76250761</v>
      </c>
      <c r="D118" t="s">
        <v>14</v>
      </c>
      <c r="E118" t="s">
        <v>38</v>
      </c>
      <c r="F118" t="s">
        <v>39</v>
      </c>
      <c r="G118">
        <v>35</v>
      </c>
      <c r="H118">
        <v>57</v>
      </c>
      <c r="I118">
        <v>12.8</v>
      </c>
      <c r="J118">
        <v>6</v>
      </c>
      <c r="K118">
        <v>7333</v>
      </c>
      <c r="L118" t="s">
        <v>152</v>
      </c>
    </row>
    <row r="119" spans="2:12" x14ac:dyDescent="0.25">
      <c r="B119">
        <v>326</v>
      </c>
      <c r="C119">
        <v>90054600</v>
      </c>
      <c r="D119" t="s">
        <v>14</v>
      </c>
      <c r="E119" t="s">
        <v>40</v>
      </c>
      <c r="F119" t="s">
        <v>41</v>
      </c>
      <c r="G119">
        <v>34</v>
      </c>
      <c r="H119">
        <v>59</v>
      </c>
      <c r="I119">
        <v>18.7</v>
      </c>
      <c r="J119">
        <v>0</v>
      </c>
      <c r="K119">
        <v>7121</v>
      </c>
      <c r="L119" t="s">
        <v>152</v>
      </c>
    </row>
    <row r="120" spans="2:12" x14ac:dyDescent="0.25">
      <c r="B120">
        <v>326</v>
      </c>
      <c r="C120">
        <v>90634734</v>
      </c>
      <c r="D120" t="s">
        <v>14</v>
      </c>
      <c r="E120" t="s">
        <v>42</v>
      </c>
      <c r="F120" t="s">
        <v>30</v>
      </c>
      <c r="G120">
        <v>30</v>
      </c>
      <c r="H120">
        <v>75</v>
      </c>
      <c r="I120">
        <v>11.7</v>
      </c>
      <c r="J120">
        <v>6</v>
      </c>
      <c r="K120">
        <v>6281</v>
      </c>
      <c r="L120" t="s">
        <v>152</v>
      </c>
    </row>
    <row r="121" spans="2:12" x14ac:dyDescent="0.25">
      <c r="B121">
        <v>326</v>
      </c>
      <c r="C121">
        <v>90634769</v>
      </c>
      <c r="D121" t="s">
        <v>14</v>
      </c>
      <c r="E121" t="s">
        <v>43</v>
      </c>
      <c r="F121" t="s">
        <v>44</v>
      </c>
      <c r="G121">
        <v>35</v>
      </c>
      <c r="H121">
        <v>59</v>
      </c>
      <c r="I121">
        <v>18.600000000000001</v>
      </c>
      <c r="J121">
        <v>0</v>
      </c>
      <c r="K121">
        <v>7335</v>
      </c>
      <c r="L121" t="s">
        <v>152</v>
      </c>
    </row>
    <row r="122" spans="2:12" x14ac:dyDescent="0.25">
      <c r="B122">
        <v>326</v>
      </c>
      <c r="C122">
        <v>90634790</v>
      </c>
      <c r="D122" t="s">
        <v>14</v>
      </c>
      <c r="E122" t="s">
        <v>46</v>
      </c>
      <c r="F122" t="s">
        <v>30</v>
      </c>
      <c r="G122">
        <v>30</v>
      </c>
      <c r="H122">
        <v>75</v>
      </c>
      <c r="I122">
        <v>11.7</v>
      </c>
      <c r="J122">
        <v>6</v>
      </c>
      <c r="K122">
        <v>6281</v>
      </c>
      <c r="L122" t="s">
        <v>152</v>
      </c>
    </row>
    <row r="123" spans="2:12" x14ac:dyDescent="0.25">
      <c r="B123">
        <v>326</v>
      </c>
      <c r="C123">
        <v>90644159</v>
      </c>
      <c r="D123" t="s">
        <v>14</v>
      </c>
      <c r="E123" t="s">
        <v>47</v>
      </c>
      <c r="F123" t="s">
        <v>29</v>
      </c>
      <c r="G123">
        <v>29</v>
      </c>
      <c r="H123">
        <v>75</v>
      </c>
      <c r="I123">
        <v>10.8</v>
      </c>
      <c r="J123">
        <v>7</v>
      </c>
      <c r="K123">
        <v>6067</v>
      </c>
      <c r="L123" t="s">
        <v>152</v>
      </c>
    </row>
    <row r="124" spans="2:12" x14ac:dyDescent="0.25">
      <c r="B124">
        <v>326</v>
      </c>
      <c r="C124">
        <v>92513509</v>
      </c>
      <c r="D124" t="s">
        <v>14</v>
      </c>
      <c r="E124" t="s">
        <v>48</v>
      </c>
      <c r="F124" t="s">
        <v>49</v>
      </c>
      <c r="G124">
        <v>29</v>
      </c>
      <c r="H124">
        <v>77</v>
      </c>
      <c r="I124">
        <v>12.8</v>
      </c>
      <c r="J124">
        <v>5</v>
      </c>
      <c r="K124">
        <v>6069</v>
      </c>
      <c r="L124" t="s">
        <v>152</v>
      </c>
    </row>
    <row r="125" spans="2:12" x14ac:dyDescent="0.25">
      <c r="B125">
        <v>326</v>
      </c>
      <c r="C125">
        <v>93055508</v>
      </c>
      <c r="D125" t="s">
        <v>14</v>
      </c>
      <c r="E125" t="s">
        <v>85</v>
      </c>
      <c r="F125" t="s">
        <v>86</v>
      </c>
      <c r="G125">
        <v>47</v>
      </c>
      <c r="H125">
        <v>69</v>
      </c>
      <c r="I125">
        <v>6.9</v>
      </c>
      <c r="J125">
        <v>9</v>
      </c>
      <c r="K125">
        <v>9913</v>
      </c>
      <c r="L125" t="s">
        <v>152</v>
      </c>
    </row>
    <row r="126" spans="2:12" x14ac:dyDescent="0.25">
      <c r="B126">
        <v>326</v>
      </c>
      <c r="C126">
        <v>60022796</v>
      </c>
      <c r="D126" t="s">
        <v>14</v>
      </c>
      <c r="E126" t="s">
        <v>50</v>
      </c>
      <c r="F126" t="s">
        <v>51</v>
      </c>
      <c r="G126">
        <v>39</v>
      </c>
      <c r="H126">
        <v>55</v>
      </c>
      <c r="I126">
        <v>0.6</v>
      </c>
      <c r="J126">
        <v>6</v>
      </c>
      <c r="K126">
        <v>8187</v>
      </c>
      <c r="L126" t="s">
        <v>154</v>
      </c>
    </row>
    <row r="127" spans="2:12" x14ac:dyDescent="0.25">
      <c r="B127">
        <v>326</v>
      </c>
      <c r="C127">
        <v>60029952</v>
      </c>
      <c r="D127" t="s">
        <v>14</v>
      </c>
      <c r="E127" t="s">
        <v>52</v>
      </c>
      <c r="F127" t="s">
        <v>53</v>
      </c>
      <c r="G127">
        <v>58</v>
      </c>
      <c r="H127">
        <v>54</v>
      </c>
      <c r="I127">
        <v>2.4</v>
      </c>
      <c r="J127">
        <v>4</v>
      </c>
      <c r="K127">
        <v>12252</v>
      </c>
      <c r="L127" t="s">
        <v>154</v>
      </c>
    </row>
    <row r="128" spans="2:12" x14ac:dyDescent="0.25">
      <c r="B128">
        <v>326</v>
      </c>
      <c r="C128">
        <v>60038666</v>
      </c>
      <c r="D128" t="s">
        <v>14</v>
      </c>
      <c r="E128" t="s">
        <v>54</v>
      </c>
      <c r="F128" t="s">
        <v>55</v>
      </c>
      <c r="G128">
        <v>64</v>
      </c>
      <c r="H128">
        <v>52</v>
      </c>
      <c r="I128">
        <v>1.6</v>
      </c>
      <c r="J128">
        <v>5</v>
      </c>
      <c r="K128">
        <v>13534</v>
      </c>
      <c r="L128" t="s">
        <v>154</v>
      </c>
    </row>
    <row r="129" spans="2:12" x14ac:dyDescent="0.25">
      <c r="B129">
        <v>326</v>
      </c>
      <c r="C129">
        <v>60038749</v>
      </c>
      <c r="D129" t="s">
        <v>14</v>
      </c>
      <c r="E129" t="s">
        <v>16</v>
      </c>
      <c r="F129" t="s">
        <v>17</v>
      </c>
      <c r="G129">
        <v>39</v>
      </c>
      <c r="H129">
        <v>57</v>
      </c>
      <c r="I129">
        <v>6.4</v>
      </c>
      <c r="J129">
        <v>0</v>
      </c>
      <c r="K129">
        <v>8189</v>
      </c>
      <c r="L129" t="s">
        <v>154</v>
      </c>
    </row>
    <row r="130" spans="2:12" x14ac:dyDescent="0.25">
      <c r="B130">
        <v>326</v>
      </c>
      <c r="C130">
        <v>60043668</v>
      </c>
      <c r="D130" t="s">
        <v>14</v>
      </c>
      <c r="E130" t="s">
        <v>18</v>
      </c>
      <c r="F130" t="s">
        <v>19</v>
      </c>
      <c r="G130">
        <v>32</v>
      </c>
      <c r="H130">
        <v>59</v>
      </c>
      <c r="I130">
        <v>1.6</v>
      </c>
      <c r="J130">
        <v>5</v>
      </c>
      <c r="K130">
        <v>6693</v>
      </c>
      <c r="L130" t="s">
        <v>154</v>
      </c>
    </row>
    <row r="131" spans="2:12" x14ac:dyDescent="0.25">
      <c r="B131">
        <v>326</v>
      </c>
      <c r="C131">
        <v>60046065</v>
      </c>
      <c r="D131" t="s">
        <v>14</v>
      </c>
      <c r="E131" t="s">
        <v>56</v>
      </c>
      <c r="F131" t="s">
        <v>57</v>
      </c>
      <c r="G131">
        <v>66</v>
      </c>
      <c r="H131">
        <v>48</v>
      </c>
      <c r="I131">
        <v>1.5</v>
      </c>
      <c r="J131">
        <v>5</v>
      </c>
      <c r="K131">
        <v>13958</v>
      </c>
      <c r="L131" t="s">
        <v>154</v>
      </c>
    </row>
    <row r="132" spans="2:12" x14ac:dyDescent="0.25">
      <c r="B132">
        <v>326</v>
      </c>
      <c r="C132">
        <v>60066670</v>
      </c>
      <c r="D132" t="s">
        <v>14</v>
      </c>
      <c r="E132" t="s">
        <v>20</v>
      </c>
      <c r="F132" t="s">
        <v>21</v>
      </c>
      <c r="G132">
        <v>32</v>
      </c>
      <c r="H132">
        <v>84</v>
      </c>
      <c r="I132">
        <v>2.2000000000000002</v>
      </c>
      <c r="J132">
        <v>4</v>
      </c>
      <c r="K132">
        <v>6718</v>
      </c>
      <c r="L132" t="s">
        <v>154</v>
      </c>
    </row>
    <row r="133" spans="2:12" x14ac:dyDescent="0.25">
      <c r="B133">
        <v>326</v>
      </c>
      <c r="C133">
        <v>60070804</v>
      </c>
      <c r="D133" t="s">
        <v>14</v>
      </c>
      <c r="E133" t="s">
        <v>22</v>
      </c>
      <c r="F133" t="s">
        <v>23</v>
      </c>
      <c r="G133">
        <v>45</v>
      </c>
      <c r="H133">
        <v>61</v>
      </c>
      <c r="I133">
        <v>4.2</v>
      </c>
      <c r="J133">
        <v>2</v>
      </c>
      <c r="K133">
        <v>9477</v>
      </c>
      <c r="L133" t="s">
        <v>154</v>
      </c>
    </row>
    <row r="134" spans="2:12" x14ac:dyDescent="0.25">
      <c r="B134">
        <v>326</v>
      </c>
      <c r="C134">
        <v>60077179</v>
      </c>
      <c r="D134" t="s">
        <v>14</v>
      </c>
      <c r="E134" t="s">
        <v>24</v>
      </c>
      <c r="F134" t="s">
        <v>25</v>
      </c>
      <c r="G134">
        <v>40</v>
      </c>
      <c r="H134">
        <v>55</v>
      </c>
      <c r="I134">
        <v>6.5</v>
      </c>
      <c r="J134">
        <v>0</v>
      </c>
      <c r="K134">
        <v>8401</v>
      </c>
      <c r="L134" t="s">
        <v>154</v>
      </c>
    </row>
    <row r="135" spans="2:12" x14ac:dyDescent="0.25">
      <c r="B135">
        <v>326</v>
      </c>
      <c r="C135">
        <v>60089358</v>
      </c>
      <c r="D135" t="s">
        <v>14</v>
      </c>
      <c r="E135" t="s">
        <v>60</v>
      </c>
      <c r="F135" t="s">
        <v>61</v>
      </c>
      <c r="G135">
        <v>34</v>
      </c>
      <c r="H135">
        <v>54</v>
      </c>
      <c r="I135">
        <v>0.8</v>
      </c>
      <c r="J135">
        <v>6</v>
      </c>
      <c r="K135">
        <v>7116</v>
      </c>
      <c r="L135" t="s">
        <v>154</v>
      </c>
    </row>
    <row r="136" spans="2:12" x14ac:dyDescent="0.25">
      <c r="B136">
        <v>326</v>
      </c>
      <c r="C136">
        <v>60095773</v>
      </c>
      <c r="D136" t="s">
        <v>14</v>
      </c>
      <c r="E136" t="s">
        <v>26</v>
      </c>
      <c r="F136" t="s">
        <v>27</v>
      </c>
      <c r="G136">
        <v>29</v>
      </c>
      <c r="H136">
        <v>79</v>
      </c>
      <c r="I136">
        <v>0.1</v>
      </c>
      <c r="J136">
        <v>6</v>
      </c>
      <c r="K136">
        <v>6071</v>
      </c>
      <c r="L136" t="s">
        <v>154</v>
      </c>
    </row>
    <row r="137" spans="2:12" x14ac:dyDescent="0.25">
      <c r="B137">
        <v>326</v>
      </c>
      <c r="C137">
        <v>60245841</v>
      </c>
      <c r="D137" t="s">
        <v>14</v>
      </c>
      <c r="E137" t="s">
        <v>62</v>
      </c>
      <c r="F137" t="s">
        <v>63</v>
      </c>
      <c r="G137">
        <v>43</v>
      </c>
      <c r="H137">
        <v>54</v>
      </c>
      <c r="I137">
        <v>6.4</v>
      </c>
      <c r="J137">
        <v>0</v>
      </c>
      <c r="K137">
        <v>9042</v>
      </c>
      <c r="L137" t="s">
        <v>154</v>
      </c>
    </row>
    <row r="138" spans="2:12" x14ac:dyDescent="0.25">
      <c r="B138">
        <v>326</v>
      </c>
      <c r="C138">
        <v>60316404</v>
      </c>
      <c r="D138" t="s">
        <v>14</v>
      </c>
      <c r="E138" t="s">
        <v>28</v>
      </c>
      <c r="F138" t="s">
        <v>30</v>
      </c>
      <c r="G138">
        <v>30</v>
      </c>
      <c r="H138">
        <v>75</v>
      </c>
      <c r="I138">
        <v>0.3</v>
      </c>
      <c r="J138">
        <v>6</v>
      </c>
      <c r="K138">
        <v>6281</v>
      </c>
      <c r="L138" t="s">
        <v>154</v>
      </c>
    </row>
    <row r="139" spans="2:12" x14ac:dyDescent="0.25">
      <c r="B139">
        <v>326</v>
      </c>
      <c r="C139">
        <v>76200533</v>
      </c>
      <c r="D139" t="s">
        <v>14</v>
      </c>
      <c r="E139" t="s">
        <v>31</v>
      </c>
      <c r="F139" t="s">
        <v>32</v>
      </c>
      <c r="G139">
        <v>29</v>
      </c>
      <c r="H139">
        <v>65</v>
      </c>
      <c r="I139">
        <v>0.6</v>
      </c>
      <c r="J139">
        <v>6</v>
      </c>
      <c r="K139">
        <v>6057</v>
      </c>
      <c r="L139" t="s">
        <v>154</v>
      </c>
    </row>
    <row r="140" spans="2:12" x14ac:dyDescent="0.25">
      <c r="B140">
        <v>326</v>
      </c>
      <c r="C140">
        <v>76225783</v>
      </c>
      <c r="D140" t="s">
        <v>14</v>
      </c>
      <c r="E140" t="s">
        <v>33</v>
      </c>
      <c r="F140" t="s">
        <v>34</v>
      </c>
      <c r="G140">
        <v>28</v>
      </c>
      <c r="H140">
        <v>74</v>
      </c>
      <c r="I140">
        <v>0.1</v>
      </c>
      <c r="J140">
        <v>6</v>
      </c>
      <c r="K140">
        <v>5852</v>
      </c>
      <c r="L140" t="s">
        <v>154</v>
      </c>
    </row>
    <row r="141" spans="2:12" x14ac:dyDescent="0.25">
      <c r="B141">
        <v>326</v>
      </c>
      <c r="C141">
        <v>76250754</v>
      </c>
      <c r="D141" t="s">
        <v>14</v>
      </c>
      <c r="E141" t="s">
        <v>35</v>
      </c>
      <c r="F141" t="s">
        <v>36</v>
      </c>
      <c r="G141">
        <v>36</v>
      </c>
      <c r="H141">
        <v>58</v>
      </c>
      <c r="I141">
        <v>6.6</v>
      </c>
      <c r="J141">
        <v>0</v>
      </c>
      <c r="K141">
        <v>7548</v>
      </c>
      <c r="L141" t="s">
        <v>154</v>
      </c>
    </row>
    <row r="142" spans="2:12" x14ac:dyDescent="0.25">
      <c r="B142">
        <v>326</v>
      </c>
      <c r="C142">
        <v>76250760</v>
      </c>
      <c r="D142" t="s">
        <v>14</v>
      </c>
      <c r="E142" t="s">
        <v>37</v>
      </c>
      <c r="F142" t="s">
        <v>36</v>
      </c>
      <c r="G142">
        <v>36</v>
      </c>
      <c r="H142">
        <v>58</v>
      </c>
      <c r="I142">
        <v>6.6</v>
      </c>
      <c r="J142">
        <v>0</v>
      </c>
      <c r="K142">
        <v>7548</v>
      </c>
      <c r="L142" t="s">
        <v>154</v>
      </c>
    </row>
    <row r="143" spans="2:12" x14ac:dyDescent="0.25">
      <c r="B143">
        <v>326</v>
      </c>
      <c r="C143">
        <v>76250761</v>
      </c>
      <c r="D143" t="s">
        <v>14</v>
      </c>
      <c r="E143" t="s">
        <v>38</v>
      </c>
      <c r="F143" t="s">
        <v>39</v>
      </c>
      <c r="G143">
        <v>35</v>
      </c>
      <c r="H143">
        <v>57</v>
      </c>
      <c r="I143">
        <v>0.7</v>
      </c>
      <c r="J143">
        <v>6</v>
      </c>
      <c r="K143">
        <v>7333</v>
      </c>
      <c r="L143" t="s">
        <v>154</v>
      </c>
    </row>
    <row r="144" spans="2:12" x14ac:dyDescent="0.25">
      <c r="B144">
        <v>326</v>
      </c>
      <c r="C144">
        <v>90054600</v>
      </c>
      <c r="D144" t="s">
        <v>14</v>
      </c>
      <c r="E144" t="s">
        <v>40</v>
      </c>
      <c r="F144" t="s">
        <v>41</v>
      </c>
      <c r="G144">
        <v>34</v>
      </c>
      <c r="H144">
        <v>59</v>
      </c>
      <c r="I144">
        <v>6.7</v>
      </c>
      <c r="J144">
        <v>0</v>
      </c>
      <c r="K144">
        <v>7121</v>
      </c>
      <c r="L144" t="s">
        <v>154</v>
      </c>
    </row>
    <row r="145" spans="2:12" x14ac:dyDescent="0.25">
      <c r="B145">
        <v>326</v>
      </c>
      <c r="C145">
        <v>90634734</v>
      </c>
      <c r="D145" t="s">
        <v>14</v>
      </c>
      <c r="E145" t="s">
        <v>42</v>
      </c>
      <c r="F145" t="s">
        <v>30</v>
      </c>
      <c r="G145">
        <v>30</v>
      </c>
      <c r="H145">
        <v>75</v>
      </c>
      <c r="I145">
        <v>0.3</v>
      </c>
      <c r="J145">
        <v>6</v>
      </c>
      <c r="K145">
        <v>6281</v>
      </c>
      <c r="L145" t="s">
        <v>154</v>
      </c>
    </row>
    <row r="146" spans="2:12" x14ac:dyDescent="0.25">
      <c r="B146">
        <v>326</v>
      </c>
      <c r="C146">
        <v>90634769</v>
      </c>
      <c r="D146" t="s">
        <v>14</v>
      </c>
      <c r="E146" t="s">
        <v>43</v>
      </c>
      <c r="F146" t="s">
        <v>44</v>
      </c>
      <c r="G146">
        <v>35</v>
      </c>
      <c r="H146">
        <v>59</v>
      </c>
      <c r="I146">
        <v>6.7</v>
      </c>
      <c r="J146">
        <v>0</v>
      </c>
      <c r="K146">
        <v>7335</v>
      </c>
      <c r="L146" t="s">
        <v>154</v>
      </c>
    </row>
    <row r="147" spans="2:12" x14ac:dyDescent="0.25">
      <c r="B147">
        <v>326</v>
      </c>
      <c r="C147">
        <v>90634790</v>
      </c>
      <c r="D147" t="s">
        <v>14</v>
      </c>
      <c r="E147" t="s">
        <v>46</v>
      </c>
      <c r="F147" t="s">
        <v>30</v>
      </c>
      <c r="G147">
        <v>30</v>
      </c>
      <c r="H147">
        <v>75</v>
      </c>
      <c r="I147">
        <v>0.3</v>
      </c>
      <c r="J147">
        <v>6</v>
      </c>
      <c r="K147">
        <v>6281</v>
      </c>
      <c r="L147" t="s">
        <v>154</v>
      </c>
    </row>
    <row r="148" spans="2:12" x14ac:dyDescent="0.25">
      <c r="B148">
        <v>326</v>
      </c>
      <c r="C148">
        <v>92513509</v>
      </c>
      <c r="D148" t="s">
        <v>14</v>
      </c>
      <c r="E148" t="s">
        <v>48</v>
      </c>
      <c r="F148" t="s">
        <v>49</v>
      </c>
      <c r="G148">
        <v>29</v>
      </c>
      <c r="H148">
        <v>77</v>
      </c>
      <c r="I148">
        <v>0.9</v>
      </c>
      <c r="J148">
        <v>5</v>
      </c>
      <c r="K148">
        <v>6069</v>
      </c>
      <c r="L148" t="s">
        <v>154</v>
      </c>
    </row>
    <row r="149" spans="2:12" x14ac:dyDescent="0.25">
      <c r="B149">
        <v>326</v>
      </c>
      <c r="C149">
        <v>10006952</v>
      </c>
      <c r="D149" t="s">
        <v>14</v>
      </c>
      <c r="E149" t="s">
        <v>87</v>
      </c>
      <c r="F149" t="s">
        <v>88</v>
      </c>
      <c r="G149">
        <v>76</v>
      </c>
      <c r="H149">
        <v>52</v>
      </c>
      <c r="I149">
        <v>15.1</v>
      </c>
      <c r="J149">
        <v>7</v>
      </c>
      <c r="K149">
        <v>16102</v>
      </c>
      <c r="L149" t="s">
        <v>67</v>
      </c>
    </row>
    <row r="150" spans="2:12" x14ac:dyDescent="0.25">
      <c r="B150">
        <v>326</v>
      </c>
      <c r="C150">
        <v>10006982</v>
      </c>
      <c r="D150" t="s">
        <v>14</v>
      </c>
      <c r="E150" t="s">
        <v>95</v>
      </c>
      <c r="F150" t="s">
        <v>96</v>
      </c>
      <c r="G150">
        <v>49</v>
      </c>
      <c r="H150">
        <v>60</v>
      </c>
      <c r="I150">
        <v>7.8</v>
      </c>
      <c r="J150">
        <v>14</v>
      </c>
      <c r="K150">
        <v>10332</v>
      </c>
      <c r="L150" t="s">
        <v>67</v>
      </c>
    </row>
    <row r="151" spans="2:12" x14ac:dyDescent="0.25">
      <c r="B151">
        <v>326</v>
      </c>
      <c r="C151">
        <v>10008487</v>
      </c>
      <c r="D151" t="s">
        <v>14</v>
      </c>
      <c r="E151" t="s">
        <v>102</v>
      </c>
      <c r="F151" t="s">
        <v>103</v>
      </c>
      <c r="G151">
        <v>40</v>
      </c>
      <c r="H151">
        <v>51</v>
      </c>
      <c r="I151">
        <v>6.7</v>
      </c>
      <c r="J151">
        <v>17</v>
      </c>
      <c r="K151">
        <v>8397</v>
      </c>
      <c r="L151" t="s">
        <v>67</v>
      </c>
    </row>
    <row r="152" spans="2:12" x14ac:dyDescent="0.25">
      <c r="B152">
        <v>326</v>
      </c>
      <c r="C152">
        <v>10015950</v>
      </c>
      <c r="D152" t="s">
        <v>14</v>
      </c>
      <c r="E152" t="s">
        <v>117</v>
      </c>
      <c r="F152" t="s">
        <v>118</v>
      </c>
      <c r="G152">
        <v>47</v>
      </c>
      <c r="H152">
        <v>57</v>
      </c>
      <c r="I152">
        <v>3.3</v>
      </c>
      <c r="J152">
        <v>19</v>
      </c>
      <c r="K152">
        <v>9901</v>
      </c>
      <c r="L152" t="s">
        <v>67</v>
      </c>
    </row>
    <row r="153" spans="2:12" x14ac:dyDescent="0.25">
      <c r="B153">
        <v>326</v>
      </c>
      <c r="C153">
        <v>60001792</v>
      </c>
      <c r="D153" t="s">
        <v>14</v>
      </c>
      <c r="E153" t="s">
        <v>104</v>
      </c>
      <c r="F153" t="s">
        <v>105</v>
      </c>
      <c r="G153">
        <v>51</v>
      </c>
      <c r="H153">
        <v>56</v>
      </c>
      <c r="I153">
        <v>9.1</v>
      </c>
      <c r="J153">
        <v>13</v>
      </c>
      <c r="K153">
        <v>10756</v>
      </c>
      <c r="L153" t="s">
        <v>67</v>
      </c>
    </row>
    <row r="154" spans="2:12" x14ac:dyDescent="0.25">
      <c r="B154">
        <v>326</v>
      </c>
      <c r="C154">
        <v>60002154</v>
      </c>
      <c r="D154" t="s">
        <v>14</v>
      </c>
      <c r="E154" t="s">
        <v>115</v>
      </c>
      <c r="F154" t="s">
        <v>116</v>
      </c>
      <c r="G154">
        <v>29</v>
      </c>
      <c r="H154">
        <v>85</v>
      </c>
      <c r="I154">
        <v>5.0999999999999996</v>
      </c>
      <c r="J154">
        <v>17</v>
      </c>
      <c r="K154">
        <v>6077</v>
      </c>
      <c r="L154" t="s">
        <v>67</v>
      </c>
    </row>
    <row r="155" spans="2:12" x14ac:dyDescent="0.25">
      <c r="B155">
        <v>326</v>
      </c>
      <c r="C155">
        <v>60007939</v>
      </c>
      <c r="D155" t="s">
        <v>14</v>
      </c>
      <c r="E155" t="s">
        <v>119</v>
      </c>
      <c r="F155" t="s">
        <v>120</v>
      </c>
      <c r="G155">
        <v>45</v>
      </c>
      <c r="H155">
        <v>50</v>
      </c>
      <c r="I155">
        <v>2.8</v>
      </c>
      <c r="J155">
        <v>20</v>
      </c>
      <c r="K155">
        <v>9466</v>
      </c>
      <c r="L155" t="s">
        <v>67</v>
      </c>
    </row>
    <row r="156" spans="2:12" x14ac:dyDescent="0.25">
      <c r="B156">
        <v>326</v>
      </c>
      <c r="C156">
        <v>60009194</v>
      </c>
      <c r="D156" t="s">
        <v>14</v>
      </c>
      <c r="E156" t="s">
        <v>69</v>
      </c>
      <c r="F156" t="s">
        <v>70</v>
      </c>
      <c r="G156">
        <v>48</v>
      </c>
      <c r="H156">
        <v>65</v>
      </c>
      <c r="I156">
        <v>13.4</v>
      </c>
      <c r="J156">
        <v>8</v>
      </c>
      <c r="K156">
        <v>10123</v>
      </c>
      <c r="L156" t="s">
        <v>67</v>
      </c>
    </row>
    <row r="157" spans="2:12" x14ac:dyDescent="0.25">
      <c r="B157">
        <v>326</v>
      </c>
      <c r="C157">
        <v>60018665</v>
      </c>
      <c r="D157" t="s">
        <v>14</v>
      </c>
      <c r="E157" t="s">
        <v>121</v>
      </c>
      <c r="F157" t="s">
        <v>122</v>
      </c>
      <c r="G157">
        <v>29</v>
      </c>
      <c r="H157">
        <v>48</v>
      </c>
      <c r="I157">
        <v>6.1</v>
      </c>
      <c r="J157">
        <v>19</v>
      </c>
      <c r="K157">
        <v>6040</v>
      </c>
      <c r="L157" t="s">
        <v>67</v>
      </c>
    </row>
    <row r="158" spans="2:12" x14ac:dyDescent="0.25">
      <c r="B158">
        <v>326</v>
      </c>
      <c r="C158">
        <v>60022796</v>
      </c>
      <c r="D158" t="s">
        <v>14</v>
      </c>
      <c r="E158" t="s">
        <v>50</v>
      </c>
      <c r="F158" t="s">
        <v>51</v>
      </c>
      <c r="G158">
        <v>39</v>
      </c>
      <c r="H158">
        <v>55</v>
      </c>
      <c r="I158">
        <v>17.600000000000001</v>
      </c>
      <c r="J158">
        <v>6</v>
      </c>
      <c r="K158">
        <v>8187</v>
      </c>
      <c r="L158" t="s">
        <v>67</v>
      </c>
    </row>
    <row r="159" spans="2:12" x14ac:dyDescent="0.25">
      <c r="B159">
        <v>326</v>
      </c>
      <c r="C159">
        <v>60022858</v>
      </c>
      <c r="D159" t="s">
        <v>14</v>
      </c>
      <c r="E159" t="s">
        <v>71</v>
      </c>
      <c r="F159" t="s">
        <v>72</v>
      </c>
      <c r="G159">
        <v>49</v>
      </c>
      <c r="H159">
        <v>62</v>
      </c>
      <c r="I159">
        <v>14.7</v>
      </c>
      <c r="J159">
        <v>7</v>
      </c>
      <c r="K159">
        <v>10334</v>
      </c>
      <c r="L159" t="s">
        <v>67</v>
      </c>
    </row>
    <row r="160" spans="2:12" x14ac:dyDescent="0.25">
      <c r="B160">
        <v>326</v>
      </c>
      <c r="C160">
        <v>60027234</v>
      </c>
      <c r="D160" t="s">
        <v>14</v>
      </c>
      <c r="E160" t="s">
        <v>73</v>
      </c>
      <c r="F160" t="s">
        <v>74</v>
      </c>
      <c r="G160">
        <v>46</v>
      </c>
      <c r="H160">
        <v>65</v>
      </c>
      <c r="I160">
        <v>10.5</v>
      </c>
      <c r="J160">
        <v>11</v>
      </c>
      <c r="K160">
        <v>9695</v>
      </c>
      <c r="L160" t="s">
        <v>67</v>
      </c>
    </row>
    <row r="161" spans="2:12" x14ac:dyDescent="0.25">
      <c r="B161">
        <v>326</v>
      </c>
      <c r="C161">
        <v>60029952</v>
      </c>
      <c r="D161" t="s">
        <v>14</v>
      </c>
      <c r="E161" t="s">
        <v>52</v>
      </c>
      <c r="F161" t="s">
        <v>53</v>
      </c>
      <c r="G161">
        <v>58</v>
      </c>
      <c r="H161">
        <v>54</v>
      </c>
      <c r="I161">
        <v>18.2</v>
      </c>
      <c r="J161">
        <v>4</v>
      </c>
      <c r="K161">
        <v>12252</v>
      </c>
      <c r="L161" t="s">
        <v>67</v>
      </c>
    </row>
    <row r="162" spans="2:12" x14ac:dyDescent="0.25">
      <c r="B162">
        <v>326</v>
      </c>
      <c r="C162">
        <v>60033810</v>
      </c>
      <c r="D162" t="s">
        <v>14</v>
      </c>
      <c r="E162" t="s">
        <v>131</v>
      </c>
      <c r="F162" t="s">
        <v>132</v>
      </c>
      <c r="G162">
        <v>28</v>
      </c>
      <c r="H162">
        <v>54</v>
      </c>
      <c r="I162">
        <v>3.1</v>
      </c>
      <c r="J162">
        <v>22</v>
      </c>
      <c r="K162">
        <v>5832</v>
      </c>
      <c r="L162" t="s">
        <v>67</v>
      </c>
    </row>
    <row r="163" spans="2:12" x14ac:dyDescent="0.25">
      <c r="B163">
        <v>326</v>
      </c>
      <c r="C163">
        <v>60034428</v>
      </c>
      <c r="D163" t="s">
        <v>14</v>
      </c>
      <c r="E163" t="s">
        <v>133</v>
      </c>
      <c r="F163" t="s">
        <v>134</v>
      </c>
      <c r="G163">
        <v>45</v>
      </c>
      <c r="H163">
        <v>56</v>
      </c>
      <c r="I163">
        <v>3</v>
      </c>
      <c r="J163">
        <v>20</v>
      </c>
      <c r="K163">
        <v>9472</v>
      </c>
      <c r="L163" t="s">
        <v>67</v>
      </c>
    </row>
    <row r="164" spans="2:12" x14ac:dyDescent="0.25">
      <c r="B164">
        <v>326</v>
      </c>
      <c r="C164">
        <v>60036280</v>
      </c>
      <c r="D164" t="s">
        <v>14</v>
      </c>
      <c r="E164" t="s">
        <v>106</v>
      </c>
      <c r="F164" t="s">
        <v>107</v>
      </c>
      <c r="G164">
        <v>38</v>
      </c>
      <c r="H164">
        <v>50</v>
      </c>
      <c r="I164">
        <v>6.9</v>
      </c>
      <c r="J164">
        <v>17</v>
      </c>
      <c r="K164">
        <v>7968</v>
      </c>
      <c r="L164" t="s">
        <v>67</v>
      </c>
    </row>
    <row r="165" spans="2:12" x14ac:dyDescent="0.25">
      <c r="B165">
        <v>326</v>
      </c>
      <c r="C165">
        <v>60038033</v>
      </c>
      <c r="D165" t="s">
        <v>14</v>
      </c>
      <c r="E165" t="s">
        <v>89</v>
      </c>
      <c r="F165" t="s">
        <v>90</v>
      </c>
      <c r="G165">
        <v>53</v>
      </c>
      <c r="H165">
        <v>56</v>
      </c>
      <c r="I165">
        <v>14.1</v>
      </c>
      <c r="J165">
        <v>8</v>
      </c>
      <c r="K165">
        <v>11184</v>
      </c>
      <c r="L165" t="s">
        <v>67</v>
      </c>
    </row>
    <row r="166" spans="2:12" x14ac:dyDescent="0.25">
      <c r="B166">
        <v>326</v>
      </c>
      <c r="C166">
        <v>60038666</v>
      </c>
      <c r="D166" t="s">
        <v>14</v>
      </c>
      <c r="E166" t="s">
        <v>54</v>
      </c>
      <c r="F166" t="s">
        <v>55</v>
      </c>
      <c r="G166">
        <v>64</v>
      </c>
      <c r="H166">
        <v>52</v>
      </c>
      <c r="I166">
        <v>17.2</v>
      </c>
      <c r="J166">
        <v>5</v>
      </c>
      <c r="K166">
        <v>13534</v>
      </c>
      <c r="L166" t="s">
        <v>67</v>
      </c>
    </row>
    <row r="167" spans="2:12" x14ac:dyDescent="0.25">
      <c r="B167">
        <v>326</v>
      </c>
      <c r="C167">
        <v>60038749</v>
      </c>
      <c r="D167" t="s">
        <v>14</v>
      </c>
      <c r="E167" t="s">
        <v>16</v>
      </c>
      <c r="F167" t="s">
        <v>17</v>
      </c>
      <c r="G167">
        <v>39</v>
      </c>
      <c r="H167">
        <v>57</v>
      </c>
      <c r="I167">
        <v>23.4</v>
      </c>
      <c r="J167">
        <v>0</v>
      </c>
      <c r="K167">
        <v>8189</v>
      </c>
      <c r="L167" t="s">
        <v>67</v>
      </c>
    </row>
    <row r="168" spans="2:12" x14ac:dyDescent="0.25">
      <c r="B168">
        <v>326</v>
      </c>
      <c r="C168">
        <v>60038789</v>
      </c>
      <c r="D168" t="s">
        <v>14</v>
      </c>
      <c r="E168" t="s">
        <v>108</v>
      </c>
      <c r="F168" t="s">
        <v>109</v>
      </c>
      <c r="G168">
        <v>52</v>
      </c>
      <c r="H168">
        <v>55</v>
      </c>
      <c r="I168">
        <v>8.1</v>
      </c>
      <c r="J168">
        <v>14</v>
      </c>
      <c r="K168">
        <v>10969</v>
      </c>
      <c r="L168" t="s">
        <v>67</v>
      </c>
    </row>
    <row r="169" spans="2:12" x14ac:dyDescent="0.25">
      <c r="B169">
        <v>326</v>
      </c>
      <c r="C169">
        <v>60043668</v>
      </c>
      <c r="D169" t="s">
        <v>14</v>
      </c>
      <c r="E169" t="s">
        <v>18</v>
      </c>
      <c r="F169" t="s">
        <v>19</v>
      </c>
      <c r="G169">
        <v>32</v>
      </c>
      <c r="H169">
        <v>59</v>
      </c>
      <c r="I169">
        <v>19.100000000000001</v>
      </c>
      <c r="J169">
        <v>5</v>
      </c>
      <c r="K169">
        <v>6693</v>
      </c>
      <c r="L169" t="s">
        <v>67</v>
      </c>
    </row>
    <row r="170" spans="2:12" x14ac:dyDescent="0.25">
      <c r="B170">
        <v>326</v>
      </c>
      <c r="C170">
        <v>60043928</v>
      </c>
      <c r="D170" t="s">
        <v>14</v>
      </c>
      <c r="E170" t="s">
        <v>135</v>
      </c>
      <c r="F170" t="s">
        <v>136</v>
      </c>
      <c r="G170">
        <v>27</v>
      </c>
      <c r="H170">
        <v>45</v>
      </c>
      <c r="I170">
        <v>3</v>
      </c>
      <c r="J170">
        <v>21</v>
      </c>
      <c r="K170">
        <v>5609</v>
      </c>
      <c r="L170" t="s">
        <v>67</v>
      </c>
    </row>
    <row r="171" spans="2:12" x14ac:dyDescent="0.25">
      <c r="B171">
        <v>326</v>
      </c>
      <c r="C171">
        <v>60046065</v>
      </c>
      <c r="D171" t="s">
        <v>14</v>
      </c>
      <c r="E171" t="s">
        <v>56</v>
      </c>
      <c r="F171" t="s">
        <v>57</v>
      </c>
      <c r="G171">
        <v>66</v>
      </c>
      <c r="H171">
        <v>48</v>
      </c>
      <c r="I171">
        <v>17.399999999999999</v>
      </c>
      <c r="J171">
        <v>5</v>
      </c>
      <c r="K171">
        <v>13958</v>
      </c>
      <c r="L171" t="s">
        <v>67</v>
      </c>
    </row>
    <row r="172" spans="2:12" x14ac:dyDescent="0.25">
      <c r="B172">
        <v>326</v>
      </c>
      <c r="C172">
        <v>60057387</v>
      </c>
      <c r="D172" t="s">
        <v>14</v>
      </c>
      <c r="E172" t="s">
        <v>110</v>
      </c>
      <c r="F172" t="s">
        <v>111</v>
      </c>
      <c r="G172">
        <v>41</v>
      </c>
      <c r="H172">
        <v>53</v>
      </c>
      <c r="I172">
        <v>8.5</v>
      </c>
      <c r="J172">
        <v>15</v>
      </c>
      <c r="K172">
        <v>8613</v>
      </c>
      <c r="L172" t="s">
        <v>67</v>
      </c>
    </row>
    <row r="173" spans="2:12" x14ac:dyDescent="0.25">
      <c r="B173">
        <v>326</v>
      </c>
      <c r="C173">
        <v>60066621</v>
      </c>
      <c r="D173" t="s">
        <v>14</v>
      </c>
      <c r="E173" t="s">
        <v>112</v>
      </c>
      <c r="F173" t="s">
        <v>111</v>
      </c>
      <c r="G173">
        <v>41</v>
      </c>
      <c r="H173">
        <v>53</v>
      </c>
      <c r="I173">
        <v>8.5</v>
      </c>
      <c r="J173">
        <v>15</v>
      </c>
      <c r="K173">
        <v>8613</v>
      </c>
      <c r="L173" t="s">
        <v>67</v>
      </c>
    </row>
    <row r="174" spans="2:12" x14ac:dyDescent="0.25">
      <c r="B174">
        <v>326</v>
      </c>
      <c r="C174">
        <v>60066670</v>
      </c>
      <c r="D174" t="s">
        <v>14</v>
      </c>
      <c r="E174" t="s">
        <v>20</v>
      </c>
      <c r="F174" t="s">
        <v>21</v>
      </c>
      <c r="G174">
        <v>32</v>
      </c>
      <c r="H174">
        <v>84</v>
      </c>
      <c r="I174">
        <v>17.5</v>
      </c>
      <c r="J174">
        <v>4</v>
      </c>
      <c r="K174">
        <v>6718</v>
      </c>
      <c r="L174" t="s">
        <v>67</v>
      </c>
    </row>
    <row r="175" spans="2:12" x14ac:dyDescent="0.25">
      <c r="B175">
        <v>326</v>
      </c>
      <c r="C175">
        <v>60070804</v>
      </c>
      <c r="D175" t="s">
        <v>14</v>
      </c>
      <c r="E175" t="s">
        <v>22</v>
      </c>
      <c r="F175" t="s">
        <v>23</v>
      </c>
      <c r="G175">
        <v>45</v>
      </c>
      <c r="H175">
        <v>61</v>
      </c>
      <c r="I175">
        <v>20.399999999999999</v>
      </c>
      <c r="J175">
        <v>2</v>
      </c>
      <c r="K175">
        <v>9477</v>
      </c>
      <c r="L175" t="s">
        <v>67</v>
      </c>
    </row>
    <row r="176" spans="2:12" x14ac:dyDescent="0.25">
      <c r="B176">
        <v>326</v>
      </c>
      <c r="C176">
        <v>60075186</v>
      </c>
      <c r="D176" t="s">
        <v>14</v>
      </c>
      <c r="E176" t="s">
        <v>100</v>
      </c>
      <c r="F176" t="s">
        <v>101</v>
      </c>
      <c r="G176">
        <v>46</v>
      </c>
      <c r="H176">
        <v>60</v>
      </c>
      <c r="I176">
        <v>8.3000000000000007</v>
      </c>
      <c r="J176">
        <v>14</v>
      </c>
      <c r="K176">
        <v>9690</v>
      </c>
      <c r="L176" t="s">
        <v>67</v>
      </c>
    </row>
    <row r="177" spans="2:12" x14ac:dyDescent="0.25">
      <c r="B177">
        <v>326</v>
      </c>
      <c r="C177">
        <v>60077086</v>
      </c>
      <c r="D177" t="s">
        <v>14</v>
      </c>
      <c r="E177" t="s">
        <v>91</v>
      </c>
      <c r="F177" t="s">
        <v>92</v>
      </c>
      <c r="G177">
        <v>59</v>
      </c>
      <c r="H177">
        <v>51</v>
      </c>
      <c r="I177">
        <v>12.3</v>
      </c>
      <c r="J177">
        <v>10</v>
      </c>
      <c r="K177">
        <v>12463</v>
      </c>
      <c r="L177" t="s">
        <v>67</v>
      </c>
    </row>
    <row r="178" spans="2:12" x14ac:dyDescent="0.25">
      <c r="B178">
        <v>326</v>
      </c>
      <c r="C178">
        <v>60077179</v>
      </c>
      <c r="D178" t="s">
        <v>14</v>
      </c>
      <c r="E178" t="s">
        <v>24</v>
      </c>
      <c r="F178" t="s">
        <v>25</v>
      </c>
      <c r="G178">
        <v>40</v>
      </c>
      <c r="H178">
        <v>55</v>
      </c>
      <c r="I178">
        <v>23.5</v>
      </c>
      <c r="J178">
        <v>0</v>
      </c>
      <c r="K178">
        <v>8401</v>
      </c>
      <c r="L178" t="s">
        <v>67</v>
      </c>
    </row>
    <row r="179" spans="2:12" x14ac:dyDescent="0.25">
      <c r="B179">
        <v>326</v>
      </c>
      <c r="C179">
        <v>60077224</v>
      </c>
      <c r="D179" t="s">
        <v>14</v>
      </c>
      <c r="E179" t="s">
        <v>93</v>
      </c>
      <c r="F179" t="s">
        <v>94</v>
      </c>
      <c r="G179">
        <v>83</v>
      </c>
      <c r="H179">
        <v>55</v>
      </c>
      <c r="I179">
        <v>11.4</v>
      </c>
      <c r="J179">
        <v>10</v>
      </c>
      <c r="K179">
        <v>17603</v>
      </c>
      <c r="L179" t="s">
        <v>67</v>
      </c>
    </row>
    <row r="180" spans="2:12" x14ac:dyDescent="0.25">
      <c r="B180">
        <v>326</v>
      </c>
      <c r="C180">
        <v>60077292</v>
      </c>
      <c r="D180" t="s">
        <v>14</v>
      </c>
      <c r="E180" t="s">
        <v>75</v>
      </c>
      <c r="F180" t="s">
        <v>76</v>
      </c>
      <c r="G180">
        <v>44</v>
      </c>
      <c r="H180">
        <v>68</v>
      </c>
      <c r="I180">
        <v>13.6</v>
      </c>
      <c r="J180">
        <v>8</v>
      </c>
      <c r="K180">
        <v>9270</v>
      </c>
      <c r="L180" t="s">
        <v>67</v>
      </c>
    </row>
    <row r="181" spans="2:12" x14ac:dyDescent="0.25">
      <c r="B181">
        <v>326</v>
      </c>
      <c r="C181">
        <v>60077321</v>
      </c>
      <c r="D181" t="s">
        <v>14</v>
      </c>
      <c r="E181" t="s">
        <v>58</v>
      </c>
      <c r="F181" t="s">
        <v>59</v>
      </c>
      <c r="G181">
        <v>70</v>
      </c>
      <c r="H181">
        <v>52</v>
      </c>
      <c r="I181">
        <v>15.2</v>
      </c>
      <c r="J181">
        <v>7</v>
      </c>
      <c r="K181">
        <v>14818</v>
      </c>
      <c r="L181" t="s">
        <v>67</v>
      </c>
    </row>
    <row r="182" spans="2:12" x14ac:dyDescent="0.25">
      <c r="B182">
        <v>326</v>
      </c>
      <c r="C182">
        <v>60078167</v>
      </c>
      <c r="D182" t="s">
        <v>14</v>
      </c>
      <c r="E182" t="s">
        <v>123</v>
      </c>
      <c r="F182" t="s">
        <v>124</v>
      </c>
      <c r="G182">
        <v>45</v>
      </c>
      <c r="H182">
        <v>54</v>
      </c>
      <c r="I182">
        <v>5.2</v>
      </c>
      <c r="J182">
        <v>18</v>
      </c>
      <c r="K182">
        <v>9470</v>
      </c>
      <c r="L182" t="s">
        <v>67</v>
      </c>
    </row>
    <row r="183" spans="2:12" x14ac:dyDescent="0.25">
      <c r="B183">
        <v>326</v>
      </c>
      <c r="C183">
        <v>60078567</v>
      </c>
      <c r="D183" t="s">
        <v>14</v>
      </c>
      <c r="E183" t="s">
        <v>77</v>
      </c>
      <c r="F183" t="s">
        <v>78</v>
      </c>
      <c r="G183">
        <v>28</v>
      </c>
      <c r="H183">
        <v>59</v>
      </c>
      <c r="I183">
        <v>11</v>
      </c>
      <c r="J183">
        <v>14</v>
      </c>
      <c r="K183">
        <v>5837</v>
      </c>
      <c r="L183" t="s">
        <v>67</v>
      </c>
    </row>
    <row r="184" spans="2:12" x14ac:dyDescent="0.25">
      <c r="B184">
        <v>326</v>
      </c>
      <c r="C184">
        <v>60084138</v>
      </c>
      <c r="D184" t="s">
        <v>14</v>
      </c>
      <c r="E184" t="s">
        <v>125</v>
      </c>
      <c r="F184" t="s">
        <v>126</v>
      </c>
      <c r="G184">
        <v>28</v>
      </c>
      <c r="H184">
        <v>50</v>
      </c>
      <c r="I184">
        <v>6.3</v>
      </c>
      <c r="J184">
        <v>19</v>
      </c>
      <c r="K184">
        <v>5828</v>
      </c>
      <c r="L184" t="s">
        <v>67</v>
      </c>
    </row>
    <row r="185" spans="2:12" x14ac:dyDescent="0.25">
      <c r="B185">
        <v>326</v>
      </c>
      <c r="C185">
        <v>60089358</v>
      </c>
      <c r="D185" t="s">
        <v>14</v>
      </c>
      <c r="E185" t="s">
        <v>60</v>
      </c>
      <c r="F185" t="s">
        <v>61</v>
      </c>
      <c r="G185">
        <v>34</v>
      </c>
      <c r="H185">
        <v>54</v>
      </c>
      <c r="I185">
        <v>18.2</v>
      </c>
      <c r="J185">
        <v>6</v>
      </c>
      <c r="K185">
        <v>7116</v>
      </c>
      <c r="L185" t="s">
        <v>67</v>
      </c>
    </row>
    <row r="186" spans="2:12" x14ac:dyDescent="0.25">
      <c r="B186">
        <v>326</v>
      </c>
      <c r="C186">
        <v>60095743</v>
      </c>
      <c r="D186" t="s">
        <v>14</v>
      </c>
      <c r="E186" t="s">
        <v>79</v>
      </c>
      <c r="F186" t="s">
        <v>80</v>
      </c>
      <c r="G186">
        <v>27</v>
      </c>
      <c r="H186">
        <v>67</v>
      </c>
      <c r="I186">
        <v>12.2</v>
      </c>
      <c r="J186">
        <v>12</v>
      </c>
      <c r="K186">
        <v>5631</v>
      </c>
      <c r="L186" t="s">
        <v>67</v>
      </c>
    </row>
    <row r="187" spans="2:12" x14ac:dyDescent="0.25">
      <c r="B187">
        <v>326</v>
      </c>
      <c r="C187">
        <v>60095773</v>
      </c>
      <c r="D187" t="s">
        <v>14</v>
      </c>
      <c r="E187" t="s">
        <v>26</v>
      </c>
      <c r="F187" t="s">
        <v>27</v>
      </c>
      <c r="G187">
        <v>29</v>
      </c>
      <c r="H187">
        <v>79</v>
      </c>
      <c r="I187">
        <v>16.399999999999999</v>
      </c>
      <c r="J187">
        <v>6</v>
      </c>
      <c r="K187">
        <v>6071</v>
      </c>
      <c r="L187" t="s">
        <v>67</v>
      </c>
    </row>
    <row r="188" spans="2:12" x14ac:dyDescent="0.25">
      <c r="B188">
        <v>326</v>
      </c>
      <c r="C188">
        <v>60130026</v>
      </c>
      <c r="D188" t="s">
        <v>14</v>
      </c>
      <c r="E188" t="s">
        <v>81</v>
      </c>
      <c r="F188" t="s">
        <v>82</v>
      </c>
      <c r="G188">
        <v>38</v>
      </c>
      <c r="H188">
        <v>58</v>
      </c>
      <c r="I188">
        <v>12.4</v>
      </c>
      <c r="J188">
        <v>11</v>
      </c>
      <c r="K188">
        <v>7976</v>
      </c>
      <c r="L188" t="s">
        <v>67</v>
      </c>
    </row>
    <row r="189" spans="2:12" x14ac:dyDescent="0.25">
      <c r="B189">
        <v>326</v>
      </c>
      <c r="C189">
        <v>60245841</v>
      </c>
      <c r="D189" t="s">
        <v>14</v>
      </c>
      <c r="E189" t="s">
        <v>62</v>
      </c>
      <c r="F189" t="s">
        <v>63</v>
      </c>
      <c r="G189">
        <v>43</v>
      </c>
      <c r="H189">
        <v>54</v>
      </c>
      <c r="I189">
        <v>23.3</v>
      </c>
      <c r="J189">
        <v>0</v>
      </c>
      <c r="K189">
        <v>9042</v>
      </c>
      <c r="L189" t="s">
        <v>67</v>
      </c>
    </row>
    <row r="190" spans="2:12" x14ac:dyDescent="0.25">
      <c r="B190">
        <v>326</v>
      </c>
      <c r="C190">
        <v>60316404</v>
      </c>
      <c r="D190" t="s">
        <v>14</v>
      </c>
      <c r="E190" t="s">
        <v>28</v>
      </c>
      <c r="F190" t="s">
        <v>29</v>
      </c>
      <c r="G190">
        <v>29</v>
      </c>
      <c r="H190">
        <v>75</v>
      </c>
      <c r="I190">
        <v>15.8</v>
      </c>
      <c r="J190">
        <v>7</v>
      </c>
      <c r="K190">
        <v>6067</v>
      </c>
      <c r="L190" t="s">
        <v>67</v>
      </c>
    </row>
    <row r="191" spans="2:12" x14ac:dyDescent="0.25">
      <c r="B191">
        <v>326</v>
      </c>
      <c r="C191">
        <v>60316404</v>
      </c>
      <c r="D191" t="s">
        <v>14</v>
      </c>
      <c r="E191" t="s">
        <v>28</v>
      </c>
      <c r="F191" t="s">
        <v>30</v>
      </c>
      <c r="G191">
        <v>30</v>
      </c>
      <c r="H191">
        <v>75</v>
      </c>
      <c r="I191">
        <v>16.7</v>
      </c>
      <c r="J191">
        <v>6</v>
      </c>
      <c r="K191">
        <v>6281</v>
      </c>
      <c r="L191" t="s">
        <v>67</v>
      </c>
    </row>
    <row r="192" spans="2:12" x14ac:dyDescent="0.25">
      <c r="B192">
        <v>326</v>
      </c>
      <c r="C192">
        <v>60396363</v>
      </c>
      <c r="D192" t="s">
        <v>14</v>
      </c>
      <c r="E192" t="s">
        <v>127</v>
      </c>
      <c r="F192" t="s">
        <v>128</v>
      </c>
      <c r="G192">
        <v>43</v>
      </c>
      <c r="H192">
        <v>52</v>
      </c>
      <c r="I192">
        <v>5.3</v>
      </c>
      <c r="J192">
        <v>18</v>
      </c>
      <c r="K192">
        <v>9040</v>
      </c>
      <c r="L192" t="s">
        <v>67</v>
      </c>
    </row>
    <row r="193" spans="2:12" x14ac:dyDescent="0.25">
      <c r="B193">
        <v>326</v>
      </c>
      <c r="C193">
        <v>72901580</v>
      </c>
      <c r="D193" t="s">
        <v>14</v>
      </c>
      <c r="E193" t="s">
        <v>129</v>
      </c>
      <c r="F193" t="s">
        <v>130</v>
      </c>
      <c r="G193">
        <v>75</v>
      </c>
      <c r="H193">
        <v>46</v>
      </c>
      <c r="I193">
        <v>3.7</v>
      </c>
      <c r="J193">
        <v>19</v>
      </c>
      <c r="K193">
        <v>15882</v>
      </c>
      <c r="L193" t="s">
        <v>67</v>
      </c>
    </row>
    <row r="194" spans="2:12" x14ac:dyDescent="0.25">
      <c r="B194">
        <v>326</v>
      </c>
      <c r="C194">
        <v>74204078</v>
      </c>
      <c r="D194" t="s">
        <v>14</v>
      </c>
      <c r="E194" t="s">
        <v>113</v>
      </c>
      <c r="F194" t="s">
        <v>114</v>
      </c>
      <c r="G194">
        <v>69</v>
      </c>
      <c r="H194">
        <v>47</v>
      </c>
      <c r="I194">
        <v>6.5</v>
      </c>
      <c r="J194">
        <v>16</v>
      </c>
      <c r="K194">
        <v>14599</v>
      </c>
      <c r="L194" t="s">
        <v>67</v>
      </c>
    </row>
    <row r="195" spans="2:12" x14ac:dyDescent="0.25">
      <c r="B195">
        <v>326</v>
      </c>
      <c r="C195">
        <v>76200533</v>
      </c>
      <c r="D195" t="s">
        <v>14</v>
      </c>
      <c r="E195" t="s">
        <v>31</v>
      </c>
      <c r="F195" t="s">
        <v>32</v>
      </c>
      <c r="G195">
        <v>29</v>
      </c>
      <c r="H195">
        <v>65</v>
      </c>
      <c r="I195">
        <v>18.100000000000001</v>
      </c>
      <c r="J195">
        <v>6</v>
      </c>
      <c r="K195">
        <v>6057</v>
      </c>
      <c r="L195" t="s">
        <v>67</v>
      </c>
    </row>
    <row r="196" spans="2:12" x14ac:dyDescent="0.25">
      <c r="B196">
        <v>326</v>
      </c>
      <c r="C196">
        <v>76225129</v>
      </c>
      <c r="D196" t="s">
        <v>14</v>
      </c>
      <c r="E196" t="s">
        <v>83</v>
      </c>
      <c r="F196" t="s">
        <v>84</v>
      </c>
      <c r="G196">
        <v>27</v>
      </c>
      <c r="H196">
        <v>68</v>
      </c>
      <c r="I196">
        <v>15.1</v>
      </c>
      <c r="J196">
        <v>9</v>
      </c>
      <c r="K196">
        <v>5632</v>
      </c>
      <c r="L196" t="s">
        <v>67</v>
      </c>
    </row>
    <row r="197" spans="2:12" x14ac:dyDescent="0.25">
      <c r="B197">
        <v>326</v>
      </c>
      <c r="C197">
        <v>76225783</v>
      </c>
      <c r="D197" t="s">
        <v>14</v>
      </c>
      <c r="E197" t="s">
        <v>33</v>
      </c>
      <c r="F197" t="s">
        <v>34</v>
      </c>
      <c r="G197">
        <v>28</v>
      </c>
      <c r="H197">
        <v>74</v>
      </c>
      <c r="I197">
        <v>17.100000000000001</v>
      </c>
      <c r="J197">
        <v>6</v>
      </c>
      <c r="K197">
        <v>5852</v>
      </c>
      <c r="L197" t="s">
        <v>67</v>
      </c>
    </row>
    <row r="198" spans="2:12" x14ac:dyDescent="0.25">
      <c r="B198">
        <v>326</v>
      </c>
      <c r="C198">
        <v>76225794</v>
      </c>
      <c r="D198" t="s">
        <v>14</v>
      </c>
      <c r="E198" t="s">
        <v>64</v>
      </c>
      <c r="F198" t="s">
        <v>65</v>
      </c>
      <c r="G198">
        <v>37</v>
      </c>
      <c r="H198">
        <v>52</v>
      </c>
      <c r="I198">
        <v>15.9</v>
      </c>
      <c r="J198">
        <v>8</v>
      </c>
      <c r="K198">
        <v>7756</v>
      </c>
      <c r="L198" t="s">
        <v>67</v>
      </c>
    </row>
    <row r="199" spans="2:12" x14ac:dyDescent="0.25">
      <c r="B199">
        <v>326</v>
      </c>
      <c r="C199">
        <v>76250754</v>
      </c>
      <c r="D199" t="s">
        <v>14</v>
      </c>
      <c r="E199" t="s">
        <v>35</v>
      </c>
      <c r="F199" t="s">
        <v>36</v>
      </c>
      <c r="G199">
        <v>36</v>
      </c>
      <c r="H199">
        <v>58</v>
      </c>
      <c r="I199">
        <v>23.6</v>
      </c>
      <c r="J199">
        <v>0</v>
      </c>
      <c r="K199">
        <v>7548</v>
      </c>
      <c r="L199" t="s">
        <v>67</v>
      </c>
    </row>
    <row r="200" spans="2:12" x14ac:dyDescent="0.25">
      <c r="B200">
        <v>326</v>
      </c>
      <c r="C200">
        <v>76250760</v>
      </c>
      <c r="D200" t="s">
        <v>14</v>
      </c>
      <c r="E200" t="s">
        <v>37</v>
      </c>
      <c r="F200" t="s">
        <v>36</v>
      </c>
      <c r="G200">
        <v>36</v>
      </c>
      <c r="H200">
        <v>58</v>
      </c>
      <c r="I200">
        <v>23.6</v>
      </c>
      <c r="J200">
        <v>0</v>
      </c>
      <c r="K200">
        <v>7548</v>
      </c>
      <c r="L200" t="s">
        <v>67</v>
      </c>
    </row>
    <row r="201" spans="2:12" x14ac:dyDescent="0.25">
      <c r="B201">
        <v>326</v>
      </c>
      <c r="C201">
        <v>76250761</v>
      </c>
      <c r="D201" t="s">
        <v>14</v>
      </c>
      <c r="E201" t="s">
        <v>38</v>
      </c>
      <c r="F201" t="s">
        <v>39</v>
      </c>
      <c r="G201">
        <v>35</v>
      </c>
      <c r="H201">
        <v>57</v>
      </c>
      <c r="I201">
        <v>17.8</v>
      </c>
      <c r="J201">
        <v>6</v>
      </c>
      <c r="K201">
        <v>7333</v>
      </c>
      <c r="L201" t="s">
        <v>67</v>
      </c>
    </row>
    <row r="202" spans="2:12" x14ac:dyDescent="0.25">
      <c r="B202">
        <v>326</v>
      </c>
      <c r="C202">
        <v>90054600</v>
      </c>
      <c r="D202" t="s">
        <v>14</v>
      </c>
      <c r="E202" t="s">
        <v>40</v>
      </c>
      <c r="F202" t="s">
        <v>41</v>
      </c>
      <c r="G202">
        <v>34</v>
      </c>
      <c r="H202">
        <v>59</v>
      </c>
      <c r="I202">
        <v>23.8</v>
      </c>
      <c r="J202">
        <v>0</v>
      </c>
      <c r="K202">
        <v>7121</v>
      </c>
      <c r="L202" t="s">
        <v>67</v>
      </c>
    </row>
    <row r="203" spans="2:12" x14ac:dyDescent="0.25">
      <c r="B203">
        <v>326</v>
      </c>
      <c r="C203">
        <v>90634734</v>
      </c>
      <c r="D203" t="s">
        <v>14</v>
      </c>
      <c r="E203" t="s">
        <v>42</v>
      </c>
      <c r="F203" t="s">
        <v>30</v>
      </c>
      <c r="G203">
        <v>30</v>
      </c>
      <c r="H203">
        <v>75</v>
      </c>
      <c r="I203">
        <v>16.7</v>
      </c>
      <c r="J203">
        <v>6</v>
      </c>
      <c r="K203">
        <v>6281</v>
      </c>
      <c r="L203" t="s">
        <v>67</v>
      </c>
    </row>
    <row r="204" spans="2:12" x14ac:dyDescent="0.25">
      <c r="B204">
        <v>326</v>
      </c>
      <c r="C204">
        <v>90634769</v>
      </c>
      <c r="D204" t="s">
        <v>14</v>
      </c>
      <c r="E204" t="s">
        <v>43</v>
      </c>
      <c r="F204" t="s">
        <v>44</v>
      </c>
      <c r="G204">
        <v>35</v>
      </c>
      <c r="H204">
        <v>59</v>
      </c>
      <c r="I204">
        <v>23.7</v>
      </c>
      <c r="J204">
        <v>0</v>
      </c>
      <c r="K204">
        <v>7335</v>
      </c>
      <c r="L204" t="s">
        <v>67</v>
      </c>
    </row>
    <row r="205" spans="2:12" x14ac:dyDescent="0.25">
      <c r="B205">
        <v>326</v>
      </c>
      <c r="C205">
        <v>90634790</v>
      </c>
      <c r="D205" t="s">
        <v>14</v>
      </c>
      <c r="E205" t="s">
        <v>46</v>
      </c>
      <c r="F205" t="s">
        <v>30</v>
      </c>
      <c r="G205">
        <v>30</v>
      </c>
      <c r="H205">
        <v>75</v>
      </c>
      <c r="I205">
        <v>16.7</v>
      </c>
      <c r="J205">
        <v>6</v>
      </c>
      <c r="K205">
        <v>6281</v>
      </c>
      <c r="L205" t="s">
        <v>67</v>
      </c>
    </row>
    <row r="206" spans="2:12" x14ac:dyDescent="0.25">
      <c r="B206">
        <v>326</v>
      </c>
      <c r="C206">
        <v>90644159</v>
      </c>
      <c r="D206" t="s">
        <v>14</v>
      </c>
      <c r="E206" t="s">
        <v>47</v>
      </c>
      <c r="F206" t="s">
        <v>29</v>
      </c>
      <c r="G206">
        <v>29</v>
      </c>
      <c r="H206">
        <v>75</v>
      </c>
      <c r="I206">
        <v>15.8</v>
      </c>
      <c r="J206">
        <v>7</v>
      </c>
      <c r="K206">
        <v>6067</v>
      </c>
      <c r="L206" t="s">
        <v>67</v>
      </c>
    </row>
    <row r="207" spans="2:12" x14ac:dyDescent="0.25">
      <c r="B207">
        <v>326</v>
      </c>
      <c r="C207">
        <v>92513509</v>
      </c>
      <c r="D207" t="s">
        <v>14</v>
      </c>
      <c r="E207" t="s">
        <v>48</v>
      </c>
      <c r="F207" t="s">
        <v>49</v>
      </c>
      <c r="G207">
        <v>29</v>
      </c>
      <c r="H207">
        <v>77</v>
      </c>
      <c r="I207">
        <v>17.5</v>
      </c>
      <c r="J207">
        <v>5</v>
      </c>
      <c r="K207">
        <v>6069</v>
      </c>
      <c r="L207" t="s">
        <v>67</v>
      </c>
    </row>
    <row r="208" spans="2:12" x14ac:dyDescent="0.25">
      <c r="B208">
        <v>326</v>
      </c>
      <c r="C208">
        <v>93055508</v>
      </c>
      <c r="D208" t="s">
        <v>14</v>
      </c>
      <c r="E208" t="s">
        <v>85</v>
      </c>
      <c r="F208" t="s">
        <v>86</v>
      </c>
      <c r="G208">
        <v>47</v>
      </c>
      <c r="H208">
        <v>69</v>
      </c>
      <c r="I208">
        <v>11.9</v>
      </c>
      <c r="J208">
        <v>9</v>
      </c>
      <c r="K208">
        <v>9913</v>
      </c>
      <c r="L208" t="s">
        <v>67</v>
      </c>
    </row>
    <row r="209" spans="2:12" x14ac:dyDescent="0.25">
      <c r="B209">
        <v>326</v>
      </c>
      <c r="C209">
        <v>10006952</v>
      </c>
      <c r="D209" t="s">
        <v>14</v>
      </c>
      <c r="E209" t="s">
        <v>87</v>
      </c>
      <c r="F209" t="s">
        <v>88</v>
      </c>
      <c r="G209">
        <v>76</v>
      </c>
      <c r="H209">
        <v>52</v>
      </c>
      <c r="I209">
        <v>14.1</v>
      </c>
      <c r="J209">
        <v>7</v>
      </c>
      <c r="K209">
        <v>16102</v>
      </c>
      <c r="L209" t="s">
        <v>171</v>
      </c>
    </row>
    <row r="210" spans="2:12" x14ac:dyDescent="0.25">
      <c r="B210">
        <v>326</v>
      </c>
      <c r="C210">
        <v>10006982</v>
      </c>
      <c r="D210" t="s">
        <v>14</v>
      </c>
      <c r="E210" t="s">
        <v>95</v>
      </c>
      <c r="F210" t="s">
        <v>96</v>
      </c>
      <c r="G210">
        <v>49</v>
      </c>
      <c r="H210">
        <v>60</v>
      </c>
      <c r="I210">
        <v>6.8</v>
      </c>
      <c r="J210">
        <v>14</v>
      </c>
      <c r="K210">
        <v>10332</v>
      </c>
      <c r="L210" t="s">
        <v>171</v>
      </c>
    </row>
    <row r="211" spans="2:12" x14ac:dyDescent="0.25">
      <c r="B211">
        <v>326</v>
      </c>
      <c r="C211">
        <v>10008487</v>
      </c>
      <c r="D211" t="s">
        <v>14</v>
      </c>
      <c r="E211" t="s">
        <v>102</v>
      </c>
      <c r="F211" t="s">
        <v>103</v>
      </c>
      <c r="G211">
        <v>40</v>
      </c>
      <c r="H211">
        <v>51</v>
      </c>
      <c r="I211">
        <v>5.8</v>
      </c>
      <c r="J211">
        <v>17</v>
      </c>
      <c r="K211">
        <v>8397</v>
      </c>
      <c r="L211" t="s">
        <v>171</v>
      </c>
    </row>
    <row r="212" spans="2:12" x14ac:dyDescent="0.25">
      <c r="B212">
        <v>326</v>
      </c>
      <c r="C212">
        <v>10015950</v>
      </c>
      <c r="D212" t="s">
        <v>14</v>
      </c>
      <c r="E212" t="s">
        <v>117</v>
      </c>
      <c r="F212" t="s">
        <v>118</v>
      </c>
      <c r="G212">
        <v>47</v>
      </c>
      <c r="H212">
        <v>57</v>
      </c>
      <c r="I212">
        <v>2.5</v>
      </c>
      <c r="J212">
        <v>19</v>
      </c>
      <c r="K212">
        <v>9901</v>
      </c>
      <c r="L212" t="s">
        <v>171</v>
      </c>
    </row>
    <row r="213" spans="2:12" x14ac:dyDescent="0.25">
      <c r="B213">
        <v>326</v>
      </c>
      <c r="C213">
        <v>60001792</v>
      </c>
      <c r="D213" t="s">
        <v>14</v>
      </c>
      <c r="E213" t="s">
        <v>104</v>
      </c>
      <c r="F213" t="s">
        <v>105</v>
      </c>
      <c r="G213">
        <v>51</v>
      </c>
      <c r="H213">
        <v>56</v>
      </c>
      <c r="I213">
        <v>8.1</v>
      </c>
      <c r="J213">
        <v>13</v>
      </c>
      <c r="K213">
        <v>10756</v>
      </c>
      <c r="L213" t="s">
        <v>171</v>
      </c>
    </row>
    <row r="214" spans="2:12" x14ac:dyDescent="0.25">
      <c r="B214">
        <v>326</v>
      </c>
      <c r="C214">
        <v>60002154</v>
      </c>
      <c r="D214" t="s">
        <v>14</v>
      </c>
      <c r="E214" t="s">
        <v>115</v>
      </c>
      <c r="F214" t="s">
        <v>116</v>
      </c>
      <c r="G214">
        <v>29</v>
      </c>
      <c r="H214">
        <v>85</v>
      </c>
      <c r="I214">
        <v>4.3</v>
      </c>
      <c r="J214">
        <v>17</v>
      </c>
      <c r="K214">
        <v>6077</v>
      </c>
      <c r="L214" t="s">
        <v>171</v>
      </c>
    </row>
    <row r="215" spans="2:12" x14ac:dyDescent="0.25">
      <c r="B215">
        <v>326</v>
      </c>
      <c r="C215">
        <v>60007939</v>
      </c>
      <c r="D215" t="s">
        <v>14</v>
      </c>
      <c r="E215" t="s">
        <v>119</v>
      </c>
      <c r="F215" t="s">
        <v>120</v>
      </c>
      <c r="G215">
        <v>45</v>
      </c>
      <c r="H215">
        <v>50</v>
      </c>
      <c r="I215">
        <v>1.5</v>
      </c>
      <c r="J215">
        <v>20</v>
      </c>
      <c r="K215">
        <v>9466</v>
      </c>
      <c r="L215" t="s">
        <v>171</v>
      </c>
    </row>
    <row r="216" spans="2:12" x14ac:dyDescent="0.25">
      <c r="B216">
        <v>326</v>
      </c>
      <c r="C216">
        <v>60009194</v>
      </c>
      <c r="D216" t="s">
        <v>14</v>
      </c>
      <c r="E216" t="s">
        <v>69</v>
      </c>
      <c r="F216" t="s">
        <v>70</v>
      </c>
      <c r="G216">
        <v>48</v>
      </c>
      <c r="H216">
        <v>65</v>
      </c>
      <c r="I216">
        <v>12.4</v>
      </c>
      <c r="J216">
        <v>8</v>
      </c>
      <c r="K216">
        <v>10123</v>
      </c>
      <c r="L216" t="s">
        <v>171</v>
      </c>
    </row>
    <row r="217" spans="2:12" x14ac:dyDescent="0.25">
      <c r="B217">
        <v>326</v>
      </c>
      <c r="C217">
        <v>60018665</v>
      </c>
      <c r="D217" t="s">
        <v>14</v>
      </c>
      <c r="E217" t="s">
        <v>121</v>
      </c>
      <c r="F217" t="s">
        <v>122</v>
      </c>
      <c r="G217">
        <v>29</v>
      </c>
      <c r="H217">
        <v>48</v>
      </c>
      <c r="I217">
        <v>5.4</v>
      </c>
      <c r="J217">
        <v>19</v>
      </c>
      <c r="K217">
        <v>6040</v>
      </c>
      <c r="L217" t="s">
        <v>171</v>
      </c>
    </row>
    <row r="218" spans="2:12" x14ac:dyDescent="0.25">
      <c r="B218">
        <v>326</v>
      </c>
      <c r="C218">
        <v>60022796</v>
      </c>
      <c r="D218" t="s">
        <v>14</v>
      </c>
      <c r="E218" t="s">
        <v>50</v>
      </c>
      <c r="F218" t="s">
        <v>51</v>
      </c>
      <c r="G218">
        <v>39</v>
      </c>
      <c r="H218">
        <v>55</v>
      </c>
      <c r="I218">
        <v>16.7</v>
      </c>
      <c r="J218">
        <v>6</v>
      </c>
      <c r="K218">
        <v>8187</v>
      </c>
      <c r="L218" t="s">
        <v>171</v>
      </c>
    </row>
    <row r="219" spans="2:12" x14ac:dyDescent="0.25">
      <c r="B219">
        <v>326</v>
      </c>
      <c r="C219">
        <v>60022858</v>
      </c>
      <c r="D219" t="s">
        <v>14</v>
      </c>
      <c r="E219" t="s">
        <v>71</v>
      </c>
      <c r="F219" t="s">
        <v>72</v>
      </c>
      <c r="G219">
        <v>49</v>
      </c>
      <c r="H219">
        <v>62</v>
      </c>
      <c r="I219">
        <v>13.7</v>
      </c>
      <c r="J219">
        <v>7</v>
      </c>
      <c r="K219">
        <v>10334</v>
      </c>
      <c r="L219" t="s">
        <v>171</v>
      </c>
    </row>
    <row r="220" spans="2:12" x14ac:dyDescent="0.25">
      <c r="B220">
        <v>326</v>
      </c>
      <c r="C220">
        <v>60027234</v>
      </c>
      <c r="D220" t="s">
        <v>14</v>
      </c>
      <c r="E220" t="s">
        <v>73</v>
      </c>
      <c r="F220" t="s">
        <v>74</v>
      </c>
      <c r="G220">
        <v>46</v>
      </c>
      <c r="H220">
        <v>65</v>
      </c>
      <c r="I220">
        <v>9.5</v>
      </c>
      <c r="J220">
        <v>11</v>
      </c>
      <c r="K220">
        <v>9695</v>
      </c>
      <c r="L220" t="s">
        <v>171</v>
      </c>
    </row>
    <row r="221" spans="2:12" x14ac:dyDescent="0.25">
      <c r="B221">
        <v>326</v>
      </c>
      <c r="C221">
        <v>60029952</v>
      </c>
      <c r="D221" t="s">
        <v>14</v>
      </c>
      <c r="E221" t="s">
        <v>52</v>
      </c>
      <c r="F221" t="s">
        <v>53</v>
      </c>
      <c r="G221">
        <v>58</v>
      </c>
      <c r="H221">
        <v>54</v>
      </c>
      <c r="I221">
        <v>17.2</v>
      </c>
      <c r="J221">
        <v>4</v>
      </c>
      <c r="K221">
        <v>12252</v>
      </c>
      <c r="L221" t="s">
        <v>171</v>
      </c>
    </row>
    <row r="222" spans="2:12" x14ac:dyDescent="0.25">
      <c r="B222">
        <v>326</v>
      </c>
      <c r="C222">
        <v>60033810</v>
      </c>
      <c r="D222" t="s">
        <v>14</v>
      </c>
      <c r="E222" t="s">
        <v>131</v>
      </c>
      <c r="F222" t="s">
        <v>132</v>
      </c>
      <c r="G222">
        <v>28</v>
      </c>
      <c r="H222">
        <v>54</v>
      </c>
      <c r="I222">
        <v>2.2999999999999998</v>
      </c>
      <c r="J222">
        <v>22</v>
      </c>
      <c r="K222">
        <v>5832</v>
      </c>
      <c r="L222" t="s">
        <v>171</v>
      </c>
    </row>
    <row r="223" spans="2:12" x14ac:dyDescent="0.25">
      <c r="B223">
        <v>326</v>
      </c>
      <c r="C223">
        <v>60034428</v>
      </c>
      <c r="D223" t="s">
        <v>14</v>
      </c>
      <c r="E223" t="s">
        <v>133</v>
      </c>
      <c r="F223" t="s">
        <v>134</v>
      </c>
      <c r="G223">
        <v>45</v>
      </c>
      <c r="H223">
        <v>56</v>
      </c>
      <c r="I223">
        <v>2.2000000000000002</v>
      </c>
      <c r="J223">
        <v>20</v>
      </c>
      <c r="K223">
        <v>9472</v>
      </c>
      <c r="L223" t="s">
        <v>171</v>
      </c>
    </row>
    <row r="224" spans="2:12" x14ac:dyDescent="0.25">
      <c r="B224">
        <v>326</v>
      </c>
      <c r="C224">
        <v>60036280</v>
      </c>
      <c r="D224" t="s">
        <v>14</v>
      </c>
      <c r="E224" t="s">
        <v>106</v>
      </c>
      <c r="F224" t="s">
        <v>107</v>
      </c>
      <c r="G224">
        <v>38</v>
      </c>
      <c r="H224">
        <v>50</v>
      </c>
      <c r="I224">
        <v>6</v>
      </c>
      <c r="J224">
        <v>17</v>
      </c>
      <c r="K224">
        <v>7968</v>
      </c>
      <c r="L224" t="s">
        <v>171</v>
      </c>
    </row>
    <row r="225" spans="2:12" x14ac:dyDescent="0.25">
      <c r="B225">
        <v>326</v>
      </c>
      <c r="C225">
        <v>60038033</v>
      </c>
      <c r="D225" t="s">
        <v>14</v>
      </c>
      <c r="E225" t="s">
        <v>89</v>
      </c>
      <c r="F225" t="s">
        <v>90</v>
      </c>
      <c r="G225">
        <v>53</v>
      </c>
      <c r="H225">
        <v>56</v>
      </c>
      <c r="I225">
        <v>13.1</v>
      </c>
      <c r="J225">
        <v>8</v>
      </c>
      <c r="K225">
        <v>11184</v>
      </c>
      <c r="L225" t="s">
        <v>171</v>
      </c>
    </row>
    <row r="226" spans="2:12" x14ac:dyDescent="0.25">
      <c r="B226">
        <v>326</v>
      </c>
      <c r="C226">
        <v>60038666</v>
      </c>
      <c r="D226" t="s">
        <v>14</v>
      </c>
      <c r="E226" t="s">
        <v>54</v>
      </c>
      <c r="F226" t="s">
        <v>55</v>
      </c>
      <c r="G226">
        <v>64</v>
      </c>
      <c r="H226">
        <v>52</v>
      </c>
      <c r="I226">
        <v>16.3</v>
      </c>
      <c r="J226">
        <v>5</v>
      </c>
      <c r="K226">
        <v>13534</v>
      </c>
      <c r="L226" t="s">
        <v>171</v>
      </c>
    </row>
    <row r="227" spans="2:12" x14ac:dyDescent="0.25">
      <c r="B227">
        <v>326</v>
      </c>
      <c r="C227">
        <v>60038749</v>
      </c>
      <c r="D227" t="s">
        <v>14</v>
      </c>
      <c r="E227" t="s">
        <v>16</v>
      </c>
      <c r="F227" t="s">
        <v>17</v>
      </c>
      <c r="G227">
        <v>39</v>
      </c>
      <c r="H227">
        <v>57</v>
      </c>
      <c r="I227">
        <v>22.5</v>
      </c>
      <c r="J227">
        <v>0</v>
      </c>
      <c r="K227">
        <v>8189</v>
      </c>
      <c r="L227" t="s">
        <v>171</v>
      </c>
    </row>
    <row r="228" spans="2:12" x14ac:dyDescent="0.25">
      <c r="B228">
        <v>326</v>
      </c>
      <c r="C228">
        <v>60038789</v>
      </c>
      <c r="D228" t="s">
        <v>14</v>
      </c>
      <c r="E228" t="s">
        <v>108</v>
      </c>
      <c r="F228" t="s">
        <v>109</v>
      </c>
      <c r="G228">
        <v>52</v>
      </c>
      <c r="H228">
        <v>55</v>
      </c>
      <c r="I228">
        <v>7.1</v>
      </c>
      <c r="J228">
        <v>14</v>
      </c>
      <c r="K228">
        <v>10969</v>
      </c>
      <c r="L228" t="s">
        <v>171</v>
      </c>
    </row>
    <row r="229" spans="2:12" x14ac:dyDescent="0.25">
      <c r="B229">
        <v>326</v>
      </c>
      <c r="C229">
        <v>60043668</v>
      </c>
      <c r="D229" t="s">
        <v>14</v>
      </c>
      <c r="E229" t="s">
        <v>18</v>
      </c>
      <c r="F229" t="s">
        <v>19</v>
      </c>
      <c r="G229">
        <v>32</v>
      </c>
      <c r="H229">
        <v>59</v>
      </c>
      <c r="I229">
        <v>18.2</v>
      </c>
      <c r="J229">
        <v>5</v>
      </c>
      <c r="K229">
        <v>6693</v>
      </c>
      <c r="L229" t="s">
        <v>171</v>
      </c>
    </row>
    <row r="230" spans="2:12" x14ac:dyDescent="0.25">
      <c r="B230">
        <v>326</v>
      </c>
      <c r="C230">
        <v>60043928</v>
      </c>
      <c r="D230" t="s">
        <v>14</v>
      </c>
      <c r="E230" t="s">
        <v>135</v>
      </c>
      <c r="F230" t="s">
        <v>136</v>
      </c>
      <c r="G230">
        <v>27</v>
      </c>
      <c r="H230">
        <v>45</v>
      </c>
      <c r="I230">
        <v>0.1</v>
      </c>
      <c r="J230">
        <v>21</v>
      </c>
      <c r="K230">
        <v>5609</v>
      </c>
      <c r="L230" t="s">
        <v>171</v>
      </c>
    </row>
    <row r="231" spans="2:12" x14ac:dyDescent="0.25">
      <c r="B231">
        <v>326</v>
      </c>
      <c r="C231">
        <v>60046065</v>
      </c>
      <c r="D231" t="s">
        <v>14</v>
      </c>
      <c r="E231" t="s">
        <v>56</v>
      </c>
      <c r="F231" t="s">
        <v>57</v>
      </c>
      <c r="G231">
        <v>66</v>
      </c>
      <c r="H231">
        <v>48</v>
      </c>
      <c r="I231">
        <v>16.399999999999999</v>
      </c>
      <c r="J231">
        <v>5</v>
      </c>
      <c r="K231">
        <v>13958</v>
      </c>
      <c r="L231" t="s">
        <v>171</v>
      </c>
    </row>
    <row r="232" spans="2:12" x14ac:dyDescent="0.25">
      <c r="B232">
        <v>326</v>
      </c>
      <c r="C232">
        <v>60057387</v>
      </c>
      <c r="D232" t="s">
        <v>14</v>
      </c>
      <c r="E232" t="s">
        <v>110</v>
      </c>
      <c r="F232" t="s">
        <v>111</v>
      </c>
      <c r="G232">
        <v>41</v>
      </c>
      <c r="H232">
        <v>53</v>
      </c>
      <c r="I232">
        <v>7.6</v>
      </c>
      <c r="J232">
        <v>15</v>
      </c>
      <c r="K232">
        <v>8613</v>
      </c>
      <c r="L232" t="s">
        <v>171</v>
      </c>
    </row>
    <row r="233" spans="2:12" x14ac:dyDescent="0.25">
      <c r="B233">
        <v>326</v>
      </c>
      <c r="C233">
        <v>60066621</v>
      </c>
      <c r="D233" t="s">
        <v>14</v>
      </c>
      <c r="E233" t="s">
        <v>112</v>
      </c>
      <c r="F233" t="s">
        <v>111</v>
      </c>
      <c r="G233">
        <v>41</v>
      </c>
      <c r="H233">
        <v>53</v>
      </c>
      <c r="I233">
        <v>7.6</v>
      </c>
      <c r="J233">
        <v>15</v>
      </c>
      <c r="K233">
        <v>8613</v>
      </c>
      <c r="L233" t="s">
        <v>171</v>
      </c>
    </row>
    <row r="234" spans="2:12" x14ac:dyDescent="0.25">
      <c r="B234">
        <v>326</v>
      </c>
      <c r="C234">
        <v>60066670</v>
      </c>
      <c r="D234" t="s">
        <v>14</v>
      </c>
      <c r="E234" t="s">
        <v>20</v>
      </c>
      <c r="F234" t="s">
        <v>21</v>
      </c>
      <c r="G234">
        <v>32</v>
      </c>
      <c r="H234">
        <v>84</v>
      </c>
      <c r="I234">
        <v>16.7</v>
      </c>
      <c r="J234">
        <v>4</v>
      </c>
      <c r="K234">
        <v>6718</v>
      </c>
      <c r="L234" t="s">
        <v>171</v>
      </c>
    </row>
    <row r="235" spans="2:12" x14ac:dyDescent="0.25">
      <c r="B235">
        <v>326</v>
      </c>
      <c r="C235">
        <v>60070804</v>
      </c>
      <c r="D235" t="s">
        <v>14</v>
      </c>
      <c r="E235" t="s">
        <v>22</v>
      </c>
      <c r="F235" t="s">
        <v>23</v>
      </c>
      <c r="G235">
        <v>45</v>
      </c>
      <c r="H235">
        <v>61</v>
      </c>
      <c r="I235">
        <v>19.5</v>
      </c>
      <c r="J235">
        <v>2</v>
      </c>
      <c r="K235">
        <v>9477</v>
      </c>
      <c r="L235" t="s">
        <v>171</v>
      </c>
    </row>
    <row r="236" spans="2:12" x14ac:dyDescent="0.25">
      <c r="B236">
        <v>326</v>
      </c>
      <c r="C236">
        <v>60075186</v>
      </c>
      <c r="D236" t="s">
        <v>14</v>
      </c>
      <c r="E236" t="s">
        <v>100</v>
      </c>
      <c r="F236" t="s">
        <v>101</v>
      </c>
      <c r="G236">
        <v>46</v>
      </c>
      <c r="H236">
        <v>60</v>
      </c>
      <c r="I236">
        <v>7.4</v>
      </c>
      <c r="J236">
        <v>14</v>
      </c>
      <c r="K236">
        <v>9690</v>
      </c>
      <c r="L236" t="s">
        <v>171</v>
      </c>
    </row>
    <row r="237" spans="2:12" x14ac:dyDescent="0.25">
      <c r="B237">
        <v>326</v>
      </c>
      <c r="C237">
        <v>60077086</v>
      </c>
      <c r="D237" t="s">
        <v>14</v>
      </c>
      <c r="E237" t="s">
        <v>91</v>
      </c>
      <c r="F237" t="s">
        <v>92</v>
      </c>
      <c r="G237">
        <v>59</v>
      </c>
      <c r="H237">
        <v>51</v>
      </c>
      <c r="I237">
        <v>11.4</v>
      </c>
      <c r="J237">
        <v>10</v>
      </c>
      <c r="K237">
        <v>12463</v>
      </c>
      <c r="L237" t="s">
        <v>171</v>
      </c>
    </row>
    <row r="238" spans="2:12" x14ac:dyDescent="0.25">
      <c r="B238">
        <v>326</v>
      </c>
      <c r="C238">
        <v>60077179</v>
      </c>
      <c r="D238" t="s">
        <v>14</v>
      </c>
      <c r="E238" t="s">
        <v>24</v>
      </c>
      <c r="F238" t="s">
        <v>25</v>
      </c>
      <c r="G238">
        <v>40</v>
      </c>
      <c r="H238">
        <v>55</v>
      </c>
      <c r="I238">
        <v>22.6</v>
      </c>
      <c r="J238">
        <v>0</v>
      </c>
      <c r="K238">
        <v>8401</v>
      </c>
      <c r="L238" t="s">
        <v>171</v>
      </c>
    </row>
    <row r="239" spans="2:12" x14ac:dyDescent="0.25">
      <c r="B239">
        <v>326</v>
      </c>
      <c r="C239">
        <v>60077224</v>
      </c>
      <c r="D239" t="s">
        <v>14</v>
      </c>
      <c r="E239" t="s">
        <v>93</v>
      </c>
      <c r="F239" t="s">
        <v>94</v>
      </c>
      <c r="G239">
        <v>83</v>
      </c>
      <c r="H239">
        <v>55</v>
      </c>
      <c r="I239">
        <v>10.4</v>
      </c>
      <c r="J239">
        <v>10</v>
      </c>
      <c r="K239">
        <v>17603</v>
      </c>
      <c r="L239" t="s">
        <v>171</v>
      </c>
    </row>
    <row r="240" spans="2:12" x14ac:dyDescent="0.25">
      <c r="B240">
        <v>326</v>
      </c>
      <c r="C240">
        <v>60077292</v>
      </c>
      <c r="D240" t="s">
        <v>14</v>
      </c>
      <c r="E240" t="s">
        <v>75</v>
      </c>
      <c r="F240" t="s">
        <v>76</v>
      </c>
      <c r="G240">
        <v>44</v>
      </c>
      <c r="H240">
        <v>68</v>
      </c>
      <c r="I240">
        <v>12.6</v>
      </c>
      <c r="J240">
        <v>8</v>
      </c>
      <c r="K240">
        <v>9270</v>
      </c>
      <c r="L240" t="s">
        <v>171</v>
      </c>
    </row>
    <row r="241" spans="2:12" x14ac:dyDescent="0.25">
      <c r="B241">
        <v>326</v>
      </c>
      <c r="C241">
        <v>60077321</v>
      </c>
      <c r="D241" t="s">
        <v>14</v>
      </c>
      <c r="E241" t="s">
        <v>58</v>
      </c>
      <c r="F241" t="s">
        <v>59</v>
      </c>
      <c r="G241">
        <v>70</v>
      </c>
      <c r="H241">
        <v>52</v>
      </c>
      <c r="I241">
        <v>14.3</v>
      </c>
      <c r="J241">
        <v>7</v>
      </c>
      <c r="K241">
        <v>14818</v>
      </c>
      <c r="L241" t="s">
        <v>171</v>
      </c>
    </row>
    <row r="242" spans="2:12" x14ac:dyDescent="0.25">
      <c r="B242">
        <v>326</v>
      </c>
      <c r="C242">
        <v>60078167</v>
      </c>
      <c r="D242" t="s">
        <v>14</v>
      </c>
      <c r="E242" t="s">
        <v>123</v>
      </c>
      <c r="F242" t="s">
        <v>124</v>
      </c>
      <c r="G242">
        <v>45</v>
      </c>
      <c r="H242">
        <v>54</v>
      </c>
      <c r="I242">
        <v>4.4000000000000004</v>
      </c>
      <c r="J242">
        <v>18</v>
      </c>
      <c r="K242">
        <v>9470</v>
      </c>
      <c r="L242" t="s">
        <v>171</v>
      </c>
    </row>
    <row r="243" spans="2:12" x14ac:dyDescent="0.25">
      <c r="B243">
        <v>326</v>
      </c>
      <c r="C243">
        <v>60078567</v>
      </c>
      <c r="D243" t="s">
        <v>14</v>
      </c>
      <c r="E243" t="s">
        <v>77</v>
      </c>
      <c r="F243" t="s">
        <v>78</v>
      </c>
      <c r="G243">
        <v>28</v>
      </c>
      <c r="H243">
        <v>59</v>
      </c>
      <c r="I243">
        <v>10.1</v>
      </c>
      <c r="J243">
        <v>14</v>
      </c>
      <c r="K243">
        <v>5837</v>
      </c>
      <c r="L243" t="s">
        <v>171</v>
      </c>
    </row>
    <row r="244" spans="2:12" x14ac:dyDescent="0.25">
      <c r="B244">
        <v>326</v>
      </c>
      <c r="C244">
        <v>60084138</v>
      </c>
      <c r="D244" t="s">
        <v>14</v>
      </c>
      <c r="E244" t="s">
        <v>125</v>
      </c>
      <c r="F244" t="s">
        <v>126</v>
      </c>
      <c r="G244">
        <v>28</v>
      </c>
      <c r="H244">
        <v>50</v>
      </c>
      <c r="I244">
        <v>5.5</v>
      </c>
      <c r="J244">
        <v>19</v>
      </c>
      <c r="K244">
        <v>5828</v>
      </c>
      <c r="L244" t="s">
        <v>171</v>
      </c>
    </row>
    <row r="245" spans="2:12" x14ac:dyDescent="0.25">
      <c r="B245">
        <v>326</v>
      </c>
      <c r="C245">
        <v>60089358</v>
      </c>
      <c r="D245" t="s">
        <v>14</v>
      </c>
      <c r="E245" t="s">
        <v>60</v>
      </c>
      <c r="F245" t="s">
        <v>61</v>
      </c>
      <c r="G245">
        <v>34</v>
      </c>
      <c r="H245">
        <v>54</v>
      </c>
      <c r="I245">
        <v>17.3</v>
      </c>
      <c r="J245">
        <v>6</v>
      </c>
      <c r="K245">
        <v>7116</v>
      </c>
      <c r="L245" t="s">
        <v>171</v>
      </c>
    </row>
    <row r="246" spans="2:12" x14ac:dyDescent="0.25">
      <c r="B246">
        <v>326</v>
      </c>
      <c r="C246">
        <v>60095743</v>
      </c>
      <c r="D246" t="s">
        <v>14</v>
      </c>
      <c r="E246" t="s">
        <v>79</v>
      </c>
      <c r="F246" t="s">
        <v>80</v>
      </c>
      <c r="G246">
        <v>27</v>
      </c>
      <c r="H246">
        <v>67</v>
      </c>
      <c r="I246">
        <v>11.3</v>
      </c>
      <c r="J246">
        <v>12</v>
      </c>
      <c r="K246">
        <v>5631</v>
      </c>
      <c r="L246" t="s">
        <v>171</v>
      </c>
    </row>
    <row r="247" spans="2:12" x14ac:dyDescent="0.25">
      <c r="B247">
        <v>326</v>
      </c>
      <c r="C247">
        <v>60095773</v>
      </c>
      <c r="D247" t="s">
        <v>14</v>
      </c>
      <c r="E247" t="s">
        <v>26</v>
      </c>
      <c r="F247" t="s">
        <v>27</v>
      </c>
      <c r="G247">
        <v>29</v>
      </c>
      <c r="H247">
        <v>79</v>
      </c>
      <c r="I247">
        <v>15.6</v>
      </c>
      <c r="J247">
        <v>6</v>
      </c>
      <c r="K247">
        <v>6071</v>
      </c>
      <c r="L247" t="s">
        <v>171</v>
      </c>
    </row>
    <row r="248" spans="2:12" x14ac:dyDescent="0.25">
      <c r="B248">
        <v>326</v>
      </c>
      <c r="C248">
        <v>60130026</v>
      </c>
      <c r="D248" t="s">
        <v>14</v>
      </c>
      <c r="E248" t="s">
        <v>81</v>
      </c>
      <c r="F248" t="s">
        <v>82</v>
      </c>
      <c r="G248">
        <v>38</v>
      </c>
      <c r="H248">
        <v>58</v>
      </c>
      <c r="I248">
        <v>11.6</v>
      </c>
      <c r="J248">
        <v>11</v>
      </c>
      <c r="K248">
        <v>7976</v>
      </c>
      <c r="L248" t="s">
        <v>171</v>
      </c>
    </row>
    <row r="249" spans="2:12" x14ac:dyDescent="0.25">
      <c r="B249">
        <v>326</v>
      </c>
      <c r="C249">
        <v>60245841</v>
      </c>
      <c r="D249" t="s">
        <v>14</v>
      </c>
      <c r="E249" t="s">
        <v>62</v>
      </c>
      <c r="F249" t="s">
        <v>63</v>
      </c>
      <c r="G249">
        <v>43</v>
      </c>
      <c r="H249">
        <v>54</v>
      </c>
      <c r="I249">
        <v>22.5</v>
      </c>
      <c r="J249">
        <v>0</v>
      </c>
      <c r="K249">
        <v>9042</v>
      </c>
      <c r="L249" t="s">
        <v>171</v>
      </c>
    </row>
    <row r="250" spans="2:12" x14ac:dyDescent="0.25">
      <c r="B250">
        <v>326</v>
      </c>
      <c r="C250">
        <v>60316404</v>
      </c>
      <c r="D250" t="s">
        <v>14</v>
      </c>
      <c r="E250" t="s">
        <v>28</v>
      </c>
      <c r="F250" t="s">
        <v>29</v>
      </c>
      <c r="G250">
        <v>29</v>
      </c>
      <c r="H250">
        <v>75</v>
      </c>
      <c r="I250">
        <v>14.7</v>
      </c>
      <c r="J250">
        <v>7</v>
      </c>
      <c r="K250">
        <v>6067</v>
      </c>
      <c r="L250" t="s">
        <v>171</v>
      </c>
    </row>
    <row r="251" spans="2:12" x14ac:dyDescent="0.25">
      <c r="B251">
        <v>326</v>
      </c>
      <c r="C251">
        <v>60316404</v>
      </c>
      <c r="D251" t="s">
        <v>14</v>
      </c>
      <c r="E251" t="s">
        <v>28</v>
      </c>
      <c r="F251" t="s">
        <v>30</v>
      </c>
      <c r="G251">
        <v>30</v>
      </c>
      <c r="H251">
        <v>75</v>
      </c>
      <c r="I251">
        <v>15.6</v>
      </c>
      <c r="J251">
        <v>6</v>
      </c>
      <c r="K251">
        <v>6281</v>
      </c>
      <c r="L251" t="s">
        <v>171</v>
      </c>
    </row>
    <row r="252" spans="2:12" x14ac:dyDescent="0.25">
      <c r="B252">
        <v>326</v>
      </c>
      <c r="C252">
        <v>60396363</v>
      </c>
      <c r="D252" t="s">
        <v>14</v>
      </c>
      <c r="E252" t="s">
        <v>127</v>
      </c>
      <c r="F252" t="s">
        <v>128</v>
      </c>
      <c r="G252">
        <v>43</v>
      </c>
      <c r="H252">
        <v>52</v>
      </c>
      <c r="I252">
        <v>4.5</v>
      </c>
      <c r="J252">
        <v>18</v>
      </c>
      <c r="K252">
        <v>9040</v>
      </c>
      <c r="L252" t="s">
        <v>171</v>
      </c>
    </row>
    <row r="253" spans="2:12" x14ac:dyDescent="0.25">
      <c r="B253">
        <v>326</v>
      </c>
      <c r="C253">
        <v>72901580</v>
      </c>
      <c r="D253" t="s">
        <v>14</v>
      </c>
      <c r="E253" t="s">
        <v>129</v>
      </c>
      <c r="F253" t="s">
        <v>130</v>
      </c>
      <c r="G253">
        <v>75</v>
      </c>
      <c r="H253">
        <v>46</v>
      </c>
      <c r="I253">
        <v>2.7</v>
      </c>
      <c r="J253">
        <v>19</v>
      </c>
      <c r="K253">
        <v>15882</v>
      </c>
      <c r="L253" t="s">
        <v>171</v>
      </c>
    </row>
    <row r="254" spans="2:12" x14ac:dyDescent="0.25">
      <c r="B254">
        <v>326</v>
      </c>
      <c r="C254">
        <v>74204078</v>
      </c>
      <c r="D254" t="s">
        <v>14</v>
      </c>
      <c r="E254" t="s">
        <v>113</v>
      </c>
      <c r="F254" t="s">
        <v>114</v>
      </c>
      <c r="G254">
        <v>69</v>
      </c>
      <c r="H254">
        <v>47</v>
      </c>
      <c r="I254">
        <v>5.5</v>
      </c>
      <c r="J254">
        <v>16</v>
      </c>
      <c r="K254">
        <v>14599</v>
      </c>
      <c r="L254" t="s">
        <v>171</v>
      </c>
    </row>
    <row r="255" spans="2:12" x14ac:dyDescent="0.25">
      <c r="B255">
        <v>326</v>
      </c>
      <c r="C255">
        <v>76200533</v>
      </c>
      <c r="D255" t="s">
        <v>14</v>
      </c>
      <c r="E255" t="s">
        <v>31</v>
      </c>
      <c r="F255" t="s">
        <v>32</v>
      </c>
      <c r="G255">
        <v>29</v>
      </c>
      <c r="H255">
        <v>65</v>
      </c>
      <c r="I255">
        <v>17.2</v>
      </c>
      <c r="J255">
        <v>6</v>
      </c>
      <c r="K255">
        <v>6057</v>
      </c>
      <c r="L255" t="s">
        <v>171</v>
      </c>
    </row>
    <row r="256" spans="2:12" x14ac:dyDescent="0.25">
      <c r="B256">
        <v>326</v>
      </c>
      <c r="C256">
        <v>76225129</v>
      </c>
      <c r="D256" t="s">
        <v>14</v>
      </c>
      <c r="E256" t="s">
        <v>83</v>
      </c>
      <c r="F256" t="s">
        <v>84</v>
      </c>
      <c r="G256">
        <v>27</v>
      </c>
      <c r="H256">
        <v>68</v>
      </c>
      <c r="I256">
        <v>14.1</v>
      </c>
      <c r="J256">
        <v>9</v>
      </c>
      <c r="K256">
        <v>5632</v>
      </c>
      <c r="L256" t="s">
        <v>171</v>
      </c>
    </row>
    <row r="257" spans="2:12" x14ac:dyDescent="0.25">
      <c r="B257">
        <v>326</v>
      </c>
      <c r="C257">
        <v>76225783</v>
      </c>
      <c r="D257" t="s">
        <v>14</v>
      </c>
      <c r="E257" t="s">
        <v>33</v>
      </c>
      <c r="F257" t="s">
        <v>34</v>
      </c>
      <c r="G257">
        <v>28</v>
      </c>
      <c r="H257">
        <v>74</v>
      </c>
      <c r="I257">
        <v>16.100000000000001</v>
      </c>
      <c r="J257">
        <v>6</v>
      </c>
      <c r="K257">
        <v>5852</v>
      </c>
      <c r="L257" t="s">
        <v>171</v>
      </c>
    </row>
    <row r="258" spans="2:12" x14ac:dyDescent="0.25">
      <c r="B258">
        <v>326</v>
      </c>
      <c r="C258">
        <v>76225794</v>
      </c>
      <c r="D258" t="s">
        <v>14</v>
      </c>
      <c r="E258" t="s">
        <v>64</v>
      </c>
      <c r="F258" t="s">
        <v>65</v>
      </c>
      <c r="G258">
        <v>37</v>
      </c>
      <c r="H258">
        <v>52</v>
      </c>
      <c r="I258">
        <v>15</v>
      </c>
      <c r="J258">
        <v>8</v>
      </c>
      <c r="K258">
        <v>7756</v>
      </c>
      <c r="L258" t="s">
        <v>171</v>
      </c>
    </row>
    <row r="259" spans="2:12" x14ac:dyDescent="0.25">
      <c r="B259">
        <v>326</v>
      </c>
      <c r="C259">
        <v>76250754</v>
      </c>
      <c r="D259" t="s">
        <v>14</v>
      </c>
      <c r="E259" t="s">
        <v>35</v>
      </c>
      <c r="F259" t="s">
        <v>36</v>
      </c>
      <c r="G259">
        <v>36</v>
      </c>
      <c r="H259">
        <v>58</v>
      </c>
      <c r="I259">
        <v>22.8</v>
      </c>
      <c r="J259">
        <v>0</v>
      </c>
      <c r="K259">
        <v>7548</v>
      </c>
      <c r="L259" t="s">
        <v>171</v>
      </c>
    </row>
    <row r="260" spans="2:12" x14ac:dyDescent="0.25">
      <c r="B260">
        <v>326</v>
      </c>
      <c r="C260">
        <v>76250760</v>
      </c>
      <c r="D260" t="s">
        <v>14</v>
      </c>
      <c r="E260" t="s">
        <v>37</v>
      </c>
      <c r="F260" t="s">
        <v>36</v>
      </c>
      <c r="G260">
        <v>36</v>
      </c>
      <c r="H260">
        <v>58</v>
      </c>
      <c r="I260">
        <v>22.8</v>
      </c>
      <c r="J260">
        <v>0</v>
      </c>
      <c r="K260">
        <v>7548</v>
      </c>
      <c r="L260" t="s">
        <v>171</v>
      </c>
    </row>
    <row r="261" spans="2:12" x14ac:dyDescent="0.25">
      <c r="B261">
        <v>326</v>
      </c>
      <c r="C261">
        <v>76250761</v>
      </c>
      <c r="D261" t="s">
        <v>14</v>
      </c>
      <c r="E261" t="s">
        <v>38</v>
      </c>
      <c r="F261" t="s">
        <v>39</v>
      </c>
      <c r="G261">
        <v>35</v>
      </c>
      <c r="H261">
        <v>57</v>
      </c>
      <c r="I261">
        <v>17</v>
      </c>
      <c r="J261">
        <v>6</v>
      </c>
      <c r="K261">
        <v>7333</v>
      </c>
      <c r="L261" t="s">
        <v>171</v>
      </c>
    </row>
    <row r="262" spans="2:12" x14ac:dyDescent="0.25">
      <c r="B262">
        <v>326</v>
      </c>
      <c r="C262">
        <v>90054600</v>
      </c>
      <c r="D262" t="s">
        <v>14</v>
      </c>
      <c r="E262" t="s">
        <v>40</v>
      </c>
      <c r="F262" t="s">
        <v>41</v>
      </c>
      <c r="G262">
        <v>34</v>
      </c>
      <c r="H262">
        <v>59</v>
      </c>
      <c r="I262">
        <v>22.9</v>
      </c>
      <c r="J262">
        <v>0</v>
      </c>
      <c r="K262">
        <v>7121</v>
      </c>
      <c r="L262" t="s">
        <v>171</v>
      </c>
    </row>
    <row r="263" spans="2:12" x14ac:dyDescent="0.25">
      <c r="B263">
        <v>326</v>
      </c>
      <c r="C263">
        <v>90634734</v>
      </c>
      <c r="D263" t="s">
        <v>14</v>
      </c>
      <c r="E263" t="s">
        <v>42</v>
      </c>
      <c r="F263" t="s">
        <v>30</v>
      </c>
      <c r="G263">
        <v>30</v>
      </c>
      <c r="H263">
        <v>75</v>
      </c>
      <c r="I263">
        <v>15.6</v>
      </c>
      <c r="J263">
        <v>6</v>
      </c>
      <c r="K263">
        <v>6281</v>
      </c>
      <c r="L263" t="s">
        <v>171</v>
      </c>
    </row>
    <row r="264" spans="2:12" x14ac:dyDescent="0.25">
      <c r="B264">
        <v>326</v>
      </c>
      <c r="C264">
        <v>90634769</v>
      </c>
      <c r="D264" t="s">
        <v>14</v>
      </c>
      <c r="E264" t="s">
        <v>43</v>
      </c>
      <c r="F264" t="s">
        <v>44</v>
      </c>
      <c r="G264">
        <v>35</v>
      </c>
      <c r="H264">
        <v>59</v>
      </c>
      <c r="I264">
        <v>22.8</v>
      </c>
      <c r="J264">
        <v>0</v>
      </c>
      <c r="K264">
        <v>7335</v>
      </c>
      <c r="L264" t="s">
        <v>171</v>
      </c>
    </row>
    <row r="265" spans="2:12" x14ac:dyDescent="0.25">
      <c r="B265">
        <v>326</v>
      </c>
      <c r="C265">
        <v>90634790</v>
      </c>
      <c r="D265" t="s">
        <v>14</v>
      </c>
      <c r="E265" t="s">
        <v>46</v>
      </c>
      <c r="F265" t="s">
        <v>30</v>
      </c>
      <c r="G265">
        <v>30</v>
      </c>
      <c r="H265">
        <v>75</v>
      </c>
      <c r="I265">
        <v>15.6</v>
      </c>
      <c r="J265">
        <v>6</v>
      </c>
      <c r="K265">
        <v>6281</v>
      </c>
      <c r="L265" t="s">
        <v>171</v>
      </c>
    </row>
    <row r="266" spans="2:12" x14ac:dyDescent="0.25">
      <c r="B266">
        <v>326</v>
      </c>
      <c r="C266">
        <v>90644159</v>
      </c>
      <c r="D266" t="s">
        <v>14</v>
      </c>
      <c r="E266" t="s">
        <v>47</v>
      </c>
      <c r="F266" t="s">
        <v>29</v>
      </c>
      <c r="G266">
        <v>29</v>
      </c>
      <c r="H266">
        <v>75</v>
      </c>
      <c r="I266">
        <v>14.7</v>
      </c>
      <c r="J266">
        <v>7</v>
      </c>
      <c r="K266">
        <v>6067</v>
      </c>
      <c r="L266" t="s">
        <v>171</v>
      </c>
    </row>
    <row r="267" spans="2:12" x14ac:dyDescent="0.25">
      <c r="B267">
        <v>326</v>
      </c>
      <c r="C267">
        <v>92513509</v>
      </c>
      <c r="D267" t="s">
        <v>14</v>
      </c>
      <c r="E267" t="s">
        <v>48</v>
      </c>
      <c r="F267" t="s">
        <v>49</v>
      </c>
      <c r="G267">
        <v>29</v>
      </c>
      <c r="H267">
        <v>77</v>
      </c>
      <c r="I267">
        <v>16.600000000000001</v>
      </c>
      <c r="J267">
        <v>5</v>
      </c>
      <c r="K267">
        <v>6069</v>
      </c>
      <c r="L267" t="s">
        <v>171</v>
      </c>
    </row>
    <row r="268" spans="2:12" x14ac:dyDescent="0.25">
      <c r="B268">
        <v>326</v>
      </c>
      <c r="C268">
        <v>93055508</v>
      </c>
      <c r="D268" t="s">
        <v>14</v>
      </c>
      <c r="E268" t="s">
        <v>85</v>
      </c>
      <c r="F268" t="s">
        <v>86</v>
      </c>
      <c r="G268">
        <v>47</v>
      </c>
      <c r="H268">
        <v>69</v>
      </c>
      <c r="I268">
        <v>10.9</v>
      </c>
      <c r="J268">
        <v>9</v>
      </c>
      <c r="K268">
        <v>9913</v>
      </c>
      <c r="L268" t="s">
        <v>171</v>
      </c>
    </row>
    <row r="269" spans="2:12" x14ac:dyDescent="0.25">
      <c r="B269">
        <v>326</v>
      </c>
      <c r="C269">
        <v>10006952</v>
      </c>
      <c r="D269" t="s">
        <v>14</v>
      </c>
      <c r="E269" t="s">
        <v>87</v>
      </c>
      <c r="F269" t="s">
        <v>88</v>
      </c>
      <c r="G269">
        <v>76</v>
      </c>
      <c r="H269">
        <v>52</v>
      </c>
      <c r="I269">
        <v>19</v>
      </c>
      <c r="J269">
        <v>7</v>
      </c>
      <c r="K269">
        <v>16102</v>
      </c>
      <c r="L269" t="s">
        <v>160</v>
      </c>
    </row>
    <row r="270" spans="2:12" x14ac:dyDescent="0.25">
      <c r="B270">
        <v>326</v>
      </c>
      <c r="C270">
        <v>10006982</v>
      </c>
      <c r="D270" t="s">
        <v>14</v>
      </c>
      <c r="E270" t="s">
        <v>95</v>
      </c>
      <c r="F270" t="s">
        <v>96</v>
      </c>
      <c r="G270">
        <v>49</v>
      </c>
      <c r="H270">
        <v>60</v>
      </c>
      <c r="I270">
        <v>11.9</v>
      </c>
      <c r="J270">
        <v>14</v>
      </c>
      <c r="K270">
        <v>10332</v>
      </c>
      <c r="L270" t="s">
        <v>160</v>
      </c>
    </row>
    <row r="271" spans="2:12" x14ac:dyDescent="0.25">
      <c r="B271">
        <v>326</v>
      </c>
      <c r="C271">
        <v>10008487</v>
      </c>
      <c r="D271" t="s">
        <v>14</v>
      </c>
      <c r="E271" t="s">
        <v>102</v>
      </c>
      <c r="F271" t="s">
        <v>103</v>
      </c>
      <c r="G271">
        <v>40</v>
      </c>
      <c r="H271">
        <v>51</v>
      </c>
      <c r="I271">
        <v>10.3</v>
      </c>
      <c r="J271">
        <v>17</v>
      </c>
      <c r="K271">
        <v>8397</v>
      </c>
      <c r="L271" t="s">
        <v>160</v>
      </c>
    </row>
    <row r="272" spans="2:12" x14ac:dyDescent="0.25">
      <c r="B272">
        <v>326</v>
      </c>
      <c r="C272">
        <v>10015950</v>
      </c>
      <c r="D272" t="s">
        <v>14</v>
      </c>
      <c r="E272" t="s">
        <v>117</v>
      </c>
      <c r="F272" t="s">
        <v>118</v>
      </c>
      <c r="G272">
        <v>47</v>
      </c>
      <c r="H272">
        <v>57</v>
      </c>
      <c r="I272">
        <v>7.4</v>
      </c>
      <c r="J272">
        <v>19</v>
      </c>
      <c r="K272">
        <v>9901</v>
      </c>
      <c r="L272" t="s">
        <v>160</v>
      </c>
    </row>
    <row r="273" spans="2:12" x14ac:dyDescent="0.25">
      <c r="B273">
        <v>326</v>
      </c>
      <c r="C273">
        <v>60001792</v>
      </c>
      <c r="D273" t="s">
        <v>14</v>
      </c>
      <c r="E273" t="s">
        <v>104</v>
      </c>
      <c r="F273" t="s">
        <v>105</v>
      </c>
      <c r="G273">
        <v>51</v>
      </c>
      <c r="H273">
        <v>56</v>
      </c>
      <c r="I273">
        <v>13.2</v>
      </c>
      <c r="J273">
        <v>13</v>
      </c>
      <c r="K273">
        <v>10756</v>
      </c>
      <c r="L273" t="s">
        <v>160</v>
      </c>
    </row>
    <row r="274" spans="2:12" x14ac:dyDescent="0.25">
      <c r="B274">
        <v>326</v>
      </c>
      <c r="C274">
        <v>60002154</v>
      </c>
      <c r="D274" t="s">
        <v>14</v>
      </c>
      <c r="E274" t="s">
        <v>115</v>
      </c>
      <c r="F274" t="s">
        <v>116</v>
      </c>
      <c r="G274">
        <v>29</v>
      </c>
      <c r="H274">
        <v>85</v>
      </c>
      <c r="I274">
        <v>8.4</v>
      </c>
      <c r="J274">
        <v>17</v>
      </c>
      <c r="K274">
        <v>6077</v>
      </c>
      <c r="L274" t="s">
        <v>160</v>
      </c>
    </row>
    <row r="275" spans="2:12" x14ac:dyDescent="0.25">
      <c r="B275">
        <v>326</v>
      </c>
      <c r="C275">
        <v>60007939</v>
      </c>
      <c r="D275" t="s">
        <v>14</v>
      </c>
      <c r="E275" t="s">
        <v>119</v>
      </c>
      <c r="F275" t="s">
        <v>120</v>
      </c>
      <c r="G275">
        <v>45</v>
      </c>
      <c r="H275">
        <v>50</v>
      </c>
      <c r="I275">
        <v>7.4</v>
      </c>
      <c r="J275">
        <v>20</v>
      </c>
      <c r="K275">
        <v>9466</v>
      </c>
      <c r="L275" t="s">
        <v>160</v>
      </c>
    </row>
    <row r="276" spans="2:12" x14ac:dyDescent="0.25">
      <c r="B276">
        <v>326</v>
      </c>
      <c r="C276">
        <v>60009194</v>
      </c>
      <c r="D276" t="s">
        <v>14</v>
      </c>
      <c r="E276" t="s">
        <v>69</v>
      </c>
      <c r="F276" t="s">
        <v>70</v>
      </c>
      <c r="G276">
        <v>48</v>
      </c>
      <c r="H276">
        <v>65</v>
      </c>
      <c r="I276">
        <v>17.3</v>
      </c>
      <c r="J276">
        <v>8</v>
      </c>
      <c r="K276">
        <v>10123</v>
      </c>
      <c r="L276" t="s">
        <v>160</v>
      </c>
    </row>
    <row r="277" spans="2:12" x14ac:dyDescent="0.25">
      <c r="B277">
        <v>326</v>
      </c>
      <c r="C277">
        <v>60018665</v>
      </c>
      <c r="D277" t="s">
        <v>14</v>
      </c>
      <c r="E277" t="s">
        <v>121</v>
      </c>
      <c r="F277" t="s">
        <v>122</v>
      </c>
      <c r="G277">
        <v>29</v>
      </c>
      <c r="H277">
        <v>48</v>
      </c>
      <c r="I277">
        <v>9.4</v>
      </c>
      <c r="J277">
        <v>19</v>
      </c>
      <c r="K277">
        <v>6040</v>
      </c>
      <c r="L277" t="s">
        <v>160</v>
      </c>
    </row>
    <row r="278" spans="2:12" x14ac:dyDescent="0.25">
      <c r="B278">
        <v>326</v>
      </c>
      <c r="C278">
        <v>60022796</v>
      </c>
      <c r="D278" t="s">
        <v>14</v>
      </c>
      <c r="E278" t="s">
        <v>50</v>
      </c>
      <c r="F278" t="s">
        <v>51</v>
      </c>
      <c r="G278">
        <v>39</v>
      </c>
      <c r="H278">
        <v>55</v>
      </c>
      <c r="I278">
        <v>21.1</v>
      </c>
      <c r="J278">
        <v>6</v>
      </c>
      <c r="K278">
        <v>8187</v>
      </c>
      <c r="L278" t="s">
        <v>160</v>
      </c>
    </row>
    <row r="279" spans="2:12" x14ac:dyDescent="0.25">
      <c r="B279">
        <v>326</v>
      </c>
      <c r="C279">
        <v>60022858</v>
      </c>
      <c r="D279" t="s">
        <v>14</v>
      </c>
      <c r="E279" t="s">
        <v>71</v>
      </c>
      <c r="F279" t="s">
        <v>72</v>
      </c>
      <c r="G279">
        <v>49</v>
      </c>
      <c r="H279">
        <v>62</v>
      </c>
      <c r="I279">
        <v>18.600000000000001</v>
      </c>
      <c r="J279">
        <v>7</v>
      </c>
      <c r="K279">
        <v>10334</v>
      </c>
      <c r="L279" t="s">
        <v>160</v>
      </c>
    </row>
    <row r="280" spans="2:12" x14ac:dyDescent="0.25">
      <c r="B280">
        <v>326</v>
      </c>
      <c r="C280">
        <v>60027234</v>
      </c>
      <c r="D280" t="s">
        <v>14</v>
      </c>
      <c r="E280" t="s">
        <v>73</v>
      </c>
      <c r="F280" t="s">
        <v>99</v>
      </c>
      <c r="G280">
        <v>46</v>
      </c>
      <c r="H280">
        <v>66</v>
      </c>
      <c r="I280">
        <v>13.1</v>
      </c>
      <c r="J280">
        <v>12</v>
      </c>
      <c r="K280">
        <v>9696</v>
      </c>
      <c r="L280" t="s">
        <v>160</v>
      </c>
    </row>
    <row r="281" spans="2:12" x14ac:dyDescent="0.25">
      <c r="B281">
        <v>326</v>
      </c>
      <c r="C281">
        <v>60027234</v>
      </c>
      <c r="D281" t="s">
        <v>14</v>
      </c>
      <c r="E281" t="s">
        <v>73</v>
      </c>
      <c r="F281" t="s">
        <v>98</v>
      </c>
      <c r="G281">
        <v>45</v>
      </c>
      <c r="H281">
        <v>66</v>
      </c>
      <c r="I281">
        <v>13.2</v>
      </c>
      <c r="J281">
        <v>12</v>
      </c>
      <c r="K281">
        <v>9482</v>
      </c>
      <c r="L281" t="s">
        <v>160</v>
      </c>
    </row>
    <row r="282" spans="2:12" x14ac:dyDescent="0.25">
      <c r="B282">
        <v>326</v>
      </c>
      <c r="C282">
        <v>60027234</v>
      </c>
      <c r="D282" t="s">
        <v>14</v>
      </c>
      <c r="E282" t="s">
        <v>73</v>
      </c>
      <c r="F282" t="s">
        <v>97</v>
      </c>
      <c r="G282">
        <v>45</v>
      </c>
      <c r="H282">
        <v>65</v>
      </c>
      <c r="I282">
        <v>13.3</v>
      </c>
      <c r="J282">
        <v>12</v>
      </c>
      <c r="K282">
        <v>9481</v>
      </c>
      <c r="L282" t="s">
        <v>160</v>
      </c>
    </row>
    <row r="283" spans="2:12" x14ac:dyDescent="0.25">
      <c r="B283">
        <v>326</v>
      </c>
      <c r="C283">
        <v>60027234</v>
      </c>
      <c r="D283" t="s">
        <v>14</v>
      </c>
      <c r="E283" t="s">
        <v>73</v>
      </c>
      <c r="F283" t="s">
        <v>74</v>
      </c>
      <c r="G283">
        <v>46</v>
      </c>
      <c r="H283">
        <v>65</v>
      </c>
      <c r="I283">
        <v>14.3</v>
      </c>
      <c r="J283">
        <v>11</v>
      </c>
      <c r="K283">
        <v>9695</v>
      </c>
      <c r="L283" t="s">
        <v>160</v>
      </c>
    </row>
    <row r="284" spans="2:12" x14ac:dyDescent="0.25">
      <c r="B284">
        <v>326</v>
      </c>
      <c r="C284">
        <v>60029952</v>
      </c>
      <c r="D284" t="s">
        <v>14</v>
      </c>
      <c r="E284" t="s">
        <v>52</v>
      </c>
      <c r="F284" t="s">
        <v>53</v>
      </c>
      <c r="G284">
        <v>58</v>
      </c>
      <c r="H284">
        <v>54</v>
      </c>
      <c r="I284">
        <v>22.3</v>
      </c>
      <c r="J284">
        <v>4</v>
      </c>
      <c r="K284">
        <v>12252</v>
      </c>
      <c r="L284" t="s">
        <v>160</v>
      </c>
    </row>
    <row r="285" spans="2:12" x14ac:dyDescent="0.25">
      <c r="B285">
        <v>326</v>
      </c>
      <c r="C285">
        <v>60033810</v>
      </c>
      <c r="D285" t="s">
        <v>14</v>
      </c>
      <c r="E285" t="s">
        <v>131</v>
      </c>
      <c r="F285" t="s">
        <v>132</v>
      </c>
      <c r="G285">
        <v>28</v>
      </c>
      <c r="H285">
        <v>54</v>
      </c>
      <c r="I285">
        <v>6.7</v>
      </c>
      <c r="J285">
        <v>22</v>
      </c>
      <c r="K285">
        <v>5832</v>
      </c>
      <c r="L285" t="s">
        <v>160</v>
      </c>
    </row>
    <row r="286" spans="2:12" x14ac:dyDescent="0.25">
      <c r="B286">
        <v>326</v>
      </c>
      <c r="C286">
        <v>60034428</v>
      </c>
      <c r="D286" t="s">
        <v>14</v>
      </c>
      <c r="E286" t="s">
        <v>133</v>
      </c>
      <c r="F286" t="s">
        <v>134</v>
      </c>
      <c r="G286">
        <v>45</v>
      </c>
      <c r="H286">
        <v>56</v>
      </c>
      <c r="I286">
        <v>6.8</v>
      </c>
      <c r="J286">
        <v>20</v>
      </c>
      <c r="K286">
        <v>9472</v>
      </c>
      <c r="L286" t="s">
        <v>160</v>
      </c>
    </row>
    <row r="287" spans="2:12" x14ac:dyDescent="0.25">
      <c r="B287">
        <v>326</v>
      </c>
      <c r="C287">
        <v>60036280</v>
      </c>
      <c r="D287" t="s">
        <v>14</v>
      </c>
      <c r="E287" t="s">
        <v>106</v>
      </c>
      <c r="F287" t="s">
        <v>107</v>
      </c>
      <c r="G287">
        <v>38</v>
      </c>
      <c r="H287">
        <v>50</v>
      </c>
      <c r="I287">
        <v>10.5</v>
      </c>
      <c r="J287">
        <v>17</v>
      </c>
      <c r="K287">
        <v>7968</v>
      </c>
      <c r="L287" t="s">
        <v>160</v>
      </c>
    </row>
    <row r="288" spans="2:12" x14ac:dyDescent="0.25">
      <c r="B288">
        <v>326</v>
      </c>
      <c r="C288">
        <v>60038033</v>
      </c>
      <c r="D288" t="s">
        <v>14</v>
      </c>
      <c r="E288" t="s">
        <v>89</v>
      </c>
      <c r="F288" t="s">
        <v>90</v>
      </c>
      <c r="G288">
        <v>53</v>
      </c>
      <c r="H288">
        <v>56</v>
      </c>
      <c r="I288">
        <v>18.2</v>
      </c>
      <c r="J288">
        <v>8</v>
      </c>
      <c r="K288">
        <v>11184</v>
      </c>
      <c r="L288" t="s">
        <v>160</v>
      </c>
    </row>
    <row r="289" spans="2:12" x14ac:dyDescent="0.25">
      <c r="B289">
        <v>326</v>
      </c>
      <c r="C289">
        <v>60038666</v>
      </c>
      <c r="D289" t="s">
        <v>14</v>
      </c>
      <c r="E289" t="s">
        <v>54</v>
      </c>
      <c r="F289" t="s">
        <v>55</v>
      </c>
      <c r="G289">
        <v>64</v>
      </c>
      <c r="H289">
        <v>52</v>
      </c>
      <c r="I289">
        <v>21.3</v>
      </c>
      <c r="J289">
        <v>5</v>
      </c>
      <c r="K289">
        <v>13534</v>
      </c>
      <c r="L289" t="s">
        <v>160</v>
      </c>
    </row>
    <row r="290" spans="2:12" x14ac:dyDescent="0.25">
      <c r="B290">
        <v>326</v>
      </c>
      <c r="C290">
        <v>60038749</v>
      </c>
      <c r="D290" t="s">
        <v>14</v>
      </c>
      <c r="E290" t="s">
        <v>16</v>
      </c>
      <c r="F290" t="s">
        <v>17</v>
      </c>
      <c r="G290">
        <v>39</v>
      </c>
      <c r="H290">
        <v>57</v>
      </c>
      <c r="I290">
        <v>26.9</v>
      </c>
      <c r="J290">
        <v>0</v>
      </c>
      <c r="K290">
        <v>8189</v>
      </c>
      <c r="L290" t="s">
        <v>160</v>
      </c>
    </row>
    <row r="291" spans="2:12" x14ac:dyDescent="0.25">
      <c r="B291">
        <v>326</v>
      </c>
      <c r="C291">
        <v>60038789</v>
      </c>
      <c r="D291" t="s">
        <v>14</v>
      </c>
      <c r="E291" t="s">
        <v>108</v>
      </c>
      <c r="F291" t="s">
        <v>109</v>
      </c>
      <c r="G291">
        <v>52</v>
      </c>
      <c r="H291">
        <v>55</v>
      </c>
      <c r="I291">
        <v>12.3</v>
      </c>
      <c r="J291">
        <v>14</v>
      </c>
      <c r="K291">
        <v>10969</v>
      </c>
      <c r="L291" t="s">
        <v>160</v>
      </c>
    </row>
    <row r="292" spans="2:12" x14ac:dyDescent="0.25">
      <c r="B292">
        <v>326</v>
      </c>
      <c r="C292">
        <v>60043668</v>
      </c>
      <c r="D292" t="s">
        <v>14</v>
      </c>
      <c r="E292" t="s">
        <v>18</v>
      </c>
      <c r="F292" t="s">
        <v>19</v>
      </c>
      <c r="G292">
        <v>32</v>
      </c>
      <c r="H292">
        <v>59</v>
      </c>
      <c r="I292">
        <v>22.6</v>
      </c>
      <c r="J292">
        <v>5</v>
      </c>
      <c r="K292">
        <v>6693</v>
      </c>
      <c r="L292" t="s">
        <v>160</v>
      </c>
    </row>
    <row r="293" spans="2:12" x14ac:dyDescent="0.25">
      <c r="B293">
        <v>326</v>
      </c>
      <c r="C293">
        <v>60043928</v>
      </c>
      <c r="D293" t="s">
        <v>14</v>
      </c>
      <c r="E293" t="s">
        <v>135</v>
      </c>
      <c r="F293" t="s">
        <v>136</v>
      </c>
      <c r="G293">
        <v>27</v>
      </c>
      <c r="H293">
        <v>45</v>
      </c>
      <c r="I293">
        <v>6.8</v>
      </c>
      <c r="J293">
        <v>21</v>
      </c>
      <c r="K293">
        <v>5609</v>
      </c>
      <c r="L293" t="s">
        <v>160</v>
      </c>
    </row>
    <row r="294" spans="2:12" x14ac:dyDescent="0.25">
      <c r="B294">
        <v>326</v>
      </c>
      <c r="C294">
        <v>60046065</v>
      </c>
      <c r="D294" t="s">
        <v>14</v>
      </c>
      <c r="E294" t="s">
        <v>56</v>
      </c>
      <c r="F294" t="s">
        <v>57</v>
      </c>
      <c r="G294">
        <v>66</v>
      </c>
      <c r="H294">
        <v>48</v>
      </c>
      <c r="I294">
        <v>21.6</v>
      </c>
      <c r="J294">
        <v>5</v>
      </c>
      <c r="K294">
        <v>13958</v>
      </c>
      <c r="L294" t="s">
        <v>160</v>
      </c>
    </row>
    <row r="295" spans="2:12" x14ac:dyDescent="0.25">
      <c r="B295">
        <v>326</v>
      </c>
      <c r="C295">
        <v>60057387</v>
      </c>
      <c r="D295" t="s">
        <v>14</v>
      </c>
      <c r="E295" t="s">
        <v>110</v>
      </c>
      <c r="F295" t="s">
        <v>111</v>
      </c>
      <c r="G295">
        <v>41</v>
      </c>
      <c r="H295">
        <v>53</v>
      </c>
      <c r="I295">
        <v>12.2</v>
      </c>
      <c r="J295">
        <v>15</v>
      </c>
      <c r="K295">
        <v>8613</v>
      </c>
      <c r="L295" t="s">
        <v>160</v>
      </c>
    </row>
    <row r="296" spans="2:12" x14ac:dyDescent="0.25">
      <c r="B296">
        <v>326</v>
      </c>
      <c r="C296">
        <v>60066592</v>
      </c>
      <c r="D296" t="s">
        <v>14</v>
      </c>
      <c r="E296" t="s">
        <v>137</v>
      </c>
      <c r="F296" t="s">
        <v>138</v>
      </c>
      <c r="G296">
        <v>26</v>
      </c>
      <c r="H296">
        <v>75</v>
      </c>
      <c r="I296">
        <v>1.9</v>
      </c>
      <c r="J296">
        <v>25</v>
      </c>
      <c r="K296">
        <v>5425</v>
      </c>
      <c r="L296" t="s">
        <v>160</v>
      </c>
    </row>
    <row r="297" spans="2:12" x14ac:dyDescent="0.25">
      <c r="B297">
        <v>326</v>
      </c>
      <c r="C297">
        <v>60066621</v>
      </c>
      <c r="D297" t="s">
        <v>14</v>
      </c>
      <c r="E297" t="s">
        <v>112</v>
      </c>
      <c r="F297" t="s">
        <v>111</v>
      </c>
      <c r="G297">
        <v>41</v>
      </c>
      <c r="H297">
        <v>53</v>
      </c>
      <c r="I297">
        <v>12.2</v>
      </c>
      <c r="J297">
        <v>15</v>
      </c>
      <c r="K297">
        <v>8613</v>
      </c>
      <c r="L297" t="s">
        <v>160</v>
      </c>
    </row>
    <row r="298" spans="2:12" x14ac:dyDescent="0.25">
      <c r="B298">
        <v>326</v>
      </c>
      <c r="C298">
        <v>60066670</v>
      </c>
      <c r="D298" t="s">
        <v>14</v>
      </c>
      <c r="E298" t="s">
        <v>20</v>
      </c>
      <c r="F298" t="s">
        <v>21</v>
      </c>
      <c r="G298">
        <v>32</v>
      </c>
      <c r="H298">
        <v>84</v>
      </c>
      <c r="I298">
        <v>20.8</v>
      </c>
      <c r="J298">
        <v>4</v>
      </c>
      <c r="K298">
        <v>6718</v>
      </c>
      <c r="L298" t="s">
        <v>160</v>
      </c>
    </row>
    <row r="299" spans="2:12" x14ac:dyDescent="0.25">
      <c r="B299">
        <v>326</v>
      </c>
      <c r="C299">
        <v>60068798</v>
      </c>
      <c r="D299" t="s">
        <v>14</v>
      </c>
      <c r="E299" t="s">
        <v>139</v>
      </c>
      <c r="F299" t="s">
        <v>140</v>
      </c>
      <c r="G299">
        <v>35</v>
      </c>
      <c r="H299">
        <v>91</v>
      </c>
      <c r="I299">
        <v>1.5</v>
      </c>
      <c r="J299">
        <v>22</v>
      </c>
      <c r="K299">
        <v>7367</v>
      </c>
      <c r="L299" t="s">
        <v>160</v>
      </c>
    </row>
    <row r="300" spans="2:12" x14ac:dyDescent="0.25">
      <c r="B300">
        <v>326</v>
      </c>
      <c r="C300">
        <v>60070804</v>
      </c>
      <c r="D300" t="s">
        <v>14</v>
      </c>
      <c r="E300" t="s">
        <v>22</v>
      </c>
      <c r="F300" t="s">
        <v>23</v>
      </c>
      <c r="G300">
        <v>45</v>
      </c>
      <c r="H300">
        <v>61</v>
      </c>
      <c r="I300">
        <v>24</v>
      </c>
      <c r="J300">
        <v>2</v>
      </c>
      <c r="K300">
        <v>9477</v>
      </c>
      <c r="L300" t="s">
        <v>160</v>
      </c>
    </row>
    <row r="301" spans="2:12" x14ac:dyDescent="0.25">
      <c r="B301">
        <v>326</v>
      </c>
      <c r="C301">
        <v>60075186</v>
      </c>
      <c r="D301" t="s">
        <v>14</v>
      </c>
      <c r="E301" t="s">
        <v>100</v>
      </c>
      <c r="F301" t="s">
        <v>101</v>
      </c>
      <c r="G301">
        <v>46</v>
      </c>
      <c r="H301">
        <v>60</v>
      </c>
      <c r="I301">
        <v>12.1</v>
      </c>
      <c r="J301">
        <v>14</v>
      </c>
      <c r="K301">
        <v>9690</v>
      </c>
      <c r="L301" t="s">
        <v>160</v>
      </c>
    </row>
    <row r="302" spans="2:12" x14ac:dyDescent="0.25">
      <c r="B302">
        <v>326</v>
      </c>
      <c r="C302">
        <v>60075320</v>
      </c>
      <c r="D302" t="s">
        <v>14</v>
      </c>
      <c r="E302" t="s">
        <v>145</v>
      </c>
      <c r="F302" t="s">
        <v>146</v>
      </c>
      <c r="G302">
        <v>61</v>
      </c>
      <c r="H302">
        <v>45</v>
      </c>
      <c r="I302">
        <v>0.9</v>
      </c>
      <c r="J302">
        <v>26</v>
      </c>
      <c r="K302">
        <v>12885</v>
      </c>
      <c r="L302" t="s">
        <v>160</v>
      </c>
    </row>
    <row r="303" spans="2:12" x14ac:dyDescent="0.25">
      <c r="B303">
        <v>326</v>
      </c>
      <c r="C303">
        <v>60077086</v>
      </c>
      <c r="D303" t="s">
        <v>14</v>
      </c>
      <c r="E303" t="s">
        <v>91</v>
      </c>
      <c r="F303" t="s">
        <v>92</v>
      </c>
      <c r="G303">
        <v>59</v>
      </c>
      <c r="H303">
        <v>51</v>
      </c>
      <c r="I303">
        <v>16.5</v>
      </c>
      <c r="J303">
        <v>10</v>
      </c>
      <c r="K303">
        <v>12463</v>
      </c>
      <c r="L303" t="s">
        <v>160</v>
      </c>
    </row>
    <row r="304" spans="2:12" x14ac:dyDescent="0.25">
      <c r="B304">
        <v>326</v>
      </c>
      <c r="C304">
        <v>60077179</v>
      </c>
      <c r="D304" t="s">
        <v>14</v>
      </c>
      <c r="E304" t="s">
        <v>24</v>
      </c>
      <c r="F304" t="s">
        <v>25</v>
      </c>
      <c r="G304">
        <v>40</v>
      </c>
      <c r="H304">
        <v>55</v>
      </c>
      <c r="I304">
        <v>27</v>
      </c>
      <c r="J304">
        <v>0</v>
      </c>
      <c r="K304">
        <v>8401</v>
      </c>
      <c r="L304" t="s">
        <v>160</v>
      </c>
    </row>
    <row r="305" spans="2:12" x14ac:dyDescent="0.25">
      <c r="B305">
        <v>326</v>
      </c>
      <c r="C305">
        <v>60077224</v>
      </c>
      <c r="D305" t="s">
        <v>14</v>
      </c>
      <c r="E305" t="s">
        <v>93</v>
      </c>
      <c r="F305" t="s">
        <v>94</v>
      </c>
      <c r="G305">
        <v>83</v>
      </c>
      <c r="H305">
        <v>55</v>
      </c>
      <c r="I305">
        <v>15</v>
      </c>
      <c r="J305">
        <v>10</v>
      </c>
      <c r="K305">
        <v>17603</v>
      </c>
      <c r="L305" t="s">
        <v>160</v>
      </c>
    </row>
    <row r="306" spans="2:12" x14ac:dyDescent="0.25">
      <c r="B306">
        <v>326</v>
      </c>
      <c r="C306">
        <v>60077292</v>
      </c>
      <c r="D306" t="s">
        <v>14</v>
      </c>
      <c r="E306" t="s">
        <v>75</v>
      </c>
      <c r="F306" t="s">
        <v>76</v>
      </c>
      <c r="G306">
        <v>44</v>
      </c>
      <c r="H306">
        <v>68</v>
      </c>
      <c r="I306">
        <v>17</v>
      </c>
      <c r="J306">
        <v>8</v>
      </c>
      <c r="K306">
        <v>9270</v>
      </c>
      <c r="L306" t="s">
        <v>160</v>
      </c>
    </row>
    <row r="307" spans="2:12" x14ac:dyDescent="0.25">
      <c r="B307">
        <v>326</v>
      </c>
      <c r="C307">
        <v>60077321</v>
      </c>
      <c r="D307" t="s">
        <v>14</v>
      </c>
      <c r="E307" t="s">
        <v>58</v>
      </c>
      <c r="F307" t="s">
        <v>59</v>
      </c>
      <c r="G307">
        <v>70</v>
      </c>
      <c r="H307">
        <v>52</v>
      </c>
      <c r="I307">
        <v>19.3</v>
      </c>
      <c r="J307">
        <v>7</v>
      </c>
      <c r="K307">
        <v>14818</v>
      </c>
      <c r="L307" t="s">
        <v>160</v>
      </c>
    </row>
    <row r="308" spans="2:12" x14ac:dyDescent="0.25">
      <c r="B308">
        <v>326</v>
      </c>
      <c r="C308">
        <v>60078167</v>
      </c>
      <c r="D308" t="s">
        <v>14</v>
      </c>
      <c r="E308" t="s">
        <v>123</v>
      </c>
      <c r="F308" t="s">
        <v>124</v>
      </c>
      <c r="G308">
        <v>45</v>
      </c>
      <c r="H308">
        <v>54</v>
      </c>
      <c r="I308">
        <v>9</v>
      </c>
      <c r="J308">
        <v>18</v>
      </c>
      <c r="K308">
        <v>9470</v>
      </c>
      <c r="L308" t="s">
        <v>160</v>
      </c>
    </row>
    <row r="309" spans="2:12" x14ac:dyDescent="0.25">
      <c r="B309">
        <v>326</v>
      </c>
      <c r="C309">
        <v>60078567</v>
      </c>
      <c r="D309" t="s">
        <v>14</v>
      </c>
      <c r="E309" t="s">
        <v>77</v>
      </c>
      <c r="F309" t="s">
        <v>78</v>
      </c>
      <c r="G309">
        <v>28</v>
      </c>
      <c r="H309">
        <v>59</v>
      </c>
      <c r="I309">
        <v>14.6</v>
      </c>
      <c r="J309">
        <v>14</v>
      </c>
      <c r="K309">
        <v>5837</v>
      </c>
      <c r="L309" t="s">
        <v>160</v>
      </c>
    </row>
    <row r="310" spans="2:12" x14ac:dyDescent="0.25">
      <c r="B310">
        <v>326</v>
      </c>
      <c r="C310">
        <v>60084138</v>
      </c>
      <c r="D310" t="s">
        <v>14</v>
      </c>
      <c r="E310" t="s">
        <v>125</v>
      </c>
      <c r="F310" t="s">
        <v>126</v>
      </c>
      <c r="G310">
        <v>28</v>
      </c>
      <c r="H310">
        <v>50</v>
      </c>
      <c r="I310">
        <v>9.6999999999999993</v>
      </c>
      <c r="J310">
        <v>19</v>
      </c>
      <c r="K310">
        <v>5828</v>
      </c>
      <c r="L310" t="s">
        <v>160</v>
      </c>
    </row>
    <row r="311" spans="2:12" x14ac:dyDescent="0.25">
      <c r="B311">
        <v>326</v>
      </c>
      <c r="C311">
        <v>60089358</v>
      </c>
      <c r="D311" t="s">
        <v>14</v>
      </c>
      <c r="E311" t="s">
        <v>60</v>
      </c>
      <c r="F311" t="s">
        <v>61</v>
      </c>
      <c r="G311">
        <v>34</v>
      </c>
      <c r="H311">
        <v>54</v>
      </c>
      <c r="I311">
        <v>21.7</v>
      </c>
      <c r="J311">
        <v>6</v>
      </c>
      <c r="K311">
        <v>7116</v>
      </c>
      <c r="L311" t="s">
        <v>160</v>
      </c>
    </row>
    <row r="312" spans="2:12" x14ac:dyDescent="0.25">
      <c r="B312">
        <v>326</v>
      </c>
      <c r="C312">
        <v>60089441</v>
      </c>
      <c r="D312" t="s">
        <v>14</v>
      </c>
      <c r="E312" t="s">
        <v>147</v>
      </c>
      <c r="F312" t="s">
        <v>148</v>
      </c>
      <c r="G312">
        <v>24</v>
      </c>
      <c r="H312">
        <v>52</v>
      </c>
      <c r="I312">
        <v>0.7</v>
      </c>
      <c r="J312">
        <v>28</v>
      </c>
      <c r="K312">
        <v>4974</v>
      </c>
      <c r="L312" t="s">
        <v>160</v>
      </c>
    </row>
    <row r="313" spans="2:12" x14ac:dyDescent="0.25">
      <c r="B313">
        <v>326</v>
      </c>
      <c r="C313">
        <v>60095743</v>
      </c>
      <c r="D313" t="s">
        <v>14</v>
      </c>
      <c r="E313" t="s">
        <v>79</v>
      </c>
      <c r="F313" t="s">
        <v>80</v>
      </c>
      <c r="G313">
        <v>27</v>
      </c>
      <c r="H313">
        <v>67</v>
      </c>
      <c r="I313">
        <v>16.100000000000001</v>
      </c>
      <c r="J313">
        <v>12</v>
      </c>
      <c r="K313">
        <v>5631</v>
      </c>
      <c r="L313" t="s">
        <v>160</v>
      </c>
    </row>
    <row r="314" spans="2:12" x14ac:dyDescent="0.25">
      <c r="B314">
        <v>326</v>
      </c>
      <c r="C314">
        <v>60095773</v>
      </c>
      <c r="D314" t="s">
        <v>14</v>
      </c>
      <c r="E314" t="s">
        <v>26</v>
      </c>
      <c r="F314" t="s">
        <v>27</v>
      </c>
      <c r="G314">
        <v>29</v>
      </c>
      <c r="H314">
        <v>79</v>
      </c>
      <c r="I314">
        <v>19.899999999999999</v>
      </c>
      <c r="J314">
        <v>6</v>
      </c>
      <c r="K314">
        <v>6071</v>
      </c>
      <c r="L314" t="s">
        <v>160</v>
      </c>
    </row>
    <row r="315" spans="2:12" x14ac:dyDescent="0.25">
      <c r="B315">
        <v>326</v>
      </c>
      <c r="C315">
        <v>60130026</v>
      </c>
      <c r="D315" t="s">
        <v>14</v>
      </c>
      <c r="E315" t="s">
        <v>81</v>
      </c>
      <c r="F315" t="s">
        <v>82</v>
      </c>
      <c r="G315">
        <v>38</v>
      </c>
      <c r="H315">
        <v>58</v>
      </c>
      <c r="I315">
        <v>15.9</v>
      </c>
      <c r="J315">
        <v>11</v>
      </c>
      <c r="K315">
        <v>7976</v>
      </c>
      <c r="L315" t="s">
        <v>160</v>
      </c>
    </row>
    <row r="316" spans="2:12" x14ac:dyDescent="0.25">
      <c r="B316">
        <v>326</v>
      </c>
      <c r="C316">
        <v>60245841</v>
      </c>
      <c r="D316" t="s">
        <v>14</v>
      </c>
      <c r="E316" t="s">
        <v>62</v>
      </c>
      <c r="F316" t="s">
        <v>63</v>
      </c>
      <c r="G316">
        <v>43</v>
      </c>
      <c r="H316">
        <v>54</v>
      </c>
      <c r="I316">
        <v>27.1</v>
      </c>
      <c r="J316">
        <v>0</v>
      </c>
      <c r="K316">
        <v>9042</v>
      </c>
      <c r="L316" t="s">
        <v>160</v>
      </c>
    </row>
    <row r="317" spans="2:12" x14ac:dyDescent="0.25">
      <c r="B317">
        <v>326</v>
      </c>
      <c r="C317">
        <v>60316404</v>
      </c>
      <c r="D317" t="s">
        <v>14</v>
      </c>
      <c r="E317" t="s">
        <v>28</v>
      </c>
      <c r="F317" t="s">
        <v>29</v>
      </c>
      <c r="G317">
        <v>29</v>
      </c>
      <c r="H317">
        <v>75</v>
      </c>
      <c r="I317">
        <v>19.399999999999999</v>
      </c>
      <c r="J317">
        <v>7</v>
      </c>
      <c r="K317">
        <v>6067</v>
      </c>
      <c r="L317" t="s">
        <v>160</v>
      </c>
    </row>
    <row r="318" spans="2:12" x14ac:dyDescent="0.25">
      <c r="B318">
        <v>326</v>
      </c>
      <c r="C318">
        <v>60316404</v>
      </c>
      <c r="D318" t="s">
        <v>14</v>
      </c>
      <c r="E318" t="s">
        <v>28</v>
      </c>
      <c r="F318" t="s">
        <v>30</v>
      </c>
      <c r="G318">
        <v>30</v>
      </c>
      <c r="H318">
        <v>75</v>
      </c>
      <c r="I318">
        <v>20.3</v>
      </c>
      <c r="J318">
        <v>6</v>
      </c>
      <c r="K318">
        <v>6281</v>
      </c>
      <c r="L318" t="s">
        <v>160</v>
      </c>
    </row>
    <row r="319" spans="2:12" x14ac:dyDescent="0.25">
      <c r="B319">
        <v>326</v>
      </c>
      <c r="C319">
        <v>60396363</v>
      </c>
      <c r="D319" t="s">
        <v>14</v>
      </c>
      <c r="E319" t="s">
        <v>127</v>
      </c>
      <c r="F319" t="s">
        <v>128</v>
      </c>
      <c r="G319">
        <v>43</v>
      </c>
      <c r="H319">
        <v>52</v>
      </c>
      <c r="I319">
        <v>9.1999999999999993</v>
      </c>
      <c r="J319">
        <v>18</v>
      </c>
      <c r="K319">
        <v>9040</v>
      </c>
      <c r="L319" t="s">
        <v>160</v>
      </c>
    </row>
    <row r="320" spans="2:12" x14ac:dyDescent="0.25">
      <c r="B320">
        <v>326</v>
      </c>
      <c r="C320">
        <v>72901580</v>
      </c>
      <c r="D320" t="s">
        <v>14</v>
      </c>
      <c r="E320" t="s">
        <v>129</v>
      </c>
      <c r="F320" t="s">
        <v>130</v>
      </c>
      <c r="G320">
        <v>75</v>
      </c>
      <c r="H320">
        <v>46</v>
      </c>
      <c r="I320">
        <v>7.6</v>
      </c>
      <c r="J320">
        <v>19</v>
      </c>
      <c r="K320">
        <v>15882</v>
      </c>
      <c r="L320" t="s">
        <v>160</v>
      </c>
    </row>
    <row r="321" spans="2:12" x14ac:dyDescent="0.25">
      <c r="B321">
        <v>326</v>
      </c>
      <c r="C321">
        <v>74204078</v>
      </c>
      <c r="D321" t="s">
        <v>14</v>
      </c>
      <c r="E321" t="s">
        <v>113</v>
      </c>
      <c r="F321" t="s">
        <v>114</v>
      </c>
      <c r="G321">
        <v>69</v>
      </c>
      <c r="H321">
        <v>47</v>
      </c>
      <c r="I321">
        <v>10.6</v>
      </c>
      <c r="J321">
        <v>16</v>
      </c>
      <c r="K321">
        <v>14599</v>
      </c>
      <c r="L321" t="s">
        <v>160</v>
      </c>
    </row>
    <row r="322" spans="2:12" x14ac:dyDescent="0.25">
      <c r="B322">
        <v>326</v>
      </c>
      <c r="C322">
        <v>76200533</v>
      </c>
      <c r="D322" t="s">
        <v>14</v>
      </c>
      <c r="E322" t="s">
        <v>31</v>
      </c>
      <c r="F322" t="s">
        <v>32</v>
      </c>
      <c r="G322">
        <v>29</v>
      </c>
      <c r="H322">
        <v>65</v>
      </c>
      <c r="I322">
        <v>21.9</v>
      </c>
      <c r="J322">
        <v>6</v>
      </c>
      <c r="K322">
        <v>6057</v>
      </c>
      <c r="L322" t="s">
        <v>160</v>
      </c>
    </row>
    <row r="323" spans="2:12" x14ac:dyDescent="0.25">
      <c r="B323">
        <v>326</v>
      </c>
      <c r="C323">
        <v>76225129</v>
      </c>
      <c r="D323" t="s">
        <v>14</v>
      </c>
      <c r="E323" t="s">
        <v>83</v>
      </c>
      <c r="F323" t="s">
        <v>84</v>
      </c>
      <c r="G323">
        <v>27</v>
      </c>
      <c r="H323">
        <v>68</v>
      </c>
      <c r="I323">
        <v>18.899999999999999</v>
      </c>
      <c r="J323">
        <v>9</v>
      </c>
      <c r="K323">
        <v>5632</v>
      </c>
      <c r="L323" t="s">
        <v>160</v>
      </c>
    </row>
    <row r="324" spans="2:12" x14ac:dyDescent="0.25">
      <c r="B324">
        <v>326</v>
      </c>
      <c r="C324">
        <v>76225783</v>
      </c>
      <c r="D324" t="s">
        <v>14</v>
      </c>
      <c r="E324" t="s">
        <v>33</v>
      </c>
      <c r="F324" t="s">
        <v>34</v>
      </c>
      <c r="G324">
        <v>28</v>
      </c>
      <c r="H324">
        <v>74</v>
      </c>
      <c r="I324">
        <v>20.8</v>
      </c>
      <c r="J324">
        <v>6</v>
      </c>
      <c r="K324">
        <v>5852</v>
      </c>
      <c r="L324" t="s">
        <v>160</v>
      </c>
    </row>
    <row r="325" spans="2:12" x14ac:dyDescent="0.25">
      <c r="B325">
        <v>326</v>
      </c>
      <c r="C325">
        <v>76225794</v>
      </c>
      <c r="D325" t="s">
        <v>14</v>
      </c>
      <c r="E325" t="s">
        <v>64</v>
      </c>
      <c r="F325" t="s">
        <v>65</v>
      </c>
      <c r="G325">
        <v>37</v>
      </c>
      <c r="H325">
        <v>52</v>
      </c>
      <c r="I325">
        <v>19.399999999999999</v>
      </c>
      <c r="J325">
        <v>8</v>
      </c>
      <c r="K325">
        <v>7756</v>
      </c>
      <c r="L325" t="s">
        <v>160</v>
      </c>
    </row>
    <row r="326" spans="2:12" x14ac:dyDescent="0.25">
      <c r="B326">
        <v>326</v>
      </c>
      <c r="C326">
        <v>76250754</v>
      </c>
      <c r="D326" t="s">
        <v>14</v>
      </c>
      <c r="E326" t="s">
        <v>35</v>
      </c>
      <c r="F326" t="s">
        <v>36</v>
      </c>
      <c r="G326">
        <v>36</v>
      </c>
      <c r="H326">
        <v>58</v>
      </c>
      <c r="I326">
        <v>27.1</v>
      </c>
      <c r="J326">
        <v>0</v>
      </c>
      <c r="K326">
        <v>7548</v>
      </c>
      <c r="L326" t="s">
        <v>160</v>
      </c>
    </row>
    <row r="327" spans="2:12" x14ac:dyDescent="0.25">
      <c r="B327">
        <v>326</v>
      </c>
      <c r="C327">
        <v>76250760</v>
      </c>
      <c r="D327" t="s">
        <v>14</v>
      </c>
      <c r="E327" t="s">
        <v>37</v>
      </c>
      <c r="F327" t="s">
        <v>36</v>
      </c>
      <c r="G327">
        <v>36</v>
      </c>
      <c r="H327">
        <v>58</v>
      </c>
      <c r="I327">
        <v>27.1</v>
      </c>
      <c r="J327">
        <v>0</v>
      </c>
      <c r="K327">
        <v>7548</v>
      </c>
      <c r="L327" t="s">
        <v>160</v>
      </c>
    </row>
    <row r="328" spans="2:12" x14ac:dyDescent="0.25">
      <c r="B328">
        <v>326</v>
      </c>
      <c r="C328">
        <v>76250761</v>
      </c>
      <c r="D328" t="s">
        <v>14</v>
      </c>
      <c r="E328" t="s">
        <v>38</v>
      </c>
      <c r="F328" t="s">
        <v>39</v>
      </c>
      <c r="G328">
        <v>35</v>
      </c>
      <c r="H328">
        <v>57</v>
      </c>
      <c r="I328">
        <v>21.4</v>
      </c>
      <c r="J328">
        <v>6</v>
      </c>
      <c r="K328">
        <v>7333</v>
      </c>
      <c r="L328" t="s">
        <v>160</v>
      </c>
    </row>
    <row r="329" spans="2:12" x14ac:dyDescent="0.25">
      <c r="B329">
        <v>326</v>
      </c>
      <c r="C329">
        <v>90054600</v>
      </c>
      <c r="D329" t="s">
        <v>14</v>
      </c>
      <c r="E329" t="s">
        <v>40</v>
      </c>
      <c r="F329" t="s">
        <v>41</v>
      </c>
      <c r="G329">
        <v>34</v>
      </c>
      <c r="H329">
        <v>59</v>
      </c>
      <c r="I329">
        <v>27.4</v>
      </c>
      <c r="J329">
        <v>0</v>
      </c>
      <c r="K329">
        <v>7121</v>
      </c>
      <c r="L329" t="s">
        <v>160</v>
      </c>
    </row>
    <row r="330" spans="2:12" x14ac:dyDescent="0.25">
      <c r="B330">
        <v>326</v>
      </c>
      <c r="C330">
        <v>90634734</v>
      </c>
      <c r="D330" t="s">
        <v>14</v>
      </c>
      <c r="E330" t="s">
        <v>42</v>
      </c>
      <c r="F330" t="s">
        <v>30</v>
      </c>
      <c r="G330">
        <v>30</v>
      </c>
      <c r="H330">
        <v>75</v>
      </c>
      <c r="I330">
        <v>20.3</v>
      </c>
      <c r="J330">
        <v>6</v>
      </c>
      <c r="K330">
        <v>6281</v>
      </c>
      <c r="L330" t="s">
        <v>160</v>
      </c>
    </row>
    <row r="331" spans="2:12" x14ac:dyDescent="0.25">
      <c r="B331">
        <v>326</v>
      </c>
      <c r="C331">
        <v>90634769</v>
      </c>
      <c r="D331" t="s">
        <v>14</v>
      </c>
      <c r="E331" t="s">
        <v>43</v>
      </c>
      <c r="F331" t="s">
        <v>44</v>
      </c>
      <c r="G331">
        <v>35</v>
      </c>
      <c r="H331">
        <v>59</v>
      </c>
      <c r="I331">
        <v>27.2</v>
      </c>
      <c r="J331">
        <v>0</v>
      </c>
      <c r="K331">
        <v>7335</v>
      </c>
      <c r="L331" t="s">
        <v>160</v>
      </c>
    </row>
    <row r="332" spans="2:12" x14ac:dyDescent="0.25">
      <c r="B332">
        <v>326</v>
      </c>
      <c r="C332">
        <v>90634790</v>
      </c>
      <c r="D332" t="s">
        <v>14</v>
      </c>
      <c r="E332" t="s">
        <v>46</v>
      </c>
      <c r="F332" t="s">
        <v>30</v>
      </c>
      <c r="G332">
        <v>30</v>
      </c>
      <c r="H332">
        <v>75</v>
      </c>
      <c r="I332">
        <v>20.3</v>
      </c>
      <c r="J332">
        <v>6</v>
      </c>
      <c r="K332">
        <v>6281</v>
      </c>
      <c r="L332" t="s">
        <v>160</v>
      </c>
    </row>
    <row r="333" spans="2:12" x14ac:dyDescent="0.25">
      <c r="B333">
        <v>326</v>
      </c>
      <c r="C333">
        <v>90644159</v>
      </c>
      <c r="D333" t="s">
        <v>14</v>
      </c>
      <c r="E333" t="s">
        <v>47</v>
      </c>
      <c r="F333" t="s">
        <v>29</v>
      </c>
      <c r="G333">
        <v>29</v>
      </c>
      <c r="H333">
        <v>75</v>
      </c>
      <c r="I333">
        <v>19.399999999999999</v>
      </c>
      <c r="J333">
        <v>7</v>
      </c>
      <c r="K333">
        <v>6067</v>
      </c>
      <c r="L333" t="s">
        <v>160</v>
      </c>
    </row>
    <row r="334" spans="2:12" x14ac:dyDescent="0.25">
      <c r="B334">
        <v>326</v>
      </c>
      <c r="C334">
        <v>92513509</v>
      </c>
      <c r="D334" t="s">
        <v>14</v>
      </c>
      <c r="E334" t="s">
        <v>48</v>
      </c>
      <c r="F334" t="s">
        <v>49</v>
      </c>
      <c r="G334">
        <v>29</v>
      </c>
      <c r="H334">
        <v>77</v>
      </c>
      <c r="I334">
        <v>21.2</v>
      </c>
      <c r="J334">
        <v>5</v>
      </c>
      <c r="K334">
        <v>6069</v>
      </c>
      <c r="L334" t="s">
        <v>160</v>
      </c>
    </row>
    <row r="335" spans="2:12" x14ac:dyDescent="0.25">
      <c r="B335">
        <v>326</v>
      </c>
      <c r="C335">
        <v>93055508</v>
      </c>
      <c r="D335" t="s">
        <v>14</v>
      </c>
      <c r="E335" t="s">
        <v>85</v>
      </c>
      <c r="F335" t="s">
        <v>86</v>
      </c>
      <c r="G335">
        <v>47</v>
      </c>
      <c r="H335">
        <v>69</v>
      </c>
      <c r="I335">
        <v>15.6</v>
      </c>
      <c r="J335">
        <v>9</v>
      </c>
      <c r="K335">
        <v>9913</v>
      </c>
      <c r="L335" t="s">
        <v>160</v>
      </c>
    </row>
    <row r="336" spans="2:12" x14ac:dyDescent="0.25">
      <c r="B336">
        <v>326</v>
      </c>
      <c r="C336">
        <v>10006952</v>
      </c>
      <c r="D336" t="s">
        <v>14</v>
      </c>
      <c r="E336" t="s">
        <v>87</v>
      </c>
      <c r="F336" t="s">
        <v>88</v>
      </c>
      <c r="G336">
        <v>76</v>
      </c>
      <c r="H336">
        <v>52</v>
      </c>
      <c r="I336">
        <v>9.5</v>
      </c>
      <c r="J336">
        <v>7</v>
      </c>
      <c r="K336">
        <v>16102</v>
      </c>
      <c r="L336" t="s">
        <v>162</v>
      </c>
    </row>
    <row r="337" spans="2:12" x14ac:dyDescent="0.25">
      <c r="B337">
        <v>326</v>
      </c>
      <c r="C337">
        <v>10006982</v>
      </c>
      <c r="D337" t="s">
        <v>14</v>
      </c>
      <c r="E337" t="s">
        <v>95</v>
      </c>
      <c r="F337" t="s">
        <v>96</v>
      </c>
      <c r="G337">
        <v>49</v>
      </c>
      <c r="H337">
        <v>60</v>
      </c>
      <c r="I337">
        <v>1.4</v>
      </c>
      <c r="J337">
        <v>14</v>
      </c>
      <c r="K337">
        <v>10332</v>
      </c>
      <c r="L337" t="s">
        <v>162</v>
      </c>
    </row>
    <row r="338" spans="2:12" x14ac:dyDescent="0.25">
      <c r="B338">
        <v>326</v>
      </c>
      <c r="C338">
        <v>10008487</v>
      </c>
      <c r="D338" t="s">
        <v>14</v>
      </c>
      <c r="E338" t="s">
        <v>102</v>
      </c>
      <c r="F338" t="s">
        <v>103</v>
      </c>
      <c r="G338">
        <v>40</v>
      </c>
      <c r="H338">
        <v>51</v>
      </c>
      <c r="I338">
        <v>0.8</v>
      </c>
      <c r="J338">
        <v>17</v>
      </c>
      <c r="K338">
        <v>8397</v>
      </c>
      <c r="L338" t="s">
        <v>162</v>
      </c>
    </row>
    <row r="339" spans="2:12" x14ac:dyDescent="0.25">
      <c r="B339">
        <v>326</v>
      </c>
      <c r="C339">
        <v>60001792</v>
      </c>
      <c r="D339" t="s">
        <v>14</v>
      </c>
      <c r="E339" t="s">
        <v>104</v>
      </c>
      <c r="F339" t="s">
        <v>105</v>
      </c>
      <c r="G339">
        <v>51</v>
      </c>
      <c r="H339">
        <v>56</v>
      </c>
      <c r="I339">
        <v>2.7</v>
      </c>
      <c r="J339">
        <v>13</v>
      </c>
      <c r="K339">
        <v>10756</v>
      </c>
      <c r="L339" t="s">
        <v>162</v>
      </c>
    </row>
    <row r="340" spans="2:12" x14ac:dyDescent="0.25">
      <c r="B340">
        <v>326</v>
      </c>
      <c r="C340">
        <v>60009194</v>
      </c>
      <c r="D340" t="s">
        <v>14</v>
      </c>
      <c r="E340" t="s">
        <v>69</v>
      </c>
      <c r="F340" t="s">
        <v>70</v>
      </c>
      <c r="G340">
        <v>48</v>
      </c>
      <c r="H340">
        <v>65</v>
      </c>
      <c r="I340">
        <v>7.2</v>
      </c>
      <c r="J340">
        <v>8</v>
      </c>
      <c r="K340">
        <v>10123</v>
      </c>
      <c r="L340" t="s">
        <v>162</v>
      </c>
    </row>
    <row r="341" spans="2:12" x14ac:dyDescent="0.25">
      <c r="B341">
        <v>326</v>
      </c>
      <c r="C341">
        <v>60018665</v>
      </c>
      <c r="D341" t="s">
        <v>14</v>
      </c>
      <c r="E341" t="s">
        <v>121</v>
      </c>
      <c r="F341" t="s">
        <v>122</v>
      </c>
      <c r="G341">
        <v>29</v>
      </c>
      <c r="H341">
        <v>48</v>
      </c>
      <c r="I341">
        <v>0.2</v>
      </c>
      <c r="J341">
        <v>19</v>
      </c>
      <c r="K341">
        <v>6040</v>
      </c>
      <c r="L341" t="s">
        <v>162</v>
      </c>
    </row>
    <row r="342" spans="2:12" x14ac:dyDescent="0.25">
      <c r="B342">
        <v>326</v>
      </c>
      <c r="C342">
        <v>60022796</v>
      </c>
      <c r="D342" t="s">
        <v>14</v>
      </c>
      <c r="E342" t="s">
        <v>50</v>
      </c>
      <c r="F342" t="s">
        <v>51</v>
      </c>
      <c r="G342">
        <v>39</v>
      </c>
      <c r="H342">
        <v>55</v>
      </c>
      <c r="I342">
        <v>11.7</v>
      </c>
      <c r="J342">
        <v>6</v>
      </c>
      <c r="K342">
        <v>8187</v>
      </c>
      <c r="L342" t="s">
        <v>162</v>
      </c>
    </row>
    <row r="343" spans="2:12" x14ac:dyDescent="0.25">
      <c r="B343">
        <v>326</v>
      </c>
      <c r="C343">
        <v>60022858</v>
      </c>
      <c r="D343" t="s">
        <v>14</v>
      </c>
      <c r="E343" t="s">
        <v>71</v>
      </c>
      <c r="F343" t="s">
        <v>72</v>
      </c>
      <c r="G343">
        <v>49</v>
      </c>
      <c r="H343">
        <v>62</v>
      </c>
      <c r="I343">
        <v>8.4</v>
      </c>
      <c r="J343">
        <v>7</v>
      </c>
      <c r="K343">
        <v>10334</v>
      </c>
      <c r="L343" t="s">
        <v>162</v>
      </c>
    </row>
    <row r="344" spans="2:12" x14ac:dyDescent="0.25">
      <c r="B344">
        <v>326</v>
      </c>
      <c r="C344">
        <v>60027234</v>
      </c>
      <c r="D344" t="s">
        <v>14</v>
      </c>
      <c r="E344" t="s">
        <v>73</v>
      </c>
      <c r="F344" t="s">
        <v>74</v>
      </c>
      <c r="G344">
        <v>46</v>
      </c>
      <c r="H344">
        <v>65</v>
      </c>
      <c r="I344">
        <v>4.5</v>
      </c>
      <c r="J344">
        <v>11</v>
      </c>
      <c r="K344">
        <v>9695</v>
      </c>
      <c r="L344" t="s">
        <v>162</v>
      </c>
    </row>
    <row r="345" spans="2:12" x14ac:dyDescent="0.25">
      <c r="B345">
        <v>326</v>
      </c>
      <c r="C345">
        <v>60029952</v>
      </c>
      <c r="D345" t="s">
        <v>14</v>
      </c>
      <c r="E345" t="s">
        <v>52</v>
      </c>
      <c r="F345" t="s">
        <v>53</v>
      </c>
      <c r="G345">
        <v>58</v>
      </c>
      <c r="H345">
        <v>54</v>
      </c>
      <c r="I345">
        <v>11.9</v>
      </c>
      <c r="J345">
        <v>4</v>
      </c>
      <c r="K345">
        <v>12252</v>
      </c>
      <c r="L345" t="s">
        <v>162</v>
      </c>
    </row>
    <row r="346" spans="2:12" x14ac:dyDescent="0.25">
      <c r="B346">
        <v>326</v>
      </c>
      <c r="C346">
        <v>60036280</v>
      </c>
      <c r="D346" t="s">
        <v>14</v>
      </c>
      <c r="E346" t="s">
        <v>106</v>
      </c>
      <c r="F346" t="s">
        <v>107</v>
      </c>
      <c r="G346">
        <v>38</v>
      </c>
      <c r="H346">
        <v>50</v>
      </c>
      <c r="I346">
        <v>1</v>
      </c>
      <c r="J346">
        <v>17</v>
      </c>
      <c r="K346">
        <v>7968</v>
      </c>
      <c r="L346" t="s">
        <v>162</v>
      </c>
    </row>
    <row r="347" spans="2:12" x14ac:dyDescent="0.25">
      <c r="B347">
        <v>326</v>
      </c>
      <c r="C347">
        <v>60038033</v>
      </c>
      <c r="D347" t="s">
        <v>14</v>
      </c>
      <c r="E347" t="s">
        <v>89</v>
      </c>
      <c r="F347" t="s">
        <v>90</v>
      </c>
      <c r="G347">
        <v>53</v>
      </c>
      <c r="H347">
        <v>56</v>
      </c>
      <c r="I347">
        <v>7.7</v>
      </c>
      <c r="J347">
        <v>8</v>
      </c>
      <c r="K347">
        <v>11184</v>
      </c>
      <c r="L347" t="s">
        <v>162</v>
      </c>
    </row>
    <row r="348" spans="2:12" x14ac:dyDescent="0.25">
      <c r="B348">
        <v>326</v>
      </c>
      <c r="C348">
        <v>60038666</v>
      </c>
      <c r="D348" t="s">
        <v>14</v>
      </c>
      <c r="E348" t="s">
        <v>54</v>
      </c>
      <c r="F348" t="s">
        <v>55</v>
      </c>
      <c r="G348">
        <v>64</v>
      </c>
      <c r="H348">
        <v>52</v>
      </c>
      <c r="I348">
        <v>11.1</v>
      </c>
      <c r="J348">
        <v>5</v>
      </c>
      <c r="K348">
        <v>13534</v>
      </c>
      <c r="L348" t="s">
        <v>162</v>
      </c>
    </row>
    <row r="349" spans="2:12" x14ac:dyDescent="0.25">
      <c r="B349">
        <v>326</v>
      </c>
      <c r="C349">
        <v>60038749</v>
      </c>
      <c r="D349" t="s">
        <v>14</v>
      </c>
      <c r="E349" t="s">
        <v>16</v>
      </c>
      <c r="F349" t="s">
        <v>17</v>
      </c>
      <c r="G349">
        <v>39</v>
      </c>
      <c r="H349">
        <v>57</v>
      </c>
      <c r="I349">
        <v>17.600000000000001</v>
      </c>
      <c r="J349">
        <v>0</v>
      </c>
      <c r="K349">
        <v>8189</v>
      </c>
      <c r="L349" t="s">
        <v>162</v>
      </c>
    </row>
    <row r="350" spans="2:12" x14ac:dyDescent="0.25">
      <c r="B350">
        <v>326</v>
      </c>
      <c r="C350">
        <v>60038789</v>
      </c>
      <c r="D350" t="s">
        <v>14</v>
      </c>
      <c r="E350" t="s">
        <v>108</v>
      </c>
      <c r="F350" t="s">
        <v>109</v>
      </c>
      <c r="G350">
        <v>52</v>
      </c>
      <c r="H350">
        <v>55</v>
      </c>
      <c r="I350">
        <v>1.7</v>
      </c>
      <c r="J350">
        <v>14</v>
      </c>
      <c r="K350">
        <v>10969</v>
      </c>
      <c r="L350" t="s">
        <v>162</v>
      </c>
    </row>
    <row r="351" spans="2:12" x14ac:dyDescent="0.25">
      <c r="B351">
        <v>326</v>
      </c>
      <c r="C351">
        <v>60043668</v>
      </c>
      <c r="D351" t="s">
        <v>14</v>
      </c>
      <c r="E351" t="s">
        <v>18</v>
      </c>
      <c r="F351" t="s">
        <v>19</v>
      </c>
      <c r="G351">
        <v>32</v>
      </c>
      <c r="H351">
        <v>59</v>
      </c>
      <c r="I351">
        <v>13.1</v>
      </c>
      <c r="J351">
        <v>5</v>
      </c>
      <c r="K351">
        <v>6693</v>
      </c>
      <c r="L351" t="s">
        <v>162</v>
      </c>
    </row>
    <row r="352" spans="2:12" x14ac:dyDescent="0.25">
      <c r="B352">
        <v>326</v>
      </c>
      <c r="C352">
        <v>60046065</v>
      </c>
      <c r="D352" t="s">
        <v>14</v>
      </c>
      <c r="E352" t="s">
        <v>56</v>
      </c>
      <c r="F352" t="s">
        <v>57</v>
      </c>
      <c r="G352">
        <v>66</v>
      </c>
      <c r="H352">
        <v>48</v>
      </c>
      <c r="I352">
        <v>11.3</v>
      </c>
      <c r="J352">
        <v>5</v>
      </c>
      <c r="K352">
        <v>13958</v>
      </c>
      <c r="L352" t="s">
        <v>162</v>
      </c>
    </row>
    <row r="353" spans="2:12" x14ac:dyDescent="0.25">
      <c r="B353">
        <v>326</v>
      </c>
      <c r="C353">
        <v>60057387</v>
      </c>
      <c r="D353" t="s">
        <v>14</v>
      </c>
      <c r="E353" t="s">
        <v>110</v>
      </c>
      <c r="F353" t="s">
        <v>111</v>
      </c>
      <c r="G353">
        <v>41</v>
      </c>
      <c r="H353">
        <v>53</v>
      </c>
      <c r="I353">
        <v>2.6</v>
      </c>
      <c r="J353">
        <v>15</v>
      </c>
      <c r="K353">
        <v>8613</v>
      </c>
      <c r="L353" t="s">
        <v>162</v>
      </c>
    </row>
    <row r="354" spans="2:12" x14ac:dyDescent="0.25">
      <c r="B354">
        <v>326</v>
      </c>
      <c r="C354">
        <v>60066621</v>
      </c>
      <c r="D354" t="s">
        <v>14</v>
      </c>
      <c r="E354" t="s">
        <v>112</v>
      </c>
      <c r="F354" t="s">
        <v>111</v>
      </c>
      <c r="G354">
        <v>41</v>
      </c>
      <c r="H354">
        <v>53</v>
      </c>
      <c r="I354">
        <v>2.6</v>
      </c>
      <c r="J354">
        <v>15</v>
      </c>
      <c r="K354">
        <v>8613</v>
      </c>
      <c r="L354" t="s">
        <v>162</v>
      </c>
    </row>
    <row r="355" spans="2:12" x14ac:dyDescent="0.25">
      <c r="B355">
        <v>326</v>
      </c>
      <c r="C355">
        <v>60066670</v>
      </c>
      <c r="D355" t="s">
        <v>14</v>
      </c>
      <c r="E355" t="s">
        <v>20</v>
      </c>
      <c r="F355" t="s">
        <v>21</v>
      </c>
      <c r="G355">
        <v>32</v>
      </c>
      <c r="H355">
        <v>84</v>
      </c>
      <c r="I355">
        <v>12.1</v>
      </c>
      <c r="J355">
        <v>4</v>
      </c>
      <c r="K355">
        <v>6718</v>
      </c>
      <c r="L355" t="s">
        <v>162</v>
      </c>
    </row>
    <row r="356" spans="2:12" x14ac:dyDescent="0.25">
      <c r="B356">
        <v>326</v>
      </c>
      <c r="C356">
        <v>60070804</v>
      </c>
      <c r="D356" t="s">
        <v>14</v>
      </c>
      <c r="E356" t="s">
        <v>22</v>
      </c>
      <c r="F356" t="s">
        <v>23</v>
      </c>
      <c r="G356">
        <v>45</v>
      </c>
      <c r="H356">
        <v>61</v>
      </c>
      <c r="I356">
        <v>14.7</v>
      </c>
      <c r="J356">
        <v>2</v>
      </c>
      <c r="K356">
        <v>9477</v>
      </c>
      <c r="L356" t="s">
        <v>162</v>
      </c>
    </row>
    <row r="357" spans="2:12" x14ac:dyDescent="0.25">
      <c r="B357">
        <v>326</v>
      </c>
      <c r="C357">
        <v>60075186</v>
      </c>
      <c r="D357" t="s">
        <v>14</v>
      </c>
      <c r="E357" t="s">
        <v>100</v>
      </c>
      <c r="F357" t="s">
        <v>101</v>
      </c>
      <c r="G357">
        <v>46</v>
      </c>
      <c r="H357">
        <v>60</v>
      </c>
      <c r="I357">
        <v>2.8</v>
      </c>
      <c r="J357">
        <v>14</v>
      </c>
      <c r="K357">
        <v>9690</v>
      </c>
      <c r="L357" t="s">
        <v>162</v>
      </c>
    </row>
    <row r="358" spans="2:12" x14ac:dyDescent="0.25">
      <c r="B358">
        <v>326</v>
      </c>
      <c r="C358">
        <v>60077086</v>
      </c>
      <c r="D358" t="s">
        <v>14</v>
      </c>
      <c r="E358" t="s">
        <v>91</v>
      </c>
      <c r="F358" t="s">
        <v>92</v>
      </c>
      <c r="G358">
        <v>59</v>
      </c>
      <c r="H358">
        <v>51</v>
      </c>
      <c r="I358">
        <v>6</v>
      </c>
      <c r="J358">
        <v>10</v>
      </c>
      <c r="K358">
        <v>12463</v>
      </c>
      <c r="L358" t="s">
        <v>162</v>
      </c>
    </row>
    <row r="359" spans="2:12" x14ac:dyDescent="0.25">
      <c r="B359">
        <v>326</v>
      </c>
      <c r="C359">
        <v>60077179</v>
      </c>
      <c r="D359" t="s">
        <v>14</v>
      </c>
      <c r="E359" t="s">
        <v>24</v>
      </c>
      <c r="F359" t="s">
        <v>25</v>
      </c>
      <c r="G359">
        <v>40</v>
      </c>
      <c r="H359">
        <v>55</v>
      </c>
      <c r="I359">
        <v>17.600000000000001</v>
      </c>
      <c r="J359">
        <v>0</v>
      </c>
      <c r="K359">
        <v>8401</v>
      </c>
      <c r="L359" t="s">
        <v>162</v>
      </c>
    </row>
    <row r="360" spans="2:12" x14ac:dyDescent="0.25">
      <c r="B360">
        <v>326</v>
      </c>
      <c r="C360">
        <v>60077224</v>
      </c>
      <c r="D360" t="s">
        <v>14</v>
      </c>
      <c r="E360" t="s">
        <v>93</v>
      </c>
      <c r="F360" t="s">
        <v>94</v>
      </c>
      <c r="G360">
        <v>83</v>
      </c>
      <c r="H360">
        <v>55</v>
      </c>
      <c r="I360">
        <v>6.2</v>
      </c>
      <c r="J360">
        <v>10</v>
      </c>
      <c r="K360">
        <v>17603</v>
      </c>
      <c r="L360" t="s">
        <v>162</v>
      </c>
    </row>
    <row r="361" spans="2:12" x14ac:dyDescent="0.25">
      <c r="B361">
        <v>326</v>
      </c>
      <c r="C361">
        <v>60077292</v>
      </c>
      <c r="D361" t="s">
        <v>14</v>
      </c>
      <c r="E361" t="s">
        <v>75</v>
      </c>
      <c r="F361" t="s">
        <v>76</v>
      </c>
      <c r="G361">
        <v>44</v>
      </c>
      <c r="H361">
        <v>68</v>
      </c>
      <c r="I361">
        <v>7.9</v>
      </c>
      <c r="J361">
        <v>8</v>
      </c>
      <c r="K361">
        <v>9270</v>
      </c>
      <c r="L361" t="s">
        <v>162</v>
      </c>
    </row>
    <row r="362" spans="2:12" x14ac:dyDescent="0.25">
      <c r="B362">
        <v>326</v>
      </c>
      <c r="C362">
        <v>60077321</v>
      </c>
      <c r="D362" t="s">
        <v>14</v>
      </c>
      <c r="E362" t="s">
        <v>58</v>
      </c>
      <c r="F362" t="s">
        <v>59</v>
      </c>
      <c r="G362">
        <v>70</v>
      </c>
      <c r="H362">
        <v>52</v>
      </c>
      <c r="I362">
        <v>9.3000000000000007</v>
      </c>
      <c r="J362">
        <v>7</v>
      </c>
      <c r="K362">
        <v>14818</v>
      </c>
      <c r="L362" t="s">
        <v>162</v>
      </c>
    </row>
    <row r="363" spans="2:12" x14ac:dyDescent="0.25">
      <c r="B363">
        <v>326</v>
      </c>
      <c r="C363">
        <v>60078567</v>
      </c>
      <c r="D363" t="s">
        <v>14</v>
      </c>
      <c r="E363" t="s">
        <v>77</v>
      </c>
      <c r="F363" t="s">
        <v>78</v>
      </c>
      <c r="G363">
        <v>28</v>
      </c>
      <c r="H363">
        <v>59</v>
      </c>
      <c r="I363">
        <v>4.9000000000000004</v>
      </c>
      <c r="J363">
        <v>14</v>
      </c>
      <c r="K363">
        <v>5837</v>
      </c>
      <c r="L363" t="s">
        <v>162</v>
      </c>
    </row>
    <row r="364" spans="2:12" x14ac:dyDescent="0.25">
      <c r="B364">
        <v>326</v>
      </c>
      <c r="C364">
        <v>60084138</v>
      </c>
      <c r="D364" t="s">
        <v>14</v>
      </c>
      <c r="E364" t="s">
        <v>125</v>
      </c>
      <c r="F364" t="s">
        <v>126</v>
      </c>
      <c r="G364">
        <v>28</v>
      </c>
      <c r="H364">
        <v>50</v>
      </c>
      <c r="I364">
        <v>0.3</v>
      </c>
      <c r="J364">
        <v>19</v>
      </c>
      <c r="K364">
        <v>5828</v>
      </c>
      <c r="L364" t="s">
        <v>162</v>
      </c>
    </row>
    <row r="365" spans="2:12" x14ac:dyDescent="0.25">
      <c r="B365">
        <v>326</v>
      </c>
      <c r="C365">
        <v>60089358</v>
      </c>
      <c r="D365" t="s">
        <v>14</v>
      </c>
      <c r="E365" t="s">
        <v>60</v>
      </c>
      <c r="F365" t="s">
        <v>61</v>
      </c>
      <c r="G365">
        <v>34</v>
      </c>
      <c r="H365">
        <v>54</v>
      </c>
      <c r="I365">
        <v>12.2</v>
      </c>
      <c r="J365">
        <v>6</v>
      </c>
      <c r="K365">
        <v>7116</v>
      </c>
      <c r="L365" t="s">
        <v>162</v>
      </c>
    </row>
    <row r="366" spans="2:12" x14ac:dyDescent="0.25">
      <c r="B366">
        <v>326</v>
      </c>
      <c r="C366">
        <v>60095743</v>
      </c>
      <c r="D366" t="s">
        <v>14</v>
      </c>
      <c r="E366" t="s">
        <v>79</v>
      </c>
      <c r="F366" t="s">
        <v>80</v>
      </c>
      <c r="G366">
        <v>27</v>
      </c>
      <c r="H366">
        <v>67</v>
      </c>
      <c r="I366">
        <v>6</v>
      </c>
      <c r="J366">
        <v>12</v>
      </c>
      <c r="K366">
        <v>5631</v>
      </c>
      <c r="L366" t="s">
        <v>162</v>
      </c>
    </row>
    <row r="367" spans="2:12" x14ac:dyDescent="0.25">
      <c r="B367">
        <v>326</v>
      </c>
      <c r="C367">
        <v>60095773</v>
      </c>
      <c r="D367" t="s">
        <v>14</v>
      </c>
      <c r="E367" t="s">
        <v>26</v>
      </c>
      <c r="F367" t="s">
        <v>27</v>
      </c>
      <c r="G367">
        <v>29</v>
      </c>
      <c r="H367">
        <v>79</v>
      </c>
      <c r="I367">
        <v>10.8</v>
      </c>
      <c r="J367">
        <v>6</v>
      </c>
      <c r="K367">
        <v>6071</v>
      </c>
      <c r="L367" t="s">
        <v>162</v>
      </c>
    </row>
    <row r="368" spans="2:12" x14ac:dyDescent="0.25">
      <c r="B368">
        <v>326</v>
      </c>
      <c r="C368">
        <v>60130026</v>
      </c>
      <c r="D368" t="s">
        <v>14</v>
      </c>
      <c r="E368" t="s">
        <v>81</v>
      </c>
      <c r="F368" t="s">
        <v>82</v>
      </c>
      <c r="G368">
        <v>38</v>
      </c>
      <c r="H368">
        <v>58</v>
      </c>
      <c r="I368">
        <v>6.6</v>
      </c>
      <c r="J368">
        <v>11</v>
      </c>
      <c r="K368">
        <v>7976</v>
      </c>
      <c r="L368" t="s">
        <v>162</v>
      </c>
    </row>
    <row r="369" spans="2:12" x14ac:dyDescent="0.25">
      <c r="B369">
        <v>326</v>
      </c>
      <c r="C369">
        <v>60245841</v>
      </c>
      <c r="D369" t="s">
        <v>14</v>
      </c>
      <c r="E369" t="s">
        <v>62</v>
      </c>
      <c r="F369" t="s">
        <v>63</v>
      </c>
      <c r="G369">
        <v>43</v>
      </c>
      <c r="H369">
        <v>54</v>
      </c>
      <c r="I369">
        <v>17.7</v>
      </c>
      <c r="J369">
        <v>0</v>
      </c>
      <c r="K369">
        <v>9042</v>
      </c>
      <c r="L369" t="s">
        <v>162</v>
      </c>
    </row>
    <row r="370" spans="2:12" x14ac:dyDescent="0.25">
      <c r="B370">
        <v>326</v>
      </c>
      <c r="C370">
        <v>60316404</v>
      </c>
      <c r="D370" t="s">
        <v>14</v>
      </c>
      <c r="E370" t="s">
        <v>28</v>
      </c>
      <c r="F370" t="s">
        <v>29</v>
      </c>
      <c r="G370">
        <v>29</v>
      </c>
      <c r="H370">
        <v>75</v>
      </c>
      <c r="I370">
        <v>9.9</v>
      </c>
      <c r="J370">
        <v>7</v>
      </c>
      <c r="K370">
        <v>6067</v>
      </c>
      <c r="L370" t="s">
        <v>162</v>
      </c>
    </row>
    <row r="371" spans="2:12" x14ac:dyDescent="0.25">
      <c r="B371">
        <v>326</v>
      </c>
      <c r="C371">
        <v>60316404</v>
      </c>
      <c r="D371" t="s">
        <v>14</v>
      </c>
      <c r="E371" t="s">
        <v>28</v>
      </c>
      <c r="F371" t="s">
        <v>30</v>
      </c>
      <c r="G371">
        <v>30</v>
      </c>
      <c r="H371">
        <v>75</v>
      </c>
      <c r="I371">
        <v>10.8</v>
      </c>
      <c r="J371">
        <v>6</v>
      </c>
      <c r="K371">
        <v>6281</v>
      </c>
      <c r="L371" t="s">
        <v>162</v>
      </c>
    </row>
    <row r="372" spans="2:12" x14ac:dyDescent="0.25">
      <c r="B372">
        <v>326</v>
      </c>
      <c r="C372">
        <v>74204078</v>
      </c>
      <c r="D372" t="s">
        <v>14</v>
      </c>
      <c r="E372" t="s">
        <v>113</v>
      </c>
      <c r="F372" t="s">
        <v>114</v>
      </c>
      <c r="G372">
        <v>69</v>
      </c>
      <c r="H372">
        <v>47</v>
      </c>
      <c r="I372">
        <v>0.3</v>
      </c>
      <c r="J372">
        <v>16</v>
      </c>
      <c r="K372">
        <v>14599</v>
      </c>
      <c r="L372" t="s">
        <v>162</v>
      </c>
    </row>
    <row r="373" spans="2:12" x14ac:dyDescent="0.25">
      <c r="B373">
        <v>326</v>
      </c>
      <c r="C373">
        <v>76200533</v>
      </c>
      <c r="D373" t="s">
        <v>14</v>
      </c>
      <c r="E373" t="s">
        <v>31</v>
      </c>
      <c r="F373" t="s">
        <v>32</v>
      </c>
      <c r="G373">
        <v>29</v>
      </c>
      <c r="H373">
        <v>65</v>
      </c>
      <c r="I373">
        <v>11.8</v>
      </c>
      <c r="J373">
        <v>6</v>
      </c>
      <c r="K373">
        <v>6057</v>
      </c>
      <c r="L373" t="s">
        <v>162</v>
      </c>
    </row>
    <row r="374" spans="2:12" x14ac:dyDescent="0.25">
      <c r="B374">
        <v>326</v>
      </c>
      <c r="C374">
        <v>76225129</v>
      </c>
      <c r="D374" t="s">
        <v>14</v>
      </c>
      <c r="E374" t="s">
        <v>83</v>
      </c>
      <c r="F374" t="s">
        <v>84</v>
      </c>
      <c r="G374">
        <v>27</v>
      </c>
      <c r="H374">
        <v>68</v>
      </c>
      <c r="I374">
        <v>8.9</v>
      </c>
      <c r="J374">
        <v>9</v>
      </c>
      <c r="K374">
        <v>5632</v>
      </c>
      <c r="L374" t="s">
        <v>162</v>
      </c>
    </row>
    <row r="375" spans="2:12" x14ac:dyDescent="0.25">
      <c r="B375">
        <v>326</v>
      </c>
      <c r="C375">
        <v>76225783</v>
      </c>
      <c r="D375" t="s">
        <v>14</v>
      </c>
      <c r="E375" t="s">
        <v>33</v>
      </c>
      <c r="F375" t="s">
        <v>34</v>
      </c>
      <c r="G375">
        <v>28</v>
      </c>
      <c r="H375">
        <v>74</v>
      </c>
      <c r="I375">
        <v>11.1</v>
      </c>
      <c r="J375">
        <v>6</v>
      </c>
      <c r="K375">
        <v>5852</v>
      </c>
      <c r="L375" t="s">
        <v>162</v>
      </c>
    </row>
    <row r="376" spans="2:12" x14ac:dyDescent="0.25">
      <c r="B376">
        <v>326</v>
      </c>
      <c r="C376">
        <v>76225794</v>
      </c>
      <c r="D376" t="s">
        <v>14</v>
      </c>
      <c r="E376" t="s">
        <v>64</v>
      </c>
      <c r="F376" t="s">
        <v>65</v>
      </c>
      <c r="G376">
        <v>37</v>
      </c>
      <c r="H376">
        <v>52</v>
      </c>
      <c r="I376">
        <v>10</v>
      </c>
      <c r="J376">
        <v>8</v>
      </c>
      <c r="K376">
        <v>7756</v>
      </c>
      <c r="L376" t="s">
        <v>162</v>
      </c>
    </row>
    <row r="377" spans="2:12" x14ac:dyDescent="0.25">
      <c r="B377">
        <v>326</v>
      </c>
      <c r="C377">
        <v>76250754</v>
      </c>
      <c r="D377" t="s">
        <v>14</v>
      </c>
      <c r="E377" t="s">
        <v>35</v>
      </c>
      <c r="F377" t="s">
        <v>36</v>
      </c>
      <c r="G377">
        <v>36</v>
      </c>
      <c r="H377">
        <v>58</v>
      </c>
      <c r="I377">
        <v>17.7</v>
      </c>
      <c r="J377">
        <v>0</v>
      </c>
      <c r="K377">
        <v>7548</v>
      </c>
      <c r="L377" t="s">
        <v>162</v>
      </c>
    </row>
    <row r="378" spans="2:12" x14ac:dyDescent="0.25">
      <c r="B378">
        <v>326</v>
      </c>
      <c r="C378">
        <v>76250760</v>
      </c>
      <c r="D378" t="s">
        <v>14</v>
      </c>
      <c r="E378" t="s">
        <v>37</v>
      </c>
      <c r="F378" t="s">
        <v>36</v>
      </c>
      <c r="G378">
        <v>36</v>
      </c>
      <c r="H378">
        <v>58</v>
      </c>
      <c r="I378">
        <v>17.7</v>
      </c>
      <c r="J378">
        <v>0</v>
      </c>
      <c r="K378">
        <v>7548</v>
      </c>
      <c r="L378" t="s">
        <v>162</v>
      </c>
    </row>
    <row r="379" spans="2:12" x14ac:dyDescent="0.25">
      <c r="B379">
        <v>326</v>
      </c>
      <c r="C379">
        <v>76250761</v>
      </c>
      <c r="D379" t="s">
        <v>14</v>
      </c>
      <c r="E379" t="s">
        <v>38</v>
      </c>
      <c r="F379" t="s">
        <v>39</v>
      </c>
      <c r="G379">
        <v>35</v>
      </c>
      <c r="H379">
        <v>57</v>
      </c>
      <c r="I379">
        <v>11.9</v>
      </c>
      <c r="J379">
        <v>6</v>
      </c>
      <c r="K379">
        <v>7333</v>
      </c>
      <c r="L379" t="s">
        <v>162</v>
      </c>
    </row>
    <row r="380" spans="2:12" x14ac:dyDescent="0.25">
      <c r="B380">
        <v>326</v>
      </c>
      <c r="C380">
        <v>90054600</v>
      </c>
      <c r="D380" t="s">
        <v>14</v>
      </c>
      <c r="E380" t="s">
        <v>40</v>
      </c>
      <c r="F380" t="s">
        <v>41</v>
      </c>
      <c r="G380">
        <v>34</v>
      </c>
      <c r="H380">
        <v>59</v>
      </c>
      <c r="I380">
        <v>17.899999999999999</v>
      </c>
      <c r="J380">
        <v>0</v>
      </c>
      <c r="K380">
        <v>7121</v>
      </c>
      <c r="L380" t="s">
        <v>162</v>
      </c>
    </row>
    <row r="381" spans="2:12" x14ac:dyDescent="0.25">
      <c r="B381">
        <v>326</v>
      </c>
      <c r="C381">
        <v>90634734</v>
      </c>
      <c r="D381" t="s">
        <v>14</v>
      </c>
      <c r="E381" t="s">
        <v>42</v>
      </c>
      <c r="F381" t="s">
        <v>30</v>
      </c>
      <c r="G381">
        <v>30</v>
      </c>
      <c r="H381">
        <v>75</v>
      </c>
      <c r="I381">
        <v>10.8</v>
      </c>
      <c r="J381">
        <v>6</v>
      </c>
      <c r="K381">
        <v>6281</v>
      </c>
      <c r="L381" t="s">
        <v>162</v>
      </c>
    </row>
    <row r="382" spans="2:12" x14ac:dyDescent="0.25">
      <c r="B382">
        <v>326</v>
      </c>
      <c r="C382">
        <v>90634769</v>
      </c>
      <c r="D382" t="s">
        <v>14</v>
      </c>
      <c r="E382" t="s">
        <v>43</v>
      </c>
      <c r="F382" t="s">
        <v>44</v>
      </c>
      <c r="G382">
        <v>35</v>
      </c>
      <c r="H382">
        <v>59</v>
      </c>
      <c r="I382">
        <v>17.8</v>
      </c>
      <c r="J382">
        <v>0</v>
      </c>
      <c r="K382">
        <v>7335</v>
      </c>
      <c r="L382" t="s">
        <v>162</v>
      </c>
    </row>
    <row r="383" spans="2:12" x14ac:dyDescent="0.25">
      <c r="B383">
        <v>326</v>
      </c>
      <c r="C383">
        <v>90634790</v>
      </c>
      <c r="D383" t="s">
        <v>14</v>
      </c>
      <c r="E383" t="s">
        <v>46</v>
      </c>
      <c r="F383" t="s">
        <v>30</v>
      </c>
      <c r="G383">
        <v>30</v>
      </c>
      <c r="H383">
        <v>75</v>
      </c>
      <c r="I383">
        <v>10.8</v>
      </c>
      <c r="J383">
        <v>6</v>
      </c>
      <c r="K383">
        <v>6281</v>
      </c>
      <c r="L383" t="s">
        <v>162</v>
      </c>
    </row>
    <row r="384" spans="2:12" x14ac:dyDescent="0.25">
      <c r="B384">
        <v>326</v>
      </c>
      <c r="C384">
        <v>90644159</v>
      </c>
      <c r="D384" t="s">
        <v>14</v>
      </c>
      <c r="E384" t="s">
        <v>47</v>
      </c>
      <c r="F384" t="s">
        <v>29</v>
      </c>
      <c r="G384">
        <v>29</v>
      </c>
      <c r="H384">
        <v>75</v>
      </c>
      <c r="I384">
        <v>9.9</v>
      </c>
      <c r="J384">
        <v>7</v>
      </c>
      <c r="K384">
        <v>6067</v>
      </c>
      <c r="L384" t="s">
        <v>162</v>
      </c>
    </row>
    <row r="385" spans="2:12" x14ac:dyDescent="0.25">
      <c r="B385">
        <v>326</v>
      </c>
      <c r="C385">
        <v>92513509</v>
      </c>
      <c r="D385" t="s">
        <v>14</v>
      </c>
      <c r="E385" t="s">
        <v>48</v>
      </c>
      <c r="F385" t="s">
        <v>49</v>
      </c>
      <c r="G385">
        <v>29</v>
      </c>
      <c r="H385">
        <v>77</v>
      </c>
      <c r="I385">
        <v>11.8</v>
      </c>
      <c r="J385">
        <v>5</v>
      </c>
      <c r="K385">
        <v>6069</v>
      </c>
      <c r="L385" t="s">
        <v>162</v>
      </c>
    </row>
    <row r="386" spans="2:12" x14ac:dyDescent="0.25">
      <c r="B386">
        <v>326</v>
      </c>
      <c r="C386">
        <v>93055508</v>
      </c>
      <c r="D386" t="s">
        <v>14</v>
      </c>
      <c r="E386" t="s">
        <v>85</v>
      </c>
      <c r="F386" t="s">
        <v>86</v>
      </c>
      <c r="G386">
        <v>47</v>
      </c>
      <c r="H386">
        <v>69</v>
      </c>
      <c r="I386">
        <v>5.8</v>
      </c>
      <c r="J386">
        <v>9</v>
      </c>
      <c r="K386">
        <v>9913</v>
      </c>
      <c r="L386" t="s">
        <v>162</v>
      </c>
    </row>
    <row r="387" spans="2:12" x14ac:dyDescent="0.25">
      <c r="B387">
        <v>326</v>
      </c>
      <c r="C387">
        <v>10006952</v>
      </c>
      <c r="D387" t="s">
        <v>14</v>
      </c>
      <c r="E387" t="s">
        <v>87</v>
      </c>
      <c r="F387" t="s">
        <v>88</v>
      </c>
      <c r="G387">
        <v>76</v>
      </c>
      <c r="H387">
        <v>52</v>
      </c>
      <c r="I387">
        <v>5.0999999999999996</v>
      </c>
      <c r="J387">
        <v>7</v>
      </c>
      <c r="K387">
        <v>16102</v>
      </c>
      <c r="L387" t="s">
        <v>166</v>
      </c>
    </row>
    <row r="388" spans="2:12" x14ac:dyDescent="0.25">
      <c r="B388">
        <v>326</v>
      </c>
      <c r="C388">
        <v>60009194</v>
      </c>
      <c r="D388" t="s">
        <v>14</v>
      </c>
      <c r="E388" t="s">
        <v>69</v>
      </c>
      <c r="F388" t="s">
        <v>70</v>
      </c>
      <c r="G388">
        <v>48</v>
      </c>
      <c r="H388">
        <v>65</v>
      </c>
      <c r="I388">
        <v>2.9</v>
      </c>
      <c r="J388">
        <v>8</v>
      </c>
      <c r="K388">
        <v>10123</v>
      </c>
      <c r="L388" t="s">
        <v>166</v>
      </c>
    </row>
    <row r="389" spans="2:12" x14ac:dyDescent="0.25">
      <c r="B389">
        <v>326</v>
      </c>
      <c r="C389">
        <v>60022796</v>
      </c>
      <c r="D389" t="s">
        <v>14</v>
      </c>
      <c r="E389" t="s">
        <v>50</v>
      </c>
      <c r="F389" t="s">
        <v>51</v>
      </c>
      <c r="G389">
        <v>39</v>
      </c>
      <c r="H389">
        <v>55</v>
      </c>
      <c r="I389">
        <v>7</v>
      </c>
      <c r="J389">
        <v>6</v>
      </c>
      <c r="K389">
        <v>8187</v>
      </c>
      <c r="L389" t="s">
        <v>166</v>
      </c>
    </row>
    <row r="390" spans="2:12" x14ac:dyDescent="0.25">
      <c r="B390">
        <v>326</v>
      </c>
      <c r="C390">
        <v>60022858</v>
      </c>
      <c r="D390" t="s">
        <v>14</v>
      </c>
      <c r="E390" t="s">
        <v>71</v>
      </c>
      <c r="F390" t="s">
        <v>72</v>
      </c>
      <c r="G390">
        <v>49</v>
      </c>
      <c r="H390">
        <v>62</v>
      </c>
      <c r="I390">
        <v>4</v>
      </c>
      <c r="J390">
        <v>7</v>
      </c>
      <c r="K390">
        <v>10334</v>
      </c>
      <c r="L390" t="s">
        <v>166</v>
      </c>
    </row>
    <row r="391" spans="2:12" x14ac:dyDescent="0.25">
      <c r="B391">
        <v>326</v>
      </c>
      <c r="C391">
        <v>60027234</v>
      </c>
      <c r="D391" t="s">
        <v>14</v>
      </c>
      <c r="E391" t="s">
        <v>73</v>
      </c>
      <c r="F391" t="s">
        <v>74</v>
      </c>
      <c r="G391">
        <v>46</v>
      </c>
      <c r="H391">
        <v>65</v>
      </c>
      <c r="I391">
        <v>1</v>
      </c>
      <c r="J391">
        <v>11</v>
      </c>
      <c r="K391">
        <v>9695</v>
      </c>
      <c r="L391" t="s">
        <v>166</v>
      </c>
    </row>
    <row r="392" spans="2:12" x14ac:dyDescent="0.25">
      <c r="B392">
        <v>326</v>
      </c>
      <c r="C392">
        <v>60029952</v>
      </c>
      <c r="D392" t="s">
        <v>14</v>
      </c>
      <c r="E392" t="s">
        <v>52</v>
      </c>
      <c r="F392" t="s">
        <v>53</v>
      </c>
      <c r="G392">
        <v>58</v>
      </c>
      <c r="H392">
        <v>54</v>
      </c>
      <c r="I392">
        <v>7.6</v>
      </c>
      <c r="J392">
        <v>4</v>
      </c>
      <c r="K392">
        <v>12252</v>
      </c>
      <c r="L392" t="s">
        <v>166</v>
      </c>
    </row>
    <row r="393" spans="2:12" x14ac:dyDescent="0.25">
      <c r="B393">
        <v>326</v>
      </c>
      <c r="C393">
        <v>60038033</v>
      </c>
      <c r="D393" t="s">
        <v>14</v>
      </c>
      <c r="E393" t="s">
        <v>89</v>
      </c>
      <c r="F393" t="s">
        <v>90</v>
      </c>
      <c r="G393">
        <v>53</v>
      </c>
      <c r="H393">
        <v>56</v>
      </c>
      <c r="I393">
        <v>3.3</v>
      </c>
      <c r="J393">
        <v>8</v>
      </c>
      <c r="K393">
        <v>11184</v>
      </c>
      <c r="L393" t="s">
        <v>166</v>
      </c>
    </row>
    <row r="394" spans="2:12" x14ac:dyDescent="0.25">
      <c r="B394">
        <v>326</v>
      </c>
      <c r="C394">
        <v>60038666</v>
      </c>
      <c r="D394" t="s">
        <v>14</v>
      </c>
      <c r="E394" t="s">
        <v>54</v>
      </c>
      <c r="F394" t="s">
        <v>55</v>
      </c>
      <c r="G394">
        <v>64</v>
      </c>
      <c r="H394">
        <v>52</v>
      </c>
      <c r="I394">
        <v>6.9</v>
      </c>
      <c r="J394">
        <v>5</v>
      </c>
      <c r="K394">
        <v>13534</v>
      </c>
      <c r="L394" t="s">
        <v>166</v>
      </c>
    </row>
    <row r="395" spans="2:12" x14ac:dyDescent="0.25">
      <c r="B395">
        <v>326</v>
      </c>
      <c r="C395">
        <v>60038749</v>
      </c>
      <c r="D395" t="s">
        <v>14</v>
      </c>
      <c r="E395" t="s">
        <v>16</v>
      </c>
      <c r="F395" t="s">
        <v>17</v>
      </c>
      <c r="G395">
        <v>39</v>
      </c>
      <c r="H395">
        <v>57</v>
      </c>
      <c r="I395">
        <v>12.9</v>
      </c>
      <c r="J395">
        <v>0</v>
      </c>
      <c r="K395">
        <v>8189</v>
      </c>
      <c r="L395" t="s">
        <v>166</v>
      </c>
    </row>
    <row r="396" spans="2:12" x14ac:dyDescent="0.25">
      <c r="B396">
        <v>326</v>
      </c>
      <c r="C396">
        <v>60043668</v>
      </c>
      <c r="D396" t="s">
        <v>14</v>
      </c>
      <c r="E396" t="s">
        <v>18</v>
      </c>
      <c r="F396" t="s">
        <v>19</v>
      </c>
      <c r="G396">
        <v>32</v>
      </c>
      <c r="H396">
        <v>59</v>
      </c>
      <c r="I396">
        <v>8.1999999999999993</v>
      </c>
      <c r="J396">
        <v>5</v>
      </c>
      <c r="K396">
        <v>6693</v>
      </c>
      <c r="L396" t="s">
        <v>166</v>
      </c>
    </row>
    <row r="397" spans="2:12" x14ac:dyDescent="0.25">
      <c r="B397">
        <v>326</v>
      </c>
      <c r="C397">
        <v>60046065</v>
      </c>
      <c r="D397" t="s">
        <v>14</v>
      </c>
      <c r="E397" t="s">
        <v>56</v>
      </c>
      <c r="F397" t="s">
        <v>57</v>
      </c>
      <c r="G397">
        <v>66</v>
      </c>
      <c r="H397">
        <v>48</v>
      </c>
      <c r="I397">
        <v>7</v>
      </c>
      <c r="J397">
        <v>5</v>
      </c>
      <c r="K397">
        <v>13958</v>
      </c>
      <c r="L397" t="s">
        <v>166</v>
      </c>
    </row>
    <row r="398" spans="2:12" x14ac:dyDescent="0.25">
      <c r="B398">
        <v>326</v>
      </c>
      <c r="C398">
        <v>60066670</v>
      </c>
      <c r="D398" t="s">
        <v>14</v>
      </c>
      <c r="E398" t="s">
        <v>20</v>
      </c>
      <c r="F398" t="s">
        <v>21</v>
      </c>
      <c r="G398">
        <v>32</v>
      </c>
      <c r="H398">
        <v>84</v>
      </c>
      <c r="I398">
        <v>7.9</v>
      </c>
      <c r="J398">
        <v>4</v>
      </c>
      <c r="K398">
        <v>6718</v>
      </c>
      <c r="L398" t="s">
        <v>166</v>
      </c>
    </row>
    <row r="399" spans="2:12" x14ac:dyDescent="0.25">
      <c r="B399">
        <v>326</v>
      </c>
      <c r="C399">
        <v>60070804</v>
      </c>
      <c r="D399" t="s">
        <v>14</v>
      </c>
      <c r="E399" t="s">
        <v>22</v>
      </c>
      <c r="F399" t="s">
        <v>23</v>
      </c>
      <c r="G399">
        <v>45</v>
      </c>
      <c r="H399">
        <v>61</v>
      </c>
      <c r="I399">
        <v>10.4</v>
      </c>
      <c r="J399">
        <v>2</v>
      </c>
      <c r="K399">
        <v>9477</v>
      </c>
      <c r="L399" t="s">
        <v>166</v>
      </c>
    </row>
    <row r="400" spans="2:12" x14ac:dyDescent="0.25">
      <c r="B400">
        <v>326</v>
      </c>
      <c r="C400">
        <v>60077086</v>
      </c>
      <c r="D400" t="s">
        <v>14</v>
      </c>
      <c r="E400" t="s">
        <v>91</v>
      </c>
      <c r="F400" t="s">
        <v>92</v>
      </c>
      <c r="G400">
        <v>59</v>
      </c>
      <c r="H400">
        <v>51</v>
      </c>
      <c r="I400">
        <v>1.8</v>
      </c>
      <c r="J400">
        <v>10</v>
      </c>
      <c r="K400">
        <v>12463</v>
      </c>
      <c r="L400" t="s">
        <v>166</v>
      </c>
    </row>
    <row r="401" spans="2:12" x14ac:dyDescent="0.25">
      <c r="B401">
        <v>326</v>
      </c>
      <c r="C401">
        <v>60077179</v>
      </c>
      <c r="D401" t="s">
        <v>14</v>
      </c>
      <c r="E401" t="s">
        <v>24</v>
      </c>
      <c r="F401" t="s">
        <v>25</v>
      </c>
      <c r="G401">
        <v>40</v>
      </c>
      <c r="H401">
        <v>55</v>
      </c>
      <c r="I401">
        <v>12.9</v>
      </c>
      <c r="J401">
        <v>0</v>
      </c>
      <c r="K401">
        <v>8401</v>
      </c>
      <c r="L401" t="s">
        <v>166</v>
      </c>
    </row>
    <row r="402" spans="2:12" x14ac:dyDescent="0.25">
      <c r="B402">
        <v>326</v>
      </c>
      <c r="C402">
        <v>60077224</v>
      </c>
      <c r="D402" t="s">
        <v>14</v>
      </c>
      <c r="E402" t="s">
        <v>93</v>
      </c>
      <c r="F402" t="s">
        <v>94</v>
      </c>
      <c r="G402">
        <v>83</v>
      </c>
      <c r="H402">
        <v>55</v>
      </c>
      <c r="I402">
        <v>1.8</v>
      </c>
      <c r="J402">
        <v>10</v>
      </c>
      <c r="K402">
        <v>17603</v>
      </c>
      <c r="L402" t="s">
        <v>166</v>
      </c>
    </row>
    <row r="403" spans="2:12" x14ac:dyDescent="0.25">
      <c r="B403">
        <v>326</v>
      </c>
      <c r="C403">
        <v>60077292</v>
      </c>
      <c r="D403" t="s">
        <v>14</v>
      </c>
      <c r="E403" t="s">
        <v>75</v>
      </c>
      <c r="F403" t="s">
        <v>76</v>
      </c>
      <c r="G403">
        <v>44</v>
      </c>
      <c r="H403">
        <v>68</v>
      </c>
      <c r="I403">
        <v>3.9</v>
      </c>
      <c r="J403">
        <v>8</v>
      </c>
      <c r="K403">
        <v>9270</v>
      </c>
      <c r="L403" t="s">
        <v>166</v>
      </c>
    </row>
    <row r="404" spans="2:12" x14ac:dyDescent="0.25">
      <c r="B404">
        <v>326</v>
      </c>
      <c r="C404">
        <v>60077321</v>
      </c>
      <c r="D404" t="s">
        <v>14</v>
      </c>
      <c r="E404" t="s">
        <v>58</v>
      </c>
      <c r="F404" t="s">
        <v>59</v>
      </c>
      <c r="G404">
        <v>70</v>
      </c>
      <c r="H404">
        <v>52</v>
      </c>
      <c r="I404">
        <v>4.9000000000000004</v>
      </c>
      <c r="J404">
        <v>7</v>
      </c>
      <c r="K404">
        <v>14818</v>
      </c>
      <c r="L404" t="s">
        <v>166</v>
      </c>
    </row>
    <row r="405" spans="2:12" x14ac:dyDescent="0.25">
      <c r="B405">
        <v>326</v>
      </c>
      <c r="C405">
        <v>60089358</v>
      </c>
      <c r="D405" t="s">
        <v>14</v>
      </c>
      <c r="E405" t="s">
        <v>60</v>
      </c>
      <c r="F405" t="s">
        <v>61</v>
      </c>
      <c r="G405">
        <v>34</v>
      </c>
      <c r="H405">
        <v>54</v>
      </c>
      <c r="I405">
        <v>7.4</v>
      </c>
      <c r="J405">
        <v>6</v>
      </c>
      <c r="K405">
        <v>7116</v>
      </c>
      <c r="L405" t="s">
        <v>166</v>
      </c>
    </row>
    <row r="406" spans="2:12" x14ac:dyDescent="0.25">
      <c r="B406">
        <v>326</v>
      </c>
      <c r="C406">
        <v>60095743</v>
      </c>
      <c r="D406" t="s">
        <v>14</v>
      </c>
      <c r="E406" t="s">
        <v>79</v>
      </c>
      <c r="F406" t="s">
        <v>80</v>
      </c>
      <c r="G406">
        <v>27</v>
      </c>
      <c r="H406">
        <v>67</v>
      </c>
      <c r="I406">
        <v>1.2</v>
      </c>
      <c r="J406">
        <v>12</v>
      </c>
      <c r="K406">
        <v>5631</v>
      </c>
      <c r="L406" t="s">
        <v>166</v>
      </c>
    </row>
    <row r="407" spans="2:12" x14ac:dyDescent="0.25">
      <c r="B407">
        <v>326</v>
      </c>
      <c r="C407">
        <v>60095773</v>
      </c>
      <c r="D407" t="s">
        <v>14</v>
      </c>
      <c r="E407" t="s">
        <v>26</v>
      </c>
      <c r="F407" t="s">
        <v>27</v>
      </c>
      <c r="G407">
        <v>29</v>
      </c>
      <c r="H407">
        <v>79</v>
      </c>
      <c r="I407">
        <v>6.3</v>
      </c>
      <c r="J407">
        <v>6</v>
      </c>
      <c r="K407">
        <v>6071</v>
      </c>
      <c r="L407" t="s">
        <v>166</v>
      </c>
    </row>
    <row r="408" spans="2:12" x14ac:dyDescent="0.25">
      <c r="B408">
        <v>326</v>
      </c>
      <c r="C408">
        <v>60130026</v>
      </c>
      <c r="D408" t="s">
        <v>14</v>
      </c>
      <c r="E408" t="s">
        <v>81</v>
      </c>
      <c r="F408" t="s">
        <v>82</v>
      </c>
      <c r="G408">
        <v>38</v>
      </c>
      <c r="H408">
        <v>58</v>
      </c>
      <c r="I408">
        <v>1.9</v>
      </c>
      <c r="J408">
        <v>11</v>
      </c>
      <c r="K408">
        <v>7976</v>
      </c>
      <c r="L408" t="s">
        <v>166</v>
      </c>
    </row>
    <row r="409" spans="2:12" x14ac:dyDescent="0.25">
      <c r="B409">
        <v>326</v>
      </c>
      <c r="C409">
        <v>60245841</v>
      </c>
      <c r="D409" t="s">
        <v>14</v>
      </c>
      <c r="E409" t="s">
        <v>62</v>
      </c>
      <c r="F409" t="s">
        <v>63</v>
      </c>
      <c r="G409">
        <v>43</v>
      </c>
      <c r="H409">
        <v>54</v>
      </c>
      <c r="I409">
        <v>12.8</v>
      </c>
      <c r="J409">
        <v>0</v>
      </c>
      <c r="K409">
        <v>9042</v>
      </c>
      <c r="L409" t="s">
        <v>166</v>
      </c>
    </row>
    <row r="410" spans="2:12" x14ac:dyDescent="0.25">
      <c r="B410">
        <v>326</v>
      </c>
      <c r="C410">
        <v>60316404</v>
      </c>
      <c r="D410" t="s">
        <v>14</v>
      </c>
      <c r="E410" t="s">
        <v>28</v>
      </c>
      <c r="F410" t="s">
        <v>29</v>
      </c>
      <c r="G410">
        <v>29</v>
      </c>
      <c r="H410">
        <v>75</v>
      </c>
      <c r="I410">
        <v>5.4</v>
      </c>
      <c r="J410">
        <v>7</v>
      </c>
      <c r="K410">
        <v>6067</v>
      </c>
      <c r="L410" t="s">
        <v>166</v>
      </c>
    </row>
    <row r="411" spans="2:12" x14ac:dyDescent="0.25">
      <c r="B411">
        <v>326</v>
      </c>
      <c r="C411">
        <v>60316404</v>
      </c>
      <c r="D411" t="s">
        <v>14</v>
      </c>
      <c r="E411" t="s">
        <v>28</v>
      </c>
      <c r="F411" t="s">
        <v>30</v>
      </c>
      <c r="G411">
        <v>30</v>
      </c>
      <c r="H411">
        <v>75</v>
      </c>
      <c r="I411">
        <v>6.3</v>
      </c>
      <c r="J411">
        <v>6</v>
      </c>
      <c r="K411">
        <v>6281</v>
      </c>
      <c r="L411" t="s">
        <v>166</v>
      </c>
    </row>
    <row r="412" spans="2:12" x14ac:dyDescent="0.25">
      <c r="B412">
        <v>326</v>
      </c>
      <c r="C412">
        <v>76200533</v>
      </c>
      <c r="D412" t="s">
        <v>14</v>
      </c>
      <c r="E412" t="s">
        <v>31</v>
      </c>
      <c r="F412" t="s">
        <v>32</v>
      </c>
      <c r="G412">
        <v>29</v>
      </c>
      <c r="H412">
        <v>65</v>
      </c>
      <c r="I412">
        <v>7</v>
      </c>
      <c r="J412">
        <v>6</v>
      </c>
      <c r="K412">
        <v>6057</v>
      </c>
      <c r="L412" t="s">
        <v>166</v>
      </c>
    </row>
    <row r="413" spans="2:12" x14ac:dyDescent="0.25">
      <c r="B413">
        <v>326</v>
      </c>
      <c r="C413">
        <v>76225129</v>
      </c>
      <c r="D413" t="s">
        <v>14</v>
      </c>
      <c r="E413" t="s">
        <v>83</v>
      </c>
      <c r="F413" t="s">
        <v>84</v>
      </c>
      <c r="G413">
        <v>27</v>
      </c>
      <c r="H413">
        <v>68</v>
      </c>
      <c r="I413">
        <v>4.0999999999999996</v>
      </c>
      <c r="J413">
        <v>9</v>
      </c>
      <c r="K413">
        <v>5632</v>
      </c>
      <c r="L413" t="s">
        <v>166</v>
      </c>
    </row>
    <row r="414" spans="2:12" x14ac:dyDescent="0.25">
      <c r="B414">
        <v>326</v>
      </c>
      <c r="C414">
        <v>76225783</v>
      </c>
      <c r="D414" t="s">
        <v>14</v>
      </c>
      <c r="E414" t="s">
        <v>33</v>
      </c>
      <c r="F414" t="s">
        <v>34</v>
      </c>
      <c r="G414">
        <v>28</v>
      </c>
      <c r="H414">
        <v>74</v>
      </c>
      <c r="I414">
        <v>6.6</v>
      </c>
      <c r="J414">
        <v>6</v>
      </c>
      <c r="K414">
        <v>5852</v>
      </c>
      <c r="L414" t="s">
        <v>166</v>
      </c>
    </row>
    <row r="415" spans="2:12" x14ac:dyDescent="0.25">
      <c r="B415">
        <v>326</v>
      </c>
      <c r="C415">
        <v>76225794</v>
      </c>
      <c r="D415" t="s">
        <v>14</v>
      </c>
      <c r="E415" t="s">
        <v>64</v>
      </c>
      <c r="F415" t="s">
        <v>65</v>
      </c>
      <c r="G415">
        <v>37</v>
      </c>
      <c r="H415">
        <v>52</v>
      </c>
      <c r="I415">
        <v>5.2</v>
      </c>
      <c r="J415">
        <v>8</v>
      </c>
      <c r="K415">
        <v>7756</v>
      </c>
      <c r="L415" t="s">
        <v>166</v>
      </c>
    </row>
    <row r="416" spans="2:12" x14ac:dyDescent="0.25">
      <c r="B416">
        <v>326</v>
      </c>
      <c r="C416">
        <v>76250754</v>
      </c>
      <c r="D416" t="s">
        <v>14</v>
      </c>
      <c r="E416" t="s">
        <v>35</v>
      </c>
      <c r="F416" t="s">
        <v>36</v>
      </c>
      <c r="G416">
        <v>36</v>
      </c>
      <c r="H416">
        <v>58</v>
      </c>
      <c r="I416">
        <v>13</v>
      </c>
      <c r="J416">
        <v>0</v>
      </c>
      <c r="K416">
        <v>7548</v>
      </c>
      <c r="L416" t="s">
        <v>166</v>
      </c>
    </row>
    <row r="417" spans="2:12" x14ac:dyDescent="0.25">
      <c r="B417">
        <v>326</v>
      </c>
      <c r="C417">
        <v>76250760</v>
      </c>
      <c r="D417" t="s">
        <v>14</v>
      </c>
      <c r="E417" t="s">
        <v>37</v>
      </c>
      <c r="F417" t="s">
        <v>36</v>
      </c>
      <c r="G417">
        <v>36</v>
      </c>
      <c r="H417">
        <v>58</v>
      </c>
      <c r="I417">
        <v>13</v>
      </c>
      <c r="J417">
        <v>0</v>
      </c>
      <c r="K417">
        <v>7548</v>
      </c>
      <c r="L417" t="s">
        <v>166</v>
      </c>
    </row>
    <row r="418" spans="2:12" x14ac:dyDescent="0.25">
      <c r="B418">
        <v>326</v>
      </c>
      <c r="C418">
        <v>76250761</v>
      </c>
      <c r="D418" t="s">
        <v>14</v>
      </c>
      <c r="E418" t="s">
        <v>38</v>
      </c>
      <c r="F418" t="s">
        <v>39</v>
      </c>
      <c r="G418">
        <v>35</v>
      </c>
      <c r="H418">
        <v>57</v>
      </c>
      <c r="I418">
        <v>7.1</v>
      </c>
      <c r="J418">
        <v>6</v>
      </c>
      <c r="K418">
        <v>7333</v>
      </c>
      <c r="L418" t="s">
        <v>166</v>
      </c>
    </row>
    <row r="419" spans="2:12" x14ac:dyDescent="0.25">
      <c r="B419">
        <v>326</v>
      </c>
      <c r="C419">
        <v>90054600</v>
      </c>
      <c r="D419" t="s">
        <v>14</v>
      </c>
      <c r="E419" t="s">
        <v>40</v>
      </c>
      <c r="F419" t="s">
        <v>41</v>
      </c>
      <c r="G419">
        <v>34</v>
      </c>
      <c r="H419">
        <v>59</v>
      </c>
      <c r="I419">
        <v>13.1</v>
      </c>
      <c r="J419">
        <v>0</v>
      </c>
      <c r="K419">
        <v>7121</v>
      </c>
      <c r="L419" t="s">
        <v>166</v>
      </c>
    </row>
    <row r="420" spans="2:12" x14ac:dyDescent="0.25">
      <c r="B420">
        <v>326</v>
      </c>
      <c r="C420">
        <v>90634734</v>
      </c>
      <c r="D420" t="s">
        <v>14</v>
      </c>
      <c r="E420" t="s">
        <v>42</v>
      </c>
      <c r="F420" t="s">
        <v>30</v>
      </c>
      <c r="G420">
        <v>30</v>
      </c>
      <c r="H420">
        <v>75</v>
      </c>
      <c r="I420">
        <v>6.3</v>
      </c>
      <c r="J420">
        <v>6</v>
      </c>
      <c r="K420">
        <v>6281</v>
      </c>
      <c r="L420" t="s">
        <v>166</v>
      </c>
    </row>
    <row r="421" spans="2:12" x14ac:dyDescent="0.25">
      <c r="B421">
        <v>326</v>
      </c>
      <c r="C421">
        <v>90634769</v>
      </c>
      <c r="D421" t="s">
        <v>14</v>
      </c>
      <c r="E421" t="s">
        <v>43</v>
      </c>
      <c r="F421" t="s">
        <v>45</v>
      </c>
      <c r="G421">
        <v>36</v>
      </c>
      <c r="H421">
        <v>59</v>
      </c>
      <c r="I421">
        <v>13</v>
      </c>
      <c r="J421">
        <v>0</v>
      </c>
      <c r="K421">
        <v>7549</v>
      </c>
      <c r="L421" t="s">
        <v>166</v>
      </c>
    </row>
    <row r="422" spans="2:12" x14ac:dyDescent="0.25">
      <c r="B422">
        <v>326</v>
      </c>
      <c r="C422">
        <v>90634790</v>
      </c>
      <c r="D422" t="s">
        <v>14</v>
      </c>
      <c r="E422" t="s">
        <v>46</v>
      </c>
      <c r="F422" t="s">
        <v>30</v>
      </c>
      <c r="G422">
        <v>30</v>
      </c>
      <c r="H422">
        <v>75</v>
      </c>
      <c r="I422">
        <v>6.3</v>
      </c>
      <c r="J422">
        <v>6</v>
      </c>
      <c r="K422">
        <v>6281</v>
      </c>
      <c r="L422" t="s">
        <v>166</v>
      </c>
    </row>
    <row r="423" spans="2:12" x14ac:dyDescent="0.25">
      <c r="B423">
        <v>326</v>
      </c>
      <c r="C423">
        <v>90644159</v>
      </c>
      <c r="D423" t="s">
        <v>14</v>
      </c>
      <c r="E423" t="s">
        <v>47</v>
      </c>
      <c r="F423" t="s">
        <v>29</v>
      </c>
      <c r="G423">
        <v>29</v>
      </c>
      <c r="H423">
        <v>75</v>
      </c>
      <c r="I423">
        <v>5.4</v>
      </c>
      <c r="J423">
        <v>7</v>
      </c>
      <c r="K423">
        <v>6067</v>
      </c>
      <c r="L423" t="s">
        <v>166</v>
      </c>
    </row>
    <row r="424" spans="2:12" x14ac:dyDescent="0.25">
      <c r="B424">
        <v>326</v>
      </c>
      <c r="C424">
        <v>92513509</v>
      </c>
      <c r="D424" t="s">
        <v>14</v>
      </c>
      <c r="E424" t="s">
        <v>48</v>
      </c>
      <c r="F424" t="s">
        <v>49</v>
      </c>
      <c r="G424">
        <v>29</v>
      </c>
      <c r="H424">
        <v>77</v>
      </c>
      <c r="I424">
        <v>7.4</v>
      </c>
      <c r="J424">
        <v>5</v>
      </c>
      <c r="K424">
        <v>6069</v>
      </c>
      <c r="L424" t="s">
        <v>166</v>
      </c>
    </row>
    <row r="425" spans="2:12" x14ac:dyDescent="0.25">
      <c r="B425">
        <v>326</v>
      </c>
      <c r="C425">
        <v>93055508</v>
      </c>
      <c r="D425" t="s">
        <v>14</v>
      </c>
      <c r="E425" t="s">
        <v>85</v>
      </c>
      <c r="F425" t="s">
        <v>86</v>
      </c>
      <c r="G425">
        <v>47</v>
      </c>
      <c r="H425">
        <v>69</v>
      </c>
      <c r="I425">
        <v>1.8</v>
      </c>
      <c r="J425">
        <v>9</v>
      </c>
      <c r="K425">
        <v>9913</v>
      </c>
      <c r="L425" t="s">
        <v>166</v>
      </c>
    </row>
    <row r="426" spans="2:12" x14ac:dyDescent="0.25">
      <c r="B426">
        <v>326</v>
      </c>
      <c r="C426">
        <v>10006952</v>
      </c>
      <c r="D426" t="s">
        <v>14</v>
      </c>
      <c r="E426" t="s">
        <v>87</v>
      </c>
      <c r="F426" t="s">
        <v>88</v>
      </c>
      <c r="G426">
        <v>76</v>
      </c>
      <c r="H426">
        <v>52</v>
      </c>
      <c r="I426">
        <v>4.0999999999999996</v>
      </c>
      <c r="J426">
        <v>7</v>
      </c>
      <c r="K426">
        <v>16102</v>
      </c>
      <c r="L426" t="s">
        <v>168</v>
      </c>
    </row>
    <row r="427" spans="2:12" x14ac:dyDescent="0.25">
      <c r="B427">
        <v>326</v>
      </c>
      <c r="C427">
        <v>60009194</v>
      </c>
      <c r="D427" t="s">
        <v>14</v>
      </c>
      <c r="E427" t="s">
        <v>69</v>
      </c>
      <c r="F427" t="s">
        <v>70</v>
      </c>
      <c r="G427">
        <v>48</v>
      </c>
      <c r="H427">
        <v>65</v>
      </c>
      <c r="I427">
        <v>1.8</v>
      </c>
      <c r="J427">
        <v>8</v>
      </c>
      <c r="K427">
        <v>10123</v>
      </c>
      <c r="L427" t="s">
        <v>168</v>
      </c>
    </row>
    <row r="428" spans="2:12" x14ac:dyDescent="0.25">
      <c r="B428">
        <v>326</v>
      </c>
      <c r="C428">
        <v>60022796</v>
      </c>
      <c r="D428" t="s">
        <v>14</v>
      </c>
      <c r="E428" t="s">
        <v>50</v>
      </c>
      <c r="F428" t="s">
        <v>51</v>
      </c>
      <c r="G428">
        <v>39</v>
      </c>
      <c r="H428">
        <v>55</v>
      </c>
      <c r="I428">
        <v>5.9</v>
      </c>
      <c r="J428">
        <v>6</v>
      </c>
      <c r="K428">
        <v>8187</v>
      </c>
      <c r="L428" t="s">
        <v>168</v>
      </c>
    </row>
    <row r="429" spans="2:12" x14ac:dyDescent="0.25">
      <c r="B429">
        <v>326</v>
      </c>
      <c r="C429">
        <v>60022858</v>
      </c>
      <c r="D429" t="s">
        <v>14</v>
      </c>
      <c r="E429" t="s">
        <v>71</v>
      </c>
      <c r="F429" t="s">
        <v>72</v>
      </c>
      <c r="G429">
        <v>49</v>
      </c>
      <c r="H429">
        <v>62</v>
      </c>
      <c r="I429">
        <v>3</v>
      </c>
      <c r="J429">
        <v>7</v>
      </c>
      <c r="K429">
        <v>10334</v>
      </c>
      <c r="L429" t="s">
        <v>168</v>
      </c>
    </row>
    <row r="430" spans="2:12" x14ac:dyDescent="0.25">
      <c r="B430">
        <v>326</v>
      </c>
      <c r="C430">
        <v>60029952</v>
      </c>
      <c r="D430" t="s">
        <v>14</v>
      </c>
      <c r="E430" t="s">
        <v>52</v>
      </c>
      <c r="F430" t="s">
        <v>53</v>
      </c>
      <c r="G430">
        <v>58</v>
      </c>
      <c r="H430">
        <v>54</v>
      </c>
      <c r="I430">
        <v>6.6</v>
      </c>
      <c r="J430">
        <v>4</v>
      </c>
      <c r="K430">
        <v>12252</v>
      </c>
      <c r="L430" t="s">
        <v>168</v>
      </c>
    </row>
    <row r="431" spans="2:12" x14ac:dyDescent="0.25">
      <c r="B431">
        <v>326</v>
      </c>
      <c r="C431">
        <v>60038033</v>
      </c>
      <c r="D431" t="s">
        <v>14</v>
      </c>
      <c r="E431" t="s">
        <v>89</v>
      </c>
      <c r="F431" t="s">
        <v>90</v>
      </c>
      <c r="G431">
        <v>53</v>
      </c>
      <c r="H431">
        <v>56</v>
      </c>
      <c r="I431">
        <v>2.4</v>
      </c>
      <c r="J431">
        <v>8</v>
      </c>
      <c r="K431">
        <v>11184</v>
      </c>
      <c r="L431" t="s">
        <v>168</v>
      </c>
    </row>
    <row r="432" spans="2:12" x14ac:dyDescent="0.25">
      <c r="B432">
        <v>326</v>
      </c>
      <c r="C432">
        <v>60038666</v>
      </c>
      <c r="D432" t="s">
        <v>14</v>
      </c>
      <c r="E432" t="s">
        <v>54</v>
      </c>
      <c r="F432" t="s">
        <v>55</v>
      </c>
      <c r="G432">
        <v>64</v>
      </c>
      <c r="H432">
        <v>52</v>
      </c>
      <c r="I432">
        <v>5.9</v>
      </c>
      <c r="J432">
        <v>5</v>
      </c>
      <c r="K432">
        <v>13534</v>
      </c>
      <c r="L432" t="s">
        <v>168</v>
      </c>
    </row>
    <row r="433" spans="2:12" x14ac:dyDescent="0.25">
      <c r="B433">
        <v>326</v>
      </c>
      <c r="C433">
        <v>60038749</v>
      </c>
      <c r="D433" t="s">
        <v>14</v>
      </c>
      <c r="E433" t="s">
        <v>16</v>
      </c>
      <c r="F433" t="s">
        <v>17</v>
      </c>
      <c r="G433">
        <v>39</v>
      </c>
      <c r="H433">
        <v>57</v>
      </c>
      <c r="I433">
        <v>11.8</v>
      </c>
      <c r="J433">
        <v>0</v>
      </c>
      <c r="K433">
        <v>8189</v>
      </c>
      <c r="L433" t="s">
        <v>168</v>
      </c>
    </row>
    <row r="434" spans="2:12" x14ac:dyDescent="0.25">
      <c r="B434">
        <v>326</v>
      </c>
      <c r="C434">
        <v>60043668</v>
      </c>
      <c r="D434" t="s">
        <v>14</v>
      </c>
      <c r="E434" t="s">
        <v>18</v>
      </c>
      <c r="F434" t="s">
        <v>19</v>
      </c>
      <c r="G434">
        <v>32</v>
      </c>
      <c r="H434">
        <v>59</v>
      </c>
      <c r="I434">
        <v>7.1</v>
      </c>
      <c r="J434">
        <v>5</v>
      </c>
      <c r="K434">
        <v>6693</v>
      </c>
      <c r="L434" t="s">
        <v>168</v>
      </c>
    </row>
    <row r="435" spans="2:12" x14ac:dyDescent="0.25">
      <c r="B435">
        <v>326</v>
      </c>
      <c r="C435">
        <v>60046065</v>
      </c>
      <c r="D435" t="s">
        <v>14</v>
      </c>
      <c r="E435" t="s">
        <v>56</v>
      </c>
      <c r="F435" t="s">
        <v>57</v>
      </c>
      <c r="G435">
        <v>66</v>
      </c>
      <c r="H435">
        <v>48</v>
      </c>
      <c r="I435">
        <v>5.9</v>
      </c>
      <c r="J435">
        <v>5</v>
      </c>
      <c r="K435">
        <v>13958</v>
      </c>
      <c r="L435" t="s">
        <v>168</v>
      </c>
    </row>
    <row r="436" spans="2:12" x14ac:dyDescent="0.25">
      <c r="B436">
        <v>326</v>
      </c>
      <c r="C436">
        <v>60066670</v>
      </c>
      <c r="D436" t="s">
        <v>14</v>
      </c>
      <c r="E436" t="s">
        <v>20</v>
      </c>
      <c r="F436" t="s">
        <v>21</v>
      </c>
      <c r="G436">
        <v>32</v>
      </c>
      <c r="H436">
        <v>84</v>
      </c>
      <c r="I436">
        <v>7</v>
      </c>
      <c r="J436">
        <v>4</v>
      </c>
      <c r="K436">
        <v>6718</v>
      </c>
      <c r="L436" t="s">
        <v>168</v>
      </c>
    </row>
    <row r="437" spans="2:12" x14ac:dyDescent="0.25">
      <c r="B437">
        <v>326</v>
      </c>
      <c r="C437">
        <v>60070804</v>
      </c>
      <c r="D437" t="s">
        <v>14</v>
      </c>
      <c r="E437" t="s">
        <v>22</v>
      </c>
      <c r="F437" t="s">
        <v>23</v>
      </c>
      <c r="G437">
        <v>45</v>
      </c>
      <c r="H437">
        <v>61</v>
      </c>
      <c r="I437">
        <v>9.3000000000000007</v>
      </c>
      <c r="J437">
        <v>2</v>
      </c>
      <c r="K437">
        <v>9477</v>
      </c>
      <c r="L437" t="s">
        <v>168</v>
      </c>
    </row>
    <row r="438" spans="2:12" x14ac:dyDescent="0.25">
      <c r="B438">
        <v>326</v>
      </c>
      <c r="C438">
        <v>60077086</v>
      </c>
      <c r="D438" t="s">
        <v>14</v>
      </c>
      <c r="E438" t="s">
        <v>91</v>
      </c>
      <c r="F438" t="s">
        <v>92</v>
      </c>
      <c r="G438">
        <v>59</v>
      </c>
      <c r="H438">
        <v>51</v>
      </c>
      <c r="I438">
        <v>0.7</v>
      </c>
      <c r="J438">
        <v>10</v>
      </c>
      <c r="K438">
        <v>12463</v>
      </c>
      <c r="L438" t="s">
        <v>168</v>
      </c>
    </row>
    <row r="439" spans="2:12" x14ac:dyDescent="0.25">
      <c r="B439">
        <v>326</v>
      </c>
      <c r="C439">
        <v>60077179</v>
      </c>
      <c r="D439" t="s">
        <v>14</v>
      </c>
      <c r="E439" t="s">
        <v>24</v>
      </c>
      <c r="F439" t="s">
        <v>25</v>
      </c>
      <c r="G439">
        <v>40</v>
      </c>
      <c r="H439">
        <v>55</v>
      </c>
      <c r="I439">
        <v>11.9</v>
      </c>
      <c r="J439">
        <v>0</v>
      </c>
      <c r="K439">
        <v>8401</v>
      </c>
      <c r="L439" t="s">
        <v>168</v>
      </c>
    </row>
    <row r="440" spans="2:12" x14ac:dyDescent="0.25">
      <c r="B440">
        <v>326</v>
      </c>
      <c r="C440">
        <v>60077224</v>
      </c>
      <c r="D440" t="s">
        <v>14</v>
      </c>
      <c r="E440" t="s">
        <v>93</v>
      </c>
      <c r="F440" t="s">
        <v>94</v>
      </c>
      <c r="G440">
        <v>83</v>
      </c>
      <c r="H440">
        <v>55</v>
      </c>
      <c r="I440">
        <v>0</v>
      </c>
      <c r="J440">
        <v>10</v>
      </c>
      <c r="K440">
        <v>17603</v>
      </c>
      <c r="L440" t="s">
        <v>168</v>
      </c>
    </row>
    <row r="441" spans="2:12" x14ac:dyDescent="0.25">
      <c r="B441">
        <v>326</v>
      </c>
      <c r="C441">
        <v>60077292</v>
      </c>
      <c r="D441" t="s">
        <v>14</v>
      </c>
      <c r="E441" t="s">
        <v>75</v>
      </c>
      <c r="F441" t="s">
        <v>76</v>
      </c>
      <c r="G441">
        <v>44</v>
      </c>
      <c r="H441">
        <v>68</v>
      </c>
      <c r="I441">
        <v>2.8</v>
      </c>
      <c r="J441">
        <v>8</v>
      </c>
      <c r="K441">
        <v>9270</v>
      </c>
      <c r="L441" t="s">
        <v>168</v>
      </c>
    </row>
    <row r="442" spans="2:12" x14ac:dyDescent="0.25">
      <c r="B442">
        <v>326</v>
      </c>
      <c r="C442">
        <v>60077321</v>
      </c>
      <c r="D442" t="s">
        <v>14</v>
      </c>
      <c r="E442" t="s">
        <v>58</v>
      </c>
      <c r="F442" t="s">
        <v>59</v>
      </c>
      <c r="G442">
        <v>70</v>
      </c>
      <c r="H442">
        <v>52</v>
      </c>
      <c r="I442">
        <v>3.9</v>
      </c>
      <c r="J442">
        <v>7</v>
      </c>
      <c r="K442">
        <v>14818</v>
      </c>
      <c r="L442" t="s">
        <v>168</v>
      </c>
    </row>
    <row r="443" spans="2:12" x14ac:dyDescent="0.25">
      <c r="B443">
        <v>326</v>
      </c>
      <c r="C443">
        <v>60089358</v>
      </c>
      <c r="D443" t="s">
        <v>14</v>
      </c>
      <c r="E443" t="s">
        <v>60</v>
      </c>
      <c r="F443" t="s">
        <v>61</v>
      </c>
      <c r="G443">
        <v>34</v>
      </c>
      <c r="H443">
        <v>54</v>
      </c>
      <c r="I443">
        <v>6.3</v>
      </c>
      <c r="J443">
        <v>6</v>
      </c>
      <c r="K443">
        <v>7116</v>
      </c>
      <c r="L443" t="s">
        <v>168</v>
      </c>
    </row>
    <row r="444" spans="2:12" x14ac:dyDescent="0.25">
      <c r="B444">
        <v>326</v>
      </c>
      <c r="C444">
        <v>60095743</v>
      </c>
      <c r="D444" t="s">
        <v>14</v>
      </c>
      <c r="E444" t="s">
        <v>79</v>
      </c>
      <c r="F444" t="s">
        <v>80</v>
      </c>
      <c r="G444">
        <v>27</v>
      </c>
      <c r="H444">
        <v>67</v>
      </c>
      <c r="I444">
        <v>0</v>
      </c>
      <c r="J444">
        <v>12</v>
      </c>
      <c r="K444">
        <v>5631</v>
      </c>
      <c r="L444" t="s">
        <v>168</v>
      </c>
    </row>
    <row r="445" spans="2:12" x14ac:dyDescent="0.25">
      <c r="B445">
        <v>326</v>
      </c>
      <c r="C445">
        <v>60095773</v>
      </c>
      <c r="D445" t="s">
        <v>14</v>
      </c>
      <c r="E445" t="s">
        <v>26</v>
      </c>
      <c r="F445" t="s">
        <v>27</v>
      </c>
      <c r="G445">
        <v>29</v>
      </c>
      <c r="H445">
        <v>79</v>
      </c>
      <c r="I445">
        <v>5.3</v>
      </c>
      <c r="J445">
        <v>6</v>
      </c>
      <c r="K445">
        <v>6071</v>
      </c>
      <c r="L445" t="s">
        <v>168</v>
      </c>
    </row>
    <row r="446" spans="2:12" x14ac:dyDescent="0.25">
      <c r="B446">
        <v>326</v>
      </c>
      <c r="C446">
        <v>60130026</v>
      </c>
      <c r="D446" t="s">
        <v>14</v>
      </c>
      <c r="E446" t="s">
        <v>81</v>
      </c>
      <c r="F446" t="s">
        <v>82</v>
      </c>
      <c r="G446">
        <v>38</v>
      </c>
      <c r="H446">
        <v>58</v>
      </c>
      <c r="I446">
        <v>0.8</v>
      </c>
      <c r="J446">
        <v>11</v>
      </c>
      <c r="K446">
        <v>7976</v>
      </c>
      <c r="L446" t="s">
        <v>168</v>
      </c>
    </row>
    <row r="447" spans="2:12" x14ac:dyDescent="0.25">
      <c r="B447">
        <v>326</v>
      </c>
      <c r="C447">
        <v>60245841</v>
      </c>
      <c r="D447" t="s">
        <v>14</v>
      </c>
      <c r="E447" t="s">
        <v>62</v>
      </c>
      <c r="F447" t="s">
        <v>63</v>
      </c>
      <c r="G447">
        <v>43</v>
      </c>
      <c r="H447">
        <v>54</v>
      </c>
      <c r="I447">
        <v>11.6</v>
      </c>
      <c r="J447">
        <v>0</v>
      </c>
      <c r="K447">
        <v>9042</v>
      </c>
      <c r="L447" t="s">
        <v>168</v>
      </c>
    </row>
    <row r="448" spans="2:12" x14ac:dyDescent="0.25">
      <c r="B448">
        <v>326</v>
      </c>
      <c r="C448">
        <v>60316404</v>
      </c>
      <c r="D448" t="s">
        <v>14</v>
      </c>
      <c r="E448" t="s">
        <v>28</v>
      </c>
      <c r="F448" t="s">
        <v>29</v>
      </c>
      <c r="G448">
        <v>29</v>
      </c>
      <c r="H448">
        <v>75</v>
      </c>
      <c r="I448">
        <v>4.3</v>
      </c>
      <c r="J448">
        <v>7</v>
      </c>
      <c r="K448">
        <v>6067</v>
      </c>
      <c r="L448" t="s">
        <v>168</v>
      </c>
    </row>
    <row r="449" spans="2:12" x14ac:dyDescent="0.25">
      <c r="B449">
        <v>326</v>
      </c>
      <c r="C449">
        <v>60316404</v>
      </c>
      <c r="D449" t="s">
        <v>14</v>
      </c>
      <c r="E449" t="s">
        <v>28</v>
      </c>
      <c r="F449" t="s">
        <v>30</v>
      </c>
      <c r="G449">
        <v>30</v>
      </c>
      <c r="H449">
        <v>75</v>
      </c>
      <c r="I449">
        <v>5.2</v>
      </c>
      <c r="J449">
        <v>6</v>
      </c>
      <c r="K449">
        <v>6281</v>
      </c>
      <c r="L449" t="s">
        <v>168</v>
      </c>
    </row>
    <row r="450" spans="2:12" x14ac:dyDescent="0.25">
      <c r="B450">
        <v>326</v>
      </c>
      <c r="C450">
        <v>76200533</v>
      </c>
      <c r="D450" t="s">
        <v>14</v>
      </c>
      <c r="E450" t="s">
        <v>31</v>
      </c>
      <c r="F450" t="s">
        <v>32</v>
      </c>
      <c r="G450">
        <v>29</v>
      </c>
      <c r="H450">
        <v>65</v>
      </c>
      <c r="I450">
        <v>6</v>
      </c>
      <c r="J450">
        <v>6</v>
      </c>
      <c r="K450">
        <v>6057</v>
      </c>
      <c r="L450" t="s">
        <v>168</v>
      </c>
    </row>
    <row r="451" spans="2:12" x14ac:dyDescent="0.25">
      <c r="B451">
        <v>326</v>
      </c>
      <c r="C451">
        <v>76225129</v>
      </c>
      <c r="D451" t="s">
        <v>14</v>
      </c>
      <c r="E451" t="s">
        <v>83</v>
      </c>
      <c r="F451" t="s">
        <v>84</v>
      </c>
      <c r="G451">
        <v>27</v>
      </c>
      <c r="H451">
        <v>68</v>
      </c>
      <c r="I451">
        <v>3</v>
      </c>
      <c r="J451">
        <v>9</v>
      </c>
      <c r="K451">
        <v>5632</v>
      </c>
      <c r="L451" t="s">
        <v>168</v>
      </c>
    </row>
    <row r="452" spans="2:12" x14ac:dyDescent="0.25">
      <c r="B452">
        <v>326</v>
      </c>
      <c r="C452">
        <v>76225783</v>
      </c>
      <c r="D452" t="s">
        <v>14</v>
      </c>
      <c r="E452" t="s">
        <v>33</v>
      </c>
      <c r="F452" t="s">
        <v>34</v>
      </c>
      <c r="G452">
        <v>28</v>
      </c>
      <c r="H452">
        <v>74</v>
      </c>
      <c r="I452">
        <v>5.5</v>
      </c>
      <c r="J452">
        <v>6</v>
      </c>
      <c r="K452">
        <v>5852</v>
      </c>
      <c r="L452" t="s">
        <v>168</v>
      </c>
    </row>
    <row r="453" spans="2:12" x14ac:dyDescent="0.25">
      <c r="B453">
        <v>326</v>
      </c>
      <c r="C453">
        <v>76225794</v>
      </c>
      <c r="D453" t="s">
        <v>14</v>
      </c>
      <c r="E453" t="s">
        <v>64</v>
      </c>
      <c r="F453" t="s">
        <v>65</v>
      </c>
      <c r="G453">
        <v>37</v>
      </c>
      <c r="H453">
        <v>52</v>
      </c>
      <c r="I453">
        <v>4.0999999999999996</v>
      </c>
      <c r="J453">
        <v>8</v>
      </c>
      <c r="K453">
        <v>7756</v>
      </c>
      <c r="L453" t="s">
        <v>168</v>
      </c>
    </row>
    <row r="454" spans="2:12" x14ac:dyDescent="0.25">
      <c r="B454">
        <v>326</v>
      </c>
      <c r="C454">
        <v>76250754</v>
      </c>
      <c r="D454" t="s">
        <v>14</v>
      </c>
      <c r="E454" t="s">
        <v>35</v>
      </c>
      <c r="F454" t="s">
        <v>36</v>
      </c>
      <c r="G454">
        <v>36</v>
      </c>
      <c r="H454">
        <v>58</v>
      </c>
      <c r="I454">
        <v>12</v>
      </c>
      <c r="J454">
        <v>0</v>
      </c>
      <c r="K454">
        <v>7548</v>
      </c>
      <c r="L454" t="s">
        <v>168</v>
      </c>
    </row>
    <row r="455" spans="2:12" x14ac:dyDescent="0.25">
      <c r="B455">
        <v>326</v>
      </c>
      <c r="C455">
        <v>76250760</v>
      </c>
      <c r="D455" t="s">
        <v>14</v>
      </c>
      <c r="E455" t="s">
        <v>37</v>
      </c>
      <c r="F455" t="s">
        <v>36</v>
      </c>
      <c r="G455">
        <v>36</v>
      </c>
      <c r="H455">
        <v>58</v>
      </c>
      <c r="I455">
        <v>12</v>
      </c>
      <c r="J455">
        <v>0</v>
      </c>
      <c r="K455">
        <v>7548</v>
      </c>
      <c r="L455" t="s">
        <v>168</v>
      </c>
    </row>
    <row r="456" spans="2:12" x14ac:dyDescent="0.25">
      <c r="B456">
        <v>326</v>
      </c>
      <c r="C456">
        <v>76250761</v>
      </c>
      <c r="D456" t="s">
        <v>14</v>
      </c>
      <c r="E456" t="s">
        <v>38</v>
      </c>
      <c r="F456" t="s">
        <v>39</v>
      </c>
      <c r="G456">
        <v>35</v>
      </c>
      <c r="H456">
        <v>57</v>
      </c>
      <c r="I456">
        <v>6.1</v>
      </c>
      <c r="J456">
        <v>6</v>
      </c>
      <c r="K456">
        <v>7333</v>
      </c>
      <c r="L456" t="s">
        <v>168</v>
      </c>
    </row>
    <row r="457" spans="2:12" x14ac:dyDescent="0.25">
      <c r="B457">
        <v>326</v>
      </c>
      <c r="C457">
        <v>90054600</v>
      </c>
      <c r="D457" t="s">
        <v>14</v>
      </c>
      <c r="E457" t="s">
        <v>40</v>
      </c>
      <c r="F457" t="s">
        <v>41</v>
      </c>
      <c r="G457">
        <v>34</v>
      </c>
      <c r="H457">
        <v>59</v>
      </c>
      <c r="I457">
        <v>12.1</v>
      </c>
      <c r="J457">
        <v>0</v>
      </c>
      <c r="K457">
        <v>7121</v>
      </c>
      <c r="L457" t="s">
        <v>168</v>
      </c>
    </row>
    <row r="458" spans="2:12" x14ac:dyDescent="0.25">
      <c r="B458">
        <v>326</v>
      </c>
      <c r="C458">
        <v>90634734</v>
      </c>
      <c r="D458" t="s">
        <v>14</v>
      </c>
      <c r="E458" t="s">
        <v>42</v>
      </c>
      <c r="F458" t="s">
        <v>30</v>
      </c>
      <c r="G458">
        <v>30</v>
      </c>
      <c r="H458">
        <v>75</v>
      </c>
      <c r="I458">
        <v>5.2</v>
      </c>
      <c r="J458">
        <v>6</v>
      </c>
      <c r="K458">
        <v>6281</v>
      </c>
      <c r="L458" t="s">
        <v>168</v>
      </c>
    </row>
    <row r="459" spans="2:12" x14ac:dyDescent="0.25">
      <c r="B459">
        <v>326</v>
      </c>
      <c r="C459">
        <v>90634769</v>
      </c>
      <c r="D459" t="s">
        <v>14</v>
      </c>
      <c r="E459" t="s">
        <v>43</v>
      </c>
      <c r="F459" t="s">
        <v>44</v>
      </c>
      <c r="G459">
        <v>35</v>
      </c>
      <c r="H459">
        <v>59</v>
      </c>
      <c r="I459">
        <v>12.1</v>
      </c>
      <c r="J459">
        <v>0</v>
      </c>
      <c r="K459">
        <v>7335</v>
      </c>
      <c r="L459" t="s">
        <v>168</v>
      </c>
    </row>
    <row r="460" spans="2:12" x14ac:dyDescent="0.25">
      <c r="B460">
        <v>326</v>
      </c>
      <c r="C460">
        <v>90634790</v>
      </c>
      <c r="D460" t="s">
        <v>14</v>
      </c>
      <c r="E460" t="s">
        <v>46</v>
      </c>
      <c r="F460" t="s">
        <v>30</v>
      </c>
      <c r="G460">
        <v>30</v>
      </c>
      <c r="H460">
        <v>75</v>
      </c>
      <c r="I460">
        <v>5.2</v>
      </c>
      <c r="J460">
        <v>6</v>
      </c>
      <c r="K460">
        <v>6281</v>
      </c>
      <c r="L460" t="s">
        <v>168</v>
      </c>
    </row>
    <row r="461" spans="2:12" x14ac:dyDescent="0.25">
      <c r="B461">
        <v>326</v>
      </c>
      <c r="C461">
        <v>90644159</v>
      </c>
      <c r="D461" t="s">
        <v>14</v>
      </c>
      <c r="E461" t="s">
        <v>47</v>
      </c>
      <c r="F461" t="s">
        <v>29</v>
      </c>
      <c r="G461">
        <v>29</v>
      </c>
      <c r="H461">
        <v>75</v>
      </c>
      <c r="I461">
        <v>4.3</v>
      </c>
      <c r="J461">
        <v>7</v>
      </c>
      <c r="K461">
        <v>6067</v>
      </c>
      <c r="L461" t="s">
        <v>168</v>
      </c>
    </row>
    <row r="462" spans="2:12" x14ac:dyDescent="0.25">
      <c r="B462">
        <v>326</v>
      </c>
      <c r="C462">
        <v>92513509</v>
      </c>
      <c r="D462" t="s">
        <v>14</v>
      </c>
      <c r="E462" t="s">
        <v>48</v>
      </c>
      <c r="F462" t="s">
        <v>49</v>
      </c>
      <c r="G462">
        <v>29</v>
      </c>
      <c r="H462">
        <v>77</v>
      </c>
      <c r="I462">
        <v>6.3</v>
      </c>
      <c r="J462">
        <v>5</v>
      </c>
      <c r="K462">
        <v>6069</v>
      </c>
      <c r="L462" t="s">
        <v>168</v>
      </c>
    </row>
    <row r="463" spans="2:12" x14ac:dyDescent="0.25">
      <c r="B463">
        <v>326</v>
      </c>
      <c r="C463">
        <v>93055508</v>
      </c>
      <c r="D463" t="s">
        <v>14</v>
      </c>
      <c r="E463" t="s">
        <v>85</v>
      </c>
      <c r="F463" t="s">
        <v>86</v>
      </c>
      <c r="G463">
        <v>47</v>
      </c>
      <c r="H463">
        <v>69</v>
      </c>
      <c r="I463">
        <v>0.5</v>
      </c>
      <c r="J463">
        <v>9</v>
      </c>
      <c r="K463">
        <v>9913</v>
      </c>
      <c r="L463" t="s">
        <v>168</v>
      </c>
    </row>
    <row r="464" spans="2:12" x14ac:dyDescent="0.25">
      <c r="B464">
        <v>326</v>
      </c>
      <c r="C464">
        <v>60029952</v>
      </c>
      <c r="D464" t="s">
        <v>14</v>
      </c>
      <c r="E464" t="s">
        <v>52</v>
      </c>
      <c r="F464" t="s">
        <v>53</v>
      </c>
      <c r="G464">
        <v>58</v>
      </c>
      <c r="H464">
        <v>54</v>
      </c>
      <c r="I464">
        <v>1.4</v>
      </c>
      <c r="J464">
        <v>4</v>
      </c>
      <c r="K464">
        <v>12252</v>
      </c>
      <c r="L464" t="s">
        <v>164</v>
      </c>
    </row>
    <row r="465" spans="2:12" x14ac:dyDescent="0.25">
      <c r="B465">
        <v>326</v>
      </c>
      <c r="C465">
        <v>60038666</v>
      </c>
      <c r="D465" t="s">
        <v>14</v>
      </c>
      <c r="E465" t="s">
        <v>54</v>
      </c>
      <c r="F465" t="s">
        <v>55</v>
      </c>
      <c r="G465">
        <v>64</v>
      </c>
      <c r="H465">
        <v>52</v>
      </c>
      <c r="I465">
        <v>0.7</v>
      </c>
      <c r="J465">
        <v>5</v>
      </c>
      <c r="K465">
        <v>13534</v>
      </c>
      <c r="L465" t="s">
        <v>164</v>
      </c>
    </row>
    <row r="466" spans="2:12" x14ac:dyDescent="0.25">
      <c r="B466">
        <v>326</v>
      </c>
      <c r="C466">
        <v>60038749</v>
      </c>
      <c r="D466" t="s">
        <v>14</v>
      </c>
      <c r="E466" t="s">
        <v>16</v>
      </c>
      <c r="F466" t="s">
        <v>17</v>
      </c>
      <c r="G466">
        <v>39</v>
      </c>
      <c r="H466">
        <v>57</v>
      </c>
      <c r="I466">
        <v>5.2</v>
      </c>
      <c r="J466">
        <v>0</v>
      </c>
      <c r="K466">
        <v>8189</v>
      </c>
      <c r="L466" t="s">
        <v>164</v>
      </c>
    </row>
    <row r="467" spans="2:12" x14ac:dyDescent="0.25">
      <c r="B467">
        <v>326</v>
      </c>
      <c r="C467">
        <v>60043668</v>
      </c>
      <c r="D467" t="s">
        <v>14</v>
      </c>
      <c r="E467" t="s">
        <v>18</v>
      </c>
      <c r="F467" t="s">
        <v>19</v>
      </c>
      <c r="G467">
        <v>32</v>
      </c>
      <c r="H467">
        <v>59</v>
      </c>
      <c r="I467">
        <v>0.1</v>
      </c>
      <c r="J467">
        <v>5</v>
      </c>
      <c r="K467">
        <v>6693</v>
      </c>
      <c r="L467" t="s">
        <v>164</v>
      </c>
    </row>
    <row r="468" spans="2:12" x14ac:dyDescent="0.25">
      <c r="B468">
        <v>326</v>
      </c>
      <c r="C468">
        <v>60046065</v>
      </c>
      <c r="D468" t="s">
        <v>14</v>
      </c>
      <c r="E468" t="s">
        <v>56</v>
      </c>
      <c r="F468" t="s">
        <v>57</v>
      </c>
      <c r="G468">
        <v>66</v>
      </c>
      <c r="H468">
        <v>48</v>
      </c>
      <c r="I468">
        <v>0.4</v>
      </c>
      <c r="J468">
        <v>5</v>
      </c>
      <c r="K468">
        <v>13958</v>
      </c>
      <c r="L468" t="s">
        <v>164</v>
      </c>
    </row>
    <row r="469" spans="2:12" x14ac:dyDescent="0.25">
      <c r="B469">
        <v>326</v>
      </c>
      <c r="C469">
        <v>60066670</v>
      </c>
      <c r="D469" t="s">
        <v>14</v>
      </c>
      <c r="E469" t="s">
        <v>20</v>
      </c>
      <c r="F469" t="s">
        <v>21</v>
      </c>
      <c r="G469">
        <v>32</v>
      </c>
      <c r="H469">
        <v>84</v>
      </c>
      <c r="I469">
        <v>0.9</v>
      </c>
      <c r="J469">
        <v>4</v>
      </c>
      <c r="K469">
        <v>6718</v>
      </c>
      <c r="L469" t="s">
        <v>164</v>
      </c>
    </row>
    <row r="470" spans="2:12" x14ac:dyDescent="0.25">
      <c r="B470">
        <v>326</v>
      </c>
      <c r="C470">
        <v>60070804</v>
      </c>
      <c r="D470" t="s">
        <v>14</v>
      </c>
      <c r="E470" t="s">
        <v>22</v>
      </c>
      <c r="F470" t="s">
        <v>23</v>
      </c>
      <c r="G470">
        <v>45</v>
      </c>
      <c r="H470">
        <v>61</v>
      </c>
      <c r="I470">
        <v>3</v>
      </c>
      <c r="J470">
        <v>2</v>
      </c>
      <c r="K470">
        <v>9477</v>
      </c>
      <c r="L470" t="s">
        <v>164</v>
      </c>
    </row>
    <row r="471" spans="2:12" x14ac:dyDescent="0.25">
      <c r="B471">
        <v>326</v>
      </c>
      <c r="C471">
        <v>60077179</v>
      </c>
      <c r="D471" t="s">
        <v>14</v>
      </c>
      <c r="E471" t="s">
        <v>24</v>
      </c>
      <c r="F471" t="s">
        <v>25</v>
      </c>
      <c r="G471">
        <v>40</v>
      </c>
      <c r="H471">
        <v>55</v>
      </c>
      <c r="I471">
        <v>5.2</v>
      </c>
      <c r="J471">
        <v>0</v>
      </c>
      <c r="K471">
        <v>8401</v>
      </c>
      <c r="L471" t="s">
        <v>164</v>
      </c>
    </row>
    <row r="472" spans="2:12" x14ac:dyDescent="0.25">
      <c r="B472">
        <v>326</v>
      </c>
      <c r="C472">
        <v>60245841</v>
      </c>
      <c r="D472" t="s">
        <v>14</v>
      </c>
      <c r="E472" t="s">
        <v>62</v>
      </c>
      <c r="F472" t="s">
        <v>63</v>
      </c>
      <c r="G472">
        <v>43</v>
      </c>
      <c r="H472">
        <v>54</v>
      </c>
      <c r="I472">
        <v>5.3</v>
      </c>
      <c r="J472">
        <v>0</v>
      </c>
      <c r="K472">
        <v>9042</v>
      </c>
      <c r="L472" t="s">
        <v>164</v>
      </c>
    </row>
    <row r="473" spans="2:12" x14ac:dyDescent="0.25">
      <c r="B473">
        <v>326</v>
      </c>
      <c r="C473">
        <v>76250754</v>
      </c>
      <c r="D473" t="s">
        <v>14</v>
      </c>
      <c r="E473" t="s">
        <v>35</v>
      </c>
      <c r="F473" t="s">
        <v>36</v>
      </c>
      <c r="G473">
        <v>36</v>
      </c>
      <c r="H473">
        <v>58</v>
      </c>
      <c r="I473">
        <v>5.7</v>
      </c>
      <c r="J473">
        <v>0</v>
      </c>
      <c r="K473">
        <v>7548</v>
      </c>
      <c r="L473" t="s">
        <v>164</v>
      </c>
    </row>
    <row r="474" spans="2:12" x14ac:dyDescent="0.25">
      <c r="B474">
        <v>326</v>
      </c>
      <c r="C474">
        <v>76250760</v>
      </c>
      <c r="D474" t="s">
        <v>14</v>
      </c>
      <c r="E474" t="s">
        <v>37</v>
      </c>
      <c r="F474" t="s">
        <v>36</v>
      </c>
      <c r="G474">
        <v>36</v>
      </c>
      <c r="H474">
        <v>58</v>
      </c>
      <c r="I474">
        <v>5.7</v>
      </c>
      <c r="J474">
        <v>0</v>
      </c>
      <c r="K474">
        <v>7548</v>
      </c>
      <c r="L474" t="s">
        <v>164</v>
      </c>
    </row>
    <row r="475" spans="2:12" x14ac:dyDescent="0.25">
      <c r="B475">
        <v>326</v>
      </c>
      <c r="C475">
        <v>90054600</v>
      </c>
      <c r="D475" t="s">
        <v>14</v>
      </c>
      <c r="E475" t="s">
        <v>40</v>
      </c>
      <c r="F475" t="s">
        <v>41</v>
      </c>
      <c r="G475">
        <v>34</v>
      </c>
      <c r="H475">
        <v>59</v>
      </c>
      <c r="I475">
        <v>5.6</v>
      </c>
      <c r="J475">
        <v>0</v>
      </c>
      <c r="K475">
        <v>7121</v>
      </c>
      <c r="L475" t="s">
        <v>164</v>
      </c>
    </row>
    <row r="476" spans="2:12" x14ac:dyDescent="0.25">
      <c r="B476">
        <v>326</v>
      </c>
      <c r="C476">
        <v>90634769</v>
      </c>
      <c r="D476" t="s">
        <v>14</v>
      </c>
      <c r="E476" t="s">
        <v>43</v>
      </c>
      <c r="F476" t="s">
        <v>44</v>
      </c>
      <c r="G476">
        <v>35</v>
      </c>
      <c r="H476">
        <v>59</v>
      </c>
      <c r="I476">
        <v>5.4</v>
      </c>
      <c r="J476">
        <v>0</v>
      </c>
      <c r="K476">
        <v>7335</v>
      </c>
      <c r="L476" t="s">
        <v>164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E767-D0C8-4358-B181-CC019B7F948E}">
  <dimension ref="B2:P72"/>
  <sheetViews>
    <sheetView workbookViewId="0">
      <selection activeCell="M24" sqref="M24"/>
    </sheetView>
  </sheetViews>
  <sheetFormatPr defaultRowHeight="15" x14ac:dyDescent="0.25"/>
  <cols>
    <col min="7" max="7" width="10.5703125" bestFit="1" customWidth="1"/>
    <col min="9" max="9" width="29.7109375" bestFit="1" customWidth="1"/>
    <col min="11" max="11" width="7.5703125" bestFit="1" customWidth="1"/>
    <col min="14" max="14" width="11.14062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11</v>
      </c>
      <c r="N2" t="s">
        <v>12</v>
      </c>
      <c r="O2" t="s">
        <v>13</v>
      </c>
      <c r="P2" t="s">
        <v>68</v>
      </c>
    </row>
    <row r="3" spans="2:16" x14ac:dyDescent="0.25">
      <c r="B3">
        <v>326</v>
      </c>
      <c r="C3">
        <v>32602</v>
      </c>
      <c r="D3">
        <v>10006952</v>
      </c>
      <c r="E3">
        <v>1</v>
      </c>
      <c r="F3">
        <v>90000176</v>
      </c>
      <c r="G3" t="s">
        <v>14</v>
      </c>
      <c r="H3" t="s">
        <v>15</v>
      </c>
      <c r="I3" t="s">
        <v>87</v>
      </c>
      <c r="J3" t="s">
        <v>88</v>
      </c>
      <c r="K3">
        <v>76</v>
      </c>
      <c r="L3">
        <v>52</v>
      </c>
      <c r="M3">
        <v>19.8</v>
      </c>
      <c r="N3">
        <v>7</v>
      </c>
      <c r="O3">
        <v>16102</v>
      </c>
      <c r="P3" t="s">
        <v>66</v>
      </c>
    </row>
    <row r="4" spans="2:16" x14ac:dyDescent="0.25">
      <c r="B4">
        <v>326</v>
      </c>
      <c r="C4">
        <v>32602</v>
      </c>
      <c r="D4">
        <v>10006982</v>
      </c>
      <c r="E4">
        <v>1</v>
      </c>
      <c r="F4">
        <v>90000604</v>
      </c>
      <c r="G4" t="s">
        <v>14</v>
      </c>
      <c r="H4" t="s">
        <v>15</v>
      </c>
      <c r="I4" t="s">
        <v>95</v>
      </c>
      <c r="J4" t="s">
        <v>96</v>
      </c>
      <c r="K4">
        <v>49</v>
      </c>
      <c r="L4">
        <v>60</v>
      </c>
      <c r="M4">
        <v>12.8</v>
      </c>
      <c r="N4">
        <v>14</v>
      </c>
      <c r="O4">
        <v>10332</v>
      </c>
      <c r="P4" t="s">
        <v>66</v>
      </c>
    </row>
    <row r="5" spans="2:16" x14ac:dyDescent="0.25">
      <c r="B5">
        <v>326</v>
      </c>
      <c r="C5">
        <v>32602</v>
      </c>
      <c r="D5">
        <v>10008487</v>
      </c>
      <c r="E5">
        <v>1</v>
      </c>
      <c r="F5">
        <v>90000370</v>
      </c>
      <c r="G5" t="s">
        <v>14</v>
      </c>
      <c r="H5" t="s">
        <v>15</v>
      </c>
      <c r="I5" t="s">
        <v>102</v>
      </c>
      <c r="J5" t="s">
        <v>103</v>
      </c>
      <c r="K5">
        <v>40</v>
      </c>
      <c r="L5">
        <v>51</v>
      </c>
      <c r="M5">
        <v>11.2</v>
      </c>
      <c r="N5">
        <v>17</v>
      </c>
      <c r="O5">
        <v>8397</v>
      </c>
      <c r="P5" t="s">
        <v>66</v>
      </c>
    </row>
    <row r="6" spans="2:16" x14ac:dyDescent="0.25">
      <c r="B6">
        <v>326</v>
      </c>
      <c r="C6">
        <v>32602</v>
      </c>
      <c r="D6">
        <v>10015950</v>
      </c>
      <c r="E6">
        <v>1</v>
      </c>
      <c r="F6">
        <v>90000360</v>
      </c>
      <c r="G6" t="s">
        <v>14</v>
      </c>
      <c r="H6" t="s">
        <v>15</v>
      </c>
      <c r="I6" t="s">
        <v>117</v>
      </c>
      <c r="J6" t="s">
        <v>118</v>
      </c>
      <c r="K6">
        <v>47</v>
      </c>
      <c r="L6">
        <v>57</v>
      </c>
      <c r="M6">
        <v>8.1999999999999993</v>
      </c>
      <c r="N6">
        <v>19</v>
      </c>
      <c r="O6">
        <v>9901</v>
      </c>
      <c r="P6" t="s">
        <v>66</v>
      </c>
    </row>
    <row r="7" spans="2:16" x14ac:dyDescent="0.25">
      <c r="B7">
        <v>326</v>
      </c>
      <c r="C7">
        <v>32602</v>
      </c>
      <c r="D7">
        <v>60001280</v>
      </c>
      <c r="E7">
        <v>1</v>
      </c>
      <c r="F7">
        <v>90000298</v>
      </c>
      <c r="G7" t="s">
        <v>14</v>
      </c>
      <c r="H7" t="s">
        <v>15</v>
      </c>
      <c r="I7" t="s">
        <v>143</v>
      </c>
      <c r="J7" t="s">
        <v>144</v>
      </c>
      <c r="K7">
        <v>50</v>
      </c>
      <c r="L7">
        <v>41</v>
      </c>
      <c r="M7">
        <v>0.2</v>
      </c>
      <c r="N7">
        <v>29</v>
      </c>
      <c r="O7">
        <v>10527</v>
      </c>
      <c r="P7" t="s">
        <v>66</v>
      </c>
    </row>
    <row r="8" spans="2:16" x14ac:dyDescent="0.25">
      <c r="B8">
        <v>326</v>
      </c>
      <c r="C8">
        <v>32602</v>
      </c>
      <c r="D8">
        <v>60001792</v>
      </c>
      <c r="E8">
        <v>1</v>
      </c>
      <c r="F8">
        <v>90000342</v>
      </c>
      <c r="G8" t="s">
        <v>14</v>
      </c>
      <c r="H8" t="s">
        <v>15</v>
      </c>
      <c r="I8" t="s">
        <v>104</v>
      </c>
      <c r="J8" t="s">
        <v>105</v>
      </c>
      <c r="K8">
        <v>51</v>
      </c>
      <c r="L8">
        <v>56</v>
      </c>
      <c r="M8">
        <v>14</v>
      </c>
      <c r="N8">
        <v>13</v>
      </c>
      <c r="O8">
        <v>10756</v>
      </c>
      <c r="P8" t="s">
        <v>66</v>
      </c>
    </row>
    <row r="9" spans="2:16" x14ac:dyDescent="0.25">
      <c r="B9">
        <v>326</v>
      </c>
      <c r="C9">
        <v>32602</v>
      </c>
      <c r="D9">
        <v>60002154</v>
      </c>
      <c r="E9">
        <v>1</v>
      </c>
      <c r="F9">
        <v>90000191</v>
      </c>
      <c r="G9" t="s">
        <v>14</v>
      </c>
      <c r="H9" t="s">
        <v>15</v>
      </c>
      <c r="I9" t="s">
        <v>115</v>
      </c>
      <c r="J9" t="s">
        <v>116</v>
      </c>
      <c r="K9">
        <v>29</v>
      </c>
      <c r="L9">
        <v>85</v>
      </c>
      <c r="M9">
        <v>9.5</v>
      </c>
      <c r="N9">
        <v>17</v>
      </c>
      <c r="O9">
        <v>6077</v>
      </c>
      <c r="P9" t="s">
        <v>66</v>
      </c>
    </row>
    <row r="10" spans="2:16" x14ac:dyDescent="0.25">
      <c r="B10">
        <v>326</v>
      </c>
      <c r="C10">
        <v>32602</v>
      </c>
      <c r="D10">
        <v>60007939</v>
      </c>
      <c r="E10">
        <v>1</v>
      </c>
      <c r="F10">
        <v>90000366</v>
      </c>
      <c r="G10" t="s">
        <v>14</v>
      </c>
      <c r="H10" t="s">
        <v>15</v>
      </c>
      <c r="I10" t="s">
        <v>119</v>
      </c>
      <c r="J10" t="s">
        <v>120</v>
      </c>
      <c r="K10">
        <v>45</v>
      </c>
      <c r="L10">
        <v>50</v>
      </c>
      <c r="M10">
        <v>8.4</v>
      </c>
      <c r="N10">
        <v>20</v>
      </c>
      <c r="O10">
        <v>9466</v>
      </c>
      <c r="P10" t="s">
        <v>66</v>
      </c>
    </row>
    <row r="11" spans="2:16" x14ac:dyDescent="0.25">
      <c r="B11">
        <v>326</v>
      </c>
      <c r="C11">
        <v>32602</v>
      </c>
      <c r="D11">
        <v>60009194</v>
      </c>
      <c r="E11">
        <v>1</v>
      </c>
      <c r="F11">
        <v>90000332</v>
      </c>
      <c r="G11" t="s">
        <v>14</v>
      </c>
      <c r="H11" t="s">
        <v>15</v>
      </c>
      <c r="I11" t="s">
        <v>69</v>
      </c>
      <c r="J11" t="s">
        <v>70</v>
      </c>
      <c r="K11">
        <v>48</v>
      </c>
      <c r="L11">
        <v>65</v>
      </c>
      <c r="M11">
        <v>18.2</v>
      </c>
      <c r="N11">
        <v>8</v>
      </c>
      <c r="O11">
        <v>10123</v>
      </c>
      <c r="P11" t="s">
        <v>66</v>
      </c>
    </row>
    <row r="12" spans="2:16" x14ac:dyDescent="0.25">
      <c r="B12">
        <v>326</v>
      </c>
      <c r="C12">
        <v>32602</v>
      </c>
      <c r="D12">
        <v>60018665</v>
      </c>
      <c r="E12">
        <v>1</v>
      </c>
      <c r="F12">
        <v>90000288</v>
      </c>
      <c r="G12" t="s">
        <v>14</v>
      </c>
      <c r="H12" t="s">
        <v>15</v>
      </c>
      <c r="I12" t="s">
        <v>121</v>
      </c>
      <c r="J12" t="s">
        <v>122</v>
      </c>
      <c r="K12">
        <v>29</v>
      </c>
      <c r="L12">
        <v>48</v>
      </c>
      <c r="M12">
        <v>10.3</v>
      </c>
      <c r="N12">
        <v>19</v>
      </c>
      <c r="O12">
        <v>6040</v>
      </c>
      <c r="P12" t="s">
        <v>66</v>
      </c>
    </row>
    <row r="13" spans="2:16" x14ac:dyDescent="0.25">
      <c r="B13">
        <v>326</v>
      </c>
      <c r="C13">
        <v>32602</v>
      </c>
      <c r="D13">
        <v>60022796</v>
      </c>
      <c r="E13">
        <v>1</v>
      </c>
      <c r="F13">
        <v>90000326</v>
      </c>
      <c r="G13" t="s">
        <v>14</v>
      </c>
      <c r="H13" t="s">
        <v>15</v>
      </c>
      <c r="I13" t="s">
        <v>50</v>
      </c>
      <c r="J13" t="s">
        <v>51</v>
      </c>
      <c r="K13">
        <v>39</v>
      </c>
      <c r="L13">
        <v>55</v>
      </c>
      <c r="M13">
        <v>21.9</v>
      </c>
      <c r="N13">
        <v>6</v>
      </c>
      <c r="O13">
        <v>8187</v>
      </c>
      <c r="P13" t="s">
        <v>66</v>
      </c>
    </row>
    <row r="14" spans="2:16" x14ac:dyDescent="0.25">
      <c r="B14">
        <v>326</v>
      </c>
      <c r="C14">
        <v>32602</v>
      </c>
      <c r="D14">
        <v>60022858</v>
      </c>
      <c r="E14">
        <v>1</v>
      </c>
      <c r="F14">
        <v>90000358</v>
      </c>
      <c r="G14" t="s">
        <v>14</v>
      </c>
      <c r="H14" t="s">
        <v>15</v>
      </c>
      <c r="I14" t="s">
        <v>71</v>
      </c>
      <c r="J14" t="s">
        <v>72</v>
      </c>
      <c r="K14">
        <v>49</v>
      </c>
      <c r="L14">
        <v>62</v>
      </c>
      <c r="M14">
        <v>19.5</v>
      </c>
      <c r="N14">
        <v>7</v>
      </c>
      <c r="O14">
        <v>10334</v>
      </c>
      <c r="P14" t="s">
        <v>66</v>
      </c>
    </row>
    <row r="15" spans="2:16" x14ac:dyDescent="0.25">
      <c r="B15">
        <v>326</v>
      </c>
      <c r="C15">
        <v>32602</v>
      </c>
      <c r="D15">
        <v>60027234</v>
      </c>
      <c r="E15">
        <v>1</v>
      </c>
      <c r="F15">
        <v>90000330</v>
      </c>
      <c r="G15" t="s">
        <v>14</v>
      </c>
      <c r="H15" t="s">
        <v>15</v>
      </c>
      <c r="I15" t="s">
        <v>73</v>
      </c>
      <c r="J15" t="s">
        <v>74</v>
      </c>
      <c r="K15">
        <v>46</v>
      </c>
      <c r="L15">
        <v>65</v>
      </c>
      <c r="M15">
        <v>15.2</v>
      </c>
      <c r="N15">
        <v>11</v>
      </c>
      <c r="O15">
        <v>9695</v>
      </c>
      <c r="P15" t="s">
        <v>66</v>
      </c>
    </row>
    <row r="16" spans="2:16" x14ac:dyDescent="0.25">
      <c r="B16">
        <v>326</v>
      </c>
      <c r="C16">
        <v>32602</v>
      </c>
      <c r="D16">
        <v>60027234</v>
      </c>
      <c r="E16">
        <v>1</v>
      </c>
      <c r="F16">
        <v>90000330</v>
      </c>
      <c r="G16" t="s">
        <v>14</v>
      </c>
      <c r="H16" t="s">
        <v>15</v>
      </c>
      <c r="I16" t="s">
        <v>73</v>
      </c>
      <c r="J16" t="s">
        <v>97</v>
      </c>
      <c r="K16">
        <v>45</v>
      </c>
      <c r="L16">
        <v>65</v>
      </c>
      <c r="M16">
        <v>14.3</v>
      </c>
      <c r="N16">
        <v>12</v>
      </c>
      <c r="O16">
        <v>9481</v>
      </c>
      <c r="P16" t="s">
        <v>66</v>
      </c>
    </row>
    <row r="17" spans="2:16" x14ac:dyDescent="0.25">
      <c r="B17">
        <v>326</v>
      </c>
      <c r="C17">
        <v>32602</v>
      </c>
      <c r="D17">
        <v>60027234</v>
      </c>
      <c r="E17">
        <v>1</v>
      </c>
      <c r="F17">
        <v>90000330</v>
      </c>
      <c r="G17" t="s">
        <v>14</v>
      </c>
      <c r="H17" t="s">
        <v>15</v>
      </c>
      <c r="I17" t="s">
        <v>73</v>
      </c>
      <c r="J17" t="s">
        <v>98</v>
      </c>
      <c r="K17">
        <v>45</v>
      </c>
      <c r="L17">
        <v>66</v>
      </c>
      <c r="M17">
        <v>14.1</v>
      </c>
      <c r="N17">
        <v>12</v>
      </c>
      <c r="O17">
        <v>9482</v>
      </c>
      <c r="P17" t="s">
        <v>66</v>
      </c>
    </row>
    <row r="18" spans="2:16" x14ac:dyDescent="0.25">
      <c r="B18">
        <v>326</v>
      </c>
      <c r="C18">
        <v>32602</v>
      </c>
      <c r="D18">
        <v>60027234</v>
      </c>
      <c r="E18">
        <v>1</v>
      </c>
      <c r="F18">
        <v>90000330</v>
      </c>
      <c r="G18" t="s">
        <v>14</v>
      </c>
      <c r="H18" t="s">
        <v>15</v>
      </c>
      <c r="I18" t="s">
        <v>73</v>
      </c>
      <c r="J18" t="s">
        <v>99</v>
      </c>
      <c r="K18">
        <v>46</v>
      </c>
      <c r="L18">
        <v>66</v>
      </c>
      <c r="M18">
        <v>14.1</v>
      </c>
      <c r="N18">
        <v>12</v>
      </c>
      <c r="O18">
        <v>9696</v>
      </c>
      <c r="P18" t="s">
        <v>66</v>
      </c>
    </row>
    <row r="19" spans="2:16" x14ac:dyDescent="0.25">
      <c r="B19">
        <v>326</v>
      </c>
      <c r="C19">
        <v>32602</v>
      </c>
      <c r="D19">
        <v>60029952</v>
      </c>
      <c r="E19">
        <v>1</v>
      </c>
      <c r="F19">
        <v>90000173</v>
      </c>
      <c r="G19" t="s">
        <v>14</v>
      </c>
      <c r="H19" t="s">
        <v>15</v>
      </c>
      <c r="I19" t="s">
        <v>52</v>
      </c>
      <c r="J19" t="s">
        <v>53</v>
      </c>
      <c r="K19">
        <v>58</v>
      </c>
      <c r="L19">
        <v>54</v>
      </c>
      <c r="M19">
        <v>23.2</v>
      </c>
      <c r="N19">
        <v>4</v>
      </c>
      <c r="O19">
        <v>12252</v>
      </c>
      <c r="P19" t="s">
        <v>66</v>
      </c>
    </row>
    <row r="20" spans="2:16" x14ac:dyDescent="0.25">
      <c r="B20">
        <v>326</v>
      </c>
      <c r="C20">
        <v>32602</v>
      </c>
      <c r="D20">
        <v>60033810</v>
      </c>
      <c r="E20">
        <v>1</v>
      </c>
      <c r="F20">
        <v>90000296</v>
      </c>
      <c r="G20" t="s">
        <v>14</v>
      </c>
      <c r="H20" t="s">
        <v>15</v>
      </c>
      <c r="I20" t="s">
        <v>131</v>
      </c>
      <c r="J20" t="s">
        <v>132</v>
      </c>
      <c r="K20">
        <v>28</v>
      </c>
      <c r="L20">
        <v>54</v>
      </c>
      <c r="M20">
        <v>7.4</v>
      </c>
      <c r="N20">
        <v>22</v>
      </c>
      <c r="O20">
        <v>5832</v>
      </c>
      <c r="P20" t="s">
        <v>66</v>
      </c>
    </row>
    <row r="21" spans="2:16" x14ac:dyDescent="0.25">
      <c r="B21">
        <v>326</v>
      </c>
      <c r="C21">
        <v>32602</v>
      </c>
      <c r="D21">
        <v>60034428</v>
      </c>
      <c r="E21">
        <v>1</v>
      </c>
      <c r="F21">
        <v>90000359</v>
      </c>
      <c r="G21" t="s">
        <v>14</v>
      </c>
      <c r="H21" t="s">
        <v>15</v>
      </c>
      <c r="I21" t="s">
        <v>133</v>
      </c>
      <c r="J21" t="s">
        <v>134</v>
      </c>
      <c r="K21">
        <v>45</v>
      </c>
      <c r="L21">
        <v>56</v>
      </c>
      <c r="M21">
        <v>7.6</v>
      </c>
      <c r="N21">
        <v>20</v>
      </c>
      <c r="O21">
        <v>9472</v>
      </c>
      <c r="P21" t="s">
        <v>66</v>
      </c>
    </row>
    <row r="22" spans="2:16" x14ac:dyDescent="0.25">
      <c r="B22">
        <v>326</v>
      </c>
      <c r="C22">
        <v>32602</v>
      </c>
      <c r="D22">
        <v>60036280</v>
      </c>
      <c r="E22">
        <v>1</v>
      </c>
      <c r="F22">
        <v>90000372</v>
      </c>
      <c r="G22" t="s">
        <v>14</v>
      </c>
      <c r="H22" t="s">
        <v>15</v>
      </c>
      <c r="I22" t="s">
        <v>106</v>
      </c>
      <c r="J22" t="s">
        <v>107</v>
      </c>
      <c r="K22">
        <v>38</v>
      </c>
      <c r="L22">
        <v>50</v>
      </c>
      <c r="M22">
        <v>11.4</v>
      </c>
      <c r="N22">
        <v>17</v>
      </c>
      <c r="O22">
        <v>7968</v>
      </c>
      <c r="P22" t="s">
        <v>66</v>
      </c>
    </row>
    <row r="23" spans="2:16" x14ac:dyDescent="0.25">
      <c r="B23">
        <v>326</v>
      </c>
      <c r="C23">
        <v>32602</v>
      </c>
      <c r="D23">
        <v>60038033</v>
      </c>
      <c r="E23">
        <v>1</v>
      </c>
      <c r="F23">
        <v>90000343</v>
      </c>
      <c r="G23" t="s">
        <v>14</v>
      </c>
      <c r="H23" t="s">
        <v>15</v>
      </c>
      <c r="I23" t="s">
        <v>89</v>
      </c>
      <c r="J23" t="s">
        <v>90</v>
      </c>
      <c r="K23">
        <v>53</v>
      </c>
      <c r="L23">
        <v>56</v>
      </c>
      <c r="M23">
        <v>19.100000000000001</v>
      </c>
      <c r="N23">
        <v>8</v>
      </c>
      <c r="O23">
        <v>11184</v>
      </c>
      <c r="P23" t="s">
        <v>66</v>
      </c>
    </row>
    <row r="24" spans="2:16" x14ac:dyDescent="0.25">
      <c r="B24">
        <v>326</v>
      </c>
      <c r="C24">
        <v>32602</v>
      </c>
      <c r="D24">
        <v>60038666</v>
      </c>
      <c r="E24">
        <v>1</v>
      </c>
      <c r="F24">
        <v>90000308</v>
      </c>
      <c r="G24" t="s">
        <v>14</v>
      </c>
      <c r="H24" t="s">
        <v>15</v>
      </c>
      <c r="I24" t="s">
        <v>54</v>
      </c>
      <c r="J24" t="s">
        <v>55</v>
      </c>
      <c r="K24">
        <v>64</v>
      </c>
      <c r="L24">
        <v>52</v>
      </c>
      <c r="M24">
        <v>22.2</v>
      </c>
      <c r="N24">
        <v>5</v>
      </c>
      <c r="O24">
        <v>13534</v>
      </c>
      <c r="P24" t="s">
        <v>66</v>
      </c>
    </row>
    <row r="25" spans="2:16" x14ac:dyDescent="0.25">
      <c r="B25">
        <v>326</v>
      </c>
      <c r="C25">
        <v>32602</v>
      </c>
      <c r="D25">
        <v>60038749</v>
      </c>
      <c r="E25">
        <v>1</v>
      </c>
      <c r="F25">
        <v>90000325</v>
      </c>
      <c r="G25" t="s">
        <v>14</v>
      </c>
      <c r="H25" t="s">
        <v>15</v>
      </c>
      <c r="I25" t="s">
        <v>16</v>
      </c>
      <c r="J25" t="s">
        <v>17</v>
      </c>
      <c r="K25">
        <v>39</v>
      </c>
      <c r="L25">
        <v>57</v>
      </c>
      <c r="M25">
        <v>27.8</v>
      </c>
      <c r="N25">
        <v>0</v>
      </c>
      <c r="O25">
        <v>8189</v>
      </c>
      <c r="P25" t="s">
        <v>66</v>
      </c>
    </row>
    <row r="26" spans="2:16" x14ac:dyDescent="0.25">
      <c r="B26">
        <v>326</v>
      </c>
      <c r="C26">
        <v>32602</v>
      </c>
      <c r="D26">
        <v>60038789</v>
      </c>
      <c r="E26">
        <v>1</v>
      </c>
      <c r="F26">
        <v>90000341</v>
      </c>
      <c r="G26" t="s">
        <v>14</v>
      </c>
      <c r="H26" t="s">
        <v>15</v>
      </c>
      <c r="I26" t="s">
        <v>108</v>
      </c>
      <c r="J26" t="s">
        <v>109</v>
      </c>
      <c r="K26">
        <v>52</v>
      </c>
      <c r="L26">
        <v>55</v>
      </c>
      <c r="M26">
        <v>13.1</v>
      </c>
      <c r="N26">
        <v>14</v>
      </c>
      <c r="O26">
        <v>10969</v>
      </c>
      <c r="P26" t="s">
        <v>66</v>
      </c>
    </row>
    <row r="27" spans="2:16" x14ac:dyDescent="0.25">
      <c r="B27">
        <v>326</v>
      </c>
      <c r="C27">
        <v>32602</v>
      </c>
      <c r="D27">
        <v>60043668</v>
      </c>
      <c r="E27">
        <v>1</v>
      </c>
      <c r="F27">
        <v>90000215</v>
      </c>
      <c r="G27" t="s">
        <v>14</v>
      </c>
      <c r="H27" t="s">
        <v>15</v>
      </c>
      <c r="I27" t="s">
        <v>18</v>
      </c>
      <c r="J27" t="s">
        <v>19</v>
      </c>
      <c r="K27">
        <v>32</v>
      </c>
      <c r="L27">
        <v>59</v>
      </c>
      <c r="M27">
        <v>23.4</v>
      </c>
      <c r="N27">
        <v>5</v>
      </c>
      <c r="O27">
        <v>6693</v>
      </c>
      <c r="P27" t="s">
        <v>66</v>
      </c>
    </row>
    <row r="28" spans="2:16" x14ac:dyDescent="0.25">
      <c r="B28">
        <v>326</v>
      </c>
      <c r="C28">
        <v>32602</v>
      </c>
      <c r="D28">
        <v>60043928</v>
      </c>
      <c r="E28">
        <v>1</v>
      </c>
      <c r="F28">
        <v>90000193</v>
      </c>
      <c r="G28" t="s">
        <v>14</v>
      </c>
      <c r="H28" t="s">
        <v>15</v>
      </c>
      <c r="I28" t="s">
        <v>135</v>
      </c>
      <c r="J28" t="s">
        <v>136</v>
      </c>
      <c r="K28">
        <v>27</v>
      </c>
      <c r="L28">
        <v>45</v>
      </c>
      <c r="M28">
        <v>7.4</v>
      </c>
      <c r="N28">
        <v>21</v>
      </c>
      <c r="O28">
        <v>5609</v>
      </c>
      <c r="P28" t="s">
        <v>66</v>
      </c>
    </row>
    <row r="29" spans="2:16" x14ac:dyDescent="0.25">
      <c r="B29">
        <v>326</v>
      </c>
      <c r="C29">
        <v>32602</v>
      </c>
      <c r="D29">
        <v>60046065</v>
      </c>
      <c r="E29">
        <v>1</v>
      </c>
      <c r="F29">
        <v>90000294</v>
      </c>
      <c r="G29" t="s">
        <v>14</v>
      </c>
      <c r="H29" t="s">
        <v>15</v>
      </c>
      <c r="I29" t="s">
        <v>56</v>
      </c>
      <c r="J29" t="s">
        <v>57</v>
      </c>
      <c r="K29">
        <v>66</v>
      </c>
      <c r="L29">
        <v>48</v>
      </c>
      <c r="M29">
        <v>22.4</v>
      </c>
      <c r="N29">
        <v>5</v>
      </c>
      <c r="O29">
        <v>13958</v>
      </c>
      <c r="P29" t="s">
        <v>66</v>
      </c>
    </row>
    <row r="30" spans="2:16" x14ac:dyDescent="0.25">
      <c r="B30">
        <v>326</v>
      </c>
      <c r="C30">
        <v>32602</v>
      </c>
      <c r="D30">
        <v>60057387</v>
      </c>
      <c r="E30">
        <v>1</v>
      </c>
      <c r="F30">
        <v>90000367</v>
      </c>
      <c r="G30" t="s">
        <v>14</v>
      </c>
      <c r="H30" t="s">
        <v>15</v>
      </c>
      <c r="I30" t="s">
        <v>110</v>
      </c>
      <c r="J30" t="s">
        <v>111</v>
      </c>
      <c r="K30">
        <v>41</v>
      </c>
      <c r="L30">
        <v>53</v>
      </c>
      <c r="M30">
        <v>13</v>
      </c>
      <c r="N30">
        <v>15</v>
      </c>
      <c r="O30">
        <v>8613</v>
      </c>
      <c r="P30" t="s">
        <v>66</v>
      </c>
    </row>
    <row r="31" spans="2:16" x14ac:dyDescent="0.25">
      <c r="B31">
        <v>326</v>
      </c>
      <c r="C31">
        <v>32602</v>
      </c>
      <c r="D31">
        <v>60066592</v>
      </c>
      <c r="E31">
        <v>1</v>
      </c>
      <c r="F31">
        <v>90000178</v>
      </c>
      <c r="G31" t="s">
        <v>14</v>
      </c>
      <c r="H31" t="s">
        <v>15</v>
      </c>
      <c r="I31" t="s">
        <v>137</v>
      </c>
      <c r="J31" t="s">
        <v>138</v>
      </c>
      <c r="K31">
        <v>26</v>
      </c>
      <c r="L31">
        <v>75</v>
      </c>
      <c r="M31">
        <v>2.8</v>
      </c>
      <c r="N31">
        <v>25</v>
      </c>
      <c r="O31">
        <v>5425</v>
      </c>
      <c r="P31" t="s">
        <v>66</v>
      </c>
    </row>
    <row r="32" spans="2:16" x14ac:dyDescent="0.25">
      <c r="B32">
        <v>326</v>
      </c>
      <c r="C32">
        <v>32602</v>
      </c>
      <c r="D32">
        <v>60066621</v>
      </c>
      <c r="E32">
        <v>1</v>
      </c>
      <c r="F32">
        <v>90000369</v>
      </c>
      <c r="G32" t="s">
        <v>14</v>
      </c>
      <c r="H32" t="s">
        <v>15</v>
      </c>
      <c r="I32" t="s">
        <v>112</v>
      </c>
      <c r="J32" t="s">
        <v>111</v>
      </c>
      <c r="K32">
        <v>41</v>
      </c>
      <c r="L32">
        <v>53</v>
      </c>
      <c r="M32">
        <v>13</v>
      </c>
      <c r="N32">
        <v>15</v>
      </c>
      <c r="O32">
        <v>8613</v>
      </c>
      <c r="P32" t="s">
        <v>66</v>
      </c>
    </row>
    <row r="33" spans="2:16" x14ac:dyDescent="0.25">
      <c r="B33">
        <v>326</v>
      </c>
      <c r="C33">
        <v>32602</v>
      </c>
      <c r="D33">
        <v>60066670</v>
      </c>
      <c r="E33">
        <v>1</v>
      </c>
      <c r="F33">
        <v>90000220</v>
      </c>
      <c r="G33" t="s">
        <v>14</v>
      </c>
      <c r="H33" t="s">
        <v>15</v>
      </c>
      <c r="I33" t="s">
        <v>20</v>
      </c>
      <c r="J33" t="s">
        <v>21</v>
      </c>
      <c r="K33">
        <v>32</v>
      </c>
      <c r="L33">
        <v>84</v>
      </c>
      <c r="M33">
        <v>21.8</v>
      </c>
      <c r="N33">
        <v>4</v>
      </c>
      <c r="O33">
        <v>6718</v>
      </c>
      <c r="P33" t="s">
        <v>66</v>
      </c>
    </row>
    <row r="34" spans="2:16" x14ac:dyDescent="0.25">
      <c r="B34">
        <v>326</v>
      </c>
      <c r="C34">
        <v>32602</v>
      </c>
      <c r="D34">
        <v>60068798</v>
      </c>
      <c r="E34">
        <v>1</v>
      </c>
      <c r="F34">
        <v>90000171</v>
      </c>
      <c r="G34" t="s">
        <v>14</v>
      </c>
      <c r="H34" t="s">
        <v>15</v>
      </c>
      <c r="I34" t="s">
        <v>139</v>
      </c>
      <c r="J34" t="s">
        <v>140</v>
      </c>
      <c r="K34">
        <v>35</v>
      </c>
      <c r="L34">
        <v>91</v>
      </c>
      <c r="M34">
        <v>2.2999999999999998</v>
      </c>
      <c r="N34">
        <v>22</v>
      </c>
      <c r="O34">
        <v>7367</v>
      </c>
      <c r="P34" t="s">
        <v>66</v>
      </c>
    </row>
    <row r="35" spans="2:16" x14ac:dyDescent="0.25">
      <c r="B35">
        <v>326</v>
      </c>
      <c r="C35">
        <v>32602</v>
      </c>
      <c r="D35">
        <v>60070804</v>
      </c>
      <c r="E35">
        <v>1</v>
      </c>
      <c r="F35">
        <v>90000331</v>
      </c>
      <c r="G35" t="s">
        <v>14</v>
      </c>
      <c r="H35" t="s">
        <v>15</v>
      </c>
      <c r="I35" t="s">
        <v>22</v>
      </c>
      <c r="J35" t="s">
        <v>23</v>
      </c>
      <c r="K35">
        <v>45</v>
      </c>
      <c r="L35">
        <v>61</v>
      </c>
      <c r="M35">
        <v>24.9</v>
      </c>
      <c r="N35">
        <v>2</v>
      </c>
      <c r="O35">
        <v>9477</v>
      </c>
      <c r="P35" t="s">
        <v>66</v>
      </c>
    </row>
    <row r="36" spans="2:16" x14ac:dyDescent="0.25">
      <c r="B36">
        <v>326</v>
      </c>
      <c r="C36">
        <v>32602</v>
      </c>
      <c r="D36">
        <v>60075186</v>
      </c>
      <c r="E36">
        <v>1</v>
      </c>
      <c r="F36">
        <v>90000357</v>
      </c>
      <c r="G36" t="s">
        <v>14</v>
      </c>
      <c r="H36" t="s">
        <v>15</v>
      </c>
      <c r="I36" t="s">
        <v>100</v>
      </c>
      <c r="J36" t="s">
        <v>101</v>
      </c>
      <c r="K36">
        <v>46</v>
      </c>
      <c r="L36">
        <v>60</v>
      </c>
      <c r="M36">
        <v>12.9</v>
      </c>
      <c r="N36">
        <v>14</v>
      </c>
      <c r="O36">
        <v>9690</v>
      </c>
      <c r="P36" t="s">
        <v>66</v>
      </c>
    </row>
    <row r="37" spans="2:16" x14ac:dyDescent="0.25">
      <c r="B37">
        <v>326</v>
      </c>
      <c r="C37">
        <v>32602</v>
      </c>
      <c r="D37">
        <v>60075320</v>
      </c>
      <c r="E37">
        <v>1</v>
      </c>
      <c r="F37">
        <v>90000292</v>
      </c>
      <c r="G37" t="s">
        <v>14</v>
      </c>
      <c r="H37" t="s">
        <v>15</v>
      </c>
      <c r="I37" t="s">
        <v>145</v>
      </c>
      <c r="J37" t="s">
        <v>146</v>
      </c>
      <c r="K37">
        <v>61</v>
      </c>
      <c r="L37">
        <v>45</v>
      </c>
      <c r="M37">
        <v>1.8</v>
      </c>
      <c r="N37">
        <v>26</v>
      </c>
      <c r="O37">
        <v>12885</v>
      </c>
      <c r="P37" t="s">
        <v>66</v>
      </c>
    </row>
    <row r="38" spans="2:16" x14ac:dyDescent="0.25">
      <c r="B38">
        <v>326</v>
      </c>
      <c r="C38">
        <v>32602</v>
      </c>
      <c r="D38">
        <v>60077086</v>
      </c>
      <c r="E38">
        <v>1</v>
      </c>
      <c r="F38">
        <v>90000307</v>
      </c>
      <c r="G38" t="s">
        <v>14</v>
      </c>
      <c r="H38" t="s">
        <v>15</v>
      </c>
      <c r="I38" t="s">
        <v>91</v>
      </c>
      <c r="J38" t="s">
        <v>92</v>
      </c>
      <c r="K38">
        <v>59</v>
      </c>
      <c r="L38">
        <v>51</v>
      </c>
      <c r="M38">
        <v>17.399999999999999</v>
      </c>
      <c r="N38">
        <v>10</v>
      </c>
      <c r="O38">
        <v>12463</v>
      </c>
      <c r="P38" t="s">
        <v>66</v>
      </c>
    </row>
    <row r="39" spans="2:16" x14ac:dyDescent="0.25">
      <c r="B39">
        <v>326</v>
      </c>
      <c r="C39">
        <v>32602</v>
      </c>
      <c r="D39">
        <v>60077179</v>
      </c>
      <c r="E39">
        <v>1</v>
      </c>
      <c r="F39">
        <v>90000324</v>
      </c>
      <c r="G39" t="s">
        <v>14</v>
      </c>
      <c r="H39" t="s">
        <v>15</v>
      </c>
      <c r="I39" t="s">
        <v>24</v>
      </c>
      <c r="J39" t="s">
        <v>25</v>
      </c>
      <c r="K39">
        <v>40</v>
      </c>
      <c r="L39">
        <v>55</v>
      </c>
      <c r="M39">
        <v>27.9</v>
      </c>
      <c r="N39">
        <v>0</v>
      </c>
      <c r="O39">
        <v>8401</v>
      </c>
      <c r="P39" t="s">
        <v>66</v>
      </c>
    </row>
    <row r="40" spans="2:16" x14ac:dyDescent="0.25">
      <c r="B40">
        <v>326</v>
      </c>
      <c r="C40">
        <v>32602</v>
      </c>
      <c r="D40">
        <v>60077224</v>
      </c>
      <c r="E40">
        <v>1</v>
      </c>
      <c r="F40">
        <v>90000172</v>
      </c>
      <c r="G40" t="s">
        <v>14</v>
      </c>
      <c r="H40" t="s">
        <v>15</v>
      </c>
      <c r="I40" t="s">
        <v>93</v>
      </c>
      <c r="J40" t="s">
        <v>94</v>
      </c>
      <c r="K40">
        <v>83</v>
      </c>
      <c r="L40">
        <v>55</v>
      </c>
      <c r="M40">
        <v>15.7</v>
      </c>
      <c r="N40">
        <v>10</v>
      </c>
      <c r="O40">
        <v>17603</v>
      </c>
      <c r="P40" t="s">
        <v>66</v>
      </c>
    </row>
    <row r="41" spans="2:16" x14ac:dyDescent="0.25">
      <c r="B41">
        <v>326</v>
      </c>
      <c r="C41">
        <v>32602</v>
      </c>
      <c r="D41">
        <v>60077292</v>
      </c>
      <c r="E41">
        <v>1</v>
      </c>
      <c r="F41">
        <v>90000206</v>
      </c>
      <c r="G41" t="s">
        <v>14</v>
      </c>
      <c r="H41" t="s">
        <v>15</v>
      </c>
      <c r="I41" t="s">
        <v>75</v>
      </c>
      <c r="J41" t="s">
        <v>76</v>
      </c>
      <c r="K41">
        <v>44</v>
      </c>
      <c r="L41">
        <v>68</v>
      </c>
      <c r="M41">
        <v>17.899999999999999</v>
      </c>
      <c r="N41">
        <v>8</v>
      </c>
      <c r="O41">
        <v>9270</v>
      </c>
      <c r="P41" t="s">
        <v>66</v>
      </c>
    </row>
    <row r="42" spans="2:16" x14ac:dyDescent="0.25">
      <c r="B42">
        <v>326</v>
      </c>
      <c r="C42">
        <v>32602</v>
      </c>
      <c r="D42">
        <v>60077321</v>
      </c>
      <c r="E42">
        <v>1</v>
      </c>
      <c r="F42">
        <v>90000175</v>
      </c>
      <c r="G42" t="s">
        <v>14</v>
      </c>
      <c r="H42" t="s">
        <v>15</v>
      </c>
      <c r="I42" t="s">
        <v>58</v>
      </c>
      <c r="J42" t="s">
        <v>59</v>
      </c>
      <c r="K42">
        <v>70</v>
      </c>
      <c r="L42">
        <v>52</v>
      </c>
      <c r="M42">
        <v>20.2</v>
      </c>
      <c r="N42">
        <v>7</v>
      </c>
      <c r="O42">
        <v>14818</v>
      </c>
      <c r="P42" t="s">
        <v>66</v>
      </c>
    </row>
    <row r="43" spans="2:16" x14ac:dyDescent="0.25">
      <c r="B43">
        <v>326</v>
      </c>
      <c r="C43">
        <v>32602</v>
      </c>
      <c r="D43">
        <v>60078167</v>
      </c>
      <c r="E43">
        <v>1</v>
      </c>
      <c r="F43">
        <v>90000336</v>
      </c>
      <c r="G43" t="s">
        <v>14</v>
      </c>
      <c r="H43" t="s">
        <v>15</v>
      </c>
      <c r="I43" t="s">
        <v>123</v>
      </c>
      <c r="J43" t="s">
        <v>124</v>
      </c>
      <c r="K43">
        <v>45</v>
      </c>
      <c r="L43">
        <v>54</v>
      </c>
      <c r="M43">
        <v>9.9</v>
      </c>
      <c r="N43">
        <v>18</v>
      </c>
      <c r="O43">
        <v>9470</v>
      </c>
      <c r="P43" t="s">
        <v>66</v>
      </c>
    </row>
    <row r="44" spans="2:16" x14ac:dyDescent="0.25">
      <c r="B44">
        <v>326</v>
      </c>
      <c r="C44">
        <v>32602</v>
      </c>
      <c r="D44">
        <v>60078567</v>
      </c>
      <c r="E44">
        <v>1</v>
      </c>
      <c r="F44">
        <v>90000216</v>
      </c>
      <c r="G44" t="s">
        <v>14</v>
      </c>
      <c r="H44" t="s">
        <v>15</v>
      </c>
      <c r="I44" t="s">
        <v>77</v>
      </c>
      <c r="J44" t="s">
        <v>78</v>
      </c>
      <c r="K44">
        <v>28</v>
      </c>
      <c r="L44">
        <v>59</v>
      </c>
      <c r="M44">
        <v>15.4</v>
      </c>
      <c r="N44">
        <v>14</v>
      </c>
      <c r="O44">
        <v>5837</v>
      </c>
      <c r="P44" t="s">
        <v>66</v>
      </c>
    </row>
    <row r="45" spans="2:16" x14ac:dyDescent="0.25">
      <c r="B45">
        <v>326</v>
      </c>
      <c r="C45">
        <v>32602</v>
      </c>
      <c r="D45">
        <v>60084138</v>
      </c>
      <c r="E45">
        <v>1</v>
      </c>
      <c r="F45">
        <v>90000291</v>
      </c>
      <c r="G45" t="s">
        <v>14</v>
      </c>
      <c r="H45" t="s">
        <v>15</v>
      </c>
      <c r="I45" t="s">
        <v>125</v>
      </c>
      <c r="J45" t="s">
        <v>126</v>
      </c>
      <c r="K45">
        <v>28</v>
      </c>
      <c r="L45">
        <v>50</v>
      </c>
      <c r="M45">
        <v>10.5</v>
      </c>
      <c r="N45">
        <v>19</v>
      </c>
      <c r="O45">
        <v>5828</v>
      </c>
      <c r="P45" t="s">
        <v>66</v>
      </c>
    </row>
    <row r="46" spans="2:16" x14ac:dyDescent="0.25">
      <c r="B46">
        <v>326</v>
      </c>
      <c r="C46">
        <v>32602</v>
      </c>
      <c r="D46">
        <v>60089358</v>
      </c>
      <c r="E46">
        <v>1</v>
      </c>
      <c r="F46">
        <v>90000327</v>
      </c>
      <c r="G46" t="s">
        <v>14</v>
      </c>
      <c r="H46" t="s">
        <v>15</v>
      </c>
      <c r="I46" t="s">
        <v>60</v>
      </c>
      <c r="J46" t="s">
        <v>61</v>
      </c>
      <c r="K46">
        <v>34</v>
      </c>
      <c r="L46">
        <v>54</v>
      </c>
      <c r="M46">
        <v>22.5</v>
      </c>
      <c r="N46">
        <v>6</v>
      </c>
      <c r="O46">
        <v>7116</v>
      </c>
      <c r="P46" t="s">
        <v>66</v>
      </c>
    </row>
    <row r="47" spans="2:16" x14ac:dyDescent="0.25">
      <c r="B47">
        <v>326</v>
      </c>
      <c r="C47">
        <v>32602</v>
      </c>
      <c r="D47">
        <v>60089441</v>
      </c>
      <c r="E47">
        <v>1</v>
      </c>
      <c r="F47">
        <v>90000383</v>
      </c>
      <c r="G47" t="s">
        <v>14</v>
      </c>
      <c r="H47" t="s">
        <v>15</v>
      </c>
      <c r="I47" t="s">
        <v>147</v>
      </c>
      <c r="J47" t="s">
        <v>148</v>
      </c>
      <c r="K47">
        <v>24</v>
      </c>
      <c r="L47">
        <v>52</v>
      </c>
      <c r="M47">
        <v>1.1000000000000001</v>
      </c>
      <c r="N47">
        <v>28</v>
      </c>
      <c r="O47">
        <v>4974</v>
      </c>
      <c r="P47" t="s">
        <v>66</v>
      </c>
    </row>
    <row r="48" spans="2:16" x14ac:dyDescent="0.25">
      <c r="B48">
        <v>326</v>
      </c>
      <c r="C48">
        <v>32602</v>
      </c>
      <c r="D48">
        <v>60095743</v>
      </c>
      <c r="E48">
        <v>1</v>
      </c>
      <c r="F48">
        <v>90000196</v>
      </c>
      <c r="G48" t="s">
        <v>14</v>
      </c>
      <c r="H48" t="s">
        <v>15</v>
      </c>
      <c r="I48" t="s">
        <v>79</v>
      </c>
      <c r="J48" t="s">
        <v>80</v>
      </c>
      <c r="K48">
        <v>27</v>
      </c>
      <c r="L48">
        <v>67</v>
      </c>
      <c r="M48">
        <v>17</v>
      </c>
      <c r="N48">
        <v>12</v>
      </c>
      <c r="O48">
        <v>5631</v>
      </c>
      <c r="P48" t="s">
        <v>66</v>
      </c>
    </row>
    <row r="49" spans="2:16" x14ac:dyDescent="0.25">
      <c r="B49">
        <v>326</v>
      </c>
      <c r="C49">
        <v>32602</v>
      </c>
      <c r="D49">
        <v>60095773</v>
      </c>
      <c r="E49">
        <v>1</v>
      </c>
      <c r="F49">
        <v>90000219</v>
      </c>
      <c r="G49" t="s">
        <v>14</v>
      </c>
      <c r="H49" t="s">
        <v>15</v>
      </c>
      <c r="I49" t="s">
        <v>26</v>
      </c>
      <c r="J49" t="s">
        <v>27</v>
      </c>
      <c r="K49">
        <v>29</v>
      </c>
      <c r="L49">
        <v>79</v>
      </c>
      <c r="M49">
        <v>20.7</v>
      </c>
      <c r="N49">
        <v>6</v>
      </c>
      <c r="O49">
        <v>6071</v>
      </c>
      <c r="P49" t="s">
        <v>66</v>
      </c>
    </row>
    <row r="50" spans="2:16" x14ac:dyDescent="0.25">
      <c r="B50">
        <v>326</v>
      </c>
      <c r="C50">
        <v>32602</v>
      </c>
      <c r="D50">
        <v>60130026</v>
      </c>
      <c r="E50">
        <v>1</v>
      </c>
      <c r="F50">
        <v>90000323</v>
      </c>
      <c r="G50" t="s">
        <v>14</v>
      </c>
      <c r="H50" t="s">
        <v>15</v>
      </c>
      <c r="I50" t="s">
        <v>81</v>
      </c>
      <c r="J50" t="s">
        <v>82</v>
      </c>
      <c r="K50">
        <v>38</v>
      </c>
      <c r="L50">
        <v>58</v>
      </c>
      <c r="M50">
        <v>16.8</v>
      </c>
      <c r="N50">
        <v>11</v>
      </c>
      <c r="O50">
        <v>7976</v>
      </c>
      <c r="P50" t="s">
        <v>66</v>
      </c>
    </row>
    <row r="51" spans="2:16" x14ac:dyDescent="0.25">
      <c r="B51">
        <v>326</v>
      </c>
      <c r="C51">
        <v>32602</v>
      </c>
      <c r="D51">
        <v>60245841</v>
      </c>
      <c r="E51">
        <v>1</v>
      </c>
      <c r="F51">
        <v>90000319</v>
      </c>
      <c r="G51" t="s">
        <v>14</v>
      </c>
      <c r="H51" t="s">
        <v>15</v>
      </c>
      <c r="I51" t="s">
        <v>62</v>
      </c>
      <c r="J51" t="s">
        <v>63</v>
      </c>
      <c r="K51">
        <v>43</v>
      </c>
      <c r="L51">
        <v>54</v>
      </c>
      <c r="M51">
        <v>28</v>
      </c>
      <c r="N51">
        <v>0</v>
      </c>
      <c r="O51">
        <v>9042</v>
      </c>
      <c r="P51" t="s">
        <v>66</v>
      </c>
    </row>
    <row r="52" spans="2:16" x14ac:dyDescent="0.25">
      <c r="B52">
        <v>326</v>
      </c>
      <c r="C52">
        <v>32602</v>
      </c>
      <c r="D52">
        <v>60316404</v>
      </c>
      <c r="E52">
        <v>1</v>
      </c>
      <c r="F52">
        <v>90000180</v>
      </c>
      <c r="G52" t="s">
        <v>14</v>
      </c>
      <c r="H52" t="s">
        <v>15</v>
      </c>
      <c r="I52" t="s">
        <v>28</v>
      </c>
      <c r="J52" t="s">
        <v>29</v>
      </c>
      <c r="K52">
        <v>29</v>
      </c>
      <c r="L52">
        <v>75</v>
      </c>
      <c r="M52">
        <v>20.2</v>
      </c>
      <c r="N52">
        <v>7</v>
      </c>
      <c r="O52">
        <v>6067</v>
      </c>
      <c r="P52" t="s">
        <v>66</v>
      </c>
    </row>
    <row r="53" spans="2:16" x14ac:dyDescent="0.25">
      <c r="B53">
        <v>326</v>
      </c>
      <c r="C53">
        <v>32602</v>
      </c>
      <c r="D53">
        <v>60316404</v>
      </c>
      <c r="E53">
        <v>1</v>
      </c>
      <c r="F53">
        <v>90000180</v>
      </c>
      <c r="G53" t="s">
        <v>14</v>
      </c>
      <c r="H53" t="s">
        <v>15</v>
      </c>
      <c r="I53" t="s">
        <v>28</v>
      </c>
      <c r="J53" t="s">
        <v>30</v>
      </c>
      <c r="K53">
        <v>30</v>
      </c>
      <c r="L53">
        <v>75</v>
      </c>
      <c r="M53">
        <v>21.1</v>
      </c>
      <c r="N53">
        <v>6</v>
      </c>
      <c r="O53">
        <v>6281</v>
      </c>
      <c r="P53" t="s">
        <v>66</v>
      </c>
    </row>
    <row r="54" spans="2:16" x14ac:dyDescent="0.25">
      <c r="B54">
        <v>326</v>
      </c>
      <c r="C54">
        <v>32602</v>
      </c>
      <c r="D54">
        <v>60396363</v>
      </c>
      <c r="E54">
        <v>1</v>
      </c>
      <c r="F54">
        <v>90000365</v>
      </c>
      <c r="G54" t="s">
        <v>14</v>
      </c>
      <c r="H54" t="s">
        <v>15</v>
      </c>
      <c r="I54" t="s">
        <v>127</v>
      </c>
      <c r="J54" t="s">
        <v>128</v>
      </c>
      <c r="K54">
        <v>43</v>
      </c>
      <c r="L54">
        <v>52</v>
      </c>
      <c r="M54">
        <v>10.1</v>
      </c>
      <c r="N54">
        <v>18</v>
      </c>
      <c r="O54">
        <v>9040</v>
      </c>
      <c r="P54" t="s">
        <v>66</v>
      </c>
    </row>
    <row r="55" spans="2:16" x14ac:dyDescent="0.25">
      <c r="B55">
        <v>326</v>
      </c>
      <c r="C55">
        <v>32602</v>
      </c>
      <c r="D55">
        <v>72901580</v>
      </c>
      <c r="E55">
        <v>1</v>
      </c>
      <c r="F55">
        <v>90000580</v>
      </c>
      <c r="G55" t="s">
        <v>14</v>
      </c>
      <c r="H55" t="s">
        <v>15</v>
      </c>
      <c r="I55" t="s">
        <v>129</v>
      </c>
      <c r="J55" t="s">
        <v>130</v>
      </c>
      <c r="K55">
        <v>75</v>
      </c>
      <c r="L55">
        <v>46</v>
      </c>
      <c r="M55">
        <v>8.5</v>
      </c>
      <c r="N55">
        <v>19</v>
      </c>
      <c r="O55">
        <v>15882</v>
      </c>
      <c r="P55" t="s">
        <v>66</v>
      </c>
    </row>
    <row r="56" spans="2:16" x14ac:dyDescent="0.25">
      <c r="B56">
        <v>326</v>
      </c>
      <c r="C56">
        <v>32602</v>
      </c>
      <c r="D56">
        <v>74204078</v>
      </c>
      <c r="E56">
        <v>1</v>
      </c>
      <c r="F56">
        <v>90000564</v>
      </c>
      <c r="G56" t="s">
        <v>14</v>
      </c>
      <c r="H56" t="s">
        <v>15</v>
      </c>
      <c r="I56" t="s">
        <v>113</v>
      </c>
      <c r="J56" t="s">
        <v>114</v>
      </c>
      <c r="K56">
        <v>69</v>
      </c>
      <c r="L56">
        <v>47</v>
      </c>
      <c r="M56">
        <v>11.5</v>
      </c>
      <c r="N56">
        <v>16</v>
      </c>
      <c r="O56">
        <v>14599</v>
      </c>
      <c r="P56" t="s">
        <v>66</v>
      </c>
    </row>
    <row r="57" spans="2:16" x14ac:dyDescent="0.25">
      <c r="B57">
        <v>326</v>
      </c>
      <c r="C57">
        <v>32602</v>
      </c>
      <c r="D57">
        <v>76200533</v>
      </c>
      <c r="E57">
        <v>1</v>
      </c>
      <c r="F57">
        <v>90000583</v>
      </c>
      <c r="G57" t="s">
        <v>14</v>
      </c>
      <c r="H57" t="s">
        <v>15</v>
      </c>
      <c r="I57" t="s">
        <v>31</v>
      </c>
      <c r="J57" t="s">
        <v>32</v>
      </c>
      <c r="K57">
        <v>29</v>
      </c>
      <c r="L57">
        <v>65</v>
      </c>
      <c r="M57">
        <v>22.8</v>
      </c>
      <c r="N57">
        <v>6</v>
      </c>
      <c r="O57">
        <v>6057</v>
      </c>
      <c r="P57" t="s">
        <v>66</v>
      </c>
    </row>
    <row r="58" spans="2:16" x14ac:dyDescent="0.25">
      <c r="B58">
        <v>326</v>
      </c>
      <c r="C58">
        <v>32602</v>
      </c>
      <c r="D58">
        <v>76225129</v>
      </c>
      <c r="E58">
        <v>1</v>
      </c>
      <c r="F58">
        <v>90000197</v>
      </c>
      <c r="G58" t="s">
        <v>14</v>
      </c>
      <c r="H58" t="s">
        <v>15</v>
      </c>
      <c r="I58" t="s">
        <v>83</v>
      </c>
      <c r="J58" t="s">
        <v>84</v>
      </c>
      <c r="K58">
        <v>27</v>
      </c>
      <c r="L58">
        <v>68</v>
      </c>
      <c r="M58">
        <v>19.8</v>
      </c>
      <c r="N58">
        <v>9</v>
      </c>
      <c r="O58">
        <v>5632</v>
      </c>
      <c r="P58" t="s">
        <v>66</v>
      </c>
    </row>
    <row r="59" spans="2:16" x14ac:dyDescent="0.25">
      <c r="B59">
        <v>326</v>
      </c>
      <c r="C59">
        <v>32602</v>
      </c>
      <c r="D59">
        <v>76225783</v>
      </c>
      <c r="E59">
        <v>1</v>
      </c>
      <c r="F59">
        <v>90000581</v>
      </c>
      <c r="G59" t="s">
        <v>14</v>
      </c>
      <c r="H59" t="s">
        <v>15</v>
      </c>
      <c r="I59" t="s">
        <v>33</v>
      </c>
      <c r="J59" t="s">
        <v>34</v>
      </c>
      <c r="K59">
        <v>28</v>
      </c>
      <c r="L59">
        <v>74</v>
      </c>
      <c r="M59">
        <v>21.6</v>
      </c>
      <c r="N59">
        <v>6</v>
      </c>
      <c r="O59">
        <v>5852</v>
      </c>
      <c r="P59" t="s">
        <v>66</v>
      </c>
    </row>
    <row r="60" spans="2:16" x14ac:dyDescent="0.25">
      <c r="B60">
        <v>326</v>
      </c>
      <c r="C60">
        <v>32602</v>
      </c>
      <c r="D60">
        <v>76225794</v>
      </c>
      <c r="E60">
        <v>1</v>
      </c>
      <c r="F60">
        <v>90000605</v>
      </c>
      <c r="G60" t="s">
        <v>14</v>
      </c>
      <c r="H60" t="s">
        <v>15</v>
      </c>
      <c r="I60" t="s">
        <v>64</v>
      </c>
      <c r="J60" t="s">
        <v>65</v>
      </c>
      <c r="K60">
        <v>37</v>
      </c>
      <c r="L60">
        <v>52</v>
      </c>
      <c r="M60">
        <v>20.3</v>
      </c>
      <c r="N60">
        <v>8</v>
      </c>
      <c r="O60">
        <v>7756</v>
      </c>
      <c r="P60" t="s">
        <v>66</v>
      </c>
    </row>
    <row r="61" spans="2:16" x14ac:dyDescent="0.25">
      <c r="B61">
        <v>326</v>
      </c>
      <c r="C61">
        <v>32602</v>
      </c>
      <c r="D61">
        <v>76250754</v>
      </c>
      <c r="E61">
        <v>1</v>
      </c>
      <c r="F61">
        <v>90000601</v>
      </c>
      <c r="G61" t="s">
        <v>14</v>
      </c>
      <c r="H61" t="s">
        <v>15</v>
      </c>
      <c r="I61" t="s">
        <v>35</v>
      </c>
      <c r="J61" t="s">
        <v>36</v>
      </c>
      <c r="K61">
        <v>36</v>
      </c>
      <c r="L61">
        <v>58</v>
      </c>
      <c r="M61">
        <v>28</v>
      </c>
      <c r="N61">
        <v>0</v>
      </c>
      <c r="O61">
        <v>7548</v>
      </c>
      <c r="P61" t="s">
        <v>66</v>
      </c>
    </row>
    <row r="62" spans="2:16" x14ac:dyDescent="0.25">
      <c r="B62">
        <v>326</v>
      </c>
      <c r="C62">
        <v>32602</v>
      </c>
      <c r="D62">
        <v>76250760</v>
      </c>
      <c r="E62">
        <v>1</v>
      </c>
      <c r="F62">
        <v>90000600</v>
      </c>
      <c r="G62" t="s">
        <v>14</v>
      </c>
      <c r="H62" t="s">
        <v>15</v>
      </c>
      <c r="I62" t="s">
        <v>37</v>
      </c>
      <c r="J62" t="s">
        <v>36</v>
      </c>
      <c r="K62">
        <v>36</v>
      </c>
      <c r="L62">
        <v>58</v>
      </c>
      <c r="M62">
        <v>28</v>
      </c>
      <c r="N62">
        <v>0</v>
      </c>
      <c r="O62">
        <v>7548</v>
      </c>
      <c r="P62" t="s">
        <v>66</v>
      </c>
    </row>
    <row r="63" spans="2:16" x14ac:dyDescent="0.25">
      <c r="B63">
        <v>326</v>
      </c>
      <c r="C63">
        <v>32602</v>
      </c>
      <c r="D63">
        <v>76250761</v>
      </c>
      <c r="E63">
        <v>1</v>
      </c>
      <c r="F63">
        <v>90000599</v>
      </c>
      <c r="G63" t="s">
        <v>14</v>
      </c>
      <c r="H63" t="s">
        <v>15</v>
      </c>
      <c r="I63" t="s">
        <v>38</v>
      </c>
      <c r="J63" t="s">
        <v>39</v>
      </c>
      <c r="K63">
        <v>35</v>
      </c>
      <c r="L63">
        <v>57</v>
      </c>
      <c r="M63">
        <v>22.2</v>
      </c>
      <c r="N63">
        <v>6</v>
      </c>
      <c r="O63">
        <v>7333</v>
      </c>
      <c r="P63" t="s">
        <v>66</v>
      </c>
    </row>
    <row r="64" spans="2:16" x14ac:dyDescent="0.25">
      <c r="B64">
        <v>326</v>
      </c>
      <c r="C64">
        <v>32602</v>
      </c>
      <c r="D64">
        <v>90054600</v>
      </c>
      <c r="E64">
        <v>1</v>
      </c>
      <c r="F64">
        <v>90000411</v>
      </c>
      <c r="G64" t="s">
        <v>14</v>
      </c>
      <c r="H64" t="s">
        <v>15</v>
      </c>
      <c r="I64" t="s">
        <v>40</v>
      </c>
      <c r="J64" t="s">
        <v>41</v>
      </c>
      <c r="K64">
        <v>34</v>
      </c>
      <c r="L64">
        <v>59</v>
      </c>
      <c r="M64">
        <v>28.2</v>
      </c>
      <c r="N64">
        <v>0</v>
      </c>
      <c r="O64">
        <v>7121</v>
      </c>
      <c r="P64" t="s">
        <v>66</v>
      </c>
    </row>
    <row r="65" spans="2:16" x14ac:dyDescent="0.25">
      <c r="B65">
        <v>326</v>
      </c>
      <c r="C65">
        <v>32602</v>
      </c>
      <c r="D65">
        <v>90634734</v>
      </c>
      <c r="E65">
        <v>1</v>
      </c>
      <c r="F65">
        <v>90000481</v>
      </c>
      <c r="G65" t="s">
        <v>14</v>
      </c>
      <c r="H65" t="s">
        <v>15</v>
      </c>
      <c r="I65" t="s">
        <v>42</v>
      </c>
      <c r="J65" t="s">
        <v>30</v>
      </c>
      <c r="K65">
        <v>30</v>
      </c>
      <c r="L65">
        <v>75</v>
      </c>
      <c r="M65">
        <v>21.1</v>
      </c>
      <c r="N65">
        <v>6</v>
      </c>
      <c r="O65">
        <v>6281</v>
      </c>
      <c r="P65" t="s">
        <v>66</v>
      </c>
    </row>
    <row r="66" spans="2:16" x14ac:dyDescent="0.25">
      <c r="B66">
        <v>326</v>
      </c>
      <c r="C66">
        <v>32602</v>
      </c>
      <c r="D66">
        <v>90634769</v>
      </c>
      <c r="E66">
        <v>1</v>
      </c>
      <c r="F66">
        <v>90000482</v>
      </c>
      <c r="G66" t="s">
        <v>14</v>
      </c>
      <c r="H66" t="s">
        <v>15</v>
      </c>
      <c r="I66" t="s">
        <v>43</v>
      </c>
      <c r="J66" t="s">
        <v>44</v>
      </c>
      <c r="K66">
        <v>35</v>
      </c>
      <c r="L66">
        <v>59</v>
      </c>
      <c r="M66">
        <v>28</v>
      </c>
      <c r="N66">
        <v>0</v>
      </c>
      <c r="O66">
        <v>7335</v>
      </c>
      <c r="P66" t="s">
        <v>66</v>
      </c>
    </row>
    <row r="67" spans="2:16" x14ac:dyDescent="0.25">
      <c r="B67">
        <v>326</v>
      </c>
      <c r="C67">
        <v>32602</v>
      </c>
      <c r="D67">
        <v>90634790</v>
      </c>
      <c r="E67">
        <v>1</v>
      </c>
      <c r="F67">
        <v>90000483</v>
      </c>
      <c r="G67" t="s">
        <v>14</v>
      </c>
      <c r="H67" t="s">
        <v>15</v>
      </c>
      <c r="I67" t="s">
        <v>46</v>
      </c>
      <c r="J67" t="s">
        <v>30</v>
      </c>
      <c r="K67">
        <v>30</v>
      </c>
      <c r="L67">
        <v>75</v>
      </c>
      <c r="M67">
        <v>21.1</v>
      </c>
      <c r="N67">
        <v>6</v>
      </c>
      <c r="O67">
        <v>6281</v>
      </c>
      <c r="P67" t="s">
        <v>66</v>
      </c>
    </row>
    <row r="68" spans="2:16" x14ac:dyDescent="0.25">
      <c r="B68">
        <v>326</v>
      </c>
      <c r="C68">
        <v>32602</v>
      </c>
      <c r="D68">
        <v>90644159</v>
      </c>
      <c r="E68">
        <v>1</v>
      </c>
      <c r="F68">
        <v>90000487</v>
      </c>
      <c r="G68" t="s">
        <v>14</v>
      </c>
      <c r="H68" t="s">
        <v>15</v>
      </c>
      <c r="I68" t="s">
        <v>47</v>
      </c>
      <c r="J68" t="s">
        <v>29</v>
      </c>
      <c r="K68">
        <v>29</v>
      </c>
      <c r="L68">
        <v>75</v>
      </c>
      <c r="M68">
        <v>20.2</v>
      </c>
      <c r="N68">
        <v>7</v>
      </c>
      <c r="O68">
        <v>6067</v>
      </c>
      <c r="P68" t="s">
        <v>66</v>
      </c>
    </row>
    <row r="69" spans="2:16" x14ac:dyDescent="0.25">
      <c r="B69">
        <v>326</v>
      </c>
      <c r="C69">
        <v>32602</v>
      </c>
      <c r="D69">
        <v>90754988</v>
      </c>
      <c r="E69">
        <v>1</v>
      </c>
      <c r="F69">
        <v>90000506</v>
      </c>
      <c r="G69" t="s">
        <v>14</v>
      </c>
      <c r="H69" t="s">
        <v>15</v>
      </c>
      <c r="I69" t="s">
        <v>149</v>
      </c>
      <c r="J69" t="s">
        <v>150</v>
      </c>
      <c r="K69">
        <v>28</v>
      </c>
      <c r="L69">
        <v>33</v>
      </c>
      <c r="M69">
        <v>0.2</v>
      </c>
      <c r="N69">
        <v>27</v>
      </c>
      <c r="O69">
        <v>5811</v>
      </c>
      <c r="P69" t="s">
        <v>66</v>
      </c>
    </row>
    <row r="70" spans="2:16" x14ac:dyDescent="0.25">
      <c r="B70">
        <v>326</v>
      </c>
      <c r="C70">
        <v>32602</v>
      </c>
      <c r="D70">
        <v>92513509</v>
      </c>
      <c r="E70">
        <v>1</v>
      </c>
      <c r="F70">
        <v>90000655</v>
      </c>
      <c r="G70" t="s">
        <v>14</v>
      </c>
      <c r="H70" t="s">
        <v>15</v>
      </c>
      <c r="I70" t="s">
        <v>48</v>
      </c>
      <c r="J70" t="s">
        <v>49</v>
      </c>
      <c r="K70">
        <v>29</v>
      </c>
      <c r="L70">
        <v>77</v>
      </c>
      <c r="M70">
        <v>21.9</v>
      </c>
      <c r="N70">
        <v>5</v>
      </c>
      <c r="O70">
        <v>6069</v>
      </c>
      <c r="P70" t="s">
        <v>66</v>
      </c>
    </row>
    <row r="71" spans="2:16" x14ac:dyDescent="0.25">
      <c r="B71">
        <v>326</v>
      </c>
      <c r="C71">
        <v>32602</v>
      </c>
      <c r="D71">
        <v>93005765</v>
      </c>
      <c r="E71">
        <v>1</v>
      </c>
      <c r="F71">
        <v>90000689</v>
      </c>
      <c r="G71" t="s">
        <v>14</v>
      </c>
      <c r="H71" t="s">
        <v>15</v>
      </c>
      <c r="I71" t="s">
        <v>141</v>
      </c>
      <c r="J71" t="s">
        <v>142</v>
      </c>
      <c r="K71">
        <v>24</v>
      </c>
      <c r="L71">
        <v>55</v>
      </c>
      <c r="M71">
        <v>0.3</v>
      </c>
      <c r="N71">
        <v>29</v>
      </c>
      <c r="O71">
        <v>4977</v>
      </c>
      <c r="P71" t="s">
        <v>66</v>
      </c>
    </row>
    <row r="72" spans="2:16" x14ac:dyDescent="0.25">
      <c r="B72">
        <v>326</v>
      </c>
      <c r="C72">
        <v>32602</v>
      </c>
      <c r="D72">
        <v>93055508</v>
      </c>
      <c r="E72">
        <v>1</v>
      </c>
      <c r="F72">
        <v>90000694</v>
      </c>
      <c r="G72" t="s">
        <v>14</v>
      </c>
      <c r="H72" t="s">
        <v>15</v>
      </c>
      <c r="I72" t="s">
        <v>85</v>
      </c>
      <c r="J72" t="s">
        <v>86</v>
      </c>
      <c r="K72">
        <v>47</v>
      </c>
      <c r="L72">
        <v>69</v>
      </c>
      <c r="M72">
        <v>16.600000000000001</v>
      </c>
      <c r="N72">
        <v>9</v>
      </c>
      <c r="O72">
        <v>9913</v>
      </c>
      <c r="P72" t="s">
        <v>66</v>
      </c>
    </row>
  </sheetData>
  <sortState xmlns:xlrd2="http://schemas.microsoft.com/office/spreadsheetml/2017/richdata2" ref="B3:P73">
    <sortCondition ref="D3:D73"/>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04E7C-56EB-4F7E-853C-9210A2142C90}">
  <dimension ref="B2:P62"/>
  <sheetViews>
    <sheetView workbookViewId="0">
      <selection activeCell="P2" sqref="P2:P3"/>
    </sheetView>
  </sheetViews>
  <sheetFormatPr defaultRowHeight="15" x14ac:dyDescent="0.25"/>
  <cols>
    <col min="9" max="9" width="29.710937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169</v>
      </c>
      <c r="N2" t="s">
        <v>12</v>
      </c>
      <c r="O2" t="s">
        <v>13</v>
      </c>
      <c r="P2" t="s">
        <v>68</v>
      </c>
    </row>
    <row r="3" spans="2:16" x14ac:dyDescent="0.25">
      <c r="B3">
        <v>326</v>
      </c>
      <c r="C3">
        <v>32602</v>
      </c>
      <c r="D3">
        <v>10006952</v>
      </c>
      <c r="E3">
        <v>1</v>
      </c>
      <c r="F3">
        <v>90000176</v>
      </c>
      <c r="G3" t="s">
        <v>14</v>
      </c>
      <c r="H3" t="s">
        <v>15</v>
      </c>
      <c r="I3" t="s">
        <v>87</v>
      </c>
      <c r="J3" t="s">
        <v>88</v>
      </c>
      <c r="K3">
        <v>76</v>
      </c>
      <c r="L3">
        <v>52</v>
      </c>
      <c r="M3">
        <v>15.1</v>
      </c>
      <c r="N3">
        <v>7</v>
      </c>
      <c r="O3">
        <v>16102</v>
      </c>
      <c r="P3" t="s">
        <v>67</v>
      </c>
    </row>
    <row r="4" spans="2:16" x14ac:dyDescent="0.25">
      <c r="B4">
        <v>326</v>
      </c>
      <c r="C4">
        <v>32602</v>
      </c>
      <c r="D4">
        <v>10006982</v>
      </c>
      <c r="E4">
        <v>1</v>
      </c>
      <c r="F4">
        <v>90000604</v>
      </c>
      <c r="G4" t="s">
        <v>14</v>
      </c>
      <c r="H4" t="s">
        <v>15</v>
      </c>
      <c r="I4" t="s">
        <v>95</v>
      </c>
      <c r="J4" t="s">
        <v>96</v>
      </c>
      <c r="K4">
        <v>49</v>
      </c>
      <c r="L4">
        <v>60</v>
      </c>
      <c r="M4">
        <v>7.8</v>
      </c>
      <c r="N4">
        <v>14</v>
      </c>
      <c r="O4">
        <v>10332</v>
      </c>
      <c r="P4" t="s">
        <v>67</v>
      </c>
    </row>
    <row r="5" spans="2:16" x14ac:dyDescent="0.25">
      <c r="B5">
        <v>326</v>
      </c>
      <c r="C5">
        <v>32602</v>
      </c>
      <c r="D5">
        <v>10008487</v>
      </c>
      <c r="E5">
        <v>1</v>
      </c>
      <c r="F5">
        <v>90000370</v>
      </c>
      <c r="G5" t="s">
        <v>14</v>
      </c>
      <c r="H5" t="s">
        <v>15</v>
      </c>
      <c r="I5" t="s">
        <v>102</v>
      </c>
      <c r="J5" t="s">
        <v>103</v>
      </c>
      <c r="K5">
        <v>40</v>
      </c>
      <c r="L5">
        <v>51</v>
      </c>
      <c r="M5">
        <v>6.7</v>
      </c>
      <c r="N5">
        <v>17</v>
      </c>
      <c r="O5">
        <v>8397</v>
      </c>
      <c r="P5" t="s">
        <v>67</v>
      </c>
    </row>
    <row r="6" spans="2:16" x14ac:dyDescent="0.25">
      <c r="B6">
        <v>326</v>
      </c>
      <c r="C6">
        <v>32602</v>
      </c>
      <c r="D6">
        <v>10015950</v>
      </c>
      <c r="E6">
        <v>1</v>
      </c>
      <c r="F6">
        <v>90000360</v>
      </c>
      <c r="G6" t="s">
        <v>14</v>
      </c>
      <c r="H6" t="s">
        <v>15</v>
      </c>
      <c r="I6" t="s">
        <v>117</v>
      </c>
      <c r="J6" t="s">
        <v>118</v>
      </c>
      <c r="K6">
        <v>47</v>
      </c>
      <c r="L6">
        <v>57</v>
      </c>
      <c r="M6">
        <v>3.3</v>
      </c>
      <c r="N6">
        <v>19</v>
      </c>
      <c r="O6">
        <v>9901</v>
      </c>
      <c r="P6" t="s">
        <v>67</v>
      </c>
    </row>
    <row r="7" spans="2:16" x14ac:dyDescent="0.25">
      <c r="B7">
        <v>326</v>
      </c>
      <c r="C7">
        <v>32602</v>
      </c>
      <c r="D7">
        <v>60001792</v>
      </c>
      <c r="E7">
        <v>1</v>
      </c>
      <c r="F7">
        <v>90000342</v>
      </c>
      <c r="G7" t="s">
        <v>14</v>
      </c>
      <c r="H7" t="s">
        <v>15</v>
      </c>
      <c r="I7" t="s">
        <v>104</v>
      </c>
      <c r="J7" t="s">
        <v>105</v>
      </c>
      <c r="K7">
        <v>51</v>
      </c>
      <c r="L7">
        <v>56</v>
      </c>
      <c r="M7">
        <v>9.1</v>
      </c>
      <c r="N7">
        <v>13</v>
      </c>
      <c r="O7">
        <v>10756</v>
      </c>
      <c r="P7" t="s">
        <v>67</v>
      </c>
    </row>
    <row r="8" spans="2:16" x14ac:dyDescent="0.25">
      <c r="B8">
        <v>326</v>
      </c>
      <c r="C8">
        <v>32602</v>
      </c>
      <c r="D8">
        <v>60002154</v>
      </c>
      <c r="E8">
        <v>1</v>
      </c>
      <c r="F8">
        <v>90000191</v>
      </c>
      <c r="G8" t="s">
        <v>14</v>
      </c>
      <c r="H8" t="s">
        <v>15</v>
      </c>
      <c r="I8" t="s">
        <v>115</v>
      </c>
      <c r="J8" t="s">
        <v>116</v>
      </c>
      <c r="K8">
        <v>29</v>
      </c>
      <c r="L8">
        <v>85</v>
      </c>
      <c r="M8">
        <v>5.0999999999999996</v>
      </c>
      <c r="N8">
        <v>17</v>
      </c>
      <c r="O8">
        <v>6077</v>
      </c>
      <c r="P8" t="s">
        <v>67</v>
      </c>
    </row>
    <row r="9" spans="2:16" x14ac:dyDescent="0.25">
      <c r="B9">
        <v>326</v>
      </c>
      <c r="C9">
        <v>32602</v>
      </c>
      <c r="D9">
        <v>60007939</v>
      </c>
      <c r="E9">
        <v>1</v>
      </c>
      <c r="F9">
        <v>90000366</v>
      </c>
      <c r="G9" t="s">
        <v>14</v>
      </c>
      <c r="H9" t="s">
        <v>15</v>
      </c>
      <c r="I9" t="s">
        <v>119</v>
      </c>
      <c r="J9" t="s">
        <v>120</v>
      </c>
      <c r="K9">
        <v>45</v>
      </c>
      <c r="L9">
        <v>50</v>
      </c>
      <c r="M9">
        <v>2.8</v>
      </c>
      <c r="N9">
        <v>20</v>
      </c>
      <c r="O9">
        <v>9466</v>
      </c>
      <c r="P9" t="s">
        <v>67</v>
      </c>
    </row>
    <row r="10" spans="2:16" x14ac:dyDescent="0.25">
      <c r="B10">
        <v>326</v>
      </c>
      <c r="C10">
        <v>32602</v>
      </c>
      <c r="D10">
        <v>60009194</v>
      </c>
      <c r="E10">
        <v>1</v>
      </c>
      <c r="F10">
        <v>90000332</v>
      </c>
      <c r="G10" t="s">
        <v>14</v>
      </c>
      <c r="H10" t="s">
        <v>15</v>
      </c>
      <c r="I10" t="s">
        <v>69</v>
      </c>
      <c r="J10" t="s">
        <v>70</v>
      </c>
      <c r="K10">
        <v>48</v>
      </c>
      <c r="L10">
        <v>65</v>
      </c>
      <c r="M10">
        <v>13.4</v>
      </c>
      <c r="N10">
        <v>8</v>
      </c>
      <c r="O10">
        <v>10123</v>
      </c>
      <c r="P10" t="s">
        <v>67</v>
      </c>
    </row>
    <row r="11" spans="2:16" x14ac:dyDescent="0.25">
      <c r="B11">
        <v>326</v>
      </c>
      <c r="C11">
        <v>32602</v>
      </c>
      <c r="D11">
        <v>60018665</v>
      </c>
      <c r="E11">
        <v>1</v>
      </c>
      <c r="F11">
        <v>90000288</v>
      </c>
      <c r="G11" t="s">
        <v>14</v>
      </c>
      <c r="H11" t="s">
        <v>15</v>
      </c>
      <c r="I11" t="s">
        <v>121</v>
      </c>
      <c r="J11" t="s">
        <v>122</v>
      </c>
      <c r="K11">
        <v>29</v>
      </c>
      <c r="L11">
        <v>48</v>
      </c>
      <c r="M11">
        <v>6.1</v>
      </c>
      <c r="N11">
        <v>19</v>
      </c>
      <c r="O11">
        <v>6040</v>
      </c>
      <c r="P11" t="s">
        <v>67</v>
      </c>
    </row>
    <row r="12" spans="2:16" x14ac:dyDescent="0.25">
      <c r="B12">
        <v>326</v>
      </c>
      <c r="C12">
        <v>32602</v>
      </c>
      <c r="D12">
        <v>60022796</v>
      </c>
      <c r="E12">
        <v>1</v>
      </c>
      <c r="F12">
        <v>90000326</v>
      </c>
      <c r="G12" t="s">
        <v>14</v>
      </c>
      <c r="H12" t="s">
        <v>15</v>
      </c>
      <c r="I12" t="s">
        <v>50</v>
      </c>
      <c r="J12" t="s">
        <v>51</v>
      </c>
      <c r="K12">
        <v>39</v>
      </c>
      <c r="L12">
        <v>55</v>
      </c>
      <c r="M12">
        <v>17.600000000000001</v>
      </c>
      <c r="N12">
        <v>6</v>
      </c>
      <c r="O12">
        <v>8187</v>
      </c>
      <c r="P12" t="s">
        <v>67</v>
      </c>
    </row>
    <row r="13" spans="2:16" x14ac:dyDescent="0.25">
      <c r="B13">
        <v>326</v>
      </c>
      <c r="C13">
        <v>32602</v>
      </c>
      <c r="D13">
        <v>60022858</v>
      </c>
      <c r="E13">
        <v>1</v>
      </c>
      <c r="F13">
        <v>90000358</v>
      </c>
      <c r="G13" t="s">
        <v>14</v>
      </c>
      <c r="H13" t="s">
        <v>15</v>
      </c>
      <c r="I13" t="s">
        <v>71</v>
      </c>
      <c r="J13" t="s">
        <v>72</v>
      </c>
      <c r="K13">
        <v>49</v>
      </c>
      <c r="L13">
        <v>62</v>
      </c>
      <c r="M13">
        <v>14.7</v>
      </c>
      <c r="N13">
        <v>7</v>
      </c>
      <c r="O13">
        <v>10334</v>
      </c>
      <c r="P13" t="s">
        <v>67</v>
      </c>
    </row>
    <row r="14" spans="2:16" x14ac:dyDescent="0.25">
      <c r="B14">
        <v>326</v>
      </c>
      <c r="C14">
        <v>32602</v>
      </c>
      <c r="D14">
        <v>60027234</v>
      </c>
      <c r="E14">
        <v>1</v>
      </c>
      <c r="F14">
        <v>90000330</v>
      </c>
      <c r="G14" t="s">
        <v>14</v>
      </c>
      <c r="H14" t="s">
        <v>15</v>
      </c>
      <c r="I14" t="s">
        <v>73</v>
      </c>
      <c r="J14" t="s">
        <v>74</v>
      </c>
      <c r="K14">
        <v>46</v>
      </c>
      <c r="L14">
        <v>65</v>
      </c>
      <c r="M14">
        <v>10.5</v>
      </c>
      <c r="N14">
        <v>11</v>
      </c>
      <c r="O14">
        <v>9695</v>
      </c>
      <c r="P14" t="s">
        <v>67</v>
      </c>
    </row>
    <row r="15" spans="2:16" x14ac:dyDescent="0.25">
      <c r="B15">
        <v>326</v>
      </c>
      <c r="C15">
        <v>32602</v>
      </c>
      <c r="D15">
        <v>60029952</v>
      </c>
      <c r="E15">
        <v>1</v>
      </c>
      <c r="F15">
        <v>90000173</v>
      </c>
      <c r="G15" t="s">
        <v>14</v>
      </c>
      <c r="H15" t="s">
        <v>15</v>
      </c>
      <c r="I15" t="s">
        <v>52</v>
      </c>
      <c r="J15" t="s">
        <v>53</v>
      </c>
      <c r="K15">
        <v>58</v>
      </c>
      <c r="L15">
        <v>54</v>
      </c>
      <c r="M15">
        <v>18.2</v>
      </c>
      <c r="N15">
        <v>4</v>
      </c>
      <c r="O15">
        <v>12252</v>
      </c>
      <c r="P15" t="s">
        <v>67</v>
      </c>
    </row>
    <row r="16" spans="2:16" x14ac:dyDescent="0.25">
      <c r="B16">
        <v>326</v>
      </c>
      <c r="C16">
        <v>32602</v>
      </c>
      <c r="D16">
        <v>60033810</v>
      </c>
      <c r="E16">
        <v>1</v>
      </c>
      <c r="F16">
        <v>90000296</v>
      </c>
      <c r="G16" t="s">
        <v>14</v>
      </c>
      <c r="H16" t="s">
        <v>15</v>
      </c>
      <c r="I16" t="s">
        <v>131</v>
      </c>
      <c r="J16" t="s">
        <v>132</v>
      </c>
      <c r="K16">
        <v>28</v>
      </c>
      <c r="L16">
        <v>54</v>
      </c>
      <c r="M16">
        <v>3.1</v>
      </c>
      <c r="N16">
        <v>22</v>
      </c>
      <c r="O16">
        <v>5832</v>
      </c>
      <c r="P16" t="s">
        <v>67</v>
      </c>
    </row>
    <row r="17" spans="2:16" x14ac:dyDescent="0.25">
      <c r="B17">
        <v>326</v>
      </c>
      <c r="C17">
        <v>32602</v>
      </c>
      <c r="D17">
        <v>60034428</v>
      </c>
      <c r="E17">
        <v>1</v>
      </c>
      <c r="F17">
        <v>90000359</v>
      </c>
      <c r="G17" t="s">
        <v>14</v>
      </c>
      <c r="H17" t="s">
        <v>15</v>
      </c>
      <c r="I17" t="s">
        <v>133</v>
      </c>
      <c r="J17" t="s">
        <v>134</v>
      </c>
      <c r="K17">
        <v>45</v>
      </c>
      <c r="L17">
        <v>56</v>
      </c>
      <c r="M17">
        <v>3</v>
      </c>
      <c r="N17">
        <v>20</v>
      </c>
      <c r="O17">
        <v>9472</v>
      </c>
      <c r="P17" t="s">
        <v>67</v>
      </c>
    </row>
    <row r="18" spans="2:16" x14ac:dyDescent="0.25">
      <c r="B18">
        <v>326</v>
      </c>
      <c r="C18">
        <v>32602</v>
      </c>
      <c r="D18">
        <v>60036280</v>
      </c>
      <c r="E18">
        <v>1</v>
      </c>
      <c r="F18">
        <v>90000372</v>
      </c>
      <c r="G18" t="s">
        <v>14</v>
      </c>
      <c r="H18" t="s">
        <v>15</v>
      </c>
      <c r="I18" t="s">
        <v>106</v>
      </c>
      <c r="J18" t="s">
        <v>107</v>
      </c>
      <c r="K18">
        <v>38</v>
      </c>
      <c r="L18">
        <v>50</v>
      </c>
      <c r="M18">
        <v>6.9</v>
      </c>
      <c r="N18">
        <v>17</v>
      </c>
      <c r="O18">
        <v>7968</v>
      </c>
      <c r="P18" t="s">
        <v>67</v>
      </c>
    </row>
    <row r="19" spans="2:16" x14ac:dyDescent="0.25">
      <c r="B19">
        <v>326</v>
      </c>
      <c r="C19">
        <v>32602</v>
      </c>
      <c r="D19">
        <v>60038033</v>
      </c>
      <c r="E19">
        <v>1</v>
      </c>
      <c r="F19">
        <v>90000343</v>
      </c>
      <c r="G19" t="s">
        <v>14</v>
      </c>
      <c r="H19" t="s">
        <v>15</v>
      </c>
      <c r="I19" t="s">
        <v>89</v>
      </c>
      <c r="J19" t="s">
        <v>90</v>
      </c>
      <c r="K19">
        <v>53</v>
      </c>
      <c r="L19">
        <v>56</v>
      </c>
      <c r="M19">
        <v>14.1</v>
      </c>
      <c r="N19">
        <v>8</v>
      </c>
      <c r="O19">
        <v>11184</v>
      </c>
      <c r="P19" t="s">
        <v>67</v>
      </c>
    </row>
    <row r="20" spans="2:16" x14ac:dyDescent="0.25">
      <c r="B20">
        <v>326</v>
      </c>
      <c r="C20">
        <v>32602</v>
      </c>
      <c r="D20">
        <v>60038666</v>
      </c>
      <c r="E20">
        <v>1</v>
      </c>
      <c r="F20">
        <v>90000308</v>
      </c>
      <c r="G20" t="s">
        <v>14</v>
      </c>
      <c r="H20" t="s">
        <v>15</v>
      </c>
      <c r="I20" t="s">
        <v>54</v>
      </c>
      <c r="J20" t="s">
        <v>55</v>
      </c>
      <c r="K20">
        <v>64</v>
      </c>
      <c r="L20">
        <v>52</v>
      </c>
      <c r="M20">
        <v>17.2</v>
      </c>
      <c r="N20">
        <v>5</v>
      </c>
      <c r="O20">
        <v>13534</v>
      </c>
      <c r="P20" t="s">
        <v>67</v>
      </c>
    </row>
    <row r="21" spans="2:16" x14ac:dyDescent="0.25">
      <c r="B21">
        <v>326</v>
      </c>
      <c r="C21">
        <v>32602</v>
      </c>
      <c r="D21">
        <v>60038749</v>
      </c>
      <c r="E21">
        <v>1</v>
      </c>
      <c r="F21">
        <v>90000325</v>
      </c>
      <c r="G21" t="s">
        <v>14</v>
      </c>
      <c r="H21" t="s">
        <v>15</v>
      </c>
      <c r="I21" t="s">
        <v>16</v>
      </c>
      <c r="J21" t="s">
        <v>17</v>
      </c>
      <c r="K21">
        <v>39</v>
      </c>
      <c r="L21">
        <v>57</v>
      </c>
      <c r="M21">
        <v>23.4</v>
      </c>
      <c r="N21">
        <v>0</v>
      </c>
      <c r="O21">
        <v>8189</v>
      </c>
      <c r="P21" t="s">
        <v>67</v>
      </c>
    </row>
    <row r="22" spans="2:16" x14ac:dyDescent="0.25">
      <c r="B22">
        <v>326</v>
      </c>
      <c r="C22">
        <v>32602</v>
      </c>
      <c r="D22">
        <v>60038789</v>
      </c>
      <c r="E22">
        <v>1</v>
      </c>
      <c r="F22">
        <v>90000341</v>
      </c>
      <c r="G22" t="s">
        <v>14</v>
      </c>
      <c r="H22" t="s">
        <v>15</v>
      </c>
      <c r="I22" t="s">
        <v>108</v>
      </c>
      <c r="J22" t="s">
        <v>109</v>
      </c>
      <c r="K22">
        <v>52</v>
      </c>
      <c r="L22">
        <v>55</v>
      </c>
      <c r="M22">
        <v>8.1</v>
      </c>
      <c r="N22">
        <v>14</v>
      </c>
      <c r="O22">
        <v>10969</v>
      </c>
      <c r="P22" t="s">
        <v>67</v>
      </c>
    </row>
    <row r="23" spans="2:16" x14ac:dyDescent="0.25">
      <c r="B23">
        <v>326</v>
      </c>
      <c r="C23">
        <v>32602</v>
      </c>
      <c r="D23">
        <v>60043668</v>
      </c>
      <c r="E23">
        <v>1</v>
      </c>
      <c r="F23">
        <v>90000215</v>
      </c>
      <c r="G23" t="s">
        <v>14</v>
      </c>
      <c r="H23" t="s">
        <v>15</v>
      </c>
      <c r="I23" t="s">
        <v>18</v>
      </c>
      <c r="J23" t="s">
        <v>19</v>
      </c>
      <c r="K23">
        <v>32</v>
      </c>
      <c r="L23">
        <v>59</v>
      </c>
      <c r="M23">
        <v>19.100000000000001</v>
      </c>
      <c r="N23">
        <v>5</v>
      </c>
      <c r="O23">
        <v>6693</v>
      </c>
      <c r="P23" t="s">
        <v>67</v>
      </c>
    </row>
    <row r="24" spans="2:16" x14ac:dyDescent="0.25">
      <c r="B24">
        <v>326</v>
      </c>
      <c r="C24">
        <v>32602</v>
      </c>
      <c r="D24">
        <v>60043928</v>
      </c>
      <c r="E24">
        <v>1</v>
      </c>
      <c r="F24">
        <v>90000193</v>
      </c>
      <c r="G24" t="s">
        <v>14</v>
      </c>
      <c r="H24" t="s">
        <v>15</v>
      </c>
      <c r="I24" t="s">
        <v>135</v>
      </c>
      <c r="J24" t="s">
        <v>136</v>
      </c>
      <c r="K24">
        <v>27</v>
      </c>
      <c r="L24">
        <v>45</v>
      </c>
      <c r="M24">
        <v>3</v>
      </c>
      <c r="N24">
        <v>21</v>
      </c>
      <c r="O24">
        <v>5609</v>
      </c>
      <c r="P24" t="s">
        <v>67</v>
      </c>
    </row>
    <row r="25" spans="2:16" x14ac:dyDescent="0.25">
      <c r="B25">
        <v>326</v>
      </c>
      <c r="C25">
        <v>32602</v>
      </c>
      <c r="D25">
        <v>60046065</v>
      </c>
      <c r="E25">
        <v>1</v>
      </c>
      <c r="F25">
        <v>90000294</v>
      </c>
      <c r="G25" t="s">
        <v>14</v>
      </c>
      <c r="H25" t="s">
        <v>15</v>
      </c>
      <c r="I25" t="s">
        <v>56</v>
      </c>
      <c r="J25" t="s">
        <v>57</v>
      </c>
      <c r="K25">
        <v>66</v>
      </c>
      <c r="L25">
        <v>48</v>
      </c>
      <c r="M25">
        <v>17.399999999999999</v>
      </c>
      <c r="N25">
        <v>5</v>
      </c>
      <c r="O25">
        <v>13958</v>
      </c>
      <c r="P25" t="s">
        <v>67</v>
      </c>
    </row>
    <row r="26" spans="2:16" x14ac:dyDescent="0.25">
      <c r="B26">
        <v>326</v>
      </c>
      <c r="C26">
        <v>32602</v>
      </c>
      <c r="D26">
        <v>60057387</v>
      </c>
      <c r="E26">
        <v>1</v>
      </c>
      <c r="F26">
        <v>90000367</v>
      </c>
      <c r="G26" t="s">
        <v>14</v>
      </c>
      <c r="H26" t="s">
        <v>15</v>
      </c>
      <c r="I26" t="s">
        <v>110</v>
      </c>
      <c r="J26" t="s">
        <v>111</v>
      </c>
      <c r="K26">
        <v>41</v>
      </c>
      <c r="L26">
        <v>53</v>
      </c>
      <c r="M26">
        <v>8.5</v>
      </c>
      <c r="N26">
        <v>15</v>
      </c>
      <c r="O26">
        <v>8613</v>
      </c>
      <c r="P26" t="s">
        <v>67</v>
      </c>
    </row>
    <row r="27" spans="2:16" x14ac:dyDescent="0.25">
      <c r="B27">
        <v>326</v>
      </c>
      <c r="C27">
        <v>32602</v>
      </c>
      <c r="D27">
        <v>60066621</v>
      </c>
      <c r="E27">
        <v>1</v>
      </c>
      <c r="F27">
        <v>90000369</v>
      </c>
      <c r="G27" t="s">
        <v>14</v>
      </c>
      <c r="H27" t="s">
        <v>15</v>
      </c>
      <c r="I27" t="s">
        <v>112</v>
      </c>
      <c r="J27" t="s">
        <v>111</v>
      </c>
      <c r="K27">
        <v>41</v>
      </c>
      <c r="L27">
        <v>53</v>
      </c>
      <c r="M27">
        <v>8.5</v>
      </c>
      <c r="N27">
        <v>15</v>
      </c>
      <c r="O27">
        <v>8613</v>
      </c>
      <c r="P27" t="s">
        <v>67</v>
      </c>
    </row>
    <row r="28" spans="2:16" x14ac:dyDescent="0.25">
      <c r="B28">
        <v>326</v>
      </c>
      <c r="C28">
        <v>32602</v>
      </c>
      <c r="D28">
        <v>60066670</v>
      </c>
      <c r="E28">
        <v>1</v>
      </c>
      <c r="F28">
        <v>90000220</v>
      </c>
      <c r="G28" t="s">
        <v>14</v>
      </c>
      <c r="H28" t="s">
        <v>15</v>
      </c>
      <c r="I28" t="s">
        <v>20</v>
      </c>
      <c r="J28" t="s">
        <v>21</v>
      </c>
      <c r="K28">
        <v>32</v>
      </c>
      <c r="L28">
        <v>84</v>
      </c>
      <c r="M28">
        <v>17.5</v>
      </c>
      <c r="N28">
        <v>4</v>
      </c>
      <c r="O28">
        <v>6718</v>
      </c>
      <c r="P28" t="s">
        <v>67</v>
      </c>
    </row>
    <row r="29" spans="2:16" x14ac:dyDescent="0.25">
      <c r="B29">
        <v>326</v>
      </c>
      <c r="C29">
        <v>32602</v>
      </c>
      <c r="D29">
        <v>60070804</v>
      </c>
      <c r="E29">
        <v>1</v>
      </c>
      <c r="F29">
        <v>90000331</v>
      </c>
      <c r="G29" t="s">
        <v>14</v>
      </c>
      <c r="H29" t="s">
        <v>15</v>
      </c>
      <c r="I29" t="s">
        <v>22</v>
      </c>
      <c r="J29" t="s">
        <v>23</v>
      </c>
      <c r="K29">
        <v>45</v>
      </c>
      <c r="L29">
        <v>61</v>
      </c>
      <c r="M29">
        <v>20.399999999999999</v>
      </c>
      <c r="N29">
        <v>2</v>
      </c>
      <c r="O29">
        <v>9477</v>
      </c>
      <c r="P29" t="s">
        <v>67</v>
      </c>
    </row>
    <row r="30" spans="2:16" x14ac:dyDescent="0.25">
      <c r="B30">
        <v>326</v>
      </c>
      <c r="C30">
        <v>32602</v>
      </c>
      <c r="D30">
        <v>60075186</v>
      </c>
      <c r="E30">
        <v>1</v>
      </c>
      <c r="F30">
        <v>90000357</v>
      </c>
      <c r="G30" t="s">
        <v>14</v>
      </c>
      <c r="H30" t="s">
        <v>15</v>
      </c>
      <c r="I30" t="s">
        <v>100</v>
      </c>
      <c r="J30" t="s">
        <v>101</v>
      </c>
      <c r="K30">
        <v>46</v>
      </c>
      <c r="L30">
        <v>60</v>
      </c>
      <c r="M30">
        <v>8.3000000000000007</v>
      </c>
      <c r="N30">
        <v>14</v>
      </c>
      <c r="O30">
        <v>9690</v>
      </c>
      <c r="P30" t="s">
        <v>67</v>
      </c>
    </row>
    <row r="31" spans="2:16" x14ac:dyDescent="0.25">
      <c r="B31">
        <v>326</v>
      </c>
      <c r="C31">
        <v>32602</v>
      </c>
      <c r="D31">
        <v>60077086</v>
      </c>
      <c r="E31">
        <v>1</v>
      </c>
      <c r="F31">
        <v>90000307</v>
      </c>
      <c r="G31" t="s">
        <v>14</v>
      </c>
      <c r="H31" t="s">
        <v>15</v>
      </c>
      <c r="I31" t="s">
        <v>91</v>
      </c>
      <c r="J31" t="s">
        <v>92</v>
      </c>
      <c r="K31">
        <v>59</v>
      </c>
      <c r="L31">
        <v>51</v>
      </c>
      <c r="M31">
        <v>12.3</v>
      </c>
      <c r="N31">
        <v>10</v>
      </c>
      <c r="O31">
        <v>12463</v>
      </c>
      <c r="P31" t="s">
        <v>67</v>
      </c>
    </row>
    <row r="32" spans="2:16" x14ac:dyDescent="0.25">
      <c r="B32">
        <v>326</v>
      </c>
      <c r="C32">
        <v>32602</v>
      </c>
      <c r="D32">
        <v>60077179</v>
      </c>
      <c r="E32">
        <v>1</v>
      </c>
      <c r="F32">
        <v>90000324</v>
      </c>
      <c r="G32" t="s">
        <v>14</v>
      </c>
      <c r="H32" t="s">
        <v>15</v>
      </c>
      <c r="I32" t="s">
        <v>24</v>
      </c>
      <c r="J32" t="s">
        <v>25</v>
      </c>
      <c r="K32">
        <v>40</v>
      </c>
      <c r="L32">
        <v>55</v>
      </c>
      <c r="M32">
        <v>23.5</v>
      </c>
      <c r="N32">
        <v>0</v>
      </c>
      <c r="O32">
        <v>8401</v>
      </c>
      <c r="P32" t="s">
        <v>67</v>
      </c>
    </row>
    <row r="33" spans="2:16" x14ac:dyDescent="0.25">
      <c r="B33">
        <v>326</v>
      </c>
      <c r="C33">
        <v>32602</v>
      </c>
      <c r="D33">
        <v>60077224</v>
      </c>
      <c r="E33">
        <v>1</v>
      </c>
      <c r="F33">
        <v>90000172</v>
      </c>
      <c r="G33" t="s">
        <v>14</v>
      </c>
      <c r="H33" t="s">
        <v>15</v>
      </c>
      <c r="I33" t="s">
        <v>93</v>
      </c>
      <c r="J33" t="s">
        <v>94</v>
      </c>
      <c r="K33">
        <v>83</v>
      </c>
      <c r="L33">
        <v>55</v>
      </c>
      <c r="M33">
        <v>11.4</v>
      </c>
      <c r="N33">
        <v>10</v>
      </c>
      <c r="O33">
        <v>17603</v>
      </c>
      <c r="P33" t="s">
        <v>67</v>
      </c>
    </row>
    <row r="34" spans="2:16" x14ac:dyDescent="0.25">
      <c r="B34">
        <v>326</v>
      </c>
      <c r="C34">
        <v>32602</v>
      </c>
      <c r="D34">
        <v>60077292</v>
      </c>
      <c r="E34">
        <v>1</v>
      </c>
      <c r="F34">
        <v>90000206</v>
      </c>
      <c r="G34" t="s">
        <v>14</v>
      </c>
      <c r="H34" t="s">
        <v>15</v>
      </c>
      <c r="I34" t="s">
        <v>75</v>
      </c>
      <c r="J34" t="s">
        <v>76</v>
      </c>
      <c r="K34">
        <v>44</v>
      </c>
      <c r="L34">
        <v>68</v>
      </c>
      <c r="M34">
        <v>13.6</v>
      </c>
      <c r="N34">
        <v>8</v>
      </c>
      <c r="O34">
        <v>9270</v>
      </c>
      <c r="P34" t="s">
        <v>67</v>
      </c>
    </row>
    <row r="35" spans="2:16" x14ac:dyDescent="0.25">
      <c r="B35">
        <v>326</v>
      </c>
      <c r="C35">
        <v>32602</v>
      </c>
      <c r="D35">
        <v>60077321</v>
      </c>
      <c r="E35">
        <v>1</v>
      </c>
      <c r="F35">
        <v>90000175</v>
      </c>
      <c r="G35" t="s">
        <v>14</v>
      </c>
      <c r="H35" t="s">
        <v>15</v>
      </c>
      <c r="I35" t="s">
        <v>58</v>
      </c>
      <c r="J35" t="s">
        <v>59</v>
      </c>
      <c r="K35">
        <v>70</v>
      </c>
      <c r="L35">
        <v>52</v>
      </c>
      <c r="M35">
        <v>15.2</v>
      </c>
      <c r="N35">
        <v>7</v>
      </c>
      <c r="O35">
        <v>14818</v>
      </c>
      <c r="P35" t="s">
        <v>67</v>
      </c>
    </row>
    <row r="36" spans="2:16" x14ac:dyDescent="0.25">
      <c r="B36">
        <v>326</v>
      </c>
      <c r="C36">
        <v>32602</v>
      </c>
      <c r="D36">
        <v>60078167</v>
      </c>
      <c r="E36">
        <v>1</v>
      </c>
      <c r="F36">
        <v>90000336</v>
      </c>
      <c r="G36" t="s">
        <v>14</v>
      </c>
      <c r="H36" t="s">
        <v>15</v>
      </c>
      <c r="I36" t="s">
        <v>123</v>
      </c>
      <c r="J36" t="s">
        <v>124</v>
      </c>
      <c r="K36">
        <v>45</v>
      </c>
      <c r="L36">
        <v>54</v>
      </c>
      <c r="M36">
        <v>5.2</v>
      </c>
      <c r="N36">
        <v>18</v>
      </c>
      <c r="O36">
        <v>9470</v>
      </c>
      <c r="P36" t="s">
        <v>67</v>
      </c>
    </row>
    <row r="37" spans="2:16" x14ac:dyDescent="0.25">
      <c r="B37">
        <v>326</v>
      </c>
      <c r="C37">
        <v>32602</v>
      </c>
      <c r="D37">
        <v>60078567</v>
      </c>
      <c r="E37">
        <v>1</v>
      </c>
      <c r="F37">
        <v>90000216</v>
      </c>
      <c r="G37" t="s">
        <v>14</v>
      </c>
      <c r="H37" t="s">
        <v>15</v>
      </c>
      <c r="I37" t="s">
        <v>77</v>
      </c>
      <c r="J37" t="s">
        <v>78</v>
      </c>
      <c r="K37">
        <v>28</v>
      </c>
      <c r="L37">
        <v>59</v>
      </c>
      <c r="M37">
        <v>11</v>
      </c>
      <c r="N37">
        <v>14</v>
      </c>
      <c r="O37">
        <v>5837</v>
      </c>
      <c r="P37" t="s">
        <v>67</v>
      </c>
    </row>
    <row r="38" spans="2:16" x14ac:dyDescent="0.25">
      <c r="B38">
        <v>326</v>
      </c>
      <c r="C38">
        <v>32602</v>
      </c>
      <c r="D38">
        <v>60084138</v>
      </c>
      <c r="E38">
        <v>1</v>
      </c>
      <c r="F38">
        <v>90000291</v>
      </c>
      <c r="G38" t="s">
        <v>14</v>
      </c>
      <c r="H38" t="s">
        <v>15</v>
      </c>
      <c r="I38" t="s">
        <v>125</v>
      </c>
      <c r="J38" t="s">
        <v>126</v>
      </c>
      <c r="K38">
        <v>28</v>
      </c>
      <c r="L38">
        <v>50</v>
      </c>
      <c r="M38">
        <v>6.3</v>
      </c>
      <c r="N38">
        <v>19</v>
      </c>
      <c r="O38">
        <v>5828</v>
      </c>
      <c r="P38" t="s">
        <v>67</v>
      </c>
    </row>
    <row r="39" spans="2:16" x14ac:dyDescent="0.25">
      <c r="B39">
        <v>326</v>
      </c>
      <c r="C39">
        <v>32602</v>
      </c>
      <c r="D39">
        <v>60089358</v>
      </c>
      <c r="E39">
        <v>1</v>
      </c>
      <c r="F39">
        <v>90000327</v>
      </c>
      <c r="G39" t="s">
        <v>14</v>
      </c>
      <c r="H39" t="s">
        <v>15</v>
      </c>
      <c r="I39" t="s">
        <v>60</v>
      </c>
      <c r="J39" t="s">
        <v>61</v>
      </c>
      <c r="K39">
        <v>34</v>
      </c>
      <c r="L39">
        <v>54</v>
      </c>
      <c r="M39">
        <v>18.2</v>
      </c>
      <c r="N39">
        <v>6</v>
      </c>
      <c r="O39">
        <v>7116</v>
      </c>
      <c r="P39" t="s">
        <v>67</v>
      </c>
    </row>
    <row r="40" spans="2:16" x14ac:dyDescent="0.25">
      <c r="B40">
        <v>326</v>
      </c>
      <c r="C40">
        <v>32602</v>
      </c>
      <c r="D40">
        <v>60095743</v>
      </c>
      <c r="E40">
        <v>1</v>
      </c>
      <c r="F40">
        <v>90000196</v>
      </c>
      <c r="G40" t="s">
        <v>14</v>
      </c>
      <c r="H40" t="s">
        <v>15</v>
      </c>
      <c r="I40" t="s">
        <v>79</v>
      </c>
      <c r="J40" t="s">
        <v>80</v>
      </c>
      <c r="K40">
        <v>27</v>
      </c>
      <c r="L40">
        <v>67</v>
      </c>
      <c r="M40">
        <v>12.2</v>
      </c>
      <c r="N40">
        <v>12</v>
      </c>
      <c r="O40">
        <v>5631</v>
      </c>
      <c r="P40" t="s">
        <v>67</v>
      </c>
    </row>
    <row r="41" spans="2:16" x14ac:dyDescent="0.25">
      <c r="B41">
        <v>326</v>
      </c>
      <c r="C41">
        <v>32602</v>
      </c>
      <c r="D41">
        <v>60095773</v>
      </c>
      <c r="E41">
        <v>1</v>
      </c>
      <c r="F41">
        <v>90000219</v>
      </c>
      <c r="G41" t="s">
        <v>14</v>
      </c>
      <c r="H41" t="s">
        <v>15</v>
      </c>
      <c r="I41" t="s">
        <v>26</v>
      </c>
      <c r="J41" t="s">
        <v>27</v>
      </c>
      <c r="K41">
        <v>29</v>
      </c>
      <c r="L41">
        <v>79</v>
      </c>
      <c r="M41">
        <v>16.399999999999999</v>
      </c>
      <c r="N41">
        <v>6</v>
      </c>
      <c r="O41">
        <v>6071</v>
      </c>
      <c r="P41" t="s">
        <v>67</v>
      </c>
    </row>
    <row r="42" spans="2:16" x14ac:dyDescent="0.25">
      <c r="B42">
        <v>326</v>
      </c>
      <c r="C42">
        <v>32602</v>
      </c>
      <c r="D42">
        <v>60130026</v>
      </c>
      <c r="E42">
        <v>1</v>
      </c>
      <c r="F42">
        <v>90000323</v>
      </c>
      <c r="G42" t="s">
        <v>14</v>
      </c>
      <c r="H42" t="s">
        <v>15</v>
      </c>
      <c r="I42" t="s">
        <v>81</v>
      </c>
      <c r="J42" t="s">
        <v>82</v>
      </c>
      <c r="K42">
        <v>38</v>
      </c>
      <c r="L42">
        <v>58</v>
      </c>
      <c r="M42">
        <v>12.4</v>
      </c>
      <c r="N42">
        <v>11</v>
      </c>
      <c r="O42">
        <v>7976</v>
      </c>
      <c r="P42" t="s">
        <v>67</v>
      </c>
    </row>
    <row r="43" spans="2:16" x14ac:dyDescent="0.25">
      <c r="B43">
        <v>326</v>
      </c>
      <c r="C43">
        <v>32602</v>
      </c>
      <c r="D43">
        <v>60245841</v>
      </c>
      <c r="E43">
        <v>1</v>
      </c>
      <c r="F43">
        <v>90000319</v>
      </c>
      <c r="G43" t="s">
        <v>14</v>
      </c>
      <c r="H43" t="s">
        <v>15</v>
      </c>
      <c r="I43" t="s">
        <v>62</v>
      </c>
      <c r="J43" t="s">
        <v>63</v>
      </c>
      <c r="K43">
        <v>43</v>
      </c>
      <c r="L43">
        <v>54</v>
      </c>
      <c r="M43">
        <v>23.3</v>
      </c>
      <c r="N43">
        <v>0</v>
      </c>
      <c r="O43">
        <v>9042</v>
      </c>
      <c r="P43" t="s">
        <v>67</v>
      </c>
    </row>
    <row r="44" spans="2:16" x14ac:dyDescent="0.25">
      <c r="B44">
        <v>326</v>
      </c>
      <c r="C44">
        <v>32602</v>
      </c>
      <c r="D44">
        <v>60316404</v>
      </c>
      <c r="E44">
        <v>1</v>
      </c>
      <c r="F44">
        <v>90000180</v>
      </c>
      <c r="G44" t="s">
        <v>14</v>
      </c>
      <c r="H44" t="s">
        <v>15</v>
      </c>
      <c r="I44" t="s">
        <v>28</v>
      </c>
      <c r="J44" t="s">
        <v>29</v>
      </c>
      <c r="K44">
        <v>29</v>
      </c>
      <c r="L44">
        <v>75</v>
      </c>
      <c r="M44">
        <v>15.8</v>
      </c>
      <c r="N44">
        <v>7</v>
      </c>
      <c r="O44">
        <v>6067</v>
      </c>
      <c r="P44" t="s">
        <v>67</v>
      </c>
    </row>
    <row r="45" spans="2:16" x14ac:dyDescent="0.25">
      <c r="B45">
        <v>326</v>
      </c>
      <c r="C45">
        <v>32602</v>
      </c>
      <c r="D45">
        <v>60316404</v>
      </c>
      <c r="E45">
        <v>1</v>
      </c>
      <c r="F45">
        <v>90000180</v>
      </c>
      <c r="G45" t="s">
        <v>14</v>
      </c>
      <c r="H45" t="s">
        <v>15</v>
      </c>
      <c r="I45" t="s">
        <v>28</v>
      </c>
      <c r="J45" t="s">
        <v>30</v>
      </c>
      <c r="K45">
        <v>30</v>
      </c>
      <c r="L45">
        <v>75</v>
      </c>
      <c r="M45">
        <v>16.7</v>
      </c>
      <c r="N45">
        <v>6</v>
      </c>
      <c r="O45">
        <v>6281</v>
      </c>
      <c r="P45" t="s">
        <v>67</v>
      </c>
    </row>
    <row r="46" spans="2:16" x14ac:dyDescent="0.25">
      <c r="B46">
        <v>326</v>
      </c>
      <c r="C46">
        <v>32602</v>
      </c>
      <c r="D46">
        <v>60396363</v>
      </c>
      <c r="E46">
        <v>1</v>
      </c>
      <c r="F46">
        <v>90000365</v>
      </c>
      <c r="G46" t="s">
        <v>14</v>
      </c>
      <c r="H46" t="s">
        <v>15</v>
      </c>
      <c r="I46" t="s">
        <v>127</v>
      </c>
      <c r="J46" t="s">
        <v>128</v>
      </c>
      <c r="K46">
        <v>43</v>
      </c>
      <c r="L46">
        <v>52</v>
      </c>
      <c r="M46">
        <v>5.3</v>
      </c>
      <c r="N46">
        <v>18</v>
      </c>
      <c r="O46">
        <v>9040</v>
      </c>
      <c r="P46" t="s">
        <v>67</v>
      </c>
    </row>
    <row r="47" spans="2:16" x14ac:dyDescent="0.25">
      <c r="B47">
        <v>326</v>
      </c>
      <c r="C47">
        <v>32602</v>
      </c>
      <c r="D47">
        <v>72901580</v>
      </c>
      <c r="E47">
        <v>1</v>
      </c>
      <c r="F47">
        <v>90000580</v>
      </c>
      <c r="G47" t="s">
        <v>14</v>
      </c>
      <c r="H47" t="s">
        <v>15</v>
      </c>
      <c r="I47" t="s">
        <v>129</v>
      </c>
      <c r="J47" t="s">
        <v>130</v>
      </c>
      <c r="K47">
        <v>75</v>
      </c>
      <c r="L47">
        <v>46</v>
      </c>
      <c r="M47">
        <v>3.7</v>
      </c>
      <c r="N47">
        <v>19</v>
      </c>
      <c r="O47">
        <v>15882</v>
      </c>
      <c r="P47" t="s">
        <v>67</v>
      </c>
    </row>
    <row r="48" spans="2:16" x14ac:dyDescent="0.25">
      <c r="B48">
        <v>326</v>
      </c>
      <c r="C48">
        <v>32602</v>
      </c>
      <c r="D48">
        <v>74204078</v>
      </c>
      <c r="E48">
        <v>1</v>
      </c>
      <c r="F48">
        <v>90000564</v>
      </c>
      <c r="G48" t="s">
        <v>14</v>
      </c>
      <c r="H48" t="s">
        <v>15</v>
      </c>
      <c r="I48" t="s">
        <v>113</v>
      </c>
      <c r="J48" t="s">
        <v>114</v>
      </c>
      <c r="K48">
        <v>69</v>
      </c>
      <c r="L48">
        <v>47</v>
      </c>
      <c r="M48">
        <v>6.5</v>
      </c>
      <c r="N48">
        <v>16</v>
      </c>
      <c r="O48">
        <v>14599</v>
      </c>
      <c r="P48" t="s">
        <v>67</v>
      </c>
    </row>
    <row r="49" spans="2:16" x14ac:dyDescent="0.25">
      <c r="B49">
        <v>326</v>
      </c>
      <c r="C49">
        <v>32602</v>
      </c>
      <c r="D49">
        <v>76200533</v>
      </c>
      <c r="E49">
        <v>1</v>
      </c>
      <c r="F49">
        <v>90000583</v>
      </c>
      <c r="G49" t="s">
        <v>14</v>
      </c>
      <c r="H49" t="s">
        <v>15</v>
      </c>
      <c r="I49" t="s">
        <v>31</v>
      </c>
      <c r="J49" t="s">
        <v>32</v>
      </c>
      <c r="K49">
        <v>29</v>
      </c>
      <c r="L49">
        <v>65</v>
      </c>
      <c r="M49">
        <v>18.100000000000001</v>
      </c>
      <c r="N49">
        <v>6</v>
      </c>
      <c r="O49">
        <v>6057</v>
      </c>
      <c r="P49" t="s">
        <v>67</v>
      </c>
    </row>
    <row r="50" spans="2:16" x14ac:dyDescent="0.25">
      <c r="B50">
        <v>326</v>
      </c>
      <c r="C50">
        <v>32602</v>
      </c>
      <c r="D50">
        <v>76225129</v>
      </c>
      <c r="E50">
        <v>1</v>
      </c>
      <c r="F50">
        <v>90000197</v>
      </c>
      <c r="G50" t="s">
        <v>14</v>
      </c>
      <c r="H50" t="s">
        <v>15</v>
      </c>
      <c r="I50" t="s">
        <v>83</v>
      </c>
      <c r="J50" t="s">
        <v>84</v>
      </c>
      <c r="K50">
        <v>27</v>
      </c>
      <c r="L50">
        <v>68</v>
      </c>
      <c r="M50">
        <v>15.1</v>
      </c>
      <c r="N50">
        <v>9</v>
      </c>
      <c r="O50">
        <v>5632</v>
      </c>
      <c r="P50" t="s">
        <v>67</v>
      </c>
    </row>
    <row r="51" spans="2:16" x14ac:dyDescent="0.25">
      <c r="B51">
        <v>326</v>
      </c>
      <c r="C51">
        <v>32602</v>
      </c>
      <c r="D51">
        <v>76225783</v>
      </c>
      <c r="E51">
        <v>1</v>
      </c>
      <c r="F51">
        <v>90000581</v>
      </c>
      <c r="G51" t="s">
        <v>14</v>
      </c>
      <c r="H51" t="s">
        <v>15</v>
      </c>
      <c r="I51" t="s">
        <v>33</v>
      </c>
      <c r="J51" t="s">
        <v>34</v>
      </c>
      <c r="K51">
        <v>28</v>
      </c>
      <c r="L51">
        <v>74</v>
      </c>
      <c r="M51">
        <v>17.100000000000001</v>
      </c>
      <c r="N51">
        <v>6</v>
      </c>
      <c r="O51">
        <v>5852</v>
      </c>
      <c r="P51" t="s">
        <v>67</v>
      </c>
    </row>
    <row r="52" spans="2:16" x14ac:dyDescent="0.25">
      <c r="B52">
        <v>326</v>
      </c>
      <c r="C52">
        <v>32602</v>
      </c>
      <c r="D52">
        <v>76225794</v>
      </c>
      <c r="E52">
        <v>1</v>
      </c>
      <c r="F52">
        <v>90000605</v>
      </c>
      <c r="G52" t="s">
        <v>14</v>
      </c>
      <c r="H52" t="s">
        <v>15</v>
      </c>
      <c r="I52" t="s">
        <v>64</v>
      </c>
      <c r="J52" t="s">
        <v>65</v>
      </c>
      <c r="K52">
        <v>37</v>
      </c>
      <c r="L52">
        <v>52</v>
      </c>
      <c r="M52">
        <v>15.9</v>
      </c>
      <c r="N52">
        <v>8</v>
      </c>
      <c r="O52">
        <v>7756</v>
      </c>
      <c r="P52" t="s">
        <v>67</v>
      </c>
    </row>
    <row r="53" spans="2:16" x14ac:dyDescent="0.25">
      <c r="B53">
        <v>326</v>
      </c>
      <c r="C53">
        <v>32602</v>
      </c>
      <c r="D53">
        <v>76250754</v>
      </c>
      <c r="E53">
        <v>1</v>
      </c>
      <c r="F53">
        <v>90000601</v>
      </c>
      <c r="G53" t="s">
        <v>14</v>
      </c>
      <c r="H53" t="s">
        <v>15</v>
      </c>
      <c r="I53" t="s">
        <v>35</v>
      </c>
      <c r="J53" t="s">
        <v>36</v>
      </c>
      <c r="K53">
        <v>36</v>
      </c>
      <c r="L53">
        <v>58</v>
      </c>
      <c r="M53">
        <v>23.6</v>
      </c>
      <c r="N53">
        <v>0</v>
      </c>
      <c r="O53">
        <v>7548</v>
      </c>
      <c r="P53" t="s">
        <v>67</v>
      </c>
    </row>
    <row r="54" spans="2:16" x14ac:dyDescent="0.25">
      <c r="B54">
        <v>326</v>
      </c>
      <c r="C54">
        <v>32602</v>
      </c>
      <c r="D54">
        <v>76250760</v>
      </c>
      <c r="E54">
        <v>1</v>
      </c>
      <c r="F54">
        <v>90000600</v>
      </c>
      <c r="G54" t="s">
        <v>14</v>
      </c>
      <c r="H54" t="s">
        <v>15</v>
      </c>
      <c r="I54" t="s">
        <v>37</v>
      </c>
      <c r="J54" t="s">
        <v>36</v>
      </c>
      <c r="K54">
        <v>36</v>
      </c>
      <c r="L54">
        <v>58</v>
      </c>
      <c r="M54">
        <v>23.6</v>
      </c>
      <c r="N54">
        <v>0</v>
      </c>
      <c r="O54">
        <v>7548</v>
      </c>
      <c r="P54" t="s">
        <v>67</v>
      </c>
    </row>
    <row r="55" spans="2:16" x14ac:dyDescent="0.25">
      <c r="B55">
        <v>326</v>
      </c>
      <c r="C55">
        <v>32602</v>
      </c>
      <c r="D55">
        <v>76250761</v>
      </c>
      <c r="E55">
        <v>1</v>
      </c>
      <c r="F55">
        <v>90000599</v>
      </c>
      <c r="G55" t="s">
        <v>14</v>
      </c>
      <c r="H55" t="s">
        <v>15</v>
      </c>
      <c r="I55" t="s">
        <v>38</v>
      </c>
      <c r="J55" t="s">
        <v>39</v>
      </c>
      <c r="K55">
        <v>35</v>
      </c>
      <c r="L55">
        <v>57</v>
      </c>
      <c r="M55">
        <v>17.8</v>
      </c>
      <c r="N55">
        <v>6</v>
      </c>
      <c r="O55">
        <v>7333</v>
      </c>
      <c r="P55" t="s">
        <v>67</v>
      </c>
    </row>
    <row r="56" spans="2:16" x14ac:dyDescent="0.25">
      <c r="B56">
        <v>326</v>
      </c>
      <c r="C56">
        <v>32602</v>
      </c>
      <c r="D56">
        <v>90054600</v>
      </c>
      <c r="E56">
        <v>1</v>
      </c>
      <c r="F56">
        <v>90000411</v>
      </c>
      <c r="G56" t="s">
        <v>14</v>
      </c>
      <c r="H56" t="s">
        <v>15</v>
      </c>
      <c r="I56" t="s">
        <v>40</v>
      </c>
      <c r="J56" t="s">
        <v>41</v>
      </c>
      <c r="K56">
        <v>34</v>
      </c>
      <c r="L56">
        <v>59</v>
      </c>
      <c r="M56">
        <v>23.8</v>
      </c>
      <c r="N56">
        <v>0</v>
      </c>
      <c r="O56">
        <v>7121</v>
      </c>
      <c r="P56" t="s">
        <v>67</v>
      </c>
    </row>
    <row r="57" spans="2:16" x14ac:dyDescent="0.25">
      <c r="B57">
        <v>326</v>
      </c>
      <c r="C57">
        <v>32602</v>
      </c>
      <c r="D57">
        <v>90634734</v>
      </c>
      <c r="E57">
        <v>1</v>
      </c>
      <c r="F57">
        <v>90000481</v>
      </c>
      <c r="G57" t="s">
        <v>14</v>
      </c>
      <c r="H57" t="s">
        <v>15</v>
      </c>
      <c r="I57" t="s">
        <v>42</v>
      </c>
      <c r="J57" t="s">
        <v>30</v>
      </c>
      <c r="K57">
        <v>30</v>
      </c>
      <c r="L57">
        <v>75</v>
      </c>
      <c r="M57">
        <v>16.7</v>
      </c>
      <c r="N57">
        <v>6</v>
      </c>
      <c r="O57">
        <v>6281</v>
      </c>
      <c r="P57" t="s">
        <v>67</v>
      </c>
    </row>
    <row r="58" spans="2:16" x14ac:dyDescent="0.25">
      <c r="B58">
        <v>326</v>
      </c>
      <c r="C58">
        <v>32602</v>
      </c>
      <c r="D58">
        <v>90634769</v>
      </c>
      <c r="E58">
        <v>1</v>
      </c>
      <c r="F58">
        <v>90000482</v>
      </c>
      <c r="G58" t="s">
        <v>14</v>
      </c>
      <c r="H58" t="s">
        <v>15</v>
      </c>
      <c r="I58" t="s">
        <v>43</v>
      </c>
      <c r="J58" t="s">
        <v>44</v>
      </c>
      <c r="K58">
        <v>35</v>
      </c>
      <c r="L58">
        <v>59</v>
      </c>
      <c r="M58">
        <v>23.7</v>
      </c>
      <c r="N58">
        <v>0</v>
      </c>
      <c r="O58">
        <v>7335</v>
      </c>
      <c r="P58" t="s">
        <v>67</v>
      </c>
    </row>
    <row r="59" spans="2:16" x14ac:dyDescent="0.25">
      <c r="B59">
        <v>326</v>
      </c>
      <c r="C59">
        <v>32602</v>
      </c>
      <c r="D59">
        <v>90634790</v>
      </c>
      <c r="E59">
        <v>1</v>
      </c>
      <c r="F59">
        <v>90000483</v>
      </c>
      <c r="G59" t="s">
        <v>14</v>
      </c>
      <c r="H59" t="s">
        <v>15</v>
      </c>
      <c r="I59" t="s">
        <v>46</v>
      </c>
      <c r="J59" t="s">
        <v>30</v>
      </c>
      <c r="K59">
        <v>30</v>
      </c>
      <c r="L59">
        <v>75</v>
      </c>
      <c r="M59">
        <v>16.7</v>
      </c>
      <c r="N59">
        <v>6</v>
      </c>
      <c r="O59">
        <v>6281</v>
      </c>
      <c r="P59" t="s">
        <v>67</v>
      </c>
    </row>
    <row r="60" spans="2:16" x14ac:dyDescent="0.25">
      <c r="B60">
        <v>326</v>
      </c>
      <c r="C60">
        <v>32602</v>
      </c>
      <c r="D60">
        <v>90644159</v>
      </c>
      <c r="E60">
        <v>1</v>
      </c>
      <c r="F60">
        <v>90000487</v>
      </c>
      <c r="G60" t="s">
        <v>14</v>
      </c>
      <c r="H60" t="s">
        <v>15</v>
      </c>
      <c r="I60" t="s">
        <v>47</v>
      </c>
      <c r="J60" t="s">
        <v>29</v>
      </c>
      <c r="K60">
        <v>29</v>
      </c>
      <c r="L60">
        <v>75</v>
      </c>
      <c r="M60">
        <v>15.8</v>
      </c>
      <c r="N60">
        <v>7</v>
      </c>
      <c r="O60">
        <v>6067</v>
      </c>
      <c r="P60" t="s">
        <v>67</v>
      </c>
    </row>
    <row r="61" spans="2:16" x14ac:dyDescent="0.25">
      <c r="B61">
        <v>326</v>
      </c>
      <c r="C61">
        <v>32602</v>
      </c>
      <c r="D61">
        <v>92513509</v>
      </c>
      <c r="E61">
        <v>1</v>
      </c>
      <c r="F61">
        <v>90000655</v>
      </c>
      <c r="G61" t="s">
        <v>14</v>
      </c>
      <c r="H61" t="s">
        <v>15</v>
      </c>
      <c r="I61" t="s">
        <v>48</v>
      </c>
      <c r="J61" t="s">
        <v>49</v>
      </c>
      <c r="K61">
        <v>29</v>
      </c>
      <c r="L61">
        <v>77</v>
      </c>
      <c r="M61">
        <v>17.5</v>
      </c>
      <c r="N61">
        <v>5</v>
      </c>
      <c r="O61">
        <v>6069</v>
      </c>
      <c r="P61" t="s">
        <v>67</v>
      </c>
    </row>
    <row r="62" spans="2:16" x14ac:dyDescent="0.25">
      <c r="B62">
        <v>326</v>
      </c>
      <c r="C62">
        <v>32602</v>
      </c>
      <c r="D62">
        <v>93055508</v>
      </c>
      <c r="E62">
        <v>1</v>
      </c>
      <c r="F62">
        <v>90000694</v>
      </c>
      <c r="G62" t="s">
        <v>14</v>
      </c>
      <c r="H62" t="s">
        <v>15</v>
      </c>
      <c r="I62" t="s">
        <v>85</v>
      </c>
      <c r="J62" t="s">
        <v>86</v>
      </c>
      <c r="K62">
        <v>47</v>
      </c>
      <c r="L62">
        <v>69</v>
      </c>
      <c r="M62">
        <v>11.9</v>
      </c>
      <c r="N62">
        <v>9</v>
      </c>
      <c r="O62">
        <v>9913</v>
      </c>
      <c r="P62" t="s">
        <v>67</v>
      </c>
    </row>
  </sheetData>
  <sortState xmlns:xlrd2="http://schemas.microsoft.com/office/spreadsheetml/2017/richdata2" ref="B3:P171">
    <sortCondition ref="D3:D171"/>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0794D-BC9E-480E-AA06-0B9FBA78D49A}">
  <dimension ref="B2:P62"/>
  <sheetViews>
    <sheetView workbookViewId="0">
      <selection activeCell="M20" sqref="M20"/>
    </sheetView>
  </sheetViews>
  <sheetFormatPr defaultRowHeight="15" x14ac:dyDescent="0.25"/>
  <cols>
    <col min="2" max="3" width="0" hidden="1" customWidth="1"/>
    <col min="5" max="6" width="0" hidden="1" customWidth="1"/>
    <col min="7" max="7" width="10.5703125" hidden="1" customWidth="1"/>
    <col min="8" max="8" width="0" hidden="1" customWidth="1"/>
    <col min="9" max="9" width="29.7109375" bestFit="1" customWidth="1"/>
    <col min="10" max="12" width="0" hidden="1" customWidth="1"/>
    <col min="14" max="14" width="11.140625"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170</v>
      </c>
      <c r="N2" t="s">
        <v>12</v>
      </c>
      <c r="O2" t="s">
        <v>13</v>
      </c>
      <c r="P2" t="s">
        <v>68</v>
      </c>
    </row>
    <row r="3" spans="2:16" x14ac:dyDescent="0.25">
      <c r="B3">
        <v>326</v>
      </c>
      <c r="C3">
        <v>32602</v>
      </c>
      <c r="D3">
        <v>10006952</v>
      </c>
      <c r="E3">
        <v>1</v>
      </c>
      <c r="F3">
        <v>90000176</v>
      </c>
      <c r="G3" t="s">
        <v>14</v>
      </c>
      <c r="H3" t="s">
        <v>15</v>
      </c>
      <c r="I3" t="s">
        <v>87</v>
      </c>
      <c r="J3" t="s">
        <v>88</v>
      </c>
      <c r="K3">
        <v>76</v>
      </c>
      <c r="L3">
        <v>52</v>
      </c>
      <c r="M3">
        <v>14.1</v>
      </c>
      <c r="N3">
        <v>7</v>
      </c>
      <c r="O3">
        <v>16102</v>
      </c>
      <c r="P3" t="s">
        <v>171</v>
      </c>
    </row>
    <row r="4" spans="2:16" x14ac:dyDescent="0.25">
      <c r="B4">
        <v>326</v>
      </c>
      <c r="C4">
        <v>32602</v>
      </c>
      <c r="D4">
        <v>10006982</v>
      </c>
      <c r="E4">
        <v>1</v>
      </c>
      <c r="F4">
        <v>90000604</v>
      </c>
      <c r="G4" t="s">
        <v>14</v>
      </c>
      <c r="H4" t="s">
        <v>15</v>
      </c>
      <c r="I4" t="s">
        <v>95</v>
      </c>
      <c r="J4" t="s">
        <v>96</v>
      </c>
      <c r="K4">
        <v>49</v>
      </c>
      <c r="L4">
        <v>60</v>
      </c>
      <c r="M4">
        <v>6.8</v>
      </c>
      <c r="N4">
        <v>14</v>
      </c>
      <c r="O4">
        <v>10332</v>
      </c>
      <c r="P4" t="s">
        <v>171</v>
      </c>
    </row>
    <row r="5" spans="2:16" x14ac:dyDescent="0.25">
      <c r="B5">
        <v>326</v>
      </c>
      <c r="C5">
        <v>32602</v>
      </c>
      <c r="D5">
        <v>10008487</v>
      </c>
      <c r="E5">
        <v>1</v>
      </c>
      <c r="F5">
        <v>90000370</v>
      </c>
      <c r="G5" t="s">
        <v>14</v>
      </c>
      <c r="H5" t="s">
        <v>15</v>
      </c>
      <c r="I5" t="s">
        <v>102</v>
      </c>
      <c r="J5" t="s">
        <v>103</v>
      </c>
      <c r="K5">
        <v>40</v>
      </c>
      <c r="L5">
        <v>51</v>
      </c>
      <c r="M5">
        <v>5.8</v>
      </c>
      <c r="N5">
        <v>17</v>
      </c>
      <c r="O5">
        <v>8397</v>
      </c>
      <c r="P5" t="s">
        <v>171</v>
      </c>
    </row>
    <row r="6" spans="2:16" x14ac:dyDescent="0.25">
      <c r="B6">
        <v>326</v>
      </c>
      <c r="C6">
        <v>32602</v>
      </c>
      <c r="D6">
        <v>10015950</v>
      </c>
      <c r="E6">
        <v>1</v>
      </c>
      <c r="F6">
        <v>90000360</v>
      </c>
      <c r="G6" t="s">
        <v>14</v>
      </c>
      <c r="H6" t="s">
        <v>15</v>
      </c>
      <c r="I6" t="s">
        <v>117</v>
      </c>
      <c r="J6" t="s">
        <v>118</v>
      </c>
      <c r="K6">
        <v>47</v>
      </c>
      <c r="L6">
        <v>57</v>
      </c>
      <c r="M6">
        <v>2.5</v>
      </c>
      <c r="N6">
        <v>19</v>
      </c>
      <c r="O6">
        <v>9901</v>
      </c>
      <c r="P6" t="s">
        <v>171</v>
      </c>
    </row>
    <row r="7" spans="2:16" x14ac:dyDescent="0.25">
      <c r="B7">
        <v>326</v>
      </c>
      <c r="C7">
        <v>32602</v>
      </c>
      <c r="D7">
        <v>60001792</v>
      </c>
      <c r="E7">
        <v>1</v>
      </c>
      <c r="F7">
        <v>90000342</v>
      </c>
      <c r="G7" t="s">
        <v>14</v>
      </c>
      <c r="H7" t="s">
        <v>15</v>
      </c>
      <c r="I7" t="s">
        <v>104</v>
      </c>
      <c r="J7" t="s">
        <v>105</v>
      </c>
      <c r="K7">
        <v>51</v>
      </c>
      <c r="L7">
        <v>56</v>
      </c>
      <c r="M7">
        <v>8.1</v>
      </c>
      <c r="N7">
        <v>13</v>
      </c>
      <c r="O7">
        <v>10756</v>
      </c>
      <c r="P7" t="s">
        <v>171</v>
      </c>
    </row>
    <row r="8" spans="2:16" x14ac:dyDescent="0.25">
      <c r="B8">
        <v>326</v>
      </c>
      <c r="C8">
        <v>32602</v>
      </c>
      <c r="D8">
        <v>60002154</v>
      </c>
      <c r="E8">
        <v>1</v>
      </c>
      <c r="F8">
        <v>90000191</v>
      </c>
      <c r="G8" t="s">
        <v>14</v>
      </c>
      <c r="H8" t="s">
        <v>15</v>
      </c>
      <c r="I8" t="s">
        <v>115</v>
      </c>
      <c r="J8" t="s">
        <v>116</v>
      </c>
      <c r="K8">
        <v>29</v>
      </c>
      <c r="L8">
        <v>85</v>
      </c>
      <c r="M8">
        <v>4.3</v>
      </c>
      <c r="N8">
        <v>17</v>
      </c>
      <c r="O8">
        <v>6077</v>
      </c>
      <c r="P8" t="s">
        <v>171</v>
      </c>
    </row>
    <row r="9" spans="2:16" x14ac:dyDescent="0.25">
      <c r="B9">
        <v>326</v>
      </c>
      <c r="C9">
        <v>32602</v>
      </c>
      <c r="D9">
        <v>60007939</v>
      </c>
      <c r="E9">
        <v>1</v>
      </c>
      <c r="F9">
        <v>90000366</v>
      </c>
      <c r="G9" t="s">
        <v>14</v>
      </c>
      <c r="H9" t="s">
        <v>15</v>
      </c>
      <c r="I9" t="s">
        <v>119</v>
      </c>
      <c r="J9" t="s">
        <v>120</v>
      </c>
      <c r="K9">
        <v>45</v>
      </c>
      <c r="L9">
        <v>50</v>
      </c>
      <c r="M9">
        <v>1.5</v>
      </c>
      <c r="N9">
        <v>20</v>
      </c>
      <c r="O9">
        <v>9466</v>
      </c>
      <c r="P9" t="s">
        <v>171</v>
      </c>
    </row>
    <row r="10" spans="2:16" x14ac:dyDescent="0.25">
      <c r="B10">
        <v>326</v>
      </c>
      <c r="C10">
        <v>32602</v>
      </c>
      <c r="D10">
        <v>60009194</v>
      </c>
      <c r="E10">
        <v>1</v>
      </c>
      <c r="F10">
        <v>90000332</v>
      </c>
      <c r="G10" t="s">
        <v>14</v>
      </c>
      <c r="H10" t="s">
        <v>15</v>
      </c>
      <c r="I10" t="s">
        <v>69</v>
      </c>
      <c r="J10" t="s">
        <v>70</v>
      </c>
      <c r="K10">
        <v>48</v>
      </c>
      <c r="L10">
        <v>65</v>
      </c>
      <c r="M10">
        <v>12.4</v>
      </c>
      <c r="N10">
        <v>8</v>
      </c>
      <c r="O10">
        <v>10123</v>
      </c>
      <c r="P10" t="s">
        <v>171</v>
      </c>
    </row>
    <row r="11" spans="2:16" x14ac:dyDescent="0.25">
      <c r="B11">
        <v>326</v>
      </c>
      <c r="C11">
        <v>32602</v>
      </c>
      <c r="D11">
        <v>60018665</v>
      </c>
      <c r="E11">
        <v>1</v>
      </c>
      <c r="F11">
        <v>90000288</v>
      </c>
      <c r="G11" t="s">
        <v>14</v>
      </c>
      <c r="H11" t="s">
        <v>15</v>
      </c>
      <c r="I11" t="s">
        <v>121</v>
      </c>
      <c r="J11" t="s">
        <v>122</v>
      </c>
      <c r="K11">
        <v>29</v>
      </c>
      <c r="L11">
        <v>48</v>
      </c>
      <c r="M11">
        <v>5.4</v>
      </c>
      <c r="N11">
        <v>19</v>
      </c>
      <c r="O11">
        <v>6040</v>
      </c>
      <c r="P11" t="s">
        <v>171</v>
      </c>
    </row>
    <row r="12" spans="2:16" x14ac:dyDescent="0.25">
      <c r="B12">
        <v>326</v>
      </c>
      <c r="C12">
        <v>32602</v>
      </c>
      <c r="D12">
        <v>60022796</v>
      </c>
      <c r="E12">
        <v>1</v>
      </c>
      <c r="F12">
        <v>90000326</v>
      </c>
      <c r="G12" t="s">
        <v>14</v>
      </c>
      <c r="H12" t="s">
        <v>15</v>
      </c>
      <c r="I12" t="s">
        <v>50</v>
      </c>
      <c r="J12" t="s">
        <v>51</v>
      </c>
      <c r="K12">
        <v>39</v>
      </c>
      <c r="L12">
        <v>55</v>
      </c>
      <c r="M12">
        <v>16.7</v>
      </c>
      <c r="N12">
        <v>6</v>
      </c>
      <c r="O12">
        <v>8187</v>
      </c>
      <c r="P12" t="s">
        <v>171</v>
      </c>
    </row>
    <row r="13" spans="2:16" x14ac:dyDescent="0.25">
      <c r="B13">
        <v>326</v>
      </c>
      <c r="C13">
        <v>32602</v>
      </c>
      <c r="D13">
        <v>60022858</v>
      </c>
      <c r="E13">
        <v>1</v>
      </c>
      <c r="F13">
        <v>90000358</v>
      </c>
      <c r="G13" t="s">
        <v>14</v>
      </c>
      <c r="H13" t="s">
        <v>15</v>
      </c>
      <c r="I13" t="s">
        <v>71</v>
      </c>
      <c r="J13" t="s">
        <v>72</v>
      </c>
      <c r="K13">
        <v>49</v>
      </c>
      <c r="L13">
        <v>62</v>
      </c>
      <c r="M13">
        <v>13.7</v>
      </c>
      <c r="N13">
        <v>7</v>
      </c>
      <c r="O13">
        <v>10334</v>
      </c>
      <c r="P13" t="s">
        <v>171</v>
      </c>
    </row>
    <row r="14" spans="2:16" x14ac:dyDescent="0.25">
      <c r="B14">
        <v>326</v>
      </c>
      <c r="C14">
        <v>32602</v>
      </c>
      <c r="D14">
        <v>60027234</v>
      </c>
      <c r="E14">
        <v>1</v>
      </c>
      <c r="F14">
        <v>90000330</v>
      </c>
      <c r="G14" t="s">
        <v>14</v>
      </c>
      <c r="H14" t="s">
        <v>15</v>
      </c>
      <c r="I14" t="s">
        <v>73</v>
      </c>
      <c r="J14" t="s">
        <v>74</v>
      </c>
      <c r="K14">
        <v>46</v>
      </c>
      <c r="L14">
        <v>65</v>
      </c>
      <c r="M14">
        <v>9.5</v>
      </c>
      <c r="N14">
        <v>11</v>
      </c>
      <c r="O14">
        <v>9695</v>
      </c>
      <c r="P14" t="s">
        <v>171</v>
      </c>
    </row>
    <row r="15" spans="2:16" x14ac:dyDescent="0.25">
      <c r="B15">
        <v>326</v>
      </c>
      <c r="C15">
        <v>32602</v>
      </c>
      <c r="D15">
        <v>60029952</v>
      </c>
      <c r="E15">
        <v>1</v>
      </c>
      <c r="F15">
        <v>90000173</v>
      </c>
      <c r="G15" t="s">
        <v>14</v>
      </c>
      <c r="H15" t="s">
        <v>15</v>
      </c>
      <c r="I15" t="s">
        <v>52</v>
      </c>
      <c r="J15" t="s">
        <v>53</v>
      </c>
      <c r="K15">
        <v>58</v>
      </c>
      <c r="L15">
        <v>54</v>
      </c>
      <c r="M15">
        <v>17.2</v>
      </c>
      <c r="N15">
        <v>4</v>
      </c>
      <c r="O15">
        <v>12252</v>
      </c>
      <c r="P15" t="s">
        <v>171</v>
      </c>
    </row>
    <row r="16" spans="2:16" x14ac:dyDescent="0.25">
      <c r="B16">
        <v>326</v>
      </c>
      <c r="C16">
        <v>32602</v>
      </c>
      <c r="D16">
        <v>60033810</v>
      </c>
      <c r="E16">
        <v>1</v>
      </c>
      <c r="F16">
        <v>90000296</v>
      </c>
      <c r="G16" t="s">
        <v>14</v>
      </c>
      <c r="H16" t="s">
        <v>15</v>
      </c>
      <c r="I16" t="s">
        <v>131</v>
      </c>
      <c r="J16" t="s">
        <v>132</v>
      </c>
      <c r="K16">
        <v>28</v>
      </c>
      <c r="L16">
        <v>54</v>
      </c>
      <c r="M16">
        <v>2.2999999999999998</v>
      </c>
      <c r="N16">
        <v>22</v>
      </c>
      <c r="O16">
        <v>5832</v>
      </c>
      <c r="P16" t="s">
        <v>171</v>
      </c>
    </row>
    <row r="17" spans="2:16" x14ac:dyDescent="0.25">
      <c r="B17">
        <v>326</v>
      </c>
      <c r="C17">
        <v>32602</v>
      </c>
      <c r="D17">
        <v>60034428</v>
      </c>
      <c r="E17">
        <v>1</v>
      </c>
      <c r="F17">
        <v>90000359</v>
      </c>
      <c r="G17" t="s">
        <v>14</v>
      </c>
      <c r="H17" t="s">
        <v>15</v>
      </c>
      <c r="I17" t="s">
        <v>133</v>
      </c>
      <c r="J17" t="s">
        <v>134</v>
      </c>
      <c r="K17">
        <v>45</v>
      </c>
      <c r="L17">
        <v>56</v>
      </c>
      <c r="M17">
        <v>2.2000000000000002</v>
      </c>
      <c r="N17">
        <v>20</v>
      </c>
      <c r="O17">
        <v>9472</v>
      </c>
      <c r="P17" t="s">
        <v>171</v>
      </c>
    </row>
    <row r="18" spans="2:16" x14ac:dyDescent="0.25">
      <c r="B18">
        <v>326</v>
      </c>
      <c r="C18">
        <v>32602</v>
      </c>
      <c r="D18">
        <v>60036280</v>
      </c>
      <c r="E18">
        <v>1</v>
      </c>
      <c r="F18">
        <v>90000372</v>
      </c>
      <c r="G18" t="s">
        <v>14</v>
      </c>
      <c r="H18" t="s">
        <v>15</v>
      </c>
      <c r="I18" t="s">
        <v>106</v>
      </c>
      <c r="J18" t="s">
        <v>107</v>
      </c>
      <c r="K18">
        <v>38</v>
      </c>
      <c r="L18">
        <v>50</v>
      </c>
      <c r="M18">
        <v>6</v>
      </c>
      <c r="N18">
        <v>17</v>
      </c>
      <c r="O18">
        <v>7968</v>
      </c>
      <c r="P18" t="s">
        <v>171</v>
      </c>
    </row>
    <row r="19" spans="2:16" x14ac:dyDescent="0.25">
      <c r="B19">
        <v>326</v>
      </c>
      <c r="C19">
        <v>32602</v>
      </c>
      <c r="D19">
        <v>60038033</v>
      </c>
      <c r="E19">
        <v>1</v>
      </c>
      <c r="F19">
        <v>90000343</v>
      </c>
      <c r="G19" t="s">
        <v>14</v>
      </c>
      <c r="H19" t="s">
        <v>15</v>
      </c>
      <c r="I19" t="s">
        <v>89</v>
      </c>
      <c r="J19" t="s">
        <v>90</v>
      </c>
      <c r="K19">
        <v>53</v>
      </c>
      <c r="L19">
        <v>56</v>
      </c>
      <c r="M19">
        <v>13.1</v>
      </c>
      <c r="N19">
        <v>8</v>
      </c>
      <c r="O19">
        <v>11184</v>
      </c>
      <c r="P19" t="s">
        <v>171</v>
      </c>
    </row>
    <row r="20" spans="2:16" x14ac:dyDescent="0.25">
      <c r="B20">
        <v>326</v>
      </c>
      <c r="C20">
        <v>32602</v>
      </c>
      <c r="D20">
        <v>60038666</v>
      </c>
      <c r="E20">
        <v>1</v>
      </c>
      <c r="F20">
        <v>90000308</v>
      </c>
      <c r="G20" t="s">
        <v>14</v>
      </c>
      <c r="H20" t="s">
        <v>15</v>
      </c>
      <c r="I20" t="s">
        <v>54</v>
      </c>
      <c r="J20" t="s">
        <v>55</v>
      </c>
      <c r="K20">
        <v>64</v>
      </c>
      <c r="L20">
        <v>52</v>
      </c>
      <c r="M20">
        <v>16.3</v>
      </c>
      <c r="N20">
        <v>5</v>
      </c>
      <c r="O20">
        <v>13534</v>
      </c>
      <c r="P20" t="s">
        <v>171</v>
      </c>
    </row>
    <row r="21" spans="2:16" x14ac:dyDescent="0.25">
      <c r="B21">
        <v>326</v>
      </c>
      <c r="C21">
        <v>32602</v>
      </c>
      <c r="D21">
        <v>60038749</v>
      </c>
      <c r="E21">
        <v>1</v>
      </c>
      <c r="F21">
        <v>90000325</v>
      </c>
      <c r="G21" t="s">
        <v>14</v>
      </c>
      <c r="H21" t="s">
        <v>15</v>
      </c>
      <c r="I21" t="s">
        <v>16</v>
      </c>
      <c r="J21" t="s">
        <v>17</v>
      </c>
      <c r="K21">
        <v>39</v>
      </c>
      <c r="L21">
        <v>57</v>
      </c>
      <c r="M21">
        <v>22.5</v>
      </c>
      <c r="N21">
        <v>0</v>
      </c>
      <c r="O21">
        <v>8189</v>
      </c>
      <c r="P21" t="s">
        <v>171</v>
      </c>
    </row>
    <row r="22" spans="2:16" x14ac:dyDescent="0.25">
      <c r="B22">
        <v>326</v>
      </c>
      <c r="C22">
        <v>32602</v>
      </c>
      <c r="D22">
        <v>60038789</v>
      </c>
      <c r="E22">
        <v>1</v>
      </c>
      <c r="F22">
        <v>90000341</v>
      </c>
      <c r="G22" t="s">
        <v>14</v>
      </c>
      <c r="H22" t="s">
        <v>15</v>
      </c>
      <c r="I22" t="s">
        <v>108</v>
      </c>
      <c r="J22" t="s">
        <v>109</v>
      </c>
      <c r="K22">
        <v>52</v>
      </c>
      <c r="L22">
        <v>55</v>
      </c>
      <c r="M22">
        <v>7.1</v>
      </c>
      <c r="N22">
        <v>14</v>
      </c>
      <c r="O22">
        <v>10969</v>
      </c>
      <c r="P22" t="s">
        <v>171</v>
      </c>
    </row>
    <row r="23" spans="2:16" x14ac:dyDescent="0.25">
      <c r="B23">
        <v>326</v>
      </c>
      <c r="C23">
        <v>32602</v>
      </c>
      <c r="D23">
        <v>60043668</v>
      </c>
      <c r="E23">
        <v>1</v>
      </c>
      <c r="F23">
        <v>90000215</v>
      </c>
      <c r="G23" t="s">
        <v>14</v>
      </c>
      <c r="H23" t="s">
        <v>15</v>
      </c>
      <c r="I23" t="s">
        <v>18</v>
      </c>
      <c r="J23" t="s">
        <v>19</v>
      </c>
      <c r="K23">
        <v>32</v>
      </c>
      <c r="L23">
        <v>59</v>
      </c>
      <c r="M23">
        <v>18.2</v>
      </c>
      <c r="N23">
        <v>5</v>
      </c>
      <c r="O23">
        <v>6693</v>
      </c>
      <c r="P23" t="s">
        <v>171</v>
      </c>
    </row>
    <row r="24" spans="2:16" x14ac:dyDescent="0.25">
      <c r="B24">
        <v>326</v>
      </c>
      <c r="C24">
        <v>32602</v>
      </c>
      <c r="D24">
        <v>60043928</v>
      </c>
      <c r="E24">
        <v>1</v>
      </c>
      <c r="F24">
        <v>90000193</v>
      </c>
      <c r="G24" t="s">
        <v>14</v>
      </c>
      <c r="H24" t="s">
        <v>15</v>
      </c>
      <c r="I24" t="s">
        <v>135</v>
      </c>
      <c r="J24" t="s">
        <v>136</v>
      </c>
      <c r="K24">
        <v>27</v>
      </c>
      <c r="L24">
        <v>45</v>
      </c>
      <c r="M24">
        <v>0.1</v>
      </c>
      <c r="N24">
        <v>21</v>
      </c>
      <c r="O24">
        <v>5609</v>
      </c>
      <c r="P24" t="s">
        <v>171</v>
      </c>
    </row>
    <row r="25" spans="2:16" x14ac:dyDescent="0.25">
      <c r="B25">
        <v>326</v>
      </c>
      <c r="C25">
        <v>32602</v>
      </c>
      <c r="D25">
        <v>60046065</v>
      </c>
      <c r="E25">
        <v>1</v>
      </c>
      <c r="F25">
        <v>90000294</v>
      </c>
      <c r="G25" t="s">
        <v>14</v>
      </c>
      <c r="H25" t="s">
        <v>15</v>
      </c>
      <c r="I25" t="s">
        <v>56</v>
      </c>
      <c r="J25" t="s">
        <v>57</v>
      </c>
      <c r="K25">
        <v>66</v>
      </c>
      <c r="L25">
        <v>48</v>
      </c>
      <c r="M25">
        <v>16.399999999999999</v>
      </c>
      <c r="N25">
        <v>5</v>
      </c>
      <c r="O25">
        <v>13958</v>
      </c>
      <c r="P25" t="s">
        <v>171</v>
      </c>
    </row>
    <row r="26" spans="2:16" x14ac:dyDescent="0.25">
      <c r="B26">
        <v>326</v>
      </c>
      <c r="C26">
        <v>32602</v>
      </c>
      <c r="D26">
        <v>60057387</v>
      </c>
      <c r="E26">
        <v>1</v>
      </c>
      <c r="F26">
        <v>90000367</v>
      </c>
      <c r="G26" t="s">
        <v>14</v>
      </c>
      <c r="H26" t="s">
        <v>15</v>
      </c>
      <c r="I26" t="s">
        <v>110</v>
      </c>
      <c r="J26" t="s">
        <v>111</v>
      </c>
      <c r="K26">
        <v>41</v>
      </c>
      <c r="L26">
        <v>53</v>
      </c>
      <c r="M26">
        <v>7.6</v>
      </c>
      <c r="N26">
        <v>15</v>
      </c>
      <c r="O26">
        <v>8613</v>
      </c>
      <c r="P26" t="s">
        <v>171</v>
      </c>
    </row>
    <row r="27" spans="2:16" x14ac:dyDescent="0.25">
      <c r="B27">
        <v>326</v>
      </c>
      <c r="C27">
        <v>32602</v>
      </c>
      <c r="D27">
        <v>60066621</v>
      </c>
      <c r="E27">
        <v>1</v>
      </c>
      <c r="F27">
        <v>90000369</v>
      </c>
      <c r="G27" t="s">
        <v>14</v>
      </c>
      <c r="H27" t="s">
        <v>15</v>
      </c>
      <c r="I27" t="s">
        <v>112</v>
      </c>
      <c r="J27" t="s">
        <v>111</v>
      </c>
      <c r="K27">
        <v>41</v>
      </c>
      <c r="L27">
        <v>53</v>
      </c>
      <c r="M27">
        <v>7.6</v>
      </c>
      <c r="N27">
        <v>15</v>
      </c>
      <c r="O27">
        <v>8613</v>
      </c>
      <c r="P27" t="s">
        <v>171</v>
      </c>
    </row>
    <row r="28" spans="2:16" x14ac:dyDescent="0.25">
      <c r="B28">
        <v>326</v>
      </c>
      <c r="C28">
        <v>32602</v>
      </c>
      <c r="D28">
        <v>60066670</v>
      </c>
      <c r="E28">
        <v>1</v>
      </c>
      <c r="F28">
        <v>90000220</v>
      </c>
      <c r="G28" t="s">
        <v>14</v>
      </c>
      <c r="H28" t="s">
        <v>15</v>
      </c>
      <c r="I28" t="s">
        <v>20</v>
      </c>
      <c r="J28" t="s">
        <v>21</v>
      </c>
      <c r="K28">
        <v>32</v>
      </c>
      <c r="L28">
        <v>84</v>
      </c>
      <c r="M28">
        <v>16.7</v>
      </c>
      <c r="N28">
        <v>4</v>
      </c>
      <c r="O28">
        <v>6718</v>
      </c>
      <c r="P28" t="s">
        <v>171</v>
      </c>
    </row>
    <row r="29" spans="2:16" x14ac:dyDescent="0.25">
      <c r="B29">
        <v>326</v>
      </c>
      <c r="C29">
        <v>32602</v>
      </c>
      <c r="D29">
        <v>60070804</v>
      </c>
      <c r="E29">
        <v>1</v>
      </c>
      <c r="F29">
        <v>90000331</v>
      </c>
      <c r="G29" t="s">
        <v>14</v>
      </c>
      <c r="H29" t="s">
        <v>15</v>
      </c>
      <c r="I29" t="s">
        <v>22</v>
      </c>
      <c r="J29" t="s">
        <v>23</v>
      </c>
      <c r="K29">
        <v>45</v>
      </c>
      <c r="L29">
        <v>61</v>
      </c>
      <c r="M29">
        <v>19.5</v>
      </c>
      <c r="N29">
        <v>2</v>
      </c>
      <c r="O29">
        <v>9477</v>
      </c>
      <c r="P29" t="s">
        <v>171</v>
      </c>
    </row>
    <row r="30" spans="2:16" x14ac:dyDescent="0.25">
      <c r="B30">
        <v>326</v>
      </c>
      <c r="C30">
        <v>32602</v>
      </c>
      <c r="D30">
        <v>60075186</v>
      </c>
      <c r="E30">
        <v>1</v>
      </c>
      <c r="F30">
        <v>90000357</v>
      </c>
      <c r="G30" t="s">
        <v>14</v>
      </c>
      <c r="H30" t="s">
        <v>15</v>
      </c>
      <c r="I30" t="s">
        <v>100</v>
      </c>
      <c r="J30" t="s">
        <v>101</v>
      </c>
      <c r="K30">
        <v>46</v>
      </c>
      <c r="L30">
        <v>60</v>
      </c>
      <c r="M30">
        <v>7.4</v>
      </c>
      <c r="N30">
        <v>14</v>
      </c>
      <c r="O30">
        <v>9690</v>
      </c>
      <c r="P30" t="s">
        <v>171</v>
      </c>
    </row>
    <row r="31" spans="2:16" x14ac:dyDescent="0.25">
      <c r="B31">
        <v>326</v>
      </c>
      <c r="C31">
        <v>32602</v>
      </c>
      <c r="D31">
        <v>60077086</v>
      </c>
      <c r="E31">
        <v>1</v>
      </c>
      <c r="F31">
        <v>90000307</v>
      </c>
      <c r="G31" t="s">
        <v>14</v>
      </c>
      <c r="H31" t="s">
        <v>15</v>
      </c>
      <c r="I31" t="s">
        <v>91</v>
      </c>
      <c r="J31" t="s">
        <v>92</v>
      </c>
      <c r="K31">
        <v>59</v>
      </c>
      <c r="L31">
        <v>51</v>
      </c>
      <c r="M31">
        <v>11.4</v>
      </c>
      <c r="N31">
        <v>10</v>
      </c>
      <c r="O31">
        <v>12463</v>
      </c>
      <c r="P31" t="s">
        <v>171</v>
      </c>
    </row>
    <row r="32" spans="2:16" x14ac:dyDescent="0.25">
      <c r="B32">
        <v>326</v>
      </c>
      <c r="C32">
        <v>32602</v>
      </c>
      <c r="D32">
        <v>60077179</v>
      </c>
      <c r="E32">
        <v>1</v>
      </c>
      <c r="F32">
        <v>90000324</v>
      </c>
      <c r="G32" t="s">
        <v>14</v>
      </c>
      <c r="H32" t="s">
        <v>15</v>
      </c>
      <c r="I32" t="s">
        <v>24</v>
      </c>
      <c r="J32" t="s">
        <v>25</v>
      </c>
      <c r="K32">
        <v>40</v>
      </c>
      <c r="L32">
        <v>55</v>
      </c>
      <c r="M32">
        <v>22.6</v>
      </c>
      <c r="N32">
        <v>0</v>
      </c>
      <c r="O32">
        <v>8401</v>
      </c>
      <c r="P32" t="s">
        <v>171</v>
      </c>
    </row>
    <row r="33" spans="2:16" x14ac:dyDescent="0.25">
      <c r="B33">
        <v>326</v>
      </c>
      <c r="C33">
        <v>32602</v>
      </c>
      <c r="D33">
        <v>60077224</v>
      </c>
      <c r="E33">
        <v>1</v>
      </c>
      <c r="F33">
        <v>90000172</v>
      </c>
      <c r="G33" t="s">
        <v>14</v>
      </c>
      <c r="H33" t="s">
        <v>15</v>
      </c>
      <c r="I33" t="s">
        <v>93</v>
      </c>
      <c r="J33" t="s">
        <v>94</v>
      </c>
      <c r="K33">
        <v>83</v>
      </c>
      <c r="L33">
        <v>55</v>
      </c>
      <c r="M33">
        <v>10.4</v>
      </c>
      <c r="N33">
        <v>10</v>
      </c>
      <c r="O33">
        <v>17603</v>
      </c>
      <c r="P33" t="s">
        <v>171</v>
      </c>
    </row>
    <row r="34" spans="2:16" x14ac:dyDescent="0.25">
      <c r="B34">
        <v>326</v>
      </c>
      <c r="C34">
        <v>32602</v>
      </c>
      <c r="D34">
        <v>60077292</v>
      </c>
      <c r="E34">
        <v>1</v>
      </c>
      <c r="F34">
        <v>90000206</v>
      </c>
      <c r="G34" t="s">
        <v>14</v>
      </c>
      <c r="H34" t="s">
        <v>15</v>
      </c>
      <c r="I34" t="s">
        <v>75</v>
      </c>
      <c r="J34" t="s">
        <v>76</v>
      </c>
      <c r="K34">
        <v>44</v>
      </c>
      <c r="L34">
        <v>68</v>
      </c>
      <c r="M34">
        <v>12.6</v>
      </c>
      <c r="N34">
        <v>8</v>
      </c>
      <c r="O34">
        <v>9270</v>
      </c>
      <c r="P34" t="s">
        <v>171</v>
      </c>
    </row>
    <row r="35" spans="2:16" x14ac:dyDescent="0.25">
      <c r="B35">
        <v>326</v>
      </c>
      <c r="C35">
        <v>32602</v>
      </c>
      <c r="D35">
        <v>60077321</v>
      </c>
      <c r="E35">
        <v>1</v>
      </c>
      <c r="F35">
        <v>90000175</v>
      </c>
      <c r="G35" t="s">
        <v>14</v>
      </c>
      <c r="H35" t="s">
        <v>15</v>
      </c>
      <c r="I35" t="s">
        <v>58</v>
      </c>
      <c r="J35" t="s">
        <v>59</v>
      </c>
      <c r="K35">
        <v>70</v>
      </c>
      <c r="L35">
        <v>52</v>
      </c>
      <c r="M35">
        <v>14.3</v>
      </c>
      <c r="N35">
        <v>7</v>
      </c>
      <c r="O35">
        <v>14818</v>
      </c>
      <c r="P35" t="s">
        <v>171</v>
      </c>
    </row>
    <row r="36" spans="2:16" x14ac:dyDescent="0.25">
      <c r="B36">
        <v>326</v>
      </c>
      <c r="C36">
        <v>32602</v>
      </c>
      <c r="D36">
        <v>60078167</v>
      </c>
      <c r="E36">
        <v>1</v>
      </c>
      <c r="F36">
        <v>90000336</v>
      </c>
      <c r="G36" t="s">
        <v>14</v>
      </c>
      <c r="H36" t="s">
        <v>15</v>
      </c>
      <c r="I36" t="s">
        <v>123</v>
      </c>
      <c r="J36" t="s">
        <v>124</v>
      </c>
      <c r="K36">
        <v>45</v>
      </c>
      <c r="L36">
        <v>54</v>
      </c>
      <c r="M36">
        <v>4.4000000000000004</v>
      </c>
      <c r="N36">
        <v>18</v>
      </c>
      <c r="O36">
        <v>9470</v>
      </c>
      <c r="P36" t="s">
        <v>171</v>
      </c>
    </row>
    <row r="37" spans="2:16" x14ac:dyDescent="0.25">
      <c r="B37">
        <v>326</v>
      </c>
      <c r="C37">
        <v>32602</v>
      </c>
      <c r="D37">
        <v>60078567</v>
      </c>
      <c r="E37">
        <v>1</v>
      </c>
      <c r="F37">
        <v>90000216</v>
      </c>
      <c r="G37" t="s">
        <v>14</v>
      </c>
      <c r="H37" t="s">
        <v>15</v>
      </c>
      <c r="I37" t="s">
        <v>77</v>
      </c>
      <c r="J37" t="s">
        <v>78</v>
      </c>
      <c r="K37">
        <v>28</v>
      </c>
      <c r="L37">
        <v>59</v>
      </c>
      <c r="M37">
        <v>10.1</v>
      </c>
      <c r="N37">
        <v>14</v>
      </c>
      <c r="O37">
        <v>5837</v>
      </c>
      <c r="P37" t="s">
        <v>171</v>
      </c>
    </row>
    <row r="38" spans="2:16" x14ac:dyDescent="0.25">
      <c r="B38">
        <v>326</v>
      </c>
      <c r="C38">
        <v>32602</v>
      </c>
      <c r="D38">
        <v>60084138</v>
      </c>
      <c r="E38">
        <v>1</v>
      </c>
      <c r="F38">
        <v>90000291</v>
      </c>
      <c r="G38" t="s">
        <v>14</v>
      </c>
      <c r="H38" t="s">
        <v>15</v>
      </c>
      <c r="I38" t="s">
        <v>125</v>
      </c>
      <c r="J38" t="s">
        <v>126</v>
      </c>
      <c r="K38">
        <v>28</v>
      </c>
      <c r="L38">
        <v>50</v>
      </c>
      <c r="M38">
        <v>5.5</v>
      </c>
      <c r="N38">
        <v>19</v>
      </c>
      <c r="O38">
        <v>5828</v>
      </c>
      <c r="P38" t="s">
        <v>171</v>
      </c>
    </row>
    <row r="39" spans="2:16" x14ac:dyDescent="0.25">
      <c r="B39">
        <v>326</v>
      </c>
      <c r="C39">
        <v>32602</v>
      </c>
      <c r="D39">
        <v>60089358</v>
      </c>
      <c r="E39">
        <v>1</v>
      </c>
      <c r="F39">
        <v>90000327</v>
      </c>
      <c r="G39" t="s">
        <v>14</v>
      </c>
      <c r="H39" t="s">
        <v>15</v>
      </c>
      <c r="I39" t="s">
        <v>60</v>
      </c>
      <c r="J39" t="s">
        <v>61</v>
      </c>
      <c r="K39">
        <v>34</v>
      </c>
      <c r="L39">
        <v>54</v>
      </c>
      <c r="M39">
        <v>17.3</v>
      </c>
      <c r="N39">
        <v>6</v>
      </c>
      <c r="O39">
        <v>7116</v>
      </c>
      <c r="P39" t="s">
        <v>171</v>
      </c>
    </row>
    <row r="40" spans="2:16" x14ac:dyDescent="0.25">
      <c r="B40">
        <v>326</v>
      </c>
      <c r="C40">
        <v>32602</v>
      </c>
      <c r="D40">
        <v>60095743</v>
      </c>
      <c r="E40">
        <v>1</v>
      </c>
      <c r="F40">
        <v>90000196</v>
      </c>
      <c r="G40" t="s">
        <v>14</v>
      </c>
      <c r="H40" t="s">
        <v>15</v>
      </c>
      <c r="I40" t="s">
        <v>79</v>
      </c>
      <c r="J40" t="s">
        <v>80</v>
      </c>
      <c r="K40">
        <v>27</v>
      </c>
      <c r="L40">
        <v>67</v>
      </c>
      <c r="M40">
        <v>11.3</v>
      </c>
      <c r="N40">
        <v>12</v>
      </c>
      <c r="O40">
        <v>5631</v>
      </c>
      <c r="P40" t="s">
        <v>171</v>
      </c>
    </row>
    <row r="41" spans="2:16" x14ac:dyDescent="0.25">
      <c r="B41">
        <v>326</v>
      </c>
      <c r="C41">
        <v>32602</v>
      </c>
      <c r="D41">
        <v>60095773</v>
      </c>
      <c r="E41">
        <v>1</v>
      </c>
      <c r="F41">
        <v>90000219</v>
      </c>
      <c r="G41" t="s">
        <v>14</v>
      </c>
      <c r="H41" t="s">
        <v>15</v>
      </c>
      <c r="I41" t="s">
        <v>26</v>
      </c>
      <c r="J41" t="s">
        <v>27</v>
      </c>
      <c r="K41">
        <v>29</v>
      </c>
      <c r="L41">
        <v>79</v>
      </c>
      <c r="M41">
        <v>15.6</v>
      </c>
      <c r="N41">
        <v>6</v>
      </c>
      <c r="O41">
        <v>6071</v>
      </c>
      <c r="P41" t="s">
        <v>171</v>
      </c>
    </row>
    <row r="42" spans="2:16" x14ac:dyDescent="0.25">
      <c r="B42">
        <v>326</v>
      </c>
      <c r="C42">
        <v>32602</v>
      </c>
      <c r="D42">
        <v>60130026</v>
      </c>
      <c r="E42">
        <v>1</v>
      </c>
      <c r="F42">
        <v>90000323</v>
      </c>
      <c r="G42" t="s">
        <v>14</v>
      </c>
      <c r="H42" t="s">
        <v>15</v>
      </c>
      <c r="I42" t="s">
        <v>81</v>
      </c>
      <c r="J42" t="s">
        <v>82</v>
      </c>
      <c r="K42">
        <v>38</v>
      </c>
      <c r="L42">
        <v>58</v>
      </c>
      <c r="M42">
        <v>11.6</v>
      </c>
      <c r="N42">
        <v>11</v>
      </c>
      <c r="O42">
        <v>7976</v>
      </c>
      <c r="P42" t="s">
        <v>171</v>
      </c>
    </row>
    <row r="43" spans="2:16" x14ac:dyDescent="0.25">
      <c r="B43">
        <v>326</v>
      </c>
      <c r="C43">
        <v>32602</v>
      </c>
      <c r="D43">
        <v>60245841</v>
      </c>
      <c r="E43">
        <v>1</v>
      </c>
      <c r="F43">
        <v>90000319</v>
      </c>
      <c r="G43" t="s">
        <v>14</v>
      </c>
      <c r="H43" t="s">
        <v>15</v>
      </c>
      <c r="I43" t="s">
        <v>62</v>
      </c>
      <c r="J43" t="s">
        <v>63</v>
      </c>
      <c r="K43">
        <v>43</v>
      </c>
      <c r="L43">
        <v>54</v>
      </c>
      <c r="M43">
        <v>22.5</v>
      </c>
      <c r="N43">
        <v>0</v>
      </c>
      <c r="O43">
        <v>9042</v>
      </c>
      <c r="P43" t="s">
        <v>171</v>
      </c>
    </row>
    <row r="44" spans="2:16" x14ac:dyDescent="0.25">
      <c r="B44">
        <v>326</v>
      </c>
      <c r="C44">
        <v>32602</v>
      </c>
      <c r="D44">
        <v>60316404</v>
      </c>
      <c r="E44">
        <v>1</v>
      </c>
      <c r="F44">
        <v>90000180</v>
      </c>
      <c r="G44" t="s">
        <v>14</v>
      </c>
      <c r="H44" t="s">
        <v>15</v>
      </c>
      <c r="I44" t="s">
        <v>28</v>
      </c>
      <c r="J44" t="s">
        <v>29</v>
      </c>
      <c r="K44">
        <v>29</v>
      </c>
      <c r="L44">
        <v>75</v>
      </c>
      <c r="M44">
        <v>14.7</v>
      </c>
      <c r="N44">
        <v>7</v>
      </c>
      <c r="O44">
        <v>6067</v>
      </c>
      <c r="P44" t="s">
        <v>171</v>
      </c>
    </row>
    <row r="45" spans="2:16" x14ac:dyDescent="0.25">
      <c r="B45">
        <v>326</v>
      </c>
      <c r="C45">
        <v>32602</v>
      </c>
      <c r="D45">
        <v>60316404</v>
      </c>
      <c r="E45">
        <v>1</v>
      </c>
      <c r="F45">
        <v>90000180</v>
      </c>
      <c r="G45" t="s">
        <v>14</v>
      </c>
      <c r="H45" t="s">
        <v>15</v>
      </c>
      <c r="I45" t="s">
        <v>28</v>
      </c>
      <c r="J45" t="s">
        <v>30</v>
      </c>
      <c r="K45">
        <v>30</v>
      </c>
      <c r="L45">
        <v>75</v>
      </c>
      <c r="M45">
        <v>15.6</v>
      </c>
      <c r="N45">
        <v>6</v>
      </c>
      <c r="O45">
        <v>6281</v>
      </c>
      <c r="P45" t="s">
        <v>171</v>
      </c>
    </row>
    <row r="46" spans="2:16" x14ac:dyDescent="0.25">
      <c r="B46">
        <v>326</v>
      </c>
      <c r="C46">
        <v>32602</v>
      </c>
      <c r="D46">
        <v>60396363</v>
      </c>
      <c r="E46">
        <v>1</v>
      </c>
      <c r="F46">
        <v>90000365</v>
      </c>
      <c r="G46" t="s">
        <v>14</v>
      </c>
      <c r="H46" t="s">
        <v>15</v>
      </c>
      <c r="I46" t="s">
        <v>127</v>
      </c>
      <c r="J46" t="s">
        <v>128</v>
      </c>
      <c r="K46">
        <v>43</v>
      </c>
      <c r="L46">
        <v>52</v>
      </c>
      <c r="M46">
        <v>4.5</v>
      </c>
      <c r="N46">
        <v>18</v>
      </c>
      <c r="O46">
        <v>9040</v>
      </c>
      <c r="P46" t="s">
        <v>171</v>
      </c>
    </row>
    <row r="47" spans="2:16" x14ac:dyDescent="0.25">
      <c r="B47">
        <v>326</v>
      </c>
      <c r="C47">
        <v>32602</v>
      </c>
      <c r="D47">
        <v>72901580</v>
      </c>
      <c r="E47">
        <v>1</v>
      </c>
      <c r="F47">
        <v>90000580</v>
      </c>
      <c r="G47" t="s">
        <v>14</v>
      </c>
      <c r="H47" t="s">
        <v>15</v>
      </c>
      <c r="I47" t="s">
        <v>129</v>
      </c>
      <c r="J47" t="s">
        <v>130</v>
      </c>
      <c r="K47">
        <v>75</v>
      </c>
      <c r="L47">
        <v>46</v>
      </c>
      <c r="M47">
        <v>2.7</v>
      </c>
      <c r="N47">
        <v>19</v>
      </c>
      <c r="O47">
        <v>15882</v>
      </c>
      <c r="P47" t="s">
        <v>171</v>
      </c>
    </row>
    <row r="48" spans="2:16" x14ac:dyDescent="0.25">
      <c r="B48">
        <v>326</v>
      </c>
      <c r="C48">
        <v>32602</v>
      </c>
      <c r="D48">
        <v>74204078</v>
      </c>
      <c r="E48">
        <v>1</v>
      </c>
      <c r="F48">
        <v>90000564</v>
      </c>
      <c r="G48" t="s">
        <v>14</v>
      </c>
      <c r="H48" t="s">
        <v>15</v>
      </c>
      <c r="I48" t="s">
        <v>113</v>
      </c>
      <c r="J48" t="s">
        <v>114</v>
      </c>
      <c r="K48">
        <v>69</v>
      </c>
      <c r="L48">
        <v>47</v>
      </c>
      <c r="M48">
        <v>5.5</v>
      </c>
      <c r="N48">
        <v>16</v>
      </c>
      <c r="O48">
        <v>14599</v>
      </c>
      <c r="P48" t="s">
        <v>171</v>
      </c>
    </row>
    <row r="49" spans="2:16" x14ac:dyDescent="0.25">
      <c r="B49">
        <v>326</v>
      </c>
      <c r="C49">
        <v>32602</v>
      </c>
      <c r="D49">
        <v>76200533</v>
      </c>
      <c r="E49">
        <v>1</v>
      </c>
      <c r="F49">
        <v>90000583</v>
      </c>
      <c r="G49" t="s">
        <v>14</v>
      </c>
      <c r="H49" t="s">
        <v>15</v>
      </c>
      <c r="I49" t="s">
        <v>31</v>
      </c>
      <c r="J49" t="s">
        <v>32</v>
      </c>
      <c r="K49">
        <v>29</v>
      </c>
      <c r="L49">
        <v>65</v>
      </c>
      <c r="M49">
        <v>17.2</v>
      </c>
      <c r="N49">
        <v>6</v>
      </c>
      <c r="O49">
        <v>6057</v>
      </c>
      <c r="P49" t="s">
        <v>171</v>
      </c>
    </row>
    <row r="50" spans="2:16" x14ac:dyDescent="0.25">
      <c r="B50">
        <v>326</v>
      </c>
      <c r="C50">
        <v>32602</v>
      </c>
      <c r="D50">
        <v>76225129</v>
      </c>
      <c r="E50">
        <v>1</v>
      </c>
      <c r="F50">
        <v>90000197</v>
      </c>
      <c r="G50" t="s">
        <v>14</v>
      </c>
      <c r="H50" t="s">
        <v>15</v>
      </c>
      <c r="I50" t="s">
        <v>83</v>
      </c>
      <c r="J50" t="s">
        <v>84</v>
      </c>
      <c r="K50">
        <v>27</v>
      </c>
      <c r="L50">
        <v>68</v>
      </c>
      <c r="M50">
        <v>14.1</v>
      </c>
      <c r="N50">
        <v>9</v>
      </c>
      <c r="O50">
        <v>5632</v>
      </c>
      <c r="P50" t="s">
        <v>171</v>
      </c>
    </row>
    <row r="51" spans="2:16" x14ac:dyDescent="0.25">
      <c r="B51">
        <v>326</v>
      </c>
      <c r="C51">
        <v>32602</v>
      </c>
      <c r="D51">
        <v>76225783</v>
      </c>
      <c r="E51">
        <v>1</v>
      </c>
      <c r="F51">
        <v>90000581</v>
      </c>
      <c r="G51" t="s">
        <v>14</v>
      </c>
      <c r="H51" t="s">
        <v>15</v>
      </c>
      <c r="I51" t="s">
        <v>33</v>
      </c>
      <c r="J51" t="s">
        <v>34</v>
      </c>
      <c r="K51">
        <v>28</v>
      </c>
      <c r="L51">
        <v>74</v>
      </c>
      <c r="M51">
        <v>16.100000000000001</v>
      </c>
      <c r="N51">
        <v>6</v>
      </c>
      <c r="O51">
        <v>5852</v>
      </c>
      <c r="P51" t="s">
        <v>171</v>
      </c>
    </row>
    <row r="52" spans="2:16" x14ac:dyDescent="0.25">
      <c r="B52">
        <v>326</v>
      </c>
      <c r="C52">
        <v>32602</v>
      </c>
      <c r="D52">
        <v>76225794</v>
      </c>
      <c r="E52">
        <v>1</v>
      </c>
      <c r="F52">
        <v>90000605</v>
      </c>
      <c r="G52" t="s">
        <v>14</v>
      </c>
      <c r="H52" t="s">
        <v>15</v>
      </c>
      <c r="I52" t="s">
        <v>64</v>
      </c>
      <c r="J52" t="s">
        <v>65</v>
      </c>
      <c r="K52">
        <v>37</v>
      </c>
      <c r="L52">
        <v>52</v>
      </c>
      <c r="M52">
        <v>15</v>
      </c>
      <c r="N52">
        <v>8</v>
      </c>
      <c r="O52">
        <v>7756</v>
      </c>
      <c r="P52" t="s">
        <v>171</v>
      </c>
    </row>
    <row r="53" spans="2:16" x14ac:dyDescent="0.25">
      <c r="B53">
        <v>326</v>
      </c>
      <c r="C53">
        <v>32602</v>
      </c>
      <c r="D53">
        <v>76250754</v>
      </c>
      <c r="E53">
        <v>1</v>
      </c>
      <c r="F53">
        <v>90000601</v>
      </c>
      <c r="G53" t="s">
        <v>14</v>
      </c>
      <c r="H53" t="s">
        <v>15</v>
      </c>
      <c r="I53" t="s">
        <v>35</v>
      </c>
      <c r="J53" t="s">
        <v>36</v>
      </c>
      <c r="K53">
        <v>36</v>
      </c>
      <c r="L53">
        <v>58</v>
      </c>
      <c r="M53">
        <v>22.8</v>
      </c>
      <c r="N53">
        <v>0</v>
      </c>
      <c r="O53">
        <v>7548</v>
      </c>
      <c r="P53" t="s">
        <v>171</v>
      </c>
    </row>
    <row r="54" spans="2:16" x14ac:dyDescent="0.25">
      <c r="B54">
        <v>326</v>
      </c>
      <c r="C54">
        <v>32602</v>
      </c>
      <c r="D54">
        <v>76250760</v>
      </c>
      <c r="E54">
        <v>1</v>
      </c>
      <c r="F54">
        <v>90000600</v>
      </c>
      <c r="G54" t="s">
        <v>14</v>
      </c>
      <c r="H54" t="s">
        <v>15</v>
      </c>
      <c r="I54" t="s">
        <v>37</v>
      </c>
      <c r="J54" t="s">
        <v>36</v>
      </c>
      <c r="K54">
        <v>36</v>
      </c>
      <c r="L54">
        <v>58</v>
      </c>
      <c r="M54">
        <v>22.8</v>
      </c>
      <c r="N54">
        <v>0</v>
      </c>
      <c r="O54">
        <v>7548</v>
      </c>
      <c r="P54" t="s">
        <v>171</v>
      </c>
    </row>
    <row r="55" spans="2:16" x14ac:dyDescent="0.25">
      <c r="B55">
        <v>326</v>
      </c>
      <c r="C55">
        <v>32602</v>
      </c>
      <c r="D55">
        <v>76250761</v>
      </c>
      <c r="E55">
        <v>1</v>
      </c>
      <c r="F55">
        <v>90000599</v>
      </c>
      <c r="G55" t="s">
        <v>14</v>
      </c>
      <c r="H55" t="s">
        <v>15</v>
      </c>
      <c r="I55" t="s">
        <v>38</v>
      </c>
      <c r="J55" t="s">
        <v>39</v>
      </c>
      <c r="K55">
        <v>35</v>
      </c>
      <c r="L55">
        <v>57</v>
      </c>
      <c r="M55">
        <v>17</v>
      </c>
      <c r="N55">
        <v>6</v>
      </c>
      <c r="O55">
        <v>7333</v>
      </c>
      <c r="P55" t="s">
        <v>171</v>
      </c>
    </row>
    <row r="56" spans="2:16" x14ac:dyDescent="0.25">
      <c r="B56">
        <v>326</v>
      </c>
      <c r="C56">
        <v>32602</v>
      </c>
      <c r="D56">
        <v>90054600</v>
      </c>
      <c r="E56">
        <v>1</v>
      </c>
      <c r="F56">
        <v>90000411</v>
      </c>
      <c r="G56" t="s">
        <v>14</v>
      </c>
      <c r="H56" t="s">
        <v>15</v>
      </c>
      <c r="I56" t="s">
        <v>40</v>
      </c>
      <c r="J56" t="s">
        <v>41</v>
      </c>
      <c r="K56">
        <v>34</v>
      </c>
      <c r="L56">
        <v>59</v>
      </c>
      <c r="M56">
        <v>22.9</v>
      </c>
      <c r="N56">
        <v>0</v>
      </c>
      <c r="O56">
        <v>7121</v>
      </c>
      <c r="P56" t="s">
        <v>171</v>
      </c>
    </row>
    <row r="57" spans="2:16" x14ac:dyDescent="0.25">
      <c r="B57">
        <v>326</v>
      </c>
      <c r="C57">
        <v>32602</v>
      </c>
      <c r="D57">
        <v>90634734</v>
      </c>
      <c r="E57">
        <v>1</v>
      </c>
      <c r="F57">
        <v>90000481</v>
      </c>
      <c r="G57" t="s">
        <v>14</v>
      </c>
      <c r="H57" t="s">
        <v>15</v>
      </c>
      <c r="I57" t="s">
        <v>42</v>
      </c>
      <c r="J57" t="s">
        <v>30</v>
      </c>
      <c r="K57">
        <v>30</v>
      </c>
      <c r="L57">
        <v>75</v>
      </c>
      <c r="M57">
        <v>15.6</v>
      </c>
      <c r="N57">
        <v>6</v>
      </c>
      <c r="O57">
        <v>6281</v>
      </c>
      <c r="P57" t="s">
        <v>171</v>
      </c>
    </row>
    <row r="58" spans="2:16" x14ac:dyDescent="0.25">
      <c r="B58">
        <v>326</v>
      </c>
      <c r="C58">
        <v>32602</v>
      </c>
      <c r="D58">
        <v>90634769</v>
      </c>
      <c r="E58">
        <v>1</v>
      </c>
      <c r="F58">
        <v>90000482</v>
      </c>
      <c r="G58" t="s">
        <v>14</v>
      </c>
      <c r="H58" t="s">
        <v>15</v>
      </c>
      <c r="I58" t="s">
        <v>43</v>
      </c>
      <c r="J58" t="s">
        <v>44</v>
      </c>
      <c r="K58">
        <v>35</v>
      </c>
      <c r="L58">
        <v>59</v>
      </c>
      <c r="M58">
        <v>22.8</v>
      </c>
      <c r="N58">
        <v>0</v>
      </c>
      <c r="O58">
        <v>7335</v>
      </c>
      <c r="P58" t="s">
        <v>171</v>
      </c>
    </row>
    <row r="59" spans="2:16" x14ac:dyDescent="0.25">
      <c r="B59">
        <v>326</v>
      </c>
      <c r="C59">
        <v>32602</v>
      </c>
      <c r="D59">
        <v>90634790</v>
      </c>
      <c r="E59">
        <v>1</v>
      </c>
      <c r="F59">
        <v>90000483</v>
      </c>
      <c r="G59" t="s">
        <v>14</v>
      </c>
      <c r="H59" t="s">
        <v>15</v>
      </c>
      <c r="I59" t="s">
        <v>46</v>
      </c>
      <c r="J59" t="s">
        <v>30</v>
      </c>
      <c r="K59">
        <v>30</v>
      </c>
      <c r="L59">
        <v>75</v>
      </c>
      <c r="M59">
        <v>15.6</v>
      </c>
      <c r="N59">
        <v>6</v>
      </c>
      <c r="O59">
        <v>6281</v>
      </c>
      <c r="P59" t="s">
        <v>171</v>
      </c>
    </row>
    <row r="60" spans="2:16" x14ac:dyDescent="0.25">
      <c r="B60">
        <v>326</v>
      </c>
      <c r="C60">
        <v>32602</v>
      </c>
      <c r="D60">
        <v>90644159</v>
      </c>
      <c r="E60">
        <v>1</v>
      </c>
      <c r="F60">
        <v>90000487</v>
      </c>
      <c r="G60" t="s">
        <v>14</v>
      </c>
      <c r="H60" t="s">
        <v>15</v>
      </c>
      <c r="I60" t="s">
        <v>47</v>
      </c>
      <c r="J60" t="s">
        <v>29</v>
      </c>
      <c r="K60">
        <v>29</v>
      </c>
      <c r="L60">
        <v>75</v>
      </c>
      <c r="M60">
        <v>14.7</v>
      </c>
      <c r="N60">
        <v>7</v>
      </c>
      <c r="O60">
        <v>6067</v>
      </c>
      <c r="P60" t="s">
        <v>171</v>
      </c>
    </row>
    <row r="61" spans="2:16" x14ac:dyDescent="0.25">
      <c r="B61">
        <v>326</v>
      </c>
      <c r="C61">
        <v>32602</v>
      </c>
      <c r="D61">
        <v>92513509</v>
      </c>
      <c r="E61">
        <v>1</v>
      </c>
      <c r="F61">
        <v>90000655</v>
      </c>
      <c r="G61" t="s">
        <v>14</v>
      </c>
      <c r="H61" t="s">
        <v>15</v>
      </c>
      <c r="I61" t="s">
        <v>48</v>
      </c>
      <c r="J61" t="s">
        <v>49</v>
      </c>
      <c r="K61">
        <v>29</v>
      </c>
      <c r="L61">
        <v>77</v>
      </c>
      <c r="M61">
        <v>16.600000000000001</v>
      </c>
      <c r="N61">
        <v>5</v>
      </c>
      <c r="O61">
        <v>6069</v>
      </c>
      <c r="P61" t="s">
        <v>171</v>
      </c>
    </row>
    <row r="62" spans="2:16" x14ac:dyDescent="0.25">
      <c r="B62">
        <v>326</v>
      </c>
      <c r="C62">
        <v>32602</v>
      </c>
      <c r="D62">
        <v>93055508</v>
      </c>
      <c r="E62">
        <v>1</v>
      </c>
      <c r="F62">
        <v>90000694</v>
      </c>
      <c r="G62" t="s">
        <v>14</v>
      </c>
      <c r="H62" t="s">
        <v>15</v>
      </c>
      <c r="I62" t="s">
        <v>85</v>
      </c>
      <c r="J62" t="s">
        <v>86</v>
      </c>
      <c r="K62">
        <v>47</v>
      </c>
      <c r="L62">
        <v>69</v>
      </c>
      <c r="M62">
        <v>10.9</v>
      </c>
      <c r="N62">
        <v>9</v>
      </c>
      <c r="O62">
        <v>9913</v>
      </c>
      <c r="P62" t="s">
        <v>171</v>
      </c>
    </row>
  </sheetData>
  <sortState xmlns:xlrd2="http://schemas.microsoft.com/office/spreadsheetml/2017/richdata2" ref="B3:P172">
    <sortCondition ref="D3:D172"/>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69E4-C4F3-448B-A068-632DE8D687EE}">
  <dimension ref="B2:P55"/>
  <sheetViews>
    <sheetView workbookViewId="0">
      <selection activeCell="S10" sqref="S10"/>
    </sheetView>
  </sheetViews>
  <sheetFormatPr defaultRowHeight="15" x14ac:dyDescent="0.25"/>
  <cols>
    <col min="7" max="7" width="10.5703125" bestFit="1" customWidth="1"/>
    <col min="9" max="9" width="29.7109375" bestFit="1" customWidth="1"/>
    <col min="15" max="15" width="15.140625" bestFit="1" customWidth="1"/>
    <col min="16" max="16" width="14.140625" bestFit="1" customWidth="1"/>
  </cols>
  <sheetData>
    <row r="2" spans="2:16" x14ac:dyDescent="0.25">
      <c r="B2" t="s">
        <v>0</v>
      </c>
      <c r="C2" t="s">
        <v>1</v>
      </c>
      <c r="D2" t="s">
        <v>2</v>
      </c>
      <c r="E2" t="s">
        <v>3</v>
      </c>
      <c r="F2" t="s">
        <v>4</v>
      </c>
      <c r="G2" t="s">
        <v>5</v>
      </c>
      <c r="H2" t="s">
        <v>6</v>
      </c>
      <c r="I2" t="s">
        <v>7</v>
      </c>
      <c r="J2" t="s">
        <v>8</v>
      </c>
      <c r="K2" t="s">
        <v>9</v>
      </c>
      <c r="L2" t="s">
        <v>10</v>
      </c>
      <c r="M2" t="s">
        <v>151</v>
      </c>
      <c r="N2" t="s">
        <v>12</v>
      </c>
      <c r="O2" t="s">
        <v>13</v>
      </c>
      <c r="P2" t="s">
        <v>68</v>
      </c>
    </row>
    <row r="3" spans="2:16" x14ac:dyDescent="0.25">
      <c r="B3">
        <v>326</v>
      </c>
      <c r="C3">
        <v>32602</v>
      </c>
      <c r="D3">
        <v>10006952</v>
      </c>
      <c r="E3">
        <v>1</v>
      </c>
      <c r="F3">
        <v>90000176</v>
      </c>
      <c r="G3" t="s">
        <v>14</v>
      </c>
      <c r="H3" t="s">
        <v>15</v>
      </c>
      <c r="I3" t="s">
        <v>87</v>
      </c>
      <c r="J3" t="s">
        <v>88</v>
      </c>
      <c r="K3">
        <v>76</v>
      </c>
      <c r="L3">
        <v>52</v>
      </c>
      <c r="M3">
        <v>10.199999999999999</v>
      </c>
      <c r="N3">
        <v>7</v>
      </c>
      <c r="O3">
        <v>16102</v>
      </c>
      <c r="P3" t="s">
        <v>152</v>
      </c>
    </row>
    <row r="4" spans="2:16" x14ac:dyDescent="0.25">
      <c r="B4">
        <v>326</v>
      </c>
      <c r="C4">
        <v>32602</v>
      </c>
      <c r="D4">
        <v>10006982</v>
      </c>
      <c r="E4">
        <v>1</v>
      </c>
      <c r="F4">
        <v>90000604</v>
      </c>
      <c r="G4" t="s">
        <v>14</v>
      </c>
      <c r="H4" t="s">
        <v>15</v>
      </c>
      <c r="I4" t="s">
        <v>95</v>
      </c>
      <c r="J4" t="s">
        <v>96</v>
      </c>
      <c r="K4">
        <v>49</v>
      </c>
      <c r="L4">
        <v>60</v>
      </c>
      <c r="M4">
        <v>2.4</v>
      </c>
      <c r="N4">
        <v>14</v>
      </c>
      <c r="O4">
        <v>10332</v>
      </c>
      <c r="P4" t="s">
        <v>152</v>
      </c>
    </row>
    <row r="5" spans="2:16" x14ac:dyDescent="0.25">
      <c r="B5">
        <v>326</v>
      </c>
      <c r="C5">
        <v>32602</v>
      </c>
      <c r="D5">
        <v>10008487</v>
      </c>
      <c r="E5">
        <v>1</v>
      </c>
      <c r="F5">
        <v>90000370</v>
      </c>
      <c r="G5" t="s">
        <v>14</v>
      </c>
      <c r="H5" t="s">
        <v>15</v>
      </c>
      <c r="I5" t="s">
        <v>102</v>
      </c>
      <c r="J5" t="s">
        <v>103</v>
      </c>
      <c r="K5">
        <v>40</v>
      </c>
      <c r="L5">
        <v>51</v>
      </c>
      <c r="M5">
        <v>1.6</v>
      </c>
      <c r="N5">
        <v>17</v>
      </c>
      <c r="O5">
        <v>8397</v>
      </c>
      <c r="P5" t="s">
        <v>152</v>
      </c>
    </row>
    <row r="6" spans="2:16" x14ac:dyDescent="0.25">
      <c r="B6">
        <v>326</v>
      </c>
      <c r="C6">
        <v>32602</v>
      </c>
      <c r="D6">
        <v>60001792</v>
      </c>
      <c r="E6">
        <v>1</v>
      </c>
      <c r="F6">
        <v>90000342</v>
      </c>
      <c r="G6" t="s">
        <v>14</v>
      </c>
      <c r="H6" t="s">
        <v>15</v>
      </c>
      <c r="I6" t="s">
        <v>104</v>
      </c>
      <c r="J6" t="s">
        <v>105</v>
      </c>
      <c r="K6">
        <v>51</v>
      </c>
      <c r="L6">
        <v>56</v>
      </c>
      <c r="M6">
        <v>3.6</v>
      </c>
      <c r="N6">
        <v>13</v>
      </c>
      <c r="O6">
        <v>10756</v>
      </c>
      <c r="P6" t="s">
        <v>152</v>
      </c>
    </row>
    <row r="7" spans="2:16" x14ac:dyDescent="0.25">
      <c r="B7">
        <v>326</v>
      </c>
      <c r="C7">
        <v>32602</v>
      </c>
      <c r="D7">
        <v>60002154</v>
      </c>
      <c r="E7">
        <v>1</v>
      </c>
      <c r="F7">
        <v>90000191</v>
      </c>
      <c r="G7" t="s">
        <v>14</v>
      </c>
      <c r="H7" t="s">
        <v>15</v>
      </c>
      <c r="I7" t="s">
        <v>115</v>
      </c>
      <c r="J7" t="s">
        <v>116</v>
      </c>
      <c r="K7">
        <v>29</v>
      </c>
      <c r="L7">
        <v>85</v>
      </c>
      <c r="M7">
        <v>1</v>
      </c>
      <c r="N7">
        <v>17</v>
      </c>
      <c r="O7">
        <v>6077</v>
      </c>
      <c r="P7" t="s">
        <v>152</v>
      </c>
    </row>
    <row r="8" spans="2:16" x14ac:dyDescent="0.25">
      <c r="B8">
        <v>326</v>
      </c>
      <c r="C8">
        <v>32602</v>
      </c>
      <c r="D8">
        <v>60009194</v>
      </c>
      <c r="E8">
        <v>1</v>
      </c>
      <c r="F8">
        <v>90000332</v>
      </c>
      <c r="G8" t="s">
        <v>14</v>
      </c>
      <c r="H8" t="s">
        <v>15</v>
      </c>
      <c r="I8" t="s">
        <v>69</v>
      </c>
      <c r="J8" t="s">
        <v>70</v>
      </c>
      <c r="K8">
        <v>48</v>
      </c>
      <c r="L8">
        <v>65</v>
      </c>
      <c r="M8">
        <v>8.1999999999999993</v>
      </c>
      <c r="N8">
        <v>8</v>
      </c>
      <c r="O8">
        <v>10123</v>
      </c>
      <c r="P8" t="s">
        <v>152</v>
      </c>
    </row>
    <row r="9" spans="2:16" x14ac:dyDescent="0.25">
      <c r="B9">
        <v>326</v>
      </c>
      <c r="C9">
        <v>32602</v>
      </c>
      <c r="D9">
        <v>60018665</v>
      </c>
      <c r="E9">
        <v>1</v>
      </c>
      <c r="F9">
        <v>90000288</v>
      </c>
      <c r="G9" t="s">
        <v>14</v>
      </c>
      <c r="H9" t="s">
        <v>15</v>
      </c>
      <c r="I9" t="s">
        <v>121</v>
      </c>
      <c r="J9" t="s">
        <v>122</v>
      </c>
      <c r="K9">
        <v>29</v>
      </c>
      <c r="L9">
        <v>48</v>
      </c>
      <c r="M9">
        <v>1</v>
      </c>
      <c r="N9">
        <v>19</v>
      </c>
      <c r="O9">
        <v>6040</v>
      </c>
      <c r="P9" t="s">
        <v>152</v>
      </c>
    </row>
    <row r="10" spans="2:16" x14ac:dyDescent="0.25">
      <c r="B10">
        <v>326</v>
      </c>
      <c r="C10">
        <v>32602</v>
      </c>
      <c r="D10">
        <v>60022796</v>
      </c>
      <c r="E10">
        <v>1</v>
      </c>
      <c r="F10">
        <v>90000326</v>
      </c>
      <c r="G10" t="s">
        <v>14</v>
      </c>
      <c r="H10" t="s">
        <v>15</v>
      </c>
      <c r="I10" t="s">
        <v>50</v>
      </c>
      <c r="J10" t="s">
        <v>51</v>
      </c>
      <c r="K10">
        <v>39</v>
      </c>
      <c r="L10">
        <v>55</v>
      </c>
      <c r="M10">
        <v>12.5</v>
      </c>
      <c r="N10">
        <v>6</v>
      </c>
      <c r="O10">
        <v>8187</v>
      </c>
      <c r="P10" t="s">
        <v>152</v>
      </c>
    </row>
    <row r="11" spans="2:16" x14ac:dyDescent="0.25">
      <c r="B11">
        <v>326</v>
      </c>
      <c r="C11">
        <v>32602</v>
      </c>
      <c r="D11">
        <v>60022858</v>
      </c>
      <c r="E11">
        <v>1</v>
      </c>
      <c r="F11">
        <v>90000358</v>
      </c>
      <c r="G11" t="s">
        <v>14</v>
      </c>
      <c r="H11" t="s">
        <v>15</v>
      </c>
      <c r="I11" t="s">
        <v>71</v>
      </c>
      <c r="J11" t="s">
        <v>72</v>
      </c>
      <c r="K11">
        <v>49</v>
      </c>
      <c r="L11">
        <v>62</v>
      </c>
      <c r="M11">
        <v>9.3000000000000007</v>
      </c>
      <c r="N11">
        <v>7</v>
      </c>
      <c r="O11">
        <v>10334</v>
      </c>
      <c r="P11" t="s">
        <v>152</v>
      </c>
    </row>
    <row r="12" spans="2:16" x14ac:dyDescent="0.25">
      <c r="B12">
        <v>326</v>
      </c>
      <c r="C12">
        <v>32602</v>
      </c>
      <c r="D12">
        <v>60027234</v>
      </c>
      <c r="E12">
        <v>1</v>
      </c>
      <c r="F12">
        <v>90000330</v>
      </c>
      <c r="G12" t="s">
        <v>14</v>
      </c>
      <c r="H12" t="s">
        <v>15</v>
      </c>
      <c r="I12" t="s">
        <v>73</v>
      </c>
      <c r="J12" t="s">
        <v>74</v>
      </c>
      <c r="K12">
        <v>46</v>
      </c>
      <c r="L12">
        <v>65</v>
      </c>
      <c r="M12">
        <v>5.5</v>
      </c>
      <c r="N12">
        <v>11</v>
      </c>
      <c r="O12">
        <v>9695</v>
      </c>
      <c r="P12" t="s">
        <v>152</v>
      </c>
    </row>
    <row r="13" spans="2:16" x14ac:dyDescent="0.25">
      <c r="B13">
        <v>326</v>
      </c>
      <c r="C13">
        <v>32602</v>
      </c>
      <c r="D13">
        <v>60029952</v>
      </c>
      <c r="E13">
        <v>1</v>
      </c>
      <c r="F13">
        <v>90000173</v>
      </c>
      <c r="G13" t="s">
        <v>14</v>
      </c>
      <c r="H13" t="s">
        <v>15</v>
      </c>
      <c r="I13" t="s">
        <v>52</v>
      </c>
      <c r="J13" t="s">
        <v>53</v>
      </c>
      <c r="K13">
        <v>58</v>
      </c>
      <c r="L13">
        <v>54</v>
      </c>
      <c r="M13">
        <v>12.8</v>
      </c>
      <c r="N13">
        <v>4</v>
      </c>
      <c r="O13">
        <v>12252</v>
      </c>
      <c r="P13" t="s">
        <v>152</v>
      </c>
    </row>
    <row r="14" spans="2:16" x14ac:dyDescent="0.25">
      <c r="B14">
        <v>326</v>
      </c>
      <c r="C14">
        <v>32602</v>
      </c>
      <c r="D14">
        <v>60036280</v>
      </c>
      <c r="E14">
        <v>1</v>
      </c>
      <c r="F14">
        <v>90000372</v>
      </c>
      <c r="G14" t="s">
        <v>14</v>
      </c>
      <c r="H14" t="s">
        <v>15</v>
      </c>
      <c r="I14" t="s">
        <v>106</v>
      </c>
      <c r="J14" t="s">
        <v>107</v>
      </c>
      <c r="K14">
        <v>38</v>
      </c>
      <c r="L14">
        <v>50</v>
      </c>
      <c r="M14">
        <v>1.8</v>
      </c>
      <c r="N14">
        <v>17</v>
      </c>
      <c r="O14">
        <v>7968</v>
      </c>
      <c r="P14" t="s">
        <v>152</v>
      </c>
    </row>
    <row r="15" spans="2:16" x14ac:dyDescent="0.25">
      <c r="B15">
        <v>326</v>
      </c>
      <c r="C15">
        <v>32602</v>
      </c>
      <c r="D15">
        <v>60038033</v>
      </c>
      <c r="E15">
        <v>1</v>
      </c>
      <c r="F15">
        <v>90000343</v>
      </c>
      <c r="G15" t="s">
        <v>14</v>
      </c>
      <c r="H15" t="s">
        <v>15</v>
      </c>
      <c r="I15" t="s">
        <v>89</v>
      </c>
      <c r="J15" t="s">
        <v>90</v>
      </c>
      <c r="K15">
        <v>53</v>
      </c>
      <c r="L15">
        <v>56</v>
      </c>
      <c r="M15">
        <v>8.6999999999999993</v>
      </c>
      <c r="N15">
        <v>8</v>
      </c>
      <c r="O15">
        <v>11184</v>
      </c>
      <c r="P15" t="s">
        <v>152</v>
      </c>
    </row>
    <row r="16" spans="2:16" x14ac:dyDescent="0.25">
      <c r="B16">
        <v>326</v>
      </c>
      <c r="C16">
        <v>32602</v>
      </c>
      <c r="D16">
        <v>60038666</v>
      </c>
      <c r="E16">
        <v>1</v>
      </c>
      <c r="F16">
        <v>90000308</v>
      </c>
      <c r="G16" t="s">
        <v>14</v>
      </c>
      <c r="H16" t="s">
        <v>15</v>
      </c>
      <c r="I16" t="s">
        <v>54</v>
      </c>
      <c r="J16" t="s">
        <v>55</v>
      </c>
      <c r="K16">
        <v>64</v>
      </c>
      <c r="L16">
        <v>52</v>
      </c>
      <c r="M16">
        <v>11.9</v>
      </c>
      <c r="N16">
        <v>5</v>
      </c>
      <c r="O16">
        <v>13534</v>
      </c>
      <c r="P16" t="s">
        <v>152</v>
      </c>
    </row>
    <row r="17" spans="2:16" x14ac:dyDescent="0.25">
      <c r="B17">
        <v>326</v>
      </c>
      <c r="C17">
        <v>32602</v>
      </c>
      <c r="D17">
        <v>60038749</v>
      </c>
      <c r="E17">
        <v>1</v>
      </c>
      <c r="F17">
        <v>90000325</v>
      </c>
      <c r="G17" t="s">
        <v>14</v>
      </c>
      <c r="H17" t="s">
        <v>15</v>
      </c>
      <c r="I17" t="s">
        <v>16</v>
      </c>
      <c r="J17" t="s">
        <v>17</v>
      </c>
      <c r="K17">
        <v>39</v>
      </c>
      <c r="L17">
        <v>57</v>
      </c>
      <c r="M17">
        <v>18.399999999999999</v>
      </c>
      <c r="N17">
        <v>0</v>
      </c>
      <c r="O17">
        <v>8189</v>
      </c>
      <c r="P17" t="s">
        <v>152</v>
      </c>
    </row>
    <row r="18" spans="2:16" x14ac:dyDescent="0.25">
      <c r="B18">
        <v>326</v>
      </c>
      <c r="C18">
        <v>32602</v>
      </c>
      <c r="D18">
        <v>60038789</v>
      </c>
      <c r="E18">
        <v>1</v>
      </c>
      <c r="F18">
        <v>90000341</v>
      </c>
      <c r="G18" t="s">
        <v>14</v>
      </c>
      <c r="H18" t="s">
        <v>15</v>
      </c>
      <c r="I18" t="s">
        <v>108</v>
      </c>
      <c r="J18" t="s">
        <v>109</v>
      </c>
      <c r="K18">
        <v>52</v>
      </c>
      <c r="L18">
        <v>55</v>
      </c>
      <c r="M18">
        <v>2.7</v>
      </c>
      <c r="N18">
        <v>14</v>
      </c>
      <c r="O18">
        <v>10969</v>
      </c>
      <c r="P18" t="s">
        <v>152</v>
      </c>
    </row>
    <row r="19" spans="2:16" x14ac:dyDescent="0.25">
      <c r="B19">
        <v>326</v>
      </c>
      <c r="C19">
        <v>32602</v>
      </c>
      <c r="D19">
        <v>60043668</v>
      </c>
      <c r="E19">
        <v>1</v>
      </c>
      <c r="F19">
        <v>90000215</v>
      </c>
      <c r="G19" t="s">
        <v>14</v>
      </c>
      <c r="H19" t="s">
        <v>15</v>
      </c>
      <c r="I19" t="s">
        <v>18</v>
      </c>
      <c r="J19" t="s">
        <v>19</v>
      </c>
      <c r="K19">
        <v>32</v>
      </c>
      <c r="L19">
        <v>59</v>
      </c>
      <c r="M19">
        <v>13.9</v>
      </c>
      <c r="N19">
        <v>5</v>
      </c>
      <c r="O19">
        <v>6693</v>
      </c>
      <c r="P19" t="s">
        <v>152</v>
      </c>
    </row>
    <row r="20" spans="2:16" x14ac:dyDescent="0.25">
      <c r="B20">
        <v>326</v>
      </c>
      <c r="C20">
        <v>32602</v>
      </c>
      <c r="D20">
        <v>60046065</v>
      </c>
      <c r="E20">
        <v>1</v>
      </c>
      <c r="F20">
        <v>90000294</v>
      </c>
      <c r="G20" t="s">
        <v>14</v>
      </c>
      <c r="H20" t="s">
        <v>15</v>
      </c>
      <c r="I20" t="s">
        <v>56</v>
      </c>
      <c r="J20" t="s">
        <v>57</v>
      </c>
      <c r="K20">
        <v>66</v>
      </c>
      <c r="L20">
        <v>48</v>
      </c>
      <c r="M20">
        <v>12.1</v>
      </c>
      <c r="N20">
        <v>5</v>
      </c>
      <c r="O20">
        <v>13958</v>
      </c>
      <c r="P20" t="s">
        <v>152</v>
      </c>
    </row>
    <row r="21" spans="2:16" x14ac:dyDescent="0.25">
      <c r="B21">
        <v>326</v>
      </c>
      <c r="C21">
        <v>32602</v>
      </c>
      <c r="D21">
        <v>60057387</v>
      </c>
      <c r="E21">
        <v>1</v>
      </c>
      <c r="F21">
        <v>90000367</v>
      </c>
      <c r="G21" t="s">
        <v>14</v>
      </c>
      <c r="H21" t="s">
        <v>15</v>
      </c>
      <c r="I21" t="s">
        <v>110</v>
      </c>
      <c r="J21" t="s">
        <v>111</v>
      </c>
      <c r="K21">
        <v>41</v>
      </c>
      <c r="L21">
        <v>53</v>
      </c>
      <c r="M21">
        <v>3.5</v>
      </c>
      <c r="N21">
        <v>15</v>
      </c>
      <c r="O21">
        <v>8613</v>
      </c>
      <c r="P21" t="s">
        <v>152</v>
      </c>
    </row>
    <row r="22" spans="2:16" x14ac:dyDescent="0.25">
      <c r="B22">
        <v>326</v>
      </c>
      <c r="C22">
        <v>32602</v>
      </c>
      <c r="D22">
        <v>60066621</v>
      </c>
      <c r="E22">
        <v>1</v>
      </c>
      <c r="F22">
        <v>90000369</v>
      </c>
      <c r="G22" t="s">
        <v>14</v>
      </c>
      <c r="H22" t="s">
        <v>15</v>
      </c>
      <c r="I22" t="s">
        <v>112</v>
      </c>
      <c r="J22" t="s">
        <v>111</v>
      </c>
      <c r="K22">
        <v>41</v>
      </c>
      <c r="L22">
        <v>53</v>
      </c>
      <c r="M22">
        <v>3.5</v>
      </c>
      <c r="N22">
        <v>15</v>
      </c>
      <c r="O22">
        <v>8613</v>
      </c>
      <c r="P22" t="s">
        <v>152</v>
      </c>
    </row>
    <row r="23" spans="2:16" x14ac:dyDescent="0.25">
      <c r="B23">
        <v>326</v>
      </c>
      <c r="C23">
        <v>32602</v>
      </c>
      <c r="D23">
        <v>60066670</v>
      </c>
      <c r="E23">
        <v>1</v>
      </c>
      <c r="F23">
        <v>90000220</v>
      </c>
      <c r="G23" t="s">
        <v>14</v>
      </c>
      <c r="H23" t="s">
        <v>15</v>
      </c>
      <c r="I23" t="s">
        <v>20</v>
      </c>
      <c r="J23" t="s">
        <v>21</v>
      </c>
      <c r="K23">
        <v>32</v>
      </c>
      <c r="L23">
        <v>84</v>
      </c>
      <c r="M23">
        <v>13.2</v>
      </c>
      <c r="N23">
        <v>4</v>
      </c>
      <c r="O23">
        <v>6718</v>
      </c>
      <c r="P23" t="s">
        <v>152</v>
      </c>
    </row>
    <row r="24" spans="2:16" x14ac:dyDescent="0.25">
      <c r="B24">
        <v>326</v>
      </c>
      <c r="C24">
        <v>32602</v>
      </c>
      <c r="D24">
        <v>60070804</v>
      </c>
      <c r="E24">
        <v>1</v>
      </c>
      <c r="F24">
        <v>90000331</v>
      </c>
      <c r="G24" t="s">
        <v>14</v>
      </c>
      <c r="H24" t="s">
        <v>15</v>
      </c>
      <c r="I24" t="s">
        <v>22</v>
      </c>
      <c r="J24" t="s">
        <v>23</v>
      </c>
      <c r="K24">
        <v>45</v>
      </c>
      <c r="L24">
        <v>61</v>
      </c>
      <c r="M24">
        <v>15.6</v>
      </c>
      <c r="N24">
        <v>2</v>
      </c>
      <c r="O24">
        <v>9477</v>
      </c>
      <c r="P24" t="s">
        <v>152</v>
      </c>
    </row>
    <row r="25" spans="2:16" x14ac:dyDescent="0.25">
      <c r="B25">
        <v>326</v>
      </c>
      <c r="C25">
        <v>32602</v>
      </c>
      <c r="D25">
        <v>60075186</v>
      </c>
      <c r="E25">
        <v>1</v>
      </c>
      <c r="F25">
        <v>90000357</v>
      </c>
      <c r="G25" t="s">
        <v>14</v>
      </c>
      <c r="H25" t="s">
        <v>15</v>
      </c>
      <c r="I25" t="s">
        <v>100</v>
      </c>
      <c r="J25" t="s">
        <v>101</v>
      </c>
      <c r="K25">
        <v>46</v>
      </c>
      <c r="L25">
        <v>60</v>
      </c>
      <c r="M25">
        <v>3.6</v>
      </c>
      <c r="N25">
        <v>14</v>
      </c>
      <c r="O25">
        <v>9690</v>
      </c>
      <c r="P25" t="s">
        <v>152</v>
      </c>
    </row>
    <row r="26" spans="2:16" x14ac:dyDescent="0.25">
      <c r="B26">
        <v>326</v>
      </c>
      <c r="C26">
        <v>32602</v>
      </c>
      <c r="D26">
        <v>60077086</v>
      </c>
      <c r="E26">
        <v>1</v>
      </c>
      <c r="F26">
        <v>90000307</v>
      </c>
      <c r="G26" t="s">
        <v>14</v>
      </c>
      <c r="H26" t="s">
        <v>15</v>
      </c>
      <c r="I26" t="s">
        <v>91</v>
      </c>
      <c r="J26" t="s">
        <v>92</v>
      </c>
      <c r="K26">
        <v>59</v>
      </c>
      <c r="L26">
        <v>51</v>
      </c>
      <c r="M26">
        <v>6.8</v>
      </c>
      <c r="N26">
        <v>10</v>
      </c>
      <c r="O26">
        <v>12463</v>
      </c>
      <c r="P26" t="s">
        <v>152</v>
      </c>
    </row>
    <row r="27" spans="2:16" x14ac:dyDescent="0.25">
      <c r="B27">
        <v>326</v>
      </c>
      <c r="C27">
        <v>32602</v>
      </c>
      <c r="D27">
        <v>60077179</v>
      </c>
      <c r="E27">
        <v>1</v>
      </c>
      <c r="F27">
        <v>90000324</v>
      </c>
      <c r="G27" t="s">
        <v>14</v>
      </c>
      <c r="H27" t="s">
        <v>15</v>
      </c>
      <c r="I27" t="s">
        <v>24</v>
      </c>
      <c r="J27" t="s">
        <v>25</v>
      </c>
      <c r="K27">
        <v>40</v>
      </c>
      <c r="L27">
        <v>55</v>
      </c>
      <c r="M27">
        <v>18.5</v>
      </c>
      <c r="N27">
        <v>0</v>
      </c>
      <c r="O27">
        <v>8401</v>
      </c>
      <c r="P27" t="s">
        <v>152</v>
      </c>
    </row>
    <row r="28" spans="2:16" x14ac:dyDescent="0.25">
      <c r="B28">
        <v>326</v>
      </c>
      <c r="C28">
        <v>32602</v>
      </c>
      <c r="D28">
        <v>60077224</v>
      </c>
      <c r="E28">
        <v>1</v>
      </c>
      <c r="F28">
        <v>90000172</v>
      </c>
      <c r="G28" t="s">
        <v>14</v>
      </c>
      <c r="H28" t="s">
        <v>15</v>
      </c>
      <c r="I28" t="s">
        <v>93</v>
      </c>
      <c r="J28" t="s">
        <v>94</v>
      </c>
      <c r="K28">
        <v>83</v>
      </c>
      <c r="L28">
        <v>55</v>
      </c>
      <c r="M28">
        <v>6.9</v>
      </c>
      <c r="N28">
        <v>10</v>
      </c>
      <c r="O28">
        <v>17603</v>
      </c>
      <c r="P28" t="s">
        <v>152</v>
      </c>
    </row>
    <row r="29" spans="2:16" x14ac:dyDescent="0.25">
      <c r="B29">
        <v>326</v>
      </c>
      <c r="C29">
        <v>32602</v>
      </c>
      <c r="D29">
        <v>60077292</v>
      </c>
      <c r="E29">
        <v>1</v>
      </c>
      <c r="F29">
        <v>90000206</v>
      </c>
      <c r="G29" t="s">
        <v>14</v>
      </c>
      <c r="H29" t="s">
        <v>15</v>
      </c>
      <c r="I29" t="s">
        <v>75</v>
      </c>
      <c r="J29" t="s">
        <v>76</v>
      </c>
      <c r="K29">
        <v>44</v>
      </c>
      <c r="L29">
        <v>68</v>
      </c>
      <c r="M29">
        <v>8.8000000000000007</v>
      </c>
      <c r="N29">
        <v>8</v>
      </c>
      <c r="O29">
        <v>9270</v>
      </c>
      <c r="P29" t="s">
        <v>152</v>
      </c>
    </row>
    <row r="30" spans="2:16" x14ac:dyDescent="0.25">
      <c r="B30">
        <v>326</v>
      </c>
      <c r="C30">
        <v>32602</v>
      </c>
      <c r="D30">
        <v>60077321</v>
      </c>
      <c r="E30">
        <v>1</v>
      </c>
      <c r="F30">
        <v>90000175</v>
      </c>
      <c r="G30" t="s">
        <v>14</v>
      </c>
      <c r="H30" t="s">
        <v>15</v>
      </c>
      <c r="I30" t="s">
        <v>58</v>
      </c>
      <c r="J30" t="s">
        <v>59</v>
      </c>
      <c r="K30">
        <v>70</v>
      </c>
      <c r="L30">
        <v>52</v>
      </c>
      <c r="M30">
        <v>10</v>
      </c>
      <c r="N30">
        <v>7</v>
      </c>
      <c r="O30">
        <v>14818</v>
      </c>
      <c r="P30" t="s">
        <v>152</v>
      </c>
    </row>
    <row r="31" spans="2:16" x14ac:dyDescent="0.25">
      <c r="B31">
        <v>326</v>
      </c>
      <c r="C31">
        <v>32602</v>
      </c>
      <c r="D31">
        <v>60078167</v>
      </c>
      <c r="E31">
        <v>1</v>
      </c>
      <c r="F31">
        <v>90000336</v>
      </c>
      <c r="G31" t="s">
        <v>14</v>
      </c>
      <c r="H31" t="s">
        <v>15</v>
      </c>
      <c r="I31" t="s">
        <v>123</v>
      </c>
      <c r="J31" t="s">
        <v>124</v>
      </c>
      <c r="K31">
        <v>45</v>
      </c>
      <c r="L31">
        <v>54</v>
      </c>
      <c r="M31">
        <v>0</v>
      </c>
      <c r="N31">
        <v>18</v>
      </c>
      <c r="O31">
        <v>9470</v>
      </c>
      <c r="P31" t="s">
        <v>152</v>
      </c>
    </row>
    <row r="32" spans="2:16" x14ac:dyDescent="0.25">
      <c r="B32">
        <v>326</v>
      </c>
      <c r="C32">
        <v>32602</v>
      </c>
      <c r="D32">
        <v>60078567</v>
      </c>
      <c r="E32">
        <v>1</v>
      </c>
      <c r="F32">
        <v>90000216</v>
      </c>
      <c r="G32" t="s">
        <v>14</v>
      </c>
      <c r="H32" t="s">
        <v>15</v>
      </c>
      <c r="I32" t="s">
        <v>77</v>
      </c>
      <c r="J32" t="s">
        <v>78</v>
      </c>
      <c r="K32">
        <v>28</v>
      </c>
      <c r="L32">
        <v>59</v>
      </c>
      <c r="M32">
        <v>5.8</v>
      </c>
      <c r="N32">
        <v>14</v>
      </c>
      <c r="O32">
        <v>5837</v>
      </c>
      <c r="P32" t="s">
        <v>152</v>
      </c>
    </row>
    <row r="33" spans="2:16" x14ac:dyDescent="0.25">
      <c r="B33">
        <v>326</v>
      </c>
      <c r="C33">
        <v>32602</v>
      </c>
      <c r="D33">
        <v>60084138</v>
      </c>
      <c r="E33">
        <v>1</v>
      </c>
      <c r="F33">
        <v>90000291</v>
      </c>
      <c r="G33" t="s">
        <v>14</v>
      </c>
      <c r="H33" t="s">
        <v>15</v>
      </c>
      <c r="I33" t="s">
        <v>125</v>
      </c>
      <c r="J33" t="s">
        <v>126</v>
      </c>
      <c r="K33">
        <v>28</v>
      </c>
      <c r="L33">
        <v>50</v>
      </c>
      <c r="M33">
        <v>1.2</v>
      </c>
      <c r="N33">
        <v>19</v>
      </c>
      <c r="O33">
        <v>5828</v>
      </c>
      <c r="P33" t="s">
        <v>152</v>
      </c>
    </row>
    <row r="34" spans="2:16" x14ac:dyDescent="0.25">
      <c r="B34">
        <v>326</v>
      </c>
      <c r="C34">
        <v>32602</v>
      </c>
      <c r="D34">
        <v>60089358</v>
      </c>
      <c r="E34">
        <v>1</v>
      </c>
      <c r="F34">
        <v>90000327</v>
      </c>
      <c r="G34" t="s">
        <v>14</v>
      </c>
      <c r="H34" t="s">
        <v>15</v>
      </c>
      <c r="I34" t="s">
        <v>60</v>
      </c>
      <c r="J34" t="s">
        <v>61</v>
      </c>
      <c r="K34">
        <v>34</v>
      </c>
      <c r="L34">
        <v>54</v>
      </c>
      <c r="M34">
        <v>13</v>
      </c>
      <c r="N34">
        <v>6</v>
      </c>
      <c r="O34">
        <v>7116</v>
      </c>
      <c r="P34" t="s">
        <v>152</v>
      </c>
    </row>
    <row r="35" spans="2:16" x14ac:dyDescent="0.25">
      <c r="B35">
        <v>326</v>
      </c>
      <c r="C35">
        <v>32602</v>
      </c>
      <c r="D35">
        <v>60095743</v>
      </c>
      <c r="E35">
        <v>1</v>
      </c>
      <c r="F35">
        <v>90000196</v>
      </c>
      <c r="G35" t="s">
        <v>14</v>
      </c>
      <c r="H35" t="s">
        <v>15</v>
      </c>
      <c r="I35" t="s">
        <v>79</v>
      </c>
      <c r="J35" t="s">
        <v>80</v>
      </c>
      <c r="K35">
        <v>27</v>
      </c>
      <c r="L35">
        <v>67</v>
      </c>
      <c r="M35">
        <v>7</v>
      </c>
      <c r="N35">
        <v>12</v>
      </c>
      <c r="O35">
        <v>5631</v>
      </c>
      <c r="P35" t="s">
        <v>152</v>
      </c>
    </row>
    <row r="36" spans="2:16" x14ac:dyDescent="0.25">
      <c r="B36">
        <v>326</v>
      </c>
      <c r="C36">
        <v>32602</v>
      </c>
      <c r="D36">
        <v>60095773</v>
      </c>
      <c r="E36">
        <v>1</v>
      </c>
      <c r="F36">
        <v>90000219</v>
      </c>
      <c r="G36" t="s">
        <v>14</v>
      </c>
      <c r="H36" t="s">
        <v>15</v>
      </c>
      <c r="I36" t="s">
        <v>26</v>
      </c>
      <c r="J36" t="s">
        <v>27</v>
      </c>
      <c r="K36">
        <v>29</v>
      </c>
      <c r="L36">
        <v>79</v>
      </c>
      <c r="M36">
        <v>11.8</v>
      </c>
      <c r="N36">
        <v>6</v>
      </c>
      <c r="O36">
        <v>6071</v>
      </c>
      <c r="P36" t="s">
        <v>152</v>
      </c>
    </row>
    <row r="37" spans="2:16" x14ac:dyDescent="0.25">
      <c r="B37">
        <v>326</v>
      </c>
      <c r="C37">
        <v>32602</v>
      </c>
      <c r="D37">
        <v>60130026</v>
      </c>
      <c r="E37">
        <v>1</v>
      </c>
      <c r="F37">
        <v>90000323</v>
      </c>
      <c r="G37" t="s">
        <v>14</v>
      </c>
      <c r="H37" t="s">
        <v>15</v>
      </c>
      <c r="I37" t="s">
        <v>81</v>
      </c>
      <c r="J37" t="s">
        <v>82</v>
      </c>
      <c r="K37">
        <v>38</v>
      </c>
      <c r="L37">
        <v>58</v>
      </c>
      <c r="M37">
        <v>7.4</v>
      </c>
      <c r="N37">
        <v>11</v>
      </c>
      <c r="O37">
        <v>7976</v>
      </c>
      <c r="P37" t="s">
        <v>152</v>
      </c>
    </row>
    <row r="38" spans="2:16" x14ac:dyDescent="0.25">
      <c r="B38">
        <v>326</v>
      </c>
      <c r="C38">
        <v>32602</v>
      </c>
      <c r="D38">
        <v>60245841</v>
      </c>
      <c r="E38">
        <v>1</v>
      </c>
      <c r="F38">
        <v>90000319</v>
      </c>
      <c r="G38" t="s">
        <v>14</v>
      </c>
      <c r="H38" t="s">
        <v>15</v>
      </c>
      <c r="I38" t="s">
        <v>62</v>
      </c>
      <c r="J38" t="s">
        <v>63</v>
      </c>
      <c r="K38">
        <v>43</v>
      </c>
      <c r="L38">
        <v>54</v>
      </c>
      <c r="M38">
        <v>18.5</v>
      </c>
      <c r="N38">
        <v>0</v>
      </c>
      <c r="O38">
        <v>9042</v>
      </c>
      <c r="P38" t="s">
        <v>152</v>
      </c>
    </row>
    <row r="39" spans="2:16" x14ac:dyDescent="0.25">
      <c r="B39">
        <v>326</v>
      </c>
      <c r="C39">
        <v>32602</v>
      </c>
      <c r="D39">
        <v>60316404</v>
      </c>
      <c r="E39">
        <v>1</v>
      </c>
      <c r="F39">
        <v>90000180</v>
      </c>
      <c r="G39" t="s">
        <v>14</v>
      </c>
      <c r="H39" t="s">
        <v>15</v>
      </c>
      <c r="I39" t="s">
        <v>28</v>
      </c>
      <c r="J39" t="s">
        <v>30</v>
      </c>
      <c r="K39">
        <v>30</v>
      </c>
      <c r="L39">
        <v>75</v>
      </c>
      <c r="M39">
        <v>11.7</v>
      </c>
      <c r="N39">
        <v>6</v>
      </c>
      <c r="O39">
        <v>6281</v>
      </c>
      <c r="P39" t="s">
        <v>152</v>
      </c>
    </row>
    <row r="40" spans="2:16" x14ac:dyDescent="0.25">
      <c r="B40">
        <v>326</v>
      </c>
      <c r="C40">
        <v>32602</v>
      </c>
      <c r="D40">
        <v>60396363</v>
      </c>
      <c r="E40">
        <v>1</v>
      </c>
      <c r="F40">
        <v>90000365</v>
      </c>
      <c r="G40" t="s">
        <v>14</v>
      </c>
      <c r="H40" t="s">
        <v>15</v>
      </c>
      <c r="I40" t="s">
        <v>127</v>
      </c>
      <c r="J40" t="s">
        <v>128</v>
      </c>
      <c r="K40">
        <v>43</v>
      </c>
      <c r="L40">
        <v>52</v>
      </c>
      <c r="M40">
        <v>0.8</v>
      </c>
      <c r="N40">
        <v>18</v>
      </c>
      <c r="O40">
        <v>9040</v>
      </c>
      <c r="P40" t="s">
        <v>152</v>
      </c>
    </row>
    <row r="41" spans="2:16" x14ac:dyDescent="0.25">
      <c r="B41">
        <v>326</v>
      </c>
      <c r="C41">
        <v>32602</v>
      </c>
      <c r="D41">
        <v>74204078</v>
      </c>
      <c r="E41">
        <v>1</v>
      </c>
      <c r="F41">
        <v>90000564</v>
      </c>
      <c r="G41" t="s">
        <v>14</v>
      </c>
      <c r="H41" t="s">
        <v>15</v>
      </c>
      <c r="I41" t="s">
        <v>113</v>
      </c>
      <c r="J41" t="s">
        <v>114</v>
      </c>
      <c r="K41">
        <v>69</v>
      </c>
      <c r="L41">
        <v>47</v>
      </c>
      <c r="M41">
        <v>1.1000000000000001</v>
      </c>
      <c r="N41">
        <v>16</v>
      </c>
      <c r="O41">
        <v>14599</v>
      </c>
      <c r="P41" t="s">
        <v>152</v>
      </c>
    </row>
    <row r="42" spans="2:16" x14ac:dyDescent="0.25">
      <c r="B42">
        <v>326</v>
      </c>
      <c r="C42">
        <v>32602</v>
      </c>
      <c r="D42">
        <v>76200533</v>
      </c>
      <c r="E42">
        <v>1</v>
      </c>
      <c r="F42">
        <v>90000583</v>
      </c>
      <c r="G42" t="s">
        <v>14</v>
      </c>
      <c r="H42" t="s">
        <v>15</v>
      </c>
      <c r="I42" t="s">
        <v>31</v>
      </c>
      <c r="J42" t="s">
        <v>32</v>
      </c>
      <c r="K42">
        <v>29</v>
      </c>
      <c r="L42">
        <v>65</v>
      </c>
      <c r="M42">
        <v>12.8</v>
      </c>
      <c r="N42">
        <v>6</v>
      </c>
      <c r="O42">
        <v>6057</v>
      </c>
      <c r="P42" t="s">
        <v>152</v>
      </c>
    </row>
    <row r="43" spans="2:16" x14ac:dyDescent="0.25">
      <c r="B43">
        <v>326</v>
      </c>
      <c r="C43">
        <v>32602</v>
      </c>
      <c r="D43">
        <v>76225129</v>
      </c>
      <c r="E43">
        <v>1</v>
      </c>
      <c r="F43">
        <v>90000197</v>
      </c>
      <c r="G43" t="s">
        <v>14</v>
      </c>
      <c r="H43" t="s">
        <v>15</v>
      </c>
      <c r="I43" t="s">
        <v>83</v>
      </c>
      <c r="J43" t="s">
        <v>84</v>
      </c>
      <c r="K43">
        <v>27</v>
      </c>
      <c r="L43">
        <v>68</v>
      </c>
      <c r="M43">
        <v>9.9</v>
      </c>
      <c r="N43">
        <v>9</v>
      </c>
      <c r="O43">
        <v>5632</v>
      </c>
      <c r="P43" t="s">
        <v>152</v>
      </c>
    </row>
    <row r="44" spans="2:16" x14ac:dyDescent="0.25">
      <c r="B44">
        <v>326</v>
      </c>
      <c r="C44">
        <v>32602</v>
      </c>
      <c r="D44">
        <v>76225783</v>
      </c>
      <c r="E44">
        <v>1</v>
      </c>
      <c r="F44">
        <v>90000581</v>
      </c>
      <c r="G44" t="s">
        <v>14</v>
      </c>
      <c r="H44" t="s">
        <v>15</v>
      </c>
      <c r="I44" t="s">
        <v>33</v>
      </c>
      <c r="J44" t="s">
        <v>34</v>
      </c>
      <c r="K44">
        <v>28</v>
      </c>
      <c r="L44">
        <v>74</v>
      </c>
      <c r="M44">
        <v>12.1</v>
      </c>
      <c r="N44">
        <v>6</v>
      </c>
      <c r="O44">
        <v>5852</v>
      </c>
      <c r="P44" t="s">
        <v>152</v>
      </c>
    </row>
    <row r="45" spans="2:16" x14ac:dyDescent="0.25">
      <c r="B45">
        <v>326</v>
      </c>
      <c r="C45">
        <v>32602</v>
      </c>
      <c r="D45">
        <v>76225794</v>
      </c>
      <c r="E45">
        <v>1</v>
      </c>
      <c r="F45">
        <v>90000605</v>
      </c>
      <c r="G45" t="s">
        <v>14</v>
      </c>
      <c r="H45" t="s">
        <v>15</v>
      </c>
      <c r="I45" t="s">
        <v>64</v>
      </c>
      <c r="J45" t="s">
        <v>65</v>
      </c>
      <c r="K45">
        <v>37</v>
      </c>
      <c r="L45">
        <v>52</v>
      </c>
      <c r="M45">
        <v>10.8</v>
      </c>
      <c r="N45">
        <v>8</v>
      </c>
      <c r="O45">
        <v>7756</v>
      </c>
      <c r="P45" t="s">
        <v>152</v>
      </c>
    </row>
    <row r="46" spans="2:16" x14ac:dyDescent="0.25">
      <c r="B46">
        <v>326</v>
      </c>
      <c r="C46">
        <v>32602</v>
      </c>
      <c r="D46">
        <v>76250754</v>
      </c>
      <c r="E46">
        <v>1</v>
      </c>
      <c r="F46">
        <v>90000601</v>
      </c>
      <c r="G46" t="s">
        <v>14</v>
      </c>
      <c r="H46" t="s">
        <v>15</v>
      </c>
      <c r="I46" t="s">
        <v>35</v>
      </c>
      <c r="J46" t="s">
        <v>36</v>
      </c>
      <c r="K46">
        <v>36</v>
      </c>
      <c r="L46">
        <v>58</v>
      </c>
      <c r="M46">
        <v>18.600000000000001</v>
      </c>
      <c r="N46">
        <v>0</v>
      </c>
      <c r="O46">
        <v>7548</v>
      </c>
      <c r="P46" t="s">
        <v>152</v>
      </c>
    </row>
    <row r="47" spans="2:16" x14ac:dyDescent="0.25">
      <c r="B47">
        <v>326</v>
      </c>
      <c r="C47">
        <v>32602</v>
      </c>
      <c r="D47">
        <v>76250760</v>
      </c>
      <c r="E47">
        <v>1</v>
      </c>
      <c r="F47">
        <v>90000600</v>
      </c>
      <c r="G47" t="s">
        <v>14</v>
      </c>
      <c r="H47" t="s">
        <v>15</v>
      </c>
      <c r="I47" t="s">
        <v>37</v>
      </c>
      <c r="J47" t="s">
        <v>36</v>
      </c>
      <c r="K47">
        <v>36</v>
      </c>
      <c r="L47">
        <v>58</v>
      </c>
      <c r="M47">
        <v>18.600000000000001</v>
      </c>
      <c r="N47">
        <v>0</v>
      </c>
      <c r="O47">
        <v>7548</v>
      </c>
      <c r="P47" t="s">
        <v>152</v>
      </c>
    </row>
    <row r="48" spans="2:16" x14ac:dyDescent="0.25">
      <c r="B48">
        <v>326</v>
      </c>
      <c r="C48">
        <v>32602</v>
      </c>
      <c r="D48">
        <v>76250761</v>
      </c>
      <c r="E48">
        <v>1</v>
      </c>
      <c r="F48">
        <v>90000599</v>
      </c>
      <c r="G48" t="s">
        <v>14</v>
      </c>
      <c r="H48" t="s">
        <v>15</v>
      </c>
      <c r="I48" t="s">
        <v>38</v>
      </c>
      <c r="J48" t="s">
        <v>39</v>
      </c>
      <c r="K48">
        <v>35</v>
      </c>
      <c r="L48">
        <v>57</v>
      </c>
      <c r="M48">
        <v>12.8</v>
      </c>
      <c r="N48">
        <v>6</v>
      </c>
      <c r="O48">
        <v>7333</v>
      </c>
      <c r="P48" t="s">
        <v>152</v>
      </c>
    </row>
    <row r="49" spans="2:16" x14ac:dyDescent="0.25">
      <c r="B49">
        <v>326</v>
      </c>
      <c r="C49">
        <v>32602</v>
      </c>
      <c r="D49">
        <v>90054600</v>
      </c>
      <c r="E49">
        <v>1</v>
      </c>
      <c r="F49">
        <v>90000411</v>
      </c>
      <c r="G49" t="s">
        <v>14</v>
      </c>
      <c r="H49" t="s">
        <v>15</v>
      </c>
      <c r="I49" t="s">
        <v>40</v>
      </c>
      <c r="J49" t="s">
        <v>41</v>
      </c>
      <c r="K49">
        <v>34</v>
      </c>
      <c r="L49">
        <v>59</v>
      </c>
      <c r="M49">
        <v>18.7</v>
      </c>
      <c r="N49">
        <v>0</v>
      </c>
      <c r="O49">
        <v>7121</v>
      </c>
      <c r="P49" t="s">
        <v>152</v>
      </c>
    </row>
    <row r="50" spans="2:16" x14ac:dyDescent="0.25">
      <c r="B50">
        <v>326</v>
      </c>
      <c r="C50">
        <v>32602</v>
      </c>
      <c r="D50">
        <v>90634734</v>
      </c>
      <c r="E50">
        <v>1</v>
      </c>
      <c r="F50">
        <v>90000481</v>
      </c>
      <c r="G50" t="s">
        <v>14</v>
      </c>
      <c r="H50" t="s">
        <v>15</v>
      </c>
      <c r="I50" t="s">
        <v>42</v>
      </c>
      <c r="J50" t="s">
        <v>30</v>
      </c>
      <c r="K50">
        <v>30</v>
      </c>
      <c r="L50">
        <v>75</v>
      </c>
      <c r="M50">
        <v>11.7</v>
      </c>
      <c r="N50">
        <v>6</v>
      </c>
      <c r="O50">
        <v>6281</v>
      </c>
      <c r="P50" t="s">
        <v>152</v>
      </c>
    </row>
    <row r="51" spans="2:16" x14ac:dyDescent="0.25">
      <c r="B51">
        <v>326</v>
      </c>
      <c r="C51">
        <v>32602</v>
      </c>
      <c r="D51">
        <v>90634769</v>
      </c>
      <c r="E51">
        <v>1</v>
      </c>
      <c r="F51">
        <v>90000482</v>
      </c>
      <c r="G51" t="s">
        <v>14</v>
      </c>
      <c r="H51" t="s">
        <v>15</v>
      </c>
      <c r="I51" t="s">
        <v>43</v>
      </c>
      <c r="J51" t="s">
        <v>44</v>
      </c>
      <c r="K51">
        <v>35</v>
      </c>
      <c r="L51">
        <v>59</v>
      </c>
      <c r="M51">
        <v>18.600000000000001</v>
      </c>
      <c r="N51">
        <v>0</v>
      </c>
      <c r="O51">
        <v>7335</v>
      </c>
      <c r="P51" t="s">
        <v>152</v>
      </c>
    </row>
    <row r="52" spans="2:16" x14ac:dyDescent="0.25">
      <c r="B52">
        <v>326</v>
      </c>
      <c r="C52">
        <v>32602</v>
      </c>
      <c r="D52">
        <v>90634790</v>
      </c>
      <c r="E52">
        <v>1</v>
      </c>
      <c r="F52">
        <v>90000483</v>
      </c>
      <c r="G52" t="s">
        <v>14</v>
      </c>
      <c r="H52" t="s">
        <v>15</v>
      </c>
      <c r="I52" t="s">
        <v>46</v>
      </c>
      <c r="J52" t="s">
        <v>30</v>
      </c>
      <c r="K52">
        <v>30</v>
      </c>
      <c r="L52">
        <v>75</v>
      </c>
      <c r="M52">
        <v>11.7</v>
      </c>
      <c r="N52">
        <v>6</v>
      </c>
      <c r="O52">
        <v>6281</v>
      </c>
      <c r="P52" t="s">
        <v>152</v>
      </c>
    </row>
    <row r="53" spans="2:16" x14ac:dyDescent="0.25">
      <c r="B53">
        <v>326</v>
      </c>
      <c r="C53">
        <v>32602</v>
      </c>
      <c r="D53">
        <v>90644159</v>
      </c>
      <c r="E53">
        <v>1</v>
      </c>
      <c r="F53">
        <v>90000487</v>
      </c>
      <c r="G53" t="s">
        <v>14</v>
      </c>
      <c r="H53" t="s">
        <v>15</v>
      </c>
      <c r="I53" t="s">
        <v>47</v>
      </c>
      <c r="J53" t="s">
        <v>29</v>
      </c>
      <c r="K53">
        <v>29</v>
      </c>
      <c r="L53">
        <v>75</v>
      </c>
      <c r="M53">
        <v>10.8</v>
      </c>
      <c r="N53">
        <v>7</v>
      </c>
      <c r="O53">
        <v>6067</v>
      </c>
      <c r="P53" t="s">
        <v>152</v>
      </c>
    </row>
    <row r="54" spans="2:16" x14ac:dyDescent="0.25">
      <c r="B54">
        <v>326</v>
      </c>
      <c r="C54">
        <v>32602</v>
      </c>
      <c r="D54">
        <v>92513509</v>
      </c>
      <c r="E54">
        <v>1</v>
      </c>
      <c r="F54">
        <v>90000655</v>
      </c>
      <c r="G54" t="s">
        <v>14</v>
      </c>
      <c r="H54" t="s">
        <v>15</v>
      </c>
      <c r="I54" t="s">
        <v>48</v>
      </c>
      <c r="J54" t="s">
        <v>49</v>
      </c>
      <c r="K54">
        <v>29</v>
      </c>
      <c r="L54">
        <v>77</v>
      </c>
      <c r="M54">
        <v>12.8</v>
      </c>
      <c r="N54">
        <v>5</v>
      </c>
      <c r="O54">
        <v>6069</v>
      </c>
      <c r="P54" t="s">
        <v>152</v>
      </c>
    </row>
    <row r="55" spans="2:16" x14ac:dyDescent="0.25">
      <c r="B55">
        <v>326</v>
      </c>
      <c r="C55">
        <v>32602</v>
      </c>
      <c r="D55">
        <v>93055508</v>
      </c>
      <c r="E55">
        <v>1</v>
      </c>
      <c r="F55">
        <v>90000694</v>
      </c>
      <c r="G55" t="s">
        <v>14</v>
      </c>
      <c r="H55" t="s">
        <v>15</v>
      </c>
      <c r="I55" t="s">
        <v>85</v>
      </c>
      <c r="J55" t="s">
        <v>86</v>
      </c>
      <c r="K55">
        <v>47</v>
      </c>
      <c r="L55">
        <v>69</v>
      </c>
      <c r="M55">
        <v>6.9</v>
      </c>
      <c r="N55">
        <v>9</v>
      </c>
      <c r="O55">
        <v>9913</v>
      </c>
      <c r="P55" t="s">
        <v>152</v>
      </c>
    </row>
  </sheetData>
  <sortState xmlns:xlrd2="http://schemas.microsoft.com/office/spreadsheetml/2017/richdata2" ref="B3:P56">
    <sortCondition ref="D3:D56"/>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86C6-DCE2-47D3-9407-2F062847335D}">
  <dimension ref="B2:P53"/>
  <sheetViews>
    <sheetView workbookViewId="0">
      <selection activeCell="I15" sqref="I15"/>
    </sheetView>
  </sheetViews>
  <sheetFormatPr defaultRowHeight="15" x14ac:dyDescent="0.25"/>
  <cols>
    <col min="2" max="3" width="0" hidden="1" customWidth="1"/>
    <col min="5" max="6" width="0" hidden="1" customWidth="1"/>
    <col min="7" max="7" width="10.5703125" hidden="1" customWidth="1"/>
    <col min="8" max="8" width="0" hidden="1" customWidth="1"/>
    <col min="9" max="9" width="29.7109375" bestFit="1" customWidth="1"/>
    <col min="10" max="12" width="0" hidden="1" customWidth="1"/>
    <col min="14" max="14" width="0" hidden="1" customWidth="1"/>
    <col min="15" max="15" width="15.140625" hidden="1" customWidth="1"/>
    <col min="16" max="16" width="15.140625" bestFit="1" customWidth="1"/>
  </cols>
  <sheetData>
    <row r="2" spans="2:16" x14ac:dyDescent="0.25">
      <c r="B2" t="s">
        <v>0</v>
      </c>
      <c r="C2" t="s">
        <v>1</v>
      </c>
      <c r="D2" t="s">
        <v>2</v>
      </c>
      <c r="E2" t="s">
        <v>3</v>
      </c>
      <c r="F2" t="s">
        <v>4</v>
      </c>
      <c r="G2" t="s">
        <v>5</v>
      </c>
      <c r="H2" t="s">
        <v>6</v>
      </c>
      <c r="I2" t="s">
        <v>7</v>
      </c>
      <c r="J2" t="s">
        <v>8</v>
      </c>
      <c r="K2" t="s">
        <v>9</v>
      </c>
      <c r="L2" t="s">
        <v>10</v>
      </c>
      <c r="M2" t="s">
        <v>161</v>
      </c>
      <c r="N2" t="s">
        <v>12</v>
      </c>
      <c r="O2" t="s">
        <v>13</v>
      </c>
      <c r="P2" t="s">
        <v>68</v>
      </c>
    </row>
    <row r="3" spans="2:16" x14ac:dyDescent="0.25">
      <c r="B3">
        <v>326</v>
      </c>
      <c r="C3">
        <v>32602</v>
      </c>
      <c r="D3">
        <v>10006952</v>
      </c>
      <c r="E3">
        <v>1</v>
      </c>
      <c r="F3">
        <v>90000176</v>
      </c>
      <c r="G3" t="s">
        <v>14</v>
      </c>
      <c r="H3" t="s">
        <v>15</v>
      </c>
      <c r="I3" t="s">
        <v>87</v>
      </c>
      <c r="J3" t="s">
        <v>88</v>
      </c>
      <c r="K3">
        <v>76</v>
      </c>
      <c r="L3">
        <v>52</v>
      </c>
      <c r="M3">
        <v>9.5</v>
      </c>
      <c r="N3">
        <v>7</v>
      </c>
      <c r="O3">
        <v>16102</v>
      </c>
      <c r="P3" t="s">
        <v>162</v>
      </c>
    </row>
    <row r="4" spans="2:16" x14ac:dyDescent="0.25">
      <c r="B4">
        <v>326</v>
      </c>
      <c r="C4">
        <v>32602</v>
      </c>
      <c r="D4">
        <v>10006982</v>
      </c>
      <c r="E4">
        <v>1</v>
      </c>
      <c r="F4">
        <v>90000604</v>
      </c>
      <c r="G4" t="s">
        <v>14</v>
      </c>
      <c r="H4" t="s">
        <v>15</v>
      </c>
      <c r="I4" t="s">
        <v>95</v>
      </c>
      <c r="J4" t="s">
        <v>96</v>
      </c>
      <c r="K4">
        <v>49</v>
      </c>
      <c r="L4">
        <v>60</v>
      </c>
      <c r="M4">
        <v>1.4</v>
      </c>
      <c r="N4">
        <v>14</v>
      </c>
      <c r="O4">
        <v>10332</v>
      </c>
      <c r="P4" t="s">
        <v>162</v>
      </c>
    </row>
    <row r="5" spans="2:16" x14ac:dyDescent="0.25">
      <c r="B5">
        <v>326</v>
      </c>
      <c r="C5">
        <v>32602</v>
      </c>
      <c r="D5">
        <v>10008487</v>
      </c>
      <c r="E5">
        <v>1</v>
      </c>
      <c r="F5">
        <v>90000370</v>
      </c>
      <c r="G5" t="s">
        <v>14</v>
      </c>
      <c r="H5" t="s">
        <v>15</v>
      </c>
      <c r="I5" t="s">
        <v>102</v>
      </c>
      <c r="J5" t="s">
        <v>103</v>
      </c>
      <c r="K5">
        <v>40</v>
      </c>
      <c r="L5">
        <v>51</v>
      </c>
      <c r="M5">
        <v>0.8</v>
      </c>
      <c r="N5">
        <v>17</v>
      </c>
      <c r="O5">
        <v>8397</v>
      </c>
      <c r="P5" t="s">
        <v>162</v>
      </c>
    </row>
    <row r="6" spans="2:16" x14ac:dyDescent="0.25">
      <c r="B6">
        <v>326</v>
      </c>
      <c r="C6">
        <v>32602</v>
      </c>
      <c r="D6">
        <v>60001792</v>
      </c>
      <c r="E6">
        <v>1</v>
      </c>
      <c r="F6">
        <v>90000342</v>
      </c>
      <c r="G6" t="s">
        <v>14</v>
      </c>
      <c r="H6" t="s">
        <v>15</v>
      </c>
      <c r="I6" t="s">
        <v>104</v>
      </c>
      <c r="J6" t="s">
        <v>105</v>
      </c>
      <c r="K6">
        <v>51</v>
      </c>
      <c r="L6">
        <v>56</v>
      </c>
      <c r="M6">
        <v>2.7</v>
      </c>
      <c r="N6">
        <v>13</v>
      </c>
      <c r="O6">
        <v>10756</v>
      </c>
      <c r="P6" t="s">
        <v>162</v>
      </c>
    </row>
    <row r="7" spans="2:16" x14ac:dyDescent="0.25">
      <c r="B7">
        <v>326</v>
      </c>
      <c r="C7">
        <v>32602</v>
      </c>
      <c r="D7">
        <v>60009194</v>
      </c>
      <c r="E7">
        <v>1</v>
      </c>
      <c r="F7">
        <v>90000332</v>
      </c>
      <c r="G7" t="s">
        <v>14</v>
      </c>
      <c r="H7" t="s">
        <v>15</v>
      </c>
      <c r="I7" t="s">
        <v>69</v>
      </c>
      <c r="J7" t="s">
        <v>70</v>
      </c>
      <c r="K7">
        <v>48</v>
      </c>
      <c r="L7">
        <v>65</v>
      </c>
      <c r="M7">
        <v>7.2</v>
      </c>
      <c r="N7">
        <v>8</v>
      </c>
      <c r="O7">
        <v>10123</v>
      </c>
      <c r="P7" t="s">
        <v>162</v>
      </c>
    </row>
    <row r="8" spans="2:16" x14ac:dyDescent="0.25">
      <c r="B8">
        <v>326</v>
      </c>
      <c r="C8">
        <v>32602</v>
      </c>
      <c r="D8">
        <v>60018665</v>
      </c>
      <c r="E8">
        <v>1</v>
      </c>
      <c r="F8">
        <v>90000288</v>
      </c>
      <c r="G8" t="s">
        <v>14</v>
      </c>
      <c r="H8" t="s">
        <v>15</v>
      </c>
      <c r="I8" t="s">
        <v>121</v>
      </c>
      <c r="J8" t="s">
        <v>122</v>
      </c>
      <c r="K8">
        <v>29</v>
      </c>
      <c r="L8">
        <v>48</v>
      </c>
      <c r="M8">
        <v>0.2</v>
      </c>
      <c r="N8">
        <v>19</v>
      </c>
      <c r="O8">
        <v>6040</v>
      </c>
      <c r="P8" t="s">
        <v>162</v>
      </c>
    </row>
    <row r="9" spans="2:16" x14ac:dyDescent="0.25">
      <c r="B9">
        <v>326</v>
      </c>
      <c r="C9">
        <v>32602</v>
      </c>
      <c r="D9">
        <v>60022796</v>
      </c>
      <c r="E9">
        <v>1</v>
      </c>
      <c r="F9">
        <v>90000326</v>
      </c>
      <c r="G9" t="s">
        <v>14</v>
      </c>
      <c r="H9" t="s">
        <v>15</v>
      </c>
      <c r="I9" t="s">
        <v>50</v>
      </c>
      <c r="J9" t="s">
        <v>51</v>
      </c>
      <c r="K9">
        <v>39</v>
      </c>
      <c r="L9">
        <v>55</v>
      </c>
      <c r="M9">
        <v>11.7</v>
      </c>
      <c r="N9">
        <v>6</v>
      </c>
      <c r="O9">
        <v>8187</v>
      </c>
      <c r="P9" t="s">
        <v>162</v>
      </c>
    </row>
    <row r="10" spans="2:16" x14ac:dyDescent="0.25">
      <c r="B10">
        <v>326</v>
      </c>
      <c r="C10">
        <v>32602</v>
      </c>
      <c r="D10">
        <v>60022858</v>
      </c>
      <c r="E10">
        <v>1</v>
      </c>
      <c r="F10">
        <v>90000358</v>
      </c>
      <c r="G10" t="s">
        <v>14</v>
      </c>
      <c r="H10" t="s">
        <v>15</v>
      </c>
      <c r="I10" t="s">
        <v>71</v>
      </c>
      <c r="J10" t="s">
        <v>72</v>
      </c>
      <c r="K10">
        <v>49</v>
      </c>
      <c r="L10">
        <v>62</v>
      </c>
      <c r="M10">
        <v>8.4</v>
      </c>
      <c r="N10">
        <v>7</v>
      </c>
      <c r="O10">
        <v>10334</v>
      </c>
      <c r="P10" t="s">
        <v>162</v>
      </c>
    </row>
    <row r="11" spans="2:16" x14ac:dyDescent="0.25">
      <c r="B11">
        <v>326</v>
      </c>
      <c r="C11">
        <v>32602</v>
      </c>
      <c r="D11">
        <v>60027234</v>
      </c>
      <c r="E11">
        <v>1</v>
      </c>
      <c r="F11">
        <v>90000330</v>
      </c>
      <c r="G11" t="s">
        <v>14</v>
      </c>
      <c r="H11" t="s">
        <v>15</v>
      </c>
      <c r="I11" t="s">
        <v>73</v>
      </c>
      <c r="J11" t="s">
        <v>74</v>
      </c>
      <c r="K11">
        <v>46</v>
      </c>
      <c r="L11">
        <v>65</v>
      </c>
      <c r="M11">
        <v>4.5</v>
      </c>
      <c r="N11">
        <v>11</v>
      </c>
      <c r="O11">
        <v>9695</v>
      </c>
      <c r="P11" t="s">
        <v>162</v>
      </c>
    </row>
    <row r="12" spans="2:16" x14ac:dyDescent="0.25">
      <c r="B12">
        <v>326</v>
      </c>
      <c r="C12">
        <v>32602</v>
      </c>
      <c r="D12">
        <v>60029952</v>
      </c>
      <c r="E12">
        <v>1</v>
      </c>
      <c r="F12">
        <v>90000173</v>
      </c>
      <c r="G12" t="s">
        <v>14</v>
      </c>
      <c r="H12" t="s">
        <v>15</v>
      </c>
      <c r="I12" t="s">
        <v>52</v>
      </c>
      <c r="J12" t="s">
        <v>53</v>
      </c>
      <c r="K12">
        <v>58</v>
      </c>
      <c r="L12">
        <v>54</v>
      </c>
      <c r="M12">
        <v>11.9</v>
      </c>
      <c r="N12">
        <v>4</v>
      </c>
      <c r="O12">
        <v>12252</v>
      </c>
      <c r="P12" t="s">
        <v>162</v>
      </c>
    </row>
    <row r="13" spans="2:16" x14ac:dyDescent="0.25">
      <c r="B13">
        <v>326</v>
      </c>
      <c r="C13">
        <v>32602</v>
      </c>
      <c r="D13">
        <v>60036280</v>
      </c>
      <c r="E13">
        <v>1</v>
      </c>
      <c r="F13">
        <v>90000372</v>
      </c>
      <c r="G13" t="s">
        <v>14</v>
      </c>
      <c r="H13" t="s">
        <v>15</v>
      </c>
      <c r="I13" t="s">
        <v>106</v>
      </c>
      <c r="J13" t="s">
        <v>107</v>
      </c>
      <c r="K13">
        <v>38</v>
      </c>
      <c r="L13">
        <v>50</v>
      </c>
      <c r="M13">
        <v>1</v>
      </c>
      <c r="N13">
        <v>17</v>
      </c>
      <c r="O13">
        <v>7968</v>
      </c>
      <c r="P13" t="s">
        <v>162</v>
      </c>
    </row>
    <row r="14" spans="2:16" x14ac:dyDescent="0.25">
      <c r="B14">
        <v>326</v>
      </c>
      <c r="C14">
        <v>32602</v>
      </c>
      <c r="D14">
        <v>60038033</v>
      </c>
      <c r="E14">
        <v>1</v>
      </c>
      <c r="F14">
        <v>90000343</v>
      </c>
      <c r="G14" t="s">
        <v>14</v>
      </c>
      <c r="H14" t="s">
        <v>15</v>
      </c>
      <c r="I14" t="s">
        <v>89</v>
      </c>
      <c r="J14" t="s">
        <v>90</v>
      </c>
      <c r="K14">
        <v>53</v>
      </c>
      <c r="L14">
        <v>56</v>
      </c>
      <c r="M14">
        <v>7.7</v>
      </c>
      <c r="N14">
        <v>8</v>
      </c>
      <c r="O14">
        <v>11184</v>
      </c>
      <c r="P14" t="s">
        <v>162</v>
      </c>
    </row>
    <row r="15" spans="2:16" x14ac:dyDescent="0.25">
      <c r="B15">
        <v>326</v>
      </c>
      <c r="C15">
        <v>32602</v>
      </c>
      <c r="D15">
        <v>60038666</v>
      </c>
      <c r="E15">
        <v>1</v>
      </c>
      <c r="F15">
        <v>90000308</v>
      </c>
      <c r="G15" t="s">
        <v>14</v>
      </c>
      <c r="H15" t="s">
        <v>15</v>
      </c>
      <c r="I15" t="s">
        <v>54</v>
      </c>
      <c r="J15" t="s">
        <v>55</v>
      </c>
      <c r="K15">
        <v>64</v>
      </c>
      <c r="L15">
        <v>52</v>
      </c>
      <c r="M15">
        <v>11.1</v>
      </c>
      <c r="N15">
        <v>5</v>
      </c>
      <c r="O15">
        <v>13534</v>
      </c>
      <c r="P15" t="s">
        <v>162</v>
      </c>
    </row>
    <row r="16" spans="2:16" x14ac:dyDescent="0.25">
      <c r="B16">
        <v>326</v>
      </c>
      <c r="C16">
        <v>32602</v>
      </c>
      <c r="D16">
        <v>60038749</v>
      </c>
      <c r="E16">
        <v>1</v>
      </c>
      <c r="F16">
        <v>90000325</v>
      </c>
      <c r="G16" t="s">
        <v>14</v>
      </c>
      <c r="H16" t="s">
        <v>15</v>
      </c>
      <c r="I16" t="s">
        <v>16</v>
      </c>
      <c r="J16" t="s">
        <v>17</v>
      </c>
      <c r="K16">
        <v>39</v>
      </c>
      <c r="L16">
        <v>57</v>
      </c>
      <c r="M16">
        <v>17.600000000000001</v>
      </c>
      <c r="N16">
        <v>0</v>
      </c>
      <c r="O16">
        <v>8189</v>
      </c>
      <c r="P16" t="s">
        <v>162</v>
      </c>
    </row>
    <row r="17" spans="2:16" x14ac:dyDescent="0.25">
      <c r="B17">
        <v>326</v>
      </c>
      <c r="C17">
        <v>32602</v>
      </c>
      <c r="D17">
        <v>60038789</v>
      </c>
      <c r="E17">
        <v>1</v>
      </c>
      <c r="F17">
        <v>90000341</v>
      </c>
      <c r="G17" t="s">
        <v>14</v>
      </c>
      <c r="H17" t="s">
        <v>15</v>
      </c>
      <c r="I17" t="s">
        <v>108</v>
      </c>
      <c r="J17" t="s">
        <v>109</v>
      </c>
      <c r="K17">
        <v>52</v>
      </c>
      <c r="L17">
        <v>55</v>
      </c>
      <c r="M17">
        <v>1.7</v>
      </c>
      <c r="N17">
        <v>14</v>
      </c>
      <c r="O17">
        <v>10969</v>
      </c>
      <c r="P17" t="s">
        <v>162</v>
      </c>
    </row>
    <row r="18" spans="2:16" x14ac:dyDescent="0.25">
      <c r="B18">
        <v>326</v>
      </c>
      <c r="C18">
        <v>32602</v>
      </c>
      <c r="D18">
        <v>60043668</v>
      </c>
      <c r="E18">
        <v>1</v>
      </c>
      <c r="F18">
        <v>90000215</v>
      </c>
      <c r="G18" t="s">
        <v>14</v>
      </c>
      <c r="H18" t="s">
        <v>15</v>
      </c>
      <c r="I18" t="s">
        <v>18</v>
      </c>
      <c r="J18" t="s">
        <v>19</v>
      </c>
      <c r="K18">
        <v>32</v>
      </c>
      <c r="L18">
        <v>59</v>
      </c>
      <c r="M18">
        <v>13.1</v>
      </c>
      <c r="N18">
        <v>5</v>
      </c>
      <c r="O18">
        <v>6693</v>
      </c>
      <c r="P18" t="s">
        <v>162</v>
      </c>
    </row>
    <row r="19" spans="2:16" x14ac:dyDescent="0.25">
      <c r="B19">
        <v>326</v>
      </c>
      <c r="C19">
        <v>32602</v>
      </c>
      <c r="D19">
        <v>60046065</v>
      </c>
      <c r="E19">
        <v>1</v>
      </c>
      <c r="F19">
        <v>90000294</v>
      </c>
      <c r="G19" t="s">
        <v>14</v>
      </c>
      <c r="H19" t="s">
        <v>15</v>
      </c>
      <c r="I19" t="s">
        <v>56</v>
      </c>
      <c r="J19" t="s">
        <v>57</v>
      </c>
      <c r="K19">
        <v>66</v>
      </c>
      <c r="L19">
        <v>48</v>
      </c>
      <c r="M19">
        <v>11.3</v>
      </c>
      <c r="N19">
        <v>5</v>
      </c>
      <c r="O19">
        <v>13958</v>
      </c>
      <c r="P19" t="s">
        <v>162</v>
      </c>
    </row>
    <row r="20" spans="2:16" x14ac:dyDescent="0.25">
      <c r="B20">
        <v>326</v>
      </c>
      <c r="C20">
        <v>32602</v>
      </c>
      <c r="D20">
        <v>60057387</v>
      </c>
      <c r="E20">
        <v>1</v>
      </c>
      <c r="F20">
        <v>90000367</v>
      </c>
      <c r="G20" t="s">
        <v>14</v>
      </c>
      <c r="H20" t="s">
        <v>15</v>
      </c>
      <c r="I20" t="s">
        <v>110</v>
      </c>
      <c r="J20" t="s">
        <v>111</v>
      </c>
      <c r="K20">
        <v>41</v>
      </c>
      <c r="L20">
        <v>53</v>
      </c>
      <c r="M20">
        <v>2.6</v>
      </c>
      <c r="N20">
        <v>15</v>
      </c>
      <c r="O20">
        <v>8613</v>
      </c>
      <c r="P20" t="s">
        <v>162</v>
      </c>
    </row>
    <row r="21" spans="2:16" x14ac:dyDescent="0.25">
      <c r="B21">
        <v>326</v>
      </c>
      <c r="C21">
        <v>32602</v>
      </c>
      <c r="D21">
        <v>60066621</v>
      </c>
      <c r="E21">
        <v>1</v>
      </c>
      <c r="F21">
        <v>90000369</v>
      </c>
      <c r="G21" t="s">
        <v>14</v>
      </c>
      <c r="H21" t="s">
        <v>15</v>
      </c>
      <c r="I21" t="s">
        <v>112</v>
      </c>
      <c r="J21" t="s">
        <v>111</v>
      </c>
      <c r="K21">
        <v>41</v>
      </c>
      <c r="L21">
        <v>53</v>
      </c>
      <c r="M21">
        <v>2.6</v>
      </c>
      <c r="N21">
        <v>15</v>
      </c>
      <c r="O21">
        <v>8613</v>
      </c>
      <c r="P21" t="s">
        <v>162</v>
      </c>
    </row>
    <row r="22" spans="2:16" x14ac:dyDescent="0.25">
      <c r="B22">
        <v>326</v>
      </c>
      <c r="C22">
        <v>32602</v>
      </c>
      <c r="D22">
        <v>60066670</v>
      </c>
      <c r="E22">
        <v>1</v>
      </c>
      <c r="F22">
        <v>90000220</v>
      </c>
      <c r="G22" t="s">
        <v>14</v>
      </c>
      <c r="H22" t="s">
        <v>15</v>
      </c>
      <c r="I22" t="s">
        <v>20</v>
      </c>
      <c r="J22" t="s">
        <v>21</v>
      </c>
      <c r="K22">
        <v>32</v>
      </c>
      <c r="L22">
        <v>84</v>
      </c>
      <c r="M22">
        <v>12.1</v>
      </c>
      <c r="N22">
        <v>4</v>
      </c>
      <c r="O22">
        <v>6718</v>
      </c>
      <c r="P22" t="s">
        <v>162</v>
      </c>
    </row>
    <row r="23" spans="2:16" x14ac:dyDescent="0.25">
      <c r="B23">
        <v>326</v>
      </c>
      <c r="C23">
        <v>32602</v>
      </c>
      <c r="D23">
        <v>60070804</v>
      </c>
      <c r="E23">
        <v>1</v>
      </c>
      <c r="F23">
        <v>90000331</v>
      </c>
      <c r="G23" t="s">
        <v>14</v>
      </c>
      <c r="H23" t="s">
        <v>15</v>
      </c>
      <c r="I23" t="s">
        <v>22</v>
      </c>
      <c r="J23" t="s">
        <v>23</v>
      </c>
      <c r="K23">
        <v>45</v>
      </c>
      <c r="L23">
        <v>61</v>
      </c>
      <c r="M23">
        <v>14.7</v>
      </c>
      <c r="N23">
        <v>2</v>
      </c>
      <c r="O23">
        <v>9477</v>
      </c>
      <c r="P23" t="s">
        <v>162</v>
      </c>
    </row>
    <row r="24" spans="2:16" x14ac:dyDescent="0.25">
      <c r="B24">
        <v>326</v>
      </c>
      <c r="C24">
        <v>32602</v>
      </c>
      <c r="D24">
        <v>60075186</v>
      </c>
      <c r="E24">
        <v>1</v>
      </c>
      <c r="F24">
        <v>90000357</v>
      </c>
      <c r="G24" t="s">
        <v>14</v>
      </c>
      <c r="H24" t="s">
        <v>15</v>
      </c>
      <c r="I24" t="s">
        <v>100</v>
      </c>
      <c r="J24" t="s">
        <v>101</v>
      </c>
      <c r="K24">
        <v>46</v>
      </c>
      <c r="L24">
        <v>60</v>
      </c>
      <c r="M24">
        <v>2.8</v>
      </c>
      <c r="N24">
        <v>14</v>
      </c>
      <c r="O24">
        <v>9690</v>
      </c>
      <c r="P24" t="s">
        <v>162</v>
      </c>
    </row>
    <row r="25" spans="2:16" x14ac:dyDescent="0.25">
      <c r="B25">
        <v>326</v>
      </c>
      <c r="C25">
        <v>32602</v>
      </c>
      <c r="D25">
        <v>60077086</v>
      </c>
      <c r="E25">
        <v>1</v>
      </c>
      <c r="F25">
        <v>90000307</v>
      </c>
      <c r="G25" t="s">
        <v>14</v>
      </c>
      <c r="H25" t="s">
        <v>15</v>
      </c>
      <c r="I25" t="s">
        <v>91</v>
      </c>
      <c r="J25" t="s">
        <v>92</v>
      </c>
      <c r="K25">
        <v>59</v>
      </c>
      <c r="L25">
        <v>51</v>
      </c>
      <c r="M25">
        <v>6</v>
      </c>
      <c r="N25">
        <v>10</v>
      </c>
      <c r="O25">
        <v>12463</v>
      </c>
      <c r="P25" t="s">
        <v>162</v>
      </c>
    </row>
    <row r="26" spans="2:16" x14ac:dyDescent="0.25">
      <c r="B26">
        <v>326</v>
      </c>
      <c r="C26">
        <v>32602</v>
      </c>
      <c r="D26">
        <v>60077179</v>
      </c>
      <c r="E26">
        <v>1</v>
      </c>
      <c r="F26">
        <v>90000324</v>
      </c>
      <c r="G26" t="s">
        <v>14</v>
      </c>
      <c r="H26" t="s">
        <v>15</v>
      </c>
      <c r="I26" t="s">
        <v>24</v>
      </c>
      <c r="J26" t="s">
        <v>25</v>
      </c>
      <c r="K26">
        <v>40</v>
      </c>
      <c r="L26">
        <v>55</v>
      </c>
      <c r="M26">
        <v>17.600000000000001</v>
      </c>
      <c r="N26">
        <v>0</v>
      </c>
      <c r="O26">
        <v>8401</v>
      </c>
      <c r="P26" t="s">
        <v>162</v>
      </c>
    </row>
    <row r="27" spans="2:16" x14ac:dyDescent="0.25">
      <c r="B27">
        <v>326</v>
      </c>
      <c r="C27">
        <v>32602</v>
      </c>
      <c r="D27">
        <v>60077224</v>
      </c>
      <c r="E27">
        <v>1</v>
      </c>
      <c r="F27">
        <v>90000172</v>
      </c>
      <c r="G27" t="s">
        <v>14</v>
      </c>
      <c r="H27" t="s">
        <v>15</v>
      </c>
      <c r="I27" t="s">
        <v>93</v>
      </c>
      <c r="J27" t="s">
        <v>94</v>
      </c>
      <c r="K27">
        <v>83</v>
      </c>
      <c r="L27">
        <v>55</v>
      </c>
      <c r="M27">
        <v>6.2</v>
      </c>
      <c r="N27">
        <v>10</v>
      </c>
      <c r="O27">
        <v>17603</v>
      </c>
      <c r="P27" t="s">
        <v>162</v>
      </c>
    </row>
    <row r="28" spans="2:16" x14ac:dyDescent="0.25">
      <c r="B28">
        <v>326</v>
      </c>
      <c r="C28">
        <v>32602</v>
      </c>
      <c r="D28">
        <v>60077292</v>
      </c>
      <c r="E28">
        <v>1</v>
      </c>
      <c r="F28">
        <v>90000206</v>
      </c>
      <c r="G28" t="s">
        <v>14</v>
      </c>
      <c r="H28" t="s">
        <v>15</v>
      </c>
      <c r="I28" t="s">
        <v>75</v>
      </c>
      <c r="J28" t="s">
        <v>76</v>
      </c>
      <c r="K28">
        <v>44</v>
      </c>
      <c r="L28">
        <v>68</v>
      </c>
      <c r="M28">
        <v>7.9</v>
      </c>
      <c r="N28">
        <v>8</v>
      </c>
      <c r="O28">
        <v>9270</v>
      </c>
      <c r="P28" t="s">
        <v>162</v>
      </c>
    </row>
    <row r="29" spans="2:16" x14ac:dyDescent="0.25">
      <c r="B29">
        <v>326</v>
      </c>
      <c r="C29">
        <v>32602</v>
      </c>
      <c r="D29">
        <v>60077321</v>
      </c>
      <c r="E29">
        <v>1</v>
      </c>
      <c r="F29">
        <v>90000175</v>
      </c>
      <c r="G29" t="s">
        <v>14</v>
      </c>
      <c r="H29" t="s">
        <v>15</v>
      </c>
      <c r="I29" t="s">
        <v>58</v>
      </c>
      <c r="J29" t="s">
        <v>59</v>
      </c>
      <c r="K29">
        <v>70</v>
      </c>
      <c r="L29">
        <v>52</v>
      </c>
      <c r="M29">
        <v>9.3000000000000007</v>
      </c>
      <c r="N29">
        <v>7</v>
      </c>
      <c r="O29">
        <v>14818</v>
      </c>
      <c r="P29" t="s">
        <v>162</v>
      </c>
    </row>
    <row r="30" spans="2:16" x14ac:dyDescent="0.25">
      <c r="B30">
        <v>326</v>
      </c>
      <c r="C30">
        <v>32602</v>
      </c>
      <c r="D30">
        <v>60078567</v>
      </c>
      <c r="E30">
        <v>1</v>
      </c>
      <c r="F30">
        <v>90000216</v>
      </c>
      <c r="G30" t="s">
        <v>14</v>
      </c>
      <c r="H30" t="s">
        <v>15</v>
      </c>
      <c r="I30" t="s">
        <v>77</v>
      </c>
      <c r="J30" t="s">
        <v>78</v>
      </c>
      <c r="K30">
        <v>28</v>
      </c>
      <c r="L30">
        <v>59</v>
      </c>
      <c r="M30">
        <v>4.9000000000000004</v>
      </c>
      <c r="N30">
        <v>14</v>
      </c>
      <c r="O30">
        <v>5837</v>
      </c>
      <c r="P30" t="s">
        <v>162</v>
      </c>
    </row>
    <row r="31" spans="2:16" x14ac:dyDescent="0.25">
      <c r="B31">
        <v>326</v>
      </c>
      <c r="C31">
        <v>32602</v>
      </c>
      <c r="D31">
        <v>60084138</v>
      </c>
      <c r="E31">
        <v>1</v>
      </c>
      <c r="F31">
        <v>90000291</v>
      </c>
      <c r="G31" t="s">
        <v>14</v>
      </c>
      <c r="H31" t="s">
        <v>15</v>
      </c>
      <c r="I31" t="s">
        <v>125</v>
      </c>
      <c r="J31" t="s">
        <v>126</v>
      </c>
      <c r="K31">
        <v>28</v>
      </c>
      <c r="L31">
        <v>50</v>
      </c>
      <c r="M31">
        <v>0.3</v>
      </c>
      <c r="N31">
        <v>19</v>
      </c>
      <c r="O31">
        <v>5828</v>
      </c>
      <c r="P31" t="s">
        <v>162</v>
      </c>
    </row>
    <row r="32" spans="2:16" x14ac:dyDescent="0.25">
      <c r="B32">
        <v>326</v>
      </c>
      <c r="C32">
        <v>32602</v>
      </c>
      <c r="D32">
        <v>60089358</v>
      </c>
      <c r="E32">
        <v>1</v>
      </c>
      <c r="F32">
        <v>90000327</v>
      </c>
      <c r="G32" t="s">
        <v>14</v>
      </c>
      <c r="H32" t="s">
        <v>15</v>
      </c>
      <c r="I32" t="s">
        <v>60</v>
      </c>
      <c r="J32" t="s">
        <v>61</v>
      </c>
      <c r="K32">
        <v>34</v>
      </c>
      <c r="L32">
        <v>54</v>
      </c>
      <c r="M32">
        <v>12.2</v>
      </c>
      <c r="N32">
        <v>6</v>
      </c>
      <c r="O32">
        <v>7116</v>
      </c>
      <c r="P32" t="s">
        <v>162</v>
      </c>
    </row>
    <row r="33" spans="2:16" x14ac:dyDescent="0.25">
      <c r="B33">
        <v>326</v>
      </c>
      <c r="C33">
        <v>32602</v>
      </c>
      <c r="D33">
        <v>60095743</v>
      </c>
      <c r="E33">
        <v>1</v>
      </c>
      <c r="F33">
        <v>90000196</v>
      </c>
      <c r="G33" t="s">
        <v>14</v>
      </c>
      <c r="H33" t="s">
        <v>15</v>
      </c>
      <c r="I33" t="s">
        <v>79</v>
      </c>
      <c r="J33" t="s">
        <v>80</v>
      </c>
      <c r="K33">
        <v>27</v>
      </c>
      <c r="L33">
        <v>67</v>
      </c>
      <c r="M33">
        <v>6</v>
      </c>
      <c r="N33">
        <v>12</v>
      </c>
      <c r="O33">
        <v>5631</v>
      </c>
      <c r="P33" t="s">
        <v>162</v>
      </c>
    </row>
    <row r="34" spans="2:16" x14ac:dyDescent="0.25">
      <c r="B34">
        <v>326</v>
      </c>
      <c r="C34">
        <v>32602</v>
      </c>
      <c r="D34">
        <v>60095773</v>
      </c>
      <c r="E34">
        <v>1</v>
      </c>
      <c r="F34">
        <v>90000219</v>
      </c>
      <c r="G34" t="s">
        <v>14</v>
      </c>
      <c r="H34" t="s">
        <v>15</v>
      </c>
      <c r="I34" t="s">
        <v>26</v>
      </c>
      <c r="J34" t="s">
        <v>27</v>
      </c>
      <c r="K34">
        <v>29</v>
      </c>
      <c r="L34">
        <v>79</v>
      </c>
      <c r="M34">
        <v>10.8</v>
      </c>
      <c r="N34">
        <v>6</v>
      </c>
      <c r="O34">
        <v>6071</v>
      </c>
      <c r="P34" t="s">
        <v>162</v>
      </c>
    </row>
    <row r="35" spans="2:16" x14ac:dyDescent="0.25">
      <c r="B35">
        <v>326</v>
      </c>
      <c r="C35">
        <v>32602</v>
      </c>
      <c r="D35">
        <v>60130026</v>
      </c>
      <c r="E35">
        <v>1</v>
      </c>
      <c r="F35">
        <v>90000323</v>
      </c>
      <c r="G35" t="s">
        <v>14</v>
      </c>
      <c r="H35" t="s">
        <v>15</v>
      </c>
      <c r="I35" t="s">
        <v>81</v>
      </c>
      <c r="J35" t="s">
        <v>82</v>
      </c>
      <c r="K35">
        <v>38</v>
      </c>
      <c r="L35">
        <v>58</v>
      </c>
      <c r="M35">
        <v>6.6</v>
      </c>
      <c r="N35">
        <v>11</v>
      </c>
      <c r="O35">
        <v>7976</v>
      </c>
      <c r="P35" t="s">
        <v>162</v>
      </c>
    </row>
    <row r="36" spans="2:16" x14ac:dyDescent="0.25">
      <c r="B36">
        <v>326</v>
      </c>
      <c r="C36">
        <v>32602</v>
      </c>
      <c r="D36">
        <v>60245841</v>
      </c>
      <c r="E36">
        <v>1</v>
      </c>
      <c r="F36">
        <v>90000319</v>
      </c>
      <c r="G36" t="s">
        <v>14</v>
      </c>
      <c r="H36" t="s">
        <v>15</v>
      </c>
      <c r="I36" t="s">
        <v>62</v>
      </c>
      <c r="J36" t="s">
        <v>63</v>
      </c>
      <c r="K36">
        <v>43</v>
      </c>
      <c r="L36">
        <v>54</v>
      </c>
      <c r="M36">
        <v>17.7</v>
      </c>
      <c r="N36">
        <v>0</v>
      </c>
      <c r="O36">
        <v>9042</v>
      </c>
      <c r="P36" t="s">
        <v>162</v>
      </c>
    </row>
    <row r="37" spans="2:16" x14ac:dyDescent="0.25">
      <c r="B37">
        <v>326</v>
      </c>
      <c r="C37">
        <v>32602</v>
      </c>
      <c r="D37">
        <v>60316404</v>
      </c>
      <c r="E37">
        <v>1</v>
      </c>
      <c r="F37">
        <v>90000180</v>
      </c>
      <c r="G37" t="s">
        <v>14</v>
      </c>
      <c r="H37" t="s">
        <v>15</v>
      </c>
      <c r="I37" t="s">
        <v>28</v>
      </c>
      <c r="J37" t="s">
        <v>29</v>
      </c>
      <c r="K37">
        <v>29</v>
      </c>
      <c r="L37">
        <v>75</v>
      </c>
      <c r="M37">
        <v>9.9</v>
      </c>
      <c r="N37">
        <v>7</v>
      </c>
      <c r="O37">
        <v>6067</v>
      </c>
      <c r="P37" t="s">
        <v>162</v>
      </c>
    </row>
    <row r="38" spans="2:16" x14ac:dyDescent="0.25">
      <c r="B38">
        <v>326</v>
      </c>
      <c r="C38">
        <v>32602</v>
      </c>
      <c r="D38">
        <v>60316404</v>
      </c>
      <c r="E38">
        <v>1</v>
      </c>
      <c r="F38">
        <v>90000180</v>
      </c>
      <c r="G38" t="s">
        <v>14</v>
      </c>
      <c r="H38" t="s">
        <v>15</v>
      </c>
      <c r="I38" t="s">
        <v>28</v>
      </c>
      <c r="J38" t="s">
        <v>30</v>
      </c>
      <c r="K38">
        <v>30</v>
      </c>
      <c r="L38">
        <v>75</v>
      </c>
      <c r="M38">
        <v>10.8</v>
      </c>
      <c r="N38">
        <v>6</v>
      </c>
      <c r="O38">
        <v>6281</v>
      </c>
      <c r="P38" t="s">
        <v>162</v>
      </c>
    </row>
    <row r="39" spans="2:16" x14ac:dyDescent="0.25">
      <c r="B39">
        <v>326</v>
      </c>
      <c r="C39">
        <v>32602</v>
      </c>
      <c r="D39">
        <v>74204078</v>
      </c>
      <c r="E39">
        <v>1</v>
      </c>
      <c r="F39">
        <v>90000564</v>
      </c>
      <c r="G39" t="s">
        <v>14</v>
      </c>
      <c r="H39" t="s">
        <v>15</v>
      </c>
      <c r="I39" t="s">
        <v>113</v>
      </c>
      <c r="J39" t="s">
        <v>114</v>
      </c>
      <c r="K39">
        <v>69</v>
      </c>
      <c r="L39">
        <v>47</v>
      </c>
      <c r="M39">
        <v>0.3</v>
      </c>
      <c r="N39">
        <v>16</v>
      </c>
      <c r="O39">
        <v>14599</v>
      </c>
      <c r="P39" t="s">
        <v>162</v>
      </c>
    </row>
    <row r="40" spans="2:16" x14ac:dyDescent="0.25">
      <c r="B40">
        <v>326</v>
      </c>
      <c r="C40">
        <v>32602</v>
      </c>
      <c r="D40">
        <v>76200533</v>
      </c>
      <c r="E40">
        <v>1</v>
      </c>
      <c r="F40">
        <v>90000583</v>
      </c>
      <c r="G40" t="s">
        <v>14</v>
      </c>
      <c r="H40" t="s">
        <v>15</v>
      </c>
      <c r="I40" t="s">
        <v>31</v>
      </c>
      <c r="J40" t="s">
        <v>32</v>
      </c>
      <c r="K40">
        <v>29</v>
      </c>
      <c r="L40">
        <v>65</v>
      </c>
      <c r="M40">
        <v>11.8</v>
      </c>
      <c r="N40">
        <v>6</v>
      </c>
      <c r="O40">
        <v>6057</v>
      </c>
      <c r="P40" t="s">
        <v>162</v>
      </c>
    </row>
    <row r="41" spans="2:16" x14ac:dyDescent="0.25">
      <c r="B41">
        <v>326</v>
      </c>
      <c r="C41">
        <v>32602</v>
      </c>
      <c r="D41">
        <v>76225129</v>
      </c>
      <c r="E41">
        <v>1</v>
      </c>
      <c r="F41">
        <v>90000197</v>
      </c>
      <c r="G41" t="s">
        <v>14</v>
      </c>
      <c r="H41" t="s">
        <v>15</v>
      </c>
      <c r="I41" t="s">
        <v>83</v>
      </c>
      <c r="J41" t="s">
        <v>84</v>
      </c>
      <c r="K41">
        <v>27</v>
      </c>
      <c r="L41">
        <v>68</v>
      </c>
      <c r="M41">
        <v>8.9</v>
      </c>
      <c r="N41">
        <v>9</v>
      </c>
      <c r="O41">
        <v>5632</v>
      </c>
      <c r="P41" t="s">
        <v>162</v>
      </c>
    </row>
    <row r="42" spans="2:16" x14ac:dyDescent="0.25">
      <c r="B42">
        <v>326</v>
      </c>
      <c r="C42">
        <v>32602</v>
      </c>
      <c r="D42">
        <v>76225783</v>
      </c>
      <c r="E42">
        <v>1</v>
      </c>
      <c r="F42">
        <v>90000581</v>
      </c>
      <c r="G42" t="s">
        <v>14</v>
      </c>
      <c r="H42" t="s">
        <v>15</v>
      </c>
      <c r="I42" t="s">
        <v>33</v>
      </c>
      <c r="J42" t="s">
        <v>34</v>
      </c>
      <c r="K42">
        <v>28</v>
      </c>
      <c r="L42">
        <v>74</v>
      </c>
      <c r="M42">
        <v>11.1</v>
      </c>
      <c r="N42">
        <v>6</v>
      </c>
      <c r="O42">
        <v>5852</v>
      </c>
      <c r="P42" t="s">
        <v>162</v>
      </c>
    </row>
    <row r="43" spans="2:16" x14ac:dyDescent="0.25">
      <c r="B43">
        <v>326</v>
      </c>
      <c r="C43">
        <v>32602</v>
      </c>
      <c r="D43">
        <v>76225794</v>
      </c>
      <c r="E43">
        <v>1</v>
      </c>
      <c r="F43">
        <v>90000605</v>
      </c>
      <c r="G43" t="s">
        <v>14</v>
      </c>
      <c r="H43" t="s">
        <v>15</v>
      </c>
      <c r="I43" t="s">
        <v>64</v>
      </c>
      <c r="J43" t="s">
        <v>65</v>
      </c>
      <c r="K43">
        <v>37</v>
      </c>
      <c r="L43">
        <v>52</v>
      </c>
      <c r="M43">
        <v>10</v>
      </c>
      <c r="N43">
        <v>8</v>
      </c>
      <c r="O43">
        <v>7756</v>
      </c>
      <c r="P43" t="s">
        <v>162</v>
      </c>
    </row>
    <row r="44" spans="2:16" x14ac:dyDescent="0.25">
      <c r="B44">
        <v>326</v>
      </c>
      <c r="C44">
        <v>32602</v>
      </c>
      <c r="D44">
        <v>76250754</v>
      </c>
      <c r="E44">
        <v>1</v>
      </c>
      <c r="F44">
        <v>90000601</v>
      </c>
      <c r="G44" t="s">
        <v>14</v>
      </c>
      <c r="H44" t="s">
        <v>15</v>
      </c>
      <c r="I44" t="s">
        <v>35</v>
      </c>
      <c r="J44" t="s">
        <v>36</v>
      </c>
      <c r="K44">
        <v>36</v>
      </c>
      <c r="L44">
        <v>58</v>
      </c>
      <c r="M44">
        <v>17.7</v>
      </c>
      <c r="N44">
        <v>0</v>
      </c>
      <c r="O44">
        <v>7548</v>
      </c>
      <c r="P44" t="s">
        <v>162</v>
      </c>
    </row>
    <row r="45" spans="2:16" x14ac:dyDescent="0.25">
      <c r="B45">
        <v>326</v>
      </c>
      <c r="C45">
        <v>32602</v>
      </c>
      <c r="D45">
        <v>76250760</v>
      </c>
      <c r="E45">
        <v>1</v>
      </c>
      <c r="F45">
        <v>90000600</v>
      </c>
      <c r="G45" t="s">
        <v>14</v>
      </c>
      <c r="H45" t="s">
        <v>15</v>
      </c>
      <c r="I45" t="s">
        <v>37</v>
      </c>
      <c r="J45" t="s">
        <v>36</v>
      </c>
      <c r="K45">
        <v>36</v>
      </c>
      <c r="L45">
        <v>58</v>
      </c>
      <c r="M45">
        <v>17.7</v>
      </c>
      <c r="N45">
        <v>0</v>
      </c>
      <c r="O45">
        <v>7548</v>
      </c>
      <c r="P45" t="s">
        <v>162</v>
      </c>
    </row>
    <row r="46" spans="2:16" x14ac:dyDescent="0.25">
      <c r="B46">
        <v>326</v>
      </c>
      <c r="C46">
        <v>32602</v>
      </c>
      <c r="D46">
        <v>76250761</v>
      </c>
      <c r="E46">
        <v>1</v>
      </c>
      <c r="F46">
        <v>90000599</v>
      </c>
      <c r="G46" t="s">
        <v>14</v>
      </c>
      <c r="H46" t="s">
        <v>15</v>
      </c>
      <c r="I46" t="s">
        <v>38</v>
      </c>
      <c r="J46" t="s">
        <v>39</v>
      </c>
      <c r="K46">
        <v>35</v>
      </c>
      <c r="L46">
        <v>57</v>
      </c>
      <c r="M46">
        <v>11.9</v>
      </c>
      <c r="N46">
        <v>6</v>
      </c>
      <c r="O46">
        <v>7333</v>
      </c>
      <c r="P46" t="s">
        <v>162</v>
      </c>
    </row>
    <row r="47" spans="2:16" x14ac:dyDescent="0.25">
      <c r="B47">
        <v>326</v>
      </c>
      <c r="C47">
        <v>32602</v>
      </c>
      <c r="D47">
        <v>90054600</v>
      </c>
      <c r="E47">
        <v>1</v>
      </c>
      <c r="F47">
        <v>90000411</v>
      </c>
      <c r="G47" t="s">
        <v>14</v>
      </c>
      <c r="H47" t="s">
        <v>15</v>
      </c>
      <c r="I47" t="s">
        <v>40</v>
      </c>
      <c r="J47" t="s">
        <v>41</v>
      </c>
      <c r="K47">
        <v>34</v>
      </c>
      <c r="L47">
        <v>59</v>
      </c>
      <c r="M47">
        <v>17.899999999999999</v>
      </c>
      <c r="N47">
        <v>0</v>
      </c>
      <c r="O47">
        <v>7121</v>
      </c>
      <c r="P47" t="s">
        <v>162</v>
      </c>
    </row>
    <row r="48" spans="2:16" x14ac:dyDescent="0.25">
      <c r="B48">
        <v>326</v>
      </c>
      <c r="C48">
        <v>32602</v>
      </c>
      <c r="D48">
        <v>90634734</v>
      </c>
      <c r="E48">
        <v>1</v>
      </c>
      <c r="F48">
        <v>90000481</v>
      </c>
      <c r="G48" t="s">
        <v>14</v>
      </c>
      <c r="H48" t="s">
        <v>15</v>
      </c>
      <c r="I48" t="s">
        <v>42</v>
      </c>
      <c r="J48" t="s">
        <v>30</v>
      </c>
      <c r="K48">
        <v>30</v>
      </c>
      <c r="L48">
        <v>75</v>
      </c>
      <c r="M48">
        <v>10.8</v>
      </c>
      <c r="N48">
        <v>6</v>
      </c>
      <c r="O48">
        <v>6281</v>
      </c>
      <c r="P48" t="s">
        <v>162</v>
      </c>
    </row>
    <row r="49" spans="2:16" x14ac:dyDescent="0.25">
      <c r="B49">
        <v>326</v>
      </c>
      <c r="C49">
        <v>32602</v>
      </c>
      <c r="D49">
        <v>90634769</v>
      </c>
      <c r="E49">
        <v>1</v>
      </c>
      <c r="F49">
        <v>90000482</v>
      </c>
      <c r="G49" t="s">
        <v>14</v>
      </c>
      <c r="H49" t="s">
        <v>15</v>
      </c>
      <c r="I49" t="s">
        <v>43</v>
      </c>
      <c r="J49" t="s">
        <v>44</v>
      </c>
      <c r="K49">
        <v>35</v>
      </c>
      <c r="L49">
        <v>59</v>
      </c>
      <c r="M49">
        <v>17.8</v>
      </c>
      <c r="N49">
        <v>0</v>
      </c>
      <c r="O49">
        <v>7335</v>
      </c>
      <c r="P49" t="s">
        <v>162</v>
      </c>
    </row>
    <row r="50" spans="2:16" x14ac:dyDescent="0.25">
      <c r="B50">
        <v>326</v>
      </c>
      <c r="C50">
        <v>32602</v>
      </c>
      <c r="D50">
        <v>90634790</v>
      </c>
      <c r="E50">
        <v>1</v>
      </c>
      <c r="F50">
        <v>90000483</v>
      </c>
      <c r="G50" t="s">
        <v>14</v>
      </c>
      <c r="H50" t="s">
        <v>15</v>
      </c>
      <c r="I50" t="s">
        <v>46</v>
      </c>
      <c r="J50" t="s">
        <v>30</v>
      </c>
      <c r="K50">
        <v>30</v>
      </c>
      <c r="L50">
        <v>75</v>
      </c>
      <c r="M50">
        <v>10.8</v>
      </c>
      <c r="N50">
        <v>6</v>
      </c>
      <c r="O50">
        <v>6281</v>
      </c>
      <c r="P50" t="s">
        <v>162</v>
      </c>
    </row>
    <row r="51" spans="2:16" x14ac:dyDescent="0.25">
      <c r="B51">
        <v>326</v>
      </c>
      <c r="C51">
        <v>32602</v>
      </c>
      <c r="D51">
        <v>90644159</v>
      </c>
      <c r="E51">
        <v>1</v>
      </c>
      <c r="F51">
        <v>90000487</v>
      </c>
      <c r="G51" t="s">
        <v>14</v>
      </c>
      <c r="H51" t="s">
        <v>15</v>
      </c>
      <c r="I51" t="s">
        <v>47</v>
      </c>
      <c r="J51" t="s">
        <v>29</v>
      </c>
      <c r="K51">
        <v>29</v>
      </c>
      <c r="L51">
        <v>75</v>
      </c>
      <c r="M51">
        <v>9.9</v>
      </c>
      <c r="N51">
        <v>7</v>
      </c>
      <c r="O51">
        <v>6067</v>
      </c>
      <c r="P51" t="s">
        <v>162</v>
      </c>
    </row>
    <row r="52" spans="2:16" x14ac:dyDescent="0.25">
      <c r="B52">
        <v>326</v>
      </c>
      <c r="C52">
        <v>32602</v>
      </c>
      <c r="D52">
        <v>92513509</v>
      </c>
      <c r="E52">
        <v>1</v>
      </c>
      <c r="F52">
        <v>90000655</v>
      </c>
      <c r="G52" t="s">
        <v>14</v>
      </c>
      <c r="H52" t="s">
        <v>15</v>
      </c>
      <c r="I52" t="s">
        <v>48</v>
      </c>
      <c r="J52" t="s">
        <v>49</v>
      </c>
      <c r="K52">
        <v>29</v>
      </c>
      <c r="L52">
        <v>77</v>
      </c>
      <c r="M52">
        <v>11.8</v>
      </c>
      <c r="N52">
        <v>5</v>
      </c>
      <c r="O52">
        <v>6069</v>
      </c>
      <c r="P52" t="s">
        <v>162</v>
      </c>
    </row>
    <row r="53" spans="2:16" x14ac:dyDescent="0.25">
      <c r="B53">
        <v>326</v>
      </c>
      <c r="C53">
        <v>32602</v>
      </c>
      <c r="D53">
        <v>93055508</v>
      </c>
      <c r="E53">
        <v>1</v>
      </c>
      <c r="F53">
        <v>90000694</v>
      </c>
      <c r="G53" t="s">
        <v>14</v>
      </c>
      <c r="H53" t="s">
        <v>15</v>
      </c>
      <c r="I53" t="s">
        <v>85</v>
      </c>
      <c r="J53" t="s">
        <v>86</v>
      </c>
      <c r="K53">
        <v>47</v>
      </c>
      <c r="L53">
        <v>69</v>
      </c>
      <c r="M53">
        <v>5.8</v>
      </c>
      <c r="N53">
        <v>9</v>
      </c>
      <c r="O53">
        <v>9913</v>
      </c>
      <c r="P53" t="s">
        <v>162</v>
      </c>
    </row>
  </sheetData>
  <sortState xmlns:xlrd2="http://schemas.microsoft.com/office/spreadsheetml/2017/richdata2" ref="B3:P177">
    <sortCondition ref="D3:D177"/>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9373104615C247AFF48713E375DF27" ma:contentTypeVersion="" ma:contentTypeDescription="Create a new document." ma:contentTypeScope="" ma:versionID="1244c592a2278da205aca27ee5b30567">
  <xsd:schema xmlns:xsd="http://www.w3.org/2001/XMLSchema" xmlns:xs="http://www.w3.org/2001/XMLSchema" xmlns:p="http://schemas.microsoft.com/office/2006/metadata/properties" xmlns:ns2="498A4116-DAB2-4DDA-BB26-DD553F2F4635" xmlns:ns3="498a4116-dab2-4dda-bb26-dd553f2f4635" targetNamespace="http://schemas.microsoft.com/office/2006/metadata/properties" ma:root="true" ma:fieldsID="49b66264fa28609b3f76a0626e9c6e26" ns2:_="" ns3:_="">
    <xsd:import namespace="498A4116-DAB2-4DDA-BB26-DD553F2F4635"/>
    <xsd:import namespace="498a4116-dab2-4dda-bb26-dd553f2f4635"/>
    <xsd:element name="properties">
      <xsd:complexType>
        <xsd:sequence>
          <xsd:element name="documentManagement">
            <xsd:complexType>
              <xsd:all>
                <xsd:element ref="ns2:Comments" minOccurs="0"/>
                <xsd:element ref="ns3:CaseCompanyName" minOccurs="0"/>
                <xsd:element ref="ns3:CaseJurisdiction" minOccurs="0"/>
                <xsd:element ref="ns3:CaseType" minOccurs="0"/>
                <xsd:element ref="ns3:CasePracticeArea" minOccurs="0"/>
                <xsd:element ref="ns3:CaseStatus" minOccurs="0"/>
                <xsd:element ref="ns3:CaseNumber" minOccurs="0"/>
                <xsd:element ref="ns3:IsKeyDocket" minOccurs="0"/>
                <xsd:element ref="ns3:CaseSubjects" minOccurs="0"/>
                <xsd:element ref="ns3:SRCH_DocketId" minOccurs="0"/>
                <xsd:element ref="ns3:SRCH_Objec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a4116-dab2-4dda-bb26-dd553f2f4635" elementFormDefault="qualified">
    <xsd:import namespace="http://schemas.microsoft.com/office/2006/documentManagement/types"/>
    <xsd:import namespace="http://schemas.microsoft.com/office/infopath/2007/PartnerControls"/>
    <xsd:element name="CaseCompanyName" ma:index="9" nillable="true" ma:displayName="Company Name" ma:internalName="CaseCompanyName">
      <xsd:simpleType>
        <xsd:restriction base="dms:Text"/>
      </xsd:simpleType>
    </xsd:element>
    <xsd:element name="CaseJurisdiction" ma:index="10" nillable="true" ma:displayName="Jurisdiction" ma:internalName="CaseJurisdiction">
      <xsd:simpleType>
        <xsd:restriction base="dms:Text"/>
      </xsd:simpleType>
    </xsd:element>
    <xsd:element name="CaseType" ma:index="11" nillable="true" ma:displayName="Case Type" ma:internalName="CaseType">
      <xsd:simpleType>
        <xsd:restriction base="dms:Text"/>
      </xsd:simpleType>
    </xsd:element>
    <xsd:element name="CasePracticeArea" ma:index="12" nillable="true" ma:displayName="Practie Area" ma:internalName="CasePracticeArea">
      <xsd:simpleType>
        <xsd:restriction base="dms:Text"/>
      </xsd:simpleType>
    </xsd:element>
    <xsd:element name="CaseStatus" ma:index="13" nillable="true" ma:displayName="Case Status" ma:internalName="CaseStatus">
      <xsd:simpleType>
        <xsd:restriction base="dms:Text"/>
      </xsd:simpleType>
    </xsd:element>
    <xsd:element name="CaseNumber" ma:index="14" nillable="true" ma:displayName="Case Number" ma:internalName="CaseNumber">
      <xsd:simpleType>
        <xsd:restriction base="dms:Text">
          <xsd:maxLength value="255"/>
        </xsd:restriction>
      </xsd:simpleType>
    </xsd:element>
    <xsd:element name="IsKeyDocket" ma:index="15" nillable="true" ma:displayName="Key Docket" ma:default="0" ma:internalName="IsKeyDocket">
      <xsd:simpleType>
        <xsd:restriction base="dms:Boolean"/>
      </xsd:simpleType>
    </xsd:element>
    <xsd:element name="CaseSubjects" ma:index="16" nillable="true" ma:displayName="Subjects" ma:internalName="CaseSubjects">
      <xsd:simpleType>
        <xsd:restriction base="dms:Note">
          <xsd:maxLength value="255"/>
        </xsd:restriction>
      </xsd:simpleType>
    </xsd:element>
    <xsd:element name="SRCH_DocketId" ma:index="17" nillable="true" ma:displayName="Search DocketId" ma:internalName="SRCH_DocketId">
      <xsd:simpleType>
        <xsd:restriction base="dms:Number"/>
      </xsd:simpleType>
    </xsd:element>
    <xsd:element name="SRCH_ObjectType" ma:index="18" nillable="true" ma:displayName="Search ObjectType" ma:internalName="SRCH_Object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sePracticeArea xmlns="498a4116-dab2-4dda-bb26-dd553f2f4635" xsi:nil="true"/>
    <CaseType xmlns="498a4116-dab2-4dda-bb26-dd553f2f4635" xsi:nil="true"/>
    <SRCH_ObjectType xmlns="498a4116-dab2-4dda-bb26-dd553f2f4635" xsi:nil="true"/>
    <CaseCompanyName xmlns="498a4116-dab2-4dda-bb26-dd553f2f4635" xsi:nil="true"/>
    <Comments xmlns="498A4116-DAB2-4DDA-BB26-DD553F2F4635" xsi:nil="true"/>
    <CaseStatus xmlns="498a4116-dab2-4dda-bb26-dd553f2f4635" xsi:nil="true"/>
    <SRCH_DocketId xmlns="498a4116-dab2-4dda-bb26-dd553f2f4635" xsi:nil="true"/>
    <CaseNumber xmlns="498a4116-dab2-4dda-bb26-dd553f2f4635" xsi:nil="true"/>
    <IsKeyDocket xmlns="498a4116-dab2-4dda-bb26-dd553f2f4635">false</IsKeyDocket>
    <CaseSubjects xmlns="498a4116-dab2-4dda-bb26-dd553f2f4635" xsi:nil="true"/>
    <CaseJurisdiction xmlns="498a4116-dab2-4dda-bb26-dd553f2f4635" xsi:nil="true"/>
  </documentManagement>
</p:properties>
</file>

<file path=customXml/itemProps1.xml><?xml version="1.0" encoding="utf-8"?>
<ds:datastoreItem xmlns:ds="http://schemas.openxmlformats.org/officeDocument/2006/customXml" ds:itemID="{CCBA2887-8C3D-40A2-BE29-740CD32BD229}"/>
</file>

<file path=customXml/itemProps2.xml><?xml version="1.0" encoding="utf-8"?>
<ds:datastoreItem xmlns:ds="http://schemas.openxmlformats.org/officeDocument/2006/customXml" ds:itemID="{3775B761-7E38-408D-A949-648B067F3C66}"/>
</file>

<file path=customXml/itemProps3.xml><?xml version="1.0" encoding="utf-8"?>
<ds:datastoreItem xmlns:ds="http://schemas.openxmlformats.org/officeDocument/2006/customXml" ds:itemID="{7FDB7575-FCF7-4B1E-8476-44EBCC507C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Charts</vt:lpstr>
      </vt:variant>
      <vt:variant>
        <vt:i4>4</vt:i4>
      </vt:variant>
    </vt:vector>
  </HeadingPairs>
  <TitlesOfParts>
    <vt:vector size="23" baseType="lpstr">
      <vt:lpstr>Methodology</vt:lpstr>
      <vt:lpstr>Pivot</vt:lpstr>
      <vt:lpstr>SOURCE DATA FROM SLOSH MOD Mino</vt:lpstr>
      <vt:lpstr>Combined</vt:lpstr>
      <vt:lpstr>Cat 5 High Tide</vt:lpstr>
      <vt:lpstr>Cat 4 High Tide</vt:lpstr>
      <vt:lpstr>Cat 4 Mean Tide</vt:lpstr>
      <vt:lpstr>Cat 3 High Tide</vt:lpstr>
      <vt:lpstr>Cat 3 Mean Tide</vt:lpstr>
      <vt:lpstr>Cat 2 High Tide</vt:lpstr>
      <vt:lpstr>Cat 2 Mean Tide</vt:lpstr>
      <vt:lpstr>Cat 1 High Tide</vt:lpstr>
      <vt:lpstr>Cat 1 Mean Tide</vt:lpstr>
      <vt:lpstr>SOURCE DATA FROM SLOSH MOD Majo</vt:lpstr>
      <vt:lpstr>Cat 1 Distribution</vt:lpstr>
      <vt:lpstr>Cat 2 Distribution</vt:lpstr>
      <vt:lpstr>Cat 3 Distibution</vt:lpstr>
      <vt:lpstr>Cat 4 Distribution</vt:lpstr>
      <vt:lpstr>Cat 5 Distribution</vt:lpstr>
      <vt:lpstr>Cat 1&amp;2 Minor</vt:lpstr>
      <vt:lpstr>Cat 3+ Minor</vt:lpstr>
      <vt:lpstr>Cat 1&amp;2 Major</vt:lpstr>
      <vt:lpstr>Cat 3+ Major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2022-04-08T17:17:42Z</dcterms:created>
  <dcterms:modified xsi:type="dcterms:W3CDTF">2022-04-08T17:17:43Z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0x010100FC9373104615C247AFF48713E375DF27</vt:lpwstr>
  </property>
</Properties>
</file>