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480" windowHeight="11640"/>
  </bookViews>
  <sheets>
    <sheet name="NYMEX" sheetId="1" r:id="rId1"/>
    <sheet name="Storage Price" sheetId="2" r:id="rId2"/>
  </sheets>
  <definedNames>
    <definedName name="_xlnm.Print_Area" localSheetId="0">NYMEX!$A$6:$AG$45</definedName>
  </definedNames>
  <calcPr calcId="125725" concurrentCalc="0"/>
</workbook>
</file>

<file path=xl/calcChain.xml><?xml version="1.0" encoding="utf-8"?>
<calcChain xmlns="http://schemas.openxmlformats.org/spreadsheetml/2006/main">
  <c r="N7" i="2"/>
  <c r="AI11" i="1"/>
  <c r="AJ11"/>
  <c r="AK11"/>
  <c r="AN11"/>
  <c r="AI12"/>
  <c r="AJ12"/>
  <c r="AK12"/>
  <c r="AN12"/>
  <c r="AI13"/>
  <c r="AJ13"/>
  <c r="AK13"/>
  <c r="AN13"/>
  <c r="AI14"/>
  <c r="AJ14"/>
  <c r="AK14"/>
  <c r="AN14"/>
  <c r="AI15"/>
  <c r="AJ15"/>
  <c r="AK15"/>
  <c r="AN15"/>
  <c r="AI16"/>
  <c r="AJ16"/>
  <c r="AK16"/>
  <c r="AN16"/>
  <c r="AI17"/>
  <c r="AJ17"/>
  <c r="AK17"/>
  <c r="AN17"/>
  <c r="AI18"/>
  <c r="AJ18"/>
  <c r="AK18"/>
  <c r="AN18"/>
  <c r="AI19"/>
  <c r="AJ19"/>
  <c r="AK19"/>
  <c r="AN19"/>
  <c r="AI20"/>
  <c r="AJ20"/>
  <c r="AK20"/>
  <c r="AN20"/>
  <c r="AI21"/>
  <c r="AJ21"/>
  <c r="AK21"/>
  <c r="AN21"/>
  <c r="AI22"/>
  <c r="AJ22"/>
  <c r="AK22"/>
  <c r="AN22"/>
  <c r="AI23"/>
  <c r="AJ23"/>
  <c r="AK23"/>
  <c r="AN23"/>
  <c r="AI24"/>
  <c r="AJ24"/>
  <c r="AK24"/>
  <c r="AN24"/>
  <c r="AI25"/>
  <c r="AJ25"/>
  <c r="AK25"/>
  <c r="AN25"/>
  <c r="AI26"/>
  <c r="AJ26"/>
  <c r="AK26"/>
  <c r="AN26"/>
  <c r="AI27"/>
  <c r="AJ27"/>
  <c r="AK27"/>
  <c r="AN27"/>
  <c r="AI28"/>
  <c r="AJ28"/>
  <c r="AK28"/>
  <c r="AN28"/>
  <c r="AI29"/>
  <c r="AJ29"/>
  <c r="AK29"/>
  <c r="AN29"/>
  <c r="AI30"/>
  <c r="AJ30"/>
  <c r="AK30"/>
  <c r="AN30"/>
  <c r="C32"/>
  <c r="D32"/>
  <c r="E32"/>
  <c r="F32"/>
  <c r="G32"/>
  <c r="H32"/>
  <c r="I32"/>
  <c r="J32"/>
  <c r="K32"/>
  <c r="L32"/>
  <c r="M32"/>
  <c r="N32"/>
  <c r="O32"/>
  <c r="P32"/>
  <c r="Q32"/>
  <c r="R32"/>
  <c r="S32"/>
  <c r="B6" i="2"/>
  <c r="T32" i="1"/>
  <c r="C6" i="2"/>
  <c r="C8"/>
  <c r="U32" i="1"/>
  <c r="D6" i="2"/>
  <c r="D8"/>
  <c r="D9"/>
  <c r="D13"/>
  <c r="V32" i="1"/>
  <c r="E6" i="2"/>
  <c r="E8"/>
  <c r="E9"/>
  <c r="E13"/>
  <c r="W32" i="1"/>
  <c r="F6" i="2"/>
  <c r="F8"/>
  <c r="F9"/>
  <c r="F13"/>
  <c r="X32" i="1"/>
  <c r="G6" i="2"/>
  <c r="G8"/>
  <c r="G9"/>
  <c r="G13"/>
  <c r="Y32" i="1"/>
  <c r="H6" i="2"/>
  <c r="H8"/>
  <c r="H9"/>
  <c r="H13"/>
  <c r="Z32" i="1"/>
  <c r="I6" i="2"/>
  <c r="I8"/>
  <c r="I9"/>
  <c r="I13"/>
  <c r="AA32" i="1"/>
  <c r="J6" i="2"/>
  <c r="J8"/>
  <c r="J9"/>
  <c r="J13"/>
  <c r="AB32" i="1"/>
  <c r="K6" i="2"/>
  <c r="K8"/>
  <c r="K9"/>
  <c r="K13"/>
  <c r="AC32" i="1"/>
  <c r="L6" i="2"/>
  <c r="L8"/>
  <c r="L9"/>
  <c r="L13"/>
  <c r="AD32" i="1"/>
  <c r="M6" i="2"/>
  <c r="M8"/>
  <c r="M9"/>
  <c r="M13"/>
  <c r="AE32" i="1"/>
  <c r="AI32"/>
  <c r="AJ32"/>
  <c r="AK32"/>
  <c r="AN32"/>
  <c r="L37"/>
  <c r="L40"/>
  <c r="L46"/>
  <c r="L48"/>
  <c r="B8" i="2"/>
  <c r="B9"/>
  <c r="B13"/>
  <c r="N6"/>
  <c r="N8"/>
  <c r="C9"/>
  <c r="N9"/>
  <c r="N13"/>
  <c r="C13"/>
</calcChain>
</file>

<file path=xl/sharedStrings.xml><?xml version="1.0" encoding="utf-8"?>
<sst xmlns="http://schemas.openxmlformats.org/spreadsheetml/2006/main" count="46" uniqueCount="42">
  <si>
    <t xml:space="preserve"> </t>
  </si>
  <si>
    <t>Calendar 2011 - 20 Day Avg.</t>
  </si>
  <si>
    <t>Calendar 2010 - 20 Day Avg.</t>
  </si>
  <si>
    <t>April '10 - May '11 Strip - 20 Day Avg.</t>
  </si>
  <si>
    <t>24 Month Strip (Mar'10 - Feb '12) - 20 Dav Avg.</t>
  </si>
  <si>
    <t>As of 2/19/2010</t>
  </si>
  <si>
    <t>Avg. 20 Day Price</t>
  </si>
  <si>
    <t>Day 20</t>
  </si>
  <si>
    <t>Day 19</t>
  </si>
  <si>
    <t>Day 18</t>
  </si>
  <si>
    <t>Day 17</t>
  </si>
  <si>
    <t>Day 16</t>
  </si>
  <si>
    <t>Day 15</t>
  </si>
  <si>
    <t>Day 14</t>
  </si>
  <si>
    <t>Day 13</t>
  </si>
  <si>
    <t>Day 12</t>
  </si>
  <si>
    <t>Day 11</t>
  </si>
  <si>
    <t>Day 10</t>
  </si>
  <si>
    <t>Day 9</t>
  </si>
  <si>
    <t>Day 8</t>
  </si>
  <si>
    <t>Day 7</t>
  </si>
  <si>
    <t>Day 6</t>
  </si>
  <si>
    <t>Day 5</t>
  </si>
  <si>
    <t>Day 4</t>
  </si>
  <si>
    <t>Day 3</t>
  </si>
  <si>
    <t>Day 2</t>
  </si>
  <si>
    <t>Day 1</t>
  </si>
  <si>
    <t>Cal 2011</t>
  </si>
  <si>
    <t>Jan '11 - Dec '11</t>
  </si>
  <si>
    <t>April '10 - May '11</t>
  </si>
  <si>
    <t>(Mar '10 - Feb '12)</t>
  </si>
  <si>
    <t>20 Day Average</t>
  </si>
  <si>
    <t>24 Month Strip</t>
  </si>
  <si>
    <t>Henry Hub</t>
  </si>
  <si>
    <t>FGT Basis</t>
  </si>
  <si>
    <t>1% Fuel</t>
  </si>
  <si>
    <t>Total</t>
  </si>
  <si>
    <t>Average</t>
  </si>
  <si>
    <t>$/MMBtu</t>
  </si>
  <si>
    <t>Convert to $/MCF at 1.03 MMBtu per MCF</t>
  </si>
  <si>
    <t>Gas prices used in 2011 Official Budget</t>
  </si>
  <si>
    <t>20-Day Average of NYMEX prices as of settlement 8/20/2010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</si>
</sst>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mmm\-yyyy"/>
  </numFmts>
  <fonts count="10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4"/>
      <color indexed="1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3" applyFont="1"/>
    <xf numFmtId="165" fontId="2" fillId="0" borderId="0" xfId="0" applyNumberFormat="1" applyFont="1"/>
    <xf numFmtId="0" fontId="0" fillId="0" borderId="2" xfId="0" applyBorder="1"/>
    <xf numFmtId="44" fontId="0" fillId="0" borderId="2" xfId="3" applyFont="1" applyBorder="1"/>
    <xf numFmtId="44" fontId="0" fillId="0" borderId="0" xfId="0" applyNumberFormat="1"/>
    <xf numFmtId="44" fontId="0" fillId="0" borderId="2" xfId="0" applyNumberFormat="1" applyBorder="1"/>
    <xf numFmtId="44" fontId="0" fillId="0" borderId="3" xfId="0" applyNumberFormat="1" applyBorder="1"/>
    <xf numFmtId="0" fontId="2" fillId="0" borderId="0" xfId="0" applyFont="1" applyFill="1"/>
    <xf numFmtId="0" fontId="0" fillId="0" borderId="0" xfId="0" applyFill="1"/>
    <xf numFmtId="0" fontId="9" fillId="0" borderId="0" xfId="0" applyFont="1" applyFill="1"/>
    <xf numFmtId="0" fontId="7" fillId="0" borderId="0" xfId="0" applyFont="1" applyFill="1"/>
    <xf numFmtId="15" fontId="9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14" fontId="0" fillId="0" borderId="0" xfId="0" applyNumberFormat="1" applyFill="1"/>
    <xf numFmtId="44" fontId="0" fillId="0" borderId="0" xfId="3" applyFont="1" applyFill="1"/>
    <xf numFmtId="164" fontId="6" fillId="0" borderId="0" xfId="1" applyNumberFormat="1" applyFont="1" applyFill="1"/>
    <xf numFmtId="164" fontId="1" fillId="0" borderId="0" xfId="1" applyNumberFormat="1" applyFont="1" applyFill="1"/>
    <xf numFmtId="0" fontId="2" fillId="0" borderId="1" xfId="0" applyFont="1" applyFill="1" applyBorder="1"/>
    <xf numFmtId="0" fontId="0" fillId="0" borderId="1" xfId="0" applyFill="1" applyBorder="1"/>
    <xf numFmtId="0" fontId="5" fillId="0" borderId="0" xfId="0" applyFont="1" applyFill="1" applyAlignment="1">
      <alignment horizontal="center"/>
    </xf>
    <xf numFmtId="44" fontId="3" fillId="0" borderId="0" xfId="0" applyNumberFormat="1" applyFont="1" applyFill="1"/>
    <xf numFmtId="0" fontId="3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44" fontId="3" fillId="0" borderId="0" xfId="3" applyFont="1" applyFill="1"/>
  </cellXfs>
  <cellStyles count="4">
    <cellStyle name="Comma" xfId="1" builtinId="3"/>
    <cellStyle name="Comma 2" xfId="2"/>
    <cellStyle name="Currency" xfId="3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N50"/>
  <sheetViews>
    <sheetView tabSelected="1" zoomScale="85" workbookViewId="0">
      <selection activeCell="F15" sqref="F15"/>
    </sheetView>
  </sheetViews>
  <sheetFormatPr defaultRowHeight="12.75"/>
  <cols>
    <col min="1" max="1" width="9.140625" style="8"/>
    <col min="2" max="7" width="10.7109375" style="9" customWidth="1"/>
    <col min="8" max="8" width="10.42578125" style="9" bestFit="1" customWidth="1"/>
    <col min="9" max="9" width="9.85546875" style="9" bestFit="1" customWidth="1"/>
    <col min="10" max="10" width="10.5703125" style="9" customWidth="1"/>
    <col min="11" max="11" width="10.5703125" style="9" bestFit="1" customWidth="1"/>
    <col min="12" max="12" width="11.7109375" style="9" customWidth="1"/>
    <col min="13" max="13" width="11" style="9" bestFit="1" customWidth="1"/>
    <col min="14" max="14" width="10.85546875" style="9" bestFit="1" customWidth="1"/>
    <col min="15" max="15" width="10" style="9" bestFit="1" customWidth="1"/>
    <col min="16" max="16" width="10.28515625" style="9" bestFit="1" customWidth="1"/>
    <col min="17" max="17" width="10.42578125" style="9" bestFit="1" customWidth="1"/>
    <col min="18" max="18" width="10" style="9" bestFit="1" customWidth="1"/>
    <col min="19" max="19" width="9.5703125" style="9" bestFit="1" customWidth="1"/>
    <col min="20" max="21" width="9.42578125" style="9" bestFit="1" customWidth="1"/>
    <col min="22" max="22" width="9.5703125" style="9" bestFit="1" customWidth="1"/>
    <col min="23" max="23" width="9.42578125" style="9" bestFit="1" customWidth="1"/>
    <col min="24" max="25" width="9.28515625" style="9" bestFit="1" customWidth="1"/>
    <col min="26" max="26" width="9.5703125" style="9" bestFit="1" customWidth="1"/>
    <col min="27" max="28" width="9.140625" style="9"/>
    <col min="29" max="29" width="10.140625" style="9" customWidth="1"/>
    <col min="30" max="30" width="9.140625" style="9"/>
    <col min="31" max="33" width="10.42578125" style="9" hidden="1" customWidth="1"/>
    <col min="34" max="34" width="0" style="9" hidden="1" customWidth="1"/>
    <col min="35" max="35" width="16.85546875" style="9" hidden="1" customWidth="1"/>
    <col min="36" max="36" width="18.7109375" style="9" hidden="1" customWidth="1"/>
    <col min="37" max="37" width="19.5703125" style="9" hidden="1" customWidth="1"/>
    <col min="38" max="38" width="0" style="9" hidden="1" customWidth="1"/>
    <col min="39" max="39" width="5.28515625" style="9" hidden="1" customWidth="1"/>
    <col min="40" max="40" width="16" style="9" hidden="1" customWidth="1"/>
    <col min="41" max="43" width="0" style="9" hidden="1" customWidth="1"/>
    <col min="44" max="16384" width="9.140625" style="9"/>
  </cols>
  <sheetData>
    <row r="2" spans="1:40" ht="14.25">
      <c r="K2" s="10"/>
    </row>
    <row r="3" spans="1:40" ht="14.25">
      <c r="K3" s="10"/>
    </row>
    <row r="4" spans="1:40" ht="18">
      <c r="C4" s="11" t="s">
        <v>40</v>
      </c>
      <c r="K4" s="10"/>
    </row>
    <row r="5" spans="1:40" ht="18">
      <c r="C5" s="11" t="s">
        <v>41</v>
      </c>
      <c r="K5" s="12"/>
    </row>
    <row r="6" spans="1:40" ht="14.25">
      <c r="K6" s="10"/>
    </row>
    <row r="7" spans="1:40" ht="14.25">
      <c r="K7" s="10"/>
      <c r="AI7" s="13" t="s">
        <v>31</v>
      </c>
    </row>
    <row r="8" spans="1:40" s="8" customFormat="1">
      <c r="AI8" s="8" t="s">
        <v>32</v>
      </c>
      <c r="AJ8" s="8" t="s">
        <v>31</v>
      </c>
      <c r="AK8" s="8" t="s">
        <v>31</v>
      </c>
      <c r="AN8" s="8" t="s">
        <v>31</v>
      </c>
    </row>
    <row r="9" spans="1:40" s="8" customFormat="1">
      <c r="C9" s="13">
        <v>40422</v>
      </c>
      <c r="D9" s="13">
        <v>40452</v>
      </c>
      <c r="E9" s="13">
        <v>40483</v>
      </c>
      <c r="F9" s="13">
        <v>40513</v>
      </c>
      <c r="G9" s="13">
        <v>40544</v>
      </c>
      <c r="H9" s="13">
        <v>40575</v>
      </c>
      <c r="I9" s="13">
        <v>40603</v>
      </c>
      <c r="J9" s="13">
        <v>40634</v>
      </c>
      <c r="K9" s="13">
        <v>40664</v>
      </c>
      <c r="L9" s="13">
        <v>40695</v>
      </c>
      <c r="M9" s="13">
        <v>40725</v>
      </c>
      <c r="N9" s="13">
        <v>40756</v>
      </c>
      <c r="O9" s="13">
        <v>40787</v>
      </c>
      <c r="P9" s="13">
        <v>40817</v>
      </c>
      <c r="Q9" s="13">
        <v>40848</v>
      </c>
      <c r="R9" s="13">
        <v>40878</v>
      </c>
      <c r="S9" s="13">
        <v>40909</v>
      </c>
      <c r="T9" s="13">
        <v>40940</v>
      </c>
      <c r="U9" s="13">
        <v>40969</v>
      </c>
      <c r="V9" s="13">
        <v>41000</v>
      </c>
      <c r="W9" s="13">
        <v>41030</v>
      </c>
      <c r="X9" s="13">
        <v>41061</v>
      </c>
      <c r="Y9" s="13">
        <v>41091</v>
      </c>
      <c r="Z9" s="13">
        <v>41122</v>
      </c>
      <c r="AA9" s="13">
        <v>41153</v>
      </c>
      <c r="AB9" s="13">
        <v>41183</v>
      </c>
      <c r="AC9" s="13">
        <v>41214</v>
      </c>
      <c r="AD9" s="13">
        <v>41244</v>
      </c>
      <c r="AF9" s="8" t="s">
        <v>30</v>
      </c>
      <c r="AG9" s="8" t="s">
        <v>29</v>
      </c>
      <c r="AH9" s="8" t="s">
        <v>28</v>
      </c>
      <c r="AJ9" s="14"/>
      <c r="AK9" s="14" t="s">
        <v>27</v>
      </c>
    </row>
    <row r="10" spans="1:40" s="8" customFormat="1"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40">
      <c r="A11" s="8" t="s">
        <v>26</v>
      </c>
      <c r="B11" s="15">
        <v>40410</v>
      </c>
      <c r="C11" s="9">
        <v>4.117</v>
      </c>
      <c r="D11" s="9">
        <v>4.1369999999999996</v>
      </c>
      <c r="E11" s="9">
        <v>4.3419999999999996</v>
      </c>
      <c r="F11" s="9">
        <v>4.6059999999999999</v>
      </c>
      <c r="G11" s="9">
        <v>4.7519999999999998</v>
      </c>
      <c r="H11" s="9">
        <v>4.7359999999999998</v>
      </c>
      <c r="I11" s="9">
        <v>4.6619999999999999</v>
      </c>
      <c r="J11" s="9">
        <v>4.5609999999999999</v>
      </c>
      <c r="K11" s="9">
        <v>4.585</v>
      </c>
      <c r="L11" s="9">
        <v>4.6390000000000002</v>
      </c>
      <c r="M11" s="9">
        <v>4.7009999999999996</v>
      </c>
      <c r="N11" s="9">
        <v>4.7510000000000003</v>
      </c>
      <c r="O11" s="9">
        <v>4.7779999999999996</v>
      </c>
      <c r="P11" s="9">
        <v>4.8570000000000002</v>
      </c>
      <c r="Q11" s="9">
        <v>5.0810000000000004</v>
      </c>
      <c r="R11" s="9">
        <v>5.3559999999999999</v>
      </c>
      <c r="S11" s="9">
        <v>5.5289999999999999</v>
      </c>
      <c r="T11" s="9">
        <v>5.4870000000000001</v>
      </c>
      <c r="U11" s="9">
        <v>5.3440000000000003</v>
      </c>
      <c r="V11" s="9">
        <v>5.0810000000000004</v>
      </c>
      <c r="W11" s="9">
        <v>5.0860000000000003</v>
      </c>
      <c r="X11" s="9">
        <v>5.1210000000000004</v>
      </c>
      <c r="Y11" s="9">
        <v>5.1710000000000003</v>
      </c>
      <c r="Z11" s="9">
        <v>5.21</v>
      </c>
      <c r="AA11" s="9">
        <v>5.24</v>
      </c>
      <c r="AB11" s="9">
        <v>5.32</v>
      </c>
      <c r="AC11" s="9">
        <v>5.52</v>
      </c>
      <c r="AD11" s="9">
        <v>5.7530000000000001</v>
      </c>
      <c r="AI11" s="16">
        <f t="shared" ref="AI11:AI30" si="0">AVERAGE(C11:Z11)</f>
        <v>4.8620833333333326</v>
      </c>
      <c r="AJ11" s="16">
        <f t="shared" ref="AJ11:AJ30" si="1">AVERAGE(D11:Q11)</f>
        <v>4.6562857142857146</v>
      </c>
      <c r="AK11" s="16">
        <f t="shared" ref="AK11:AK30" si="2">AVERAGE(AA11:AF11)</f>
        <v>5.4582499999999996</v>
      </c>
      <c r="AM11" s="16"/>
      <c r="AN11" s="16">
        <f t="shared" ref="AN11:AN30" si="3">AVERAGE(M11:X11)</f>
        <v>5.097666666666667</v>
      </c>
    </row>
    <row r="12" spans="1:40">
      <c r="A12" s="8" t="s">
        <v>25</v>
      </c>
      <c r="B12" s="15">
        <v>40409</v>
      </c>
      <c r="C12" s="9">
        <v>4.1710000000000003</v>
      </c>
      <c r="D12" s="9">
        <v>4.2050000000000001</v>
      </c>
      <c r="E12" s="9">
        <v>4.4020000000000001</v>
      </c>
      <c r="F12" s="9">
        <v>4.6630000000000003</v>
      </c>
      <c r="G12" s="9">
        <v>4.8099999999999996</v>
      </c>
      <c r="H12" s="9">
        <v>4.7930000000000001</v>
      </c>
      <c r="I12" s="9">
        <v>4.7169999999999996</v>
      </c>
      <c r="J12" s="9">
        <v>4.6070000000000002</v>
      </c>
      <c r="K12" s="9">
        <v>4.6289999999999996</v>
      </c>
      <c r="L12" s="9">
        <v>4.6779999999999999</v>
      </c>
      <c r="M12" s="9">
        <v>4.7370000000000001</v>
      </c>
      <c r="N12" s="9">
        <v>4.7869999999999999</v>
      </c>
      <c r="O12" s="9">
        <v>4.8109999999999999</v>
      </c>
      <c r="P12" s="9">
        <v>4.8890000000000002</v>
      </c>
      <c r="Q12" s="9">
        <v>5.109</v>
      </c>
      <c r="R12" s="9">
        <v>5.38</v>
      </c>
      <c r="S12" s="9">
        <v>5.548</v>
      </c>
      <c r="T12" s="9">
        <v>5.5030000000000001</v>
      </c>
      <c r="U12" s="9">
        <v>5.3579999999999997</v>
      </c>
      <c r="V12" s="9">
        <v>5.0780000000000003</v>
      </c>
      <c r="W12" s="9">
        <v>5.0830000000000002</v>
      </c>
      <c r="X12" s="9">
        <v>5.1180000000000003</v>
      </c>
      <c r="Y12" s="9">
        <v>5.1669999999999998</v>
      </c>
      <c r="Z12" s="9">
        <v>5.2039999999999997</v>
      </c>
      <c r="AA12" s="9">
        <v>5.2320000000000002</v>
      </c>
      <c r="AB12" s="9">
        <v>5.3090000000000002</v>
      </c>
      <c r="AC12" s="9">
        <v>5.5030000000000001</v>
      </c>
      <c r="AD12" s="9">
        <v>5.73</v>
      </c>
      <c r="AI12" s="16">
        <f t="shared" si="0"/>
        <v>4.8936249999999992</v>
      </c>
      <c r="AJ12" s="16">
        <f t="shared" si="1"/>
        <v>4.7026428571428562</v>
      </c>
      <c r="AK12" s="16">
        <f t="shared" si="2"/>
        <v>5.4435000000000002</v>
      </c>
      <c r="AM12" s="16"/>
      <c r="AN12" s="16">
        <f t="shared" si="3"/>
        <v>5.1167499999999997</v>
      </c>
    </row>
    <row r="13" spans="1:40">
      <c r="A13" s="8" t="s">
        <v>24</v>
      </c>
      <c r="B13" s="15">
        <v>40408</v>
      </c>
      <c r="C13" s="9">
        <v>4.2389999999999999</v>
      </c>
      <c r="D13" s="9">
        <v>4.266</v>
      </c>
      <c r="E13" s="9">
        <v>4.4729999999999999</v>
      </c>
      <c r="F13" s="9">
        <v>4.734</v>
      </c>
      <c r="G13" s="9">
        <v>4.8719999999999999</v>
      </c>
      <c r="H13" s="9">
        <v>4.8550000000000004</v>
      </c>
      <c r="I13" s="9">
        <v>4.7779999999999996</v>
      </c>
      <c r="J13" s="9">
        <v>4.6580000000000004</v>
      </c>
      <c r="K13" s="9">
        <v>4.681</v>
      </c>
      <c r="L13" s="9">
        <v>4.7300000000000004</v>
      </c>
      <c r="M13" s="9">
        <v>4.7880000000000003</v>
      </c>
      <c r="N13" s="9">
        <v>4.8380000000000001</v>
      </c>
      <c r="O13" s="9">
        <v>4.8609999999999998</v>
      </c>
      <c r="P13" s="9">
        <v>4.9379999999999997</v>
      </c>
      <c r="Q13" s="9">
        <v>5.1619999999999999</v>
      </c>
      <c r="R13" s="9">
        <v>5.4329999999999998</v>
      </c>
      <c r="S13" s="9">
        <v>5.601</v>
      </c>
      <c r="T13" s="9">
        <v>5.5540000000000003</v>
      </c>
      <c r="U13" s="9">
        <v>5.4059999999999997</v>
      </c>
      <c r="V13" s="9">
        <v>5.0960000000000001</v>
      </c>
      <c r="W13" s="9">
        <v>5.0999999999999996</v>
      </c>
      <c r="X13" s="9">
        <v>5.1349999999999998</v>
      </c>
      <c r="Y13" s="9">
        <v>5.1840000000000002</v>
      </c>
      <c r="Z13" s="9">
        <v>5.2210000000000001</v>
      </c>
      <c r="AA13" s="9">
        <v>5.2489999999999997</v>
      </c>
      <c r="AB13" s="9">
        <v>5.3259999999999996</v>
      </c>
      <c r="AC13" s="9">
        <v>5.52</v>
      </c>
      <c r="AD13" s="9">
        <v>5.7450000000000001</v>
      </c>
      <c r="AI13" s="16">
        <f t="shared" si="0"/>
        <v>4.9417916666666679</v>
      </c>
      <c r="AJ13" s="16">
        <f t="shared" si="1"/>
        <v>4.7595714285714283</v>
      </c>
      <c r="AK13" s="16">
        <f t="shared" si="2"/>
        <v>5.46</v>
      </c>
      <c r="AM13" s="16"/>
      <c r="AN13" s="16">
        <f t="shared" si="3"/>
        <v>5.1593333333333335</v>
      </c>
    </row>
    <row r="14" spans="1:40">
      <c r="A14" s="8" t="s">
        <v>23</v>
      </c>
      <c r="B14" s="15">
        <v>40407</v>
      </c>
      <c r="C14" s="9">
        <v>4.2670000000000003</v>
      </c>
      <c r="D14" s="9">
        <v>4.2830000000000004</v>
      </c>
      <c r="E14" s="9">
        <v>4.4729999999999999</v>
      </c>
      <c r="F14" s="9">
        <v>4.7320000000000002</v>
      </c>
      <c r="G14" s="9">
        <v>4.8689999999999998</v>
      </c>
      <c r="H14" s="9">
        <v>4.8550000000000004</v>
      </c>
      <c r="I14" s="9">
        <v>4.7750000000000004</v>
      </c>
      <c r="J14" s="9">
        <v>4.657</v>
      </c>
      <c r="K14" s="9">
        <v>4.68</v>
      </c>
      <c r="L14" s="9">
        <v>4.7290000000000001</v>
      </c>
      <c r="M14" s="9">
        <v>4.7869999999999999</v>
      </c>
      <c r="N14" s="9">
        <v>4.8369999999999997</v>
      </c>
      <c r="O14" s="9">
        <v>4.8600000000000003</v>
      </c>
      <c r="P14" s="9">
        <v>4.9370000000000003</v>
      </c>
      <c r="Q14" s="9">
        <v>5.1619999999999999</v>
      </c>
      <c r="R14" s="9">
        <v>5.4320000000000004</v>
      </c>
      <c r="S14" s="9">
        <v>5.6</v>
      </c>
      <c r="T14" s="9">
        <v>5.5519999999999996</v>
      </c>
      <c r="U14" s="9">
        <v>5.399</v>
      </c>
      <c r="V14" s="9">
        <v>5.0810000000000004</v>
      </c>
      <c r="W14" s="9">
        <v>5.0830000000000002</v>
      </c>
      <c r="X14" s="9">
        <v>5.1180000000000003</v>
      </c>
      <c r="Y14" s="9">
        <v>5.1660000000000004</v>
      </c>
      <c r="Z14" s="9">
        <v>5.2009999999999996</v>
      </c>
      <c r="AA14" s="9">
        <v>5.226</v>
      </c>
      <c r="AB14" s="9">
        <v>5.3029999999999999</v>
      </c>
      <c r="AC14" s="9">
        <v>5.4969999999999999</v>
      </c>
      <c r="AD14" s="9">
        <v>5.7220000000000004</v>
      </c>
      <c r="AI14" s="16">
        <f t="shared" si="0"/>
        <v>4.9389583333333329</v>
      </c>
      <c r="AJ14" s="16">
        <f t="shared" si="1"/>
        <v>4.7597142857142867</v>
      </c>
      <c r="AK14" s="16">
        <f t="shared" si="2"/>
        <v>5.4370000000000003</v>
      </c>
      <c r="AM14" s="16"/>
      <c r="AN14" s="16">
        <f t="shared" si="3"/>
        <v>5.1540000000000008</v>
      </c>
    </row>
    <row r="15" spans="1:40">
      <c r="A15" s="8" t="s">
        <v>22</v>
      </c>
      <c r="B15" s="15">
        <v>40406</v>
      </c>
      <c r="C15" s="9">
        <v>4.2279999999999998</v>
      </c>
      <c r="D15" s="9">
        <v>4.2489999999999997</v>
      </c>
      <c r="E15" s="9">
        <v>4.4560000000000004</v>
      </c>
      <c r="F15" s="9">
        <v>4.7249999999999996</v>
      </c>
      <c r="G15" s="9">
        <v>4.8650000000000002</v>
      </c>
      <c r="H15" s="9">
        <v>4.8499999999999996</v>
      </c>
      <c r="I15" s="9">
        <v>4.7720000000000002</v>
      </c>
      <c r="J15" s="9">
        <v>4.6539999999999999</v>
      </c>
      <c r="K15" s="9">
        <v>4.6779999999999999</v>
      </c>
      <c r="L15" s="9">
        <v>4.7290000000000001</v>
      </c>
      <c r="M15" s="9">
        <v>4.7880000000000003</v>
      </c>
      <c r="N15" s="9">
        <v>4.8390000000000004</v>
      </c>
      <c r="O15" s="9">
        <v>4.8630000000000004</v>
      </c>
      <c r="P15" s="9">
        <v>4.9400000000000004</v>
      </c>
      <c r="Q15" s="9">
        <v>5.1639999999999997</v>
      </c>
      <c r="R15" s="9">
        <v>5.4340000000000002</v>
      </c>
      <c r="S15" s="9">
        <v>5.6</v>
      </c>
      <c r="T15" s="9">
        <v>5.55</v>
      </c>
      <c r="U15" s="9">
        <v>5.3949999999999996</v>
      </c>
      <c r="V15" s="9">
        <v>5.0750000000000002</v>
      </c>
      <c r="W15" s="9">
        <v>5.0750000000000002</v>
      </c>
      <c r="X15" s="9">
        <v>5.1070000000000002</v>
      </c>
      <c r="Y15" s="9">
        <v>5.1539999999999999</v>
      </c>
      <c r="Z15" s="9">
        <v>5.1879999999999997</v>
      </c>
      <c r="AA15" s="9">
        <v>5.2119999999999997</v>
      </c>
      <c r="AB15" s="9">
        <v>5.2869999999999999</v>
      </c>
      <c r="AC15" s="9">
        <v>5.4820000000000002</v>
      </c>
      <c r="AD15" s="9">
        <v>5.7069999999999999</v>
      </c>
      <c r="AI15" s="16">
        <f t="shared" si="0"/>
        <v>4.9324166666666658</v>
      </c>
      <c r="AJ15" s="16">
        <f t="shared" si="1"/>
        <v>4.7551428571428564</v>
      </c>
      <c r="AK15" s="16">
        <f t="shared" si="2"/>
        <v>5.4219999999999997</v>
      </c>
      <c r="AM15" s="16"/>
      <c r="AN15" s="16">
        <f t="shared" si="3"/>
        <v>5.1524999999999999</v>
      </c>
    </row>
    <row r="16" spans="1:40">
      <c r="A16" s="8" t="s">
        <v>21</v>
      </c>
      <c r="B16" s="15">
        <v>40403</v>
      </c>
      <c r="C16" s="9">
        <v>4.3280000000000003</v>
      </c>
      <c r="D16" s="9">
        <v>4.3499999999999996</v>
      </c>
      <c r="E16" s="9">
        <v>4.585</v>
      </c>
      <c r="F16" s="9">
        <v>4.8689999999999998</v>
      </c>
      <c r="G16" s="9">
        <v>5.0019999999999998</v>
      </c>
      <c r="H16" s="9">
        <v>4.9859999999999998</v>
      </c>
      <c r="I16" s="9">
        <v>4.9029999999999996</v>
      </c>
      <c r="J16" s="9">
        <v>4.7709999999999999</v>
      </c>
      <c r="K16" s="9">
        <v>4.7910000000000004</v>
      </c>
      <c r="L16" s="9">
        <v>4.8410000000000002</v>
      </c>
      <c r="M16" s="9">
        <v>4.8979999999999997</v>
      </c>
      <c r="N16" s="9">
        <v>4.9480000000000004</v>
      </c>
      <c r="O16" s="9">
        <v>4.97</v>
      </c>
      <c r="P16" s="9">
        <v>5.0460000000000003</v>
      </c>
      <c r="Q16" s="9">
        <v>5.2720000000000002</v>
      </c>
      <c r="R16" s="9">
        <v>5.5410000000000004</v>
      </c>
      <c r="S16" s="9">
        <v>5.7080000000000002</v>
      </c>
      <c r="T16" s="9">
        <v>5.6529999999999996</v>
      </c>
      <c r="U16" s="9">
        <v>5.4980000000000002</v>
      </c>
      <c r="V16" s="9">
        <v>5.173</v>
      </c>
      <c r="W16" s="9">
        <v>5.173</v>
      </c>
      <c r="X16" s="9">
        <v>5.2030000000000003</v>
      </c>
      <c r="Y16" s="9">
        <v>5.25</v>
      </c>
      <c r="Z16" s="9">
        <v>5.2839999999999998</v>
      </c>
      <c r="AA16" s="9">
        <v>5.3079999999999998</v>
      </c>
      <c r="AB16" s="9">
        <v>5.383</v>
      </c>
      <c r="AC16" s="9">
        <v>5.5780000000000003</v>
      </c>
      <c r="AD16" s="9">
        <v>5.8029999999999999</v>
      </c>
      <c r="AI16" s="16">
        <f t="shared" si="0"/>
        <v>5.0434583333333345</v>
      </c>
      <c r="AJ16" s="16">
        <f t="shared" si="1"/>
        <v>4.8737142857142857</v>
      </c>
      <c r="AK16" s="16">
        <f t="shared" si="2"/>
        <v>5.5179999999999998</v>
      </c>
      <c r="AM16" s="16"/>
      <c r="AN16" s="16">
        <f t="shared" si="3"/>
        <v>5.2569166666666671</v>
      </c>
    </row>
    <row r="17" spans="1:40">
      <c r="A17" s="8" t="s">
        <v>20</v>
      </c>
      <c r="B17" s="15">
        <v>40402</v>
      </c>
      <c r="C17" s="9">
        <v>4.2960000000000003</v>
      </c>
      <c r="D17" s="9">
        <v>4.3150000000000004</v>
      </c>
      <c r="E17" s="9">
        <v>4.5730000000000004</v>
      </c>
      <c r="F17" s="9">
        <v>4.8479999999999999</v>
      </c>
      <c r="G17" s="9">
        <v>4.9729999999999999</v>
      </c>
      <c r="H17" s="9">
        <v>4.9569999999999999</v>
      </c>
      <c r="I17" s="9">
        <v>4.875</v>
      </c>
      <c r="J17" s="9">
        <v>4.7430000000000003</v>
      </c>
      <c r="K17" s="9">
        <v>4.7640000000000002</v>
      </c>
      <c r="L17" s="9">
        <v>4.8150000000000004</v>
      </c>
      <c r="M17" s="9">
        <v>4.8730000000000002</v>
      </c>
      <c r="N17" s="9">
        <v>4.9219999999999997</v>
      </c>
      <c r="O17" s="9">
        <v>4.944</v>
      </c>
      <c r="P17" s="9">
        <v>5.0209999999999999</v>
      </c>
      <c r="Q17" s="9">
        <v>5.2469999999999999</v>
      </c>
      <c r="R17" s="9">
        <v>5.516</v>
      </c>
      <c r="S17" s="9">
        <v>5.6840000000000002</v>
      </c>
      <c r="T17" s="9">
        <v>5.6289999999999996</v>
      </c>
      <c r="U17" s="9">
        <v>5.4740000000000002</v>
      </c>
      <c r="V17" s="9">
        <v>5.1440000000000001</v>
      </c>
      <c r="W17" s="9">
        <v>5.1440000000000001</v>
      </c>
      <c r="X17" s="9">
        <v>5.1740000000000004</v>
      </c>
      <c r="Y17" s="9">
        <v>5.2210000000000001</v>
      </c>
      <c r="Z17" s="9">
        <v>5.2560000000000002</v>
      </c>
      <c r="AA17" s="9">
        <v>5.2809999999999997</v>
      </c>
      <c r="AB17" s="9">
        <v>5.3570000000000002</v>
      </c>
      <c r="AC17" s="9">
        <v>5.5519999999999996</v>
      </c>
      <c r="AD17" s="9">
        <v>5.7779999999999996</v>
      </c>
      <c r="AI17" s="16">
        <f t="shared" si="0"/>
        <v>5.0170000000000012</v>
      </c>
      <c r="AJ17" s="16">
        <f t="shared" si="1"/>
        <v>4.8478571428571433</v>
      </c>
      <c r="AK17" s="16">
        <f t="shared" si="2"/>
        <v>5.4919999999999991</v>
      </c>
      <c r="AM17" s="16"/>
      <c r="AN17" s="16">
        <f t="shared" si="3"/>
        <v>5.2309999999999999</v>
      </c>
    </row>
    <row r="18" spans="1:40">
      <c r="A18" s="8" t="s">
        <v>19</v>
      </c>
      <c r="B18" s="15">
        <v>40401</v>
      </c>
      <c r="C18" s="9">
        <v>4.3259999999999996</v>
      </c>
      <c r="D18" s="9">
        <v>4.3310000000000004</v>
      </c>
      <c r="E18" s="9">
        <v>4.5460000000000003</v>
      </c>
      <c r="F18" s="9">
        <v>4.7770000000000001</v>
      </c>
      <c r="G18" s="9">
        <v>4.9059999999999997</v>
      </c>
      <c r="H18" s="9">
        <v>4.8890000000000002</v>
      </c>
      <c r="I18" s="9">
        <v>4.8109999999999999</v>
      </c>
      <c r="J18" s="9">
        <v>4.6760000000000002</v>
      </c>
      <c r="K18" s="9">
        <v>4.6980000000000004</v>
      </c>
      <c r="L18" s="9">
        <v>4.7530000000000001</v>
      </c>
      <c r="M18" s="9">
        <v>4.8150000000000004</v>
      </c>
      <c r="N18" s="9">
        <v>4.867</v>
      </c>
      <c r="O18" s="9">
        <v>4.891</v>
      </c>
      <c r="P18" s="9">
        <v>4.9690000000000003</v>
      </c>
      <c r="Q18" s="9">
        <v>5.1950000000000003</v>
      </c>
      <c r="R18" s="9">
        <v>5.4630000000000001</v>
      </c>
      <c r="S18" s="9">
        <v>5.6310000000000002</v>
      </c>
      <c r="T18" s="9">
        <v>5.5730000000000004</v>
      </c>
      <c r="U18" s="9">
        <v>5.4180000000000001</v>
      </c>
      <c r="V18" s="9">
        <v>5.0880000000000001</v>
      </c>
      <c r="W18" s="9">
        <v>5.0880000000000001</v>
      </c>
      <c r="X18" s="9">
        <v>5.1180000000000003</v>
      </c>
      <c r="Y18" s="9">
        <v>5.165</v>
      </c>
      <c r="Z18" s="9">
        <v>5.2009999999999996</v>
      </c>
      <c r="AA18" s="9">
        <v>5.226</v>
      </c>
      <c r="AB18" s="9">
        <v>5.3029999999999999</v>
      </c>
      <c r="AC18" s="9">
        <v>5.5</v>
      </c>
      <c r="AD18" s="9">
        <v>5.7279999999999998</v>
      </c>
      <c r="AI18" s="16">
        <f t="shared" si="0"/>
        <v>4.9664583333333328</v>
      </c>
      <c r="AJ18" s="16">
        <f t="shared" si="1"/>
        <v>4.7945714285714285</v>
      </c>
      <c r="AK18" s="16">
        <f t="shared" si="2"/>
        <v>5.4392499999999995</v>
      </c>
      <c r="AM18" s="16"/>
      <c r="AN18" s="16">
        <f t="shared" si="3"/>
        <v>5.1763333333333339</v>
      </c>
    </row>
    <row r="19" spans="1:40">
      <c r="A19" s="8" t="s">
        <v>18</v>
      </c>
      <c r="B19" s="15">
        <v>40400</v>
      </c>
      <c r="C19" s="9">
        <v>4.2969999999999997</v>
      </c>
      <c r="D19" s="9">
        <v>4.3040000000000003</v>
      </c>
      <c r="E19" s="9">
        <v>4.5549999999999997</v>
      </c>
      <c r="F19" s="9">
        <v>4.8170000000000002</v>
      </c>
      <c r="G19" s="9">
        <v>4.9489999999999998</v>
      </c>
      <c r="H19" s="9">
        <v>4.9329999999999998</v>
      </c>
      <c r="I19" s="9">
        <v>4.8470000000000004</v>
      </c>
      <c r="J19" s="9">
        <v>4.7160000000000002</v>
      </c>
      <c r="K19" s="9">
        <v>4.7359999999999998</v>
      </c>
      <c r="L19" s="9">
        <v>4.7859999999999996</v>
      </c>
      <c r="M19" s="9">
        <v>4.8460000000000001</v>
      </c>
      <c r="N19" s="9">
        <v>4.8949999999999996</v>
      </c>
      <c r="O19" s="9">
        <v>4.92</v>
      </c>
      <c r="P19" s="9">
        <v>4.9980000000000002</v>
      </c>
      <c r="Q19" s="9">
        <v>5.2240000000000002</v>
      </c>
      <c r="R19" s="9">
        <v>5.4909999999999997</v>
      </c>
      <c r="S19" s="9">
        <v>5.6589999999999998</v>
      </c>
      <c r="T19" s="9">
        <v>5.601</v>
      </c>
      <c r="U19" s="9">
        <v>5.4459999999999997</v>
      </c>
      <c r="V19" s="9">
        <v>5.1159999999999997</v>
      </c>
      <c r="W19" s="9">
        <v>5.1139999999999999</v>
      </c>
      <c r="X19" s="9">
        <v>5.14</v>
      </c>
      <c r="Y19" s="9">
        <v>5.1859999999999999</v>
      </c>
      <c r="Z19" s="9">
        <v>5.2190000000000003</v>
      </c>
      <c r="AA19" s="9">
        <v>5.2439999999999998</v>
      </c>
      <c r="AB19" s="9">
        <v>5.3209999999999997</v>
      </c>
      <c r="AC19" s="9">
        <v>5.5179999999999998</v>
      </c>
      <c r="AD19" s="9">
        <v>5.7460000000000004</v>
      </c>
      <c r="AI19" s="16">
        <f t="shared" si="0"/>
        <v>4.991458333333334</v>
      </c>
      <c r="AJ19" s="16">
        <f t="shared" si="1"/>
        <v>4.8232857142857144</v>
      </c>
      <c r="AK19" s="16">
        <f t="shared" si="2"/>
        <v>5.4572500000000002</v>
      </c>
      <c r="AM19" s="16"/>
      <c r="AN19" s="16">
        <f t="shared" si="3"/>
        <v>5.2041666666666666</v>
      </c>
    </row>
    <row r="20" spans="1:40">
      <c r="A20" s="8" t="s">
        <v>17</v>
      </c>
      <c r="B20" s="15">
        <v>40399</v>
      </c>
      <c r="C20" s="9">
        <v>4.3090000000000002</v>
      </c>
      <c r="D20" s="9">
        <v>4.3319999999999999</v>
      </c>
      <c r="E20" s="9">
        <v>4.5960000000000001</v>
      </c>
      <c r="F20" s="9">
        <v>4.8890000000000002</v>
      </c>
      <c r="G20" s="9">
        <v>5.0279999999999996</v>
      </c>
      <c r="H20" s="9">
        <v>5.0129999999999999</v>
      </c>
      <c r="I20" s="9">
        <v>4.923</v>
      </c>
      <c r="J20" s="9">
        <v>4.7949999999999999</v>
      </c>
      <c r="K20" s="9">
        <v>4.8120000000000003</v>
      </c>
      <c r="L20" s="9">
        <v>4.859</v>
      </c>
      <c r="M20" s="9">
        <v>4.9160000000000004</v>
      </c>
      <c r="N20" s="9">
        <v>4.9649999999999999</v>
      </c>
      <c r="O20" s="9">
        <v>4.9909999999999997</v>
      </c>
      <c r="P20" s="9">
        <v>5.069</v>
      </c>
      <c r="Q20" s="9">
        <v>5.2910000000000004</v>
      </c>
      <c r="R20" s="9">
        <v>5.5529999999999999</v>
      </c>
      <c r="S20" s="9">
        <v>5.7229999999999999</v>
      </c>
      <c r="T20" s="9">
        <v>5.665</v>
      </c>
      <c r="U20" s="9">
        <v>5.51</v>
      </c>
      <c r="V20" s="9">
        <v>5.18</v>
      </c>
      <c r="W20" s="9">
        <v>5.1749999999999998</v>
      </c>
      <c r="X20" s="9">
        <v>5.2009999999999996</v>
      </c>
      <c r="Y20" s="9">
        <v>5.2460000000000004</v>
      </c>
      <c r="Z20" s="9">
        <v>5.2779999999999996</v>
      </c>
      <c r="AA20" s="9">
        <v>5.3029999999999999</v>
      </c>
      <c r="AB20" s="9">
        <v>5.38</v>
      </c>
      <c r="AC20" s="9">
        <v>5.5750000000000002</v>
      </c>
      <c r="AD20" s="9">
        <v>5.8</v>
      </c>
      <c r="AI20" s="16">
        <f t="shared" si="0"/>
        <v>5.0549583333333334</v>
      </c>
      <c r="AJ20" s="16">
        <f t="shared" si="1"/>
        <v>4.8913571428571432</v>
      </c>
      <c r="AK20" s="16">
        <f t="shared" si="2"/>
        <v>5.5145</v>
      </c>
      <c r="AM20" s="16"/>
      <c r="AN20" s="16">
        <f t="shared" si="3"/>
        <v>5.2699166666666661</v>
      </c>
    </row>
    <row r="21" spans="1:40">
      <c r="A21" s="8" t="s">
        <v>16</v>
      </c>
      <c r="B21" s="15">
        <v>40396</v>
      </c>
      <c r="C21" s="9">
        <v>4.4669999999999996</v>
      </c>
      <c r="D21" s="9">
        <v>4.4939999999999998</v>
      </c>
      <c r="E21" s="9">
        <v>4.7270000000000003</v>
      </c>
      <c r="F21" s="9">
        <v>5.0010000000000003</v>
      </c>
      <c r="G21" s="9">
        <v>5.1390000000000002</v>
      </c>
      <c r="H21" s="9">
        <v>5.1120000000000001</v>
      </c>
      <c r="I21" s="9">
        <v>5.0190000000000001</v>
      </c>
      <c r="J21" s="9">
        <v>4.8789999999999996</v>
      </c>
      <c r="K21" s="9">
        <v>4.8949999999999996</v>
      </c>
      <c r="L21" s="9">
        <v>4.9400000000000004</v>
      </c>
      <c r="M21" s="9">
        <v>4.9939999999999998</v>
      </c>
      <c r="N21" s="9">
        <v>5.0380000000000003</v>
      </c>
      <c r="O21" s="9">
        <v>5.0620000000000003</v>
      </c>
      <c r="P21" s="9">
        <v>5.14</v>
      </c>
      <c r="Q21" s="9">
        <v>5.35</v>
      </c>
      <c r="R21" s="9">
        <v>5.6050000000000004</v>
      </c>
      <c r="S21" s="9">
        <v>5.77</v>
      </c>
      <c r="T21" s="9">
        <v>5.71</v>
      </c>
      <c r="U21" s="9">
        <v>5.5529999999999999</v>
      </c>
      <c r="V21" s="9">
        <v>5.218</v>
      </c>
      <c r="W21" s="9">
        <v>5.2160000000000002</v>
      </c>
      <c r="X21" s="9">
        <v>5.242</v>
      </c>
      <c r="Y21" s="9">
        <v>5.2869999999999999</v>
      </c>
      <c r="Z21" s="9">
        <v>5.319</v>
      </c>
      <c r="AA21" s="9">
        <v>5.3440000000000003</v>
      </c>
      <c r="AB21" s="9">
        <v>5.4210000000000003</v>
      </c>
      <c r="AC21" s="9">
        <v>5.6109999999999998</v>
      </c>
      <c r="AD21" s="9">
        <v>5.8289999999999997</v>
      </c>
      <c r="AI21" s="16">
        <f t="shared" si="0"/>
        <v>5.1323749999999988</v>
      </c>
      <c r="AJ21" s="16">
        <f t="shared" si="1"/>
        <v>4.9849999999999985</v>
      </c>
      <c r="AK21" s="16">
        <f t="shared" si="2"/>
        <v>5.5512500000000005</v>
      </c>
      <c r="AM21" s="16"/>
      <c r="AN21" s="16">
        <f t="shared" si="3"/>
        <v>5.3248333333333333</v>
      </c>
    </row>
    <row r="22" spans="1:40">
      <c r="A22" s="8" t="s">
        <v>15</v>
      </c>
      <c r="B22" s="15">
        <v>40395</v>
      </c>
      <c r="C22" s="9">
        <v>4.5979999999999999</v>
      </c>
      <c r="D22" s="9">
        <v>4.6219999999999999</v>
      </c>
      <c r="E22" s="9">
        <v>4.7949999999999999</v>
      </c>
      <c r="F22" s="9">
        <v>5.0469999999999997</v>
      </c>
      <c r="G22" s="9">
        <v>5.1840000000000002</v>
      </c>
      <c r="H22" s="9">
        <v>5.1550000000000002</v>
      </c>
      <c r="I22" s="9">
        <v>5.0579999999999998</v>
      </c>
      <c r="J22" s="9">
        <v>4.9089999999999998</v>
      </c>
      <c r="K22" s="9">
        <v>4.9249999999999998</v>
      </c>
      <c r="L22" s="9">
        <v>4.9669999999999996</v>
      </c>
      <c r="M22" s="9">
        <v>5.0229999999999997</v>
      </c>
      <c r="N22" s="9">
        <v>5.0650000000000004</v>
      </c>
      <c r="O22" s="9">
        <v>5.0880000000000001</v>
      </c>
      <c r="P22" s="9">
        <v>5.1660000000000004</v>
      </c>
      <c r="Q22" s="9">
        <v>5.3730000000000002</v>
      </c>
      <c r="R22" s="9">
        <v>5.62</v>
      </c>
      <c r="S22" s="9">
        <v>5.7850000000000001</v>
      </c>
      <c r="T22" s="9">
        <v>5.7249999999999996</v>
      </c>
      <c r="U22" s="9">
        <v>5.5679999999999996</v>
      </c>
      <c r="V22" s="9">
        <v>5.2309999999999999</v>
      </c>
      <c r="W22" s="9">
        <v>5.2290000000000001</v>
      </c>
      <c r="X22" s="9">
        <v>5.2549999999999999</v>
      </c>
      <c r="Y22" s="9">
        <v>5.3</v>
      </c>
      <c r="Z22" s="9">
        <v>5.3319999999999999</v>
      </c>
      <c r="AA22" s="9">
        <v>5.3570000000000002</v>
      </c>
      <c r="AB22" s="9">
        <v>5.4340000000000002</v>
      </c>
      <c r="AC22" s="9">
        <v>5.6239999999999997</v>
      </c>
      <c r="AD22" s="9">
        <v>5.8419999999999996</v>
      </c>
      <c r="AI22" s="16">
        <f t="shared" si="0"/>
        <v>5.1674999999999986</v>
      </c>
      <c r="AJ22" s="16">
        <f t="shared" si="1"/>
        <v>5.0269285714285719</v>
      </c>
      <c r="AK22" s="16">
        <f t="shared" si="2"/>
        <v>5.5642499999999995</v>
      </c>
      <c r="AM22" s="16"/>
      <c r="AN22" s="16">
        <f t="shared" si="3"/>
        <v>5.3440000000000003</v>
      </c>
    </row>
    <row r="23" spans="1:40">
      <c r="A23" s="8" t="s">
        <v>14</v>
      </c>
      <c r="B23" s="15">
        <v>40394</v>
      </c>
      <c r="C23" s="9">
        <v>4.7370000000000001</v>
      </c>
      <c r="D23" s="9">
        <v>4.7560000000000002</v>
      </c>
      <c r="E23" s="9">
        <v>4.9089999999999998</v>
      </c>
      <c r="F23" s="9">
        <v>5.149</v>
      </c>
      <c r="G23" s="9">
        <v>5.2850000000000001</v>
      </c>
      <c r="H23" s="9">
        <v>5.2519999999999998</v>
      </c>
      <c r="I23" s="9">
        <v>5.1520000000000001</v>
      </c>
      <c r="J23" s="9">
        <v>4.9820000000000002</v>
      </c>
      <c r="K23" s="9">
        <v>4.9969999999999999</v>
      </c>
      <c r="L23" s="9">
        <v>5.0339999999999998</v>
      </c>
      <c r="M23" s="9">
        <v>5.0880000000000001</v>
      </c>
      <c r="N23" s="9">
        <v>5.1319999999999997</v>
      </c>
      <c r="O23" s="9">
        <v>5.1550000000000002</v>
      </c>
      <c r="P23" s="9">
        <v>5.2350000000000003</v>
      </c>
      <c r="Q23" s="9">
        <v>5.4420000000000002</v>
      </c>
      <c r="R23" s="9">
        <v>5.6890000000000001</v>
      </c>
      <c r="S23" s="9">
        <v>5.851</v>
      </c>
      <c r="T23" s="9">
        <v>5.7910000000000004</v>
      </c>
      <c r="U23" s="9">
        <v>5.6340000000000003</v>
      </c>
      <c r="V23" s="9">
        <v>5.2759999999999998</v>
      </c>
      <c r="W23" s="9">
        <v>5.2750000000000004</v>
      </c>
      <c r="X23" s="9">
        <v>5.3010000000000002</v>
      </c>
      <c r="Y23" s="9">
        <v>5.3460000000000001</v>
      </c>
      <c r="Z23" s="9">
        <v>5.3780000000000001</v>
      </c>
      <c r="AA23" s="9">
        <v>5.4029999999999996</v>
      </c>
      <c r="AB23" s="9">
        <v>5.48</v>
      </c>
      <c r="AC23" s="9">
        <v>5.67</v>
      </c>
      <c r="AD23" s="9">
        <v>5.8849999999999998</v>
      </c>
      <c r="AI23" s="16">
        <f t="shared" si="0"/>
        <v>5.2435833333333335</v>
      </c>
      <c r="AJ23" s="16">
        <f t="shared" si="1"/>
        <v>5.112000000000001</v>
      </c>
      <c r="AK23" s="16">
        <f t="shared" si="2"/>
        <v>5.6094999999999988</v>
      </c>
      <c r="AM23" s="16"/>
      <c r="AN23" s="16">
        <f t="shared" si="3"/>
        <v>5.4057499999999985</v>
      </c>
    </row>
    <row r="24" spans="1:40">
      <c r="A24" s="8" t="s">
        <v>13</v>
      </c>
      <c r="B24" s="15">
        <v>40393</v>
      </c>
      <c r="C24" s="9">
        <v>4.6390000000000002</v>
      </c>
      <c r="D24" s="9">
        <v>4.6680000000000001</v>
      </c>
      <c r="E24" s="9">
        <v>4.851</v>
      </c>
      <c r="F24" s="9">
        <v>5.1070000000000002</v>
      </c>
      <c r="G24" s="9">
        <v>5.2450000000000001</v>
      </c>
      <c r="H24" s="9">
        <v>5.2169999999999996</v>
      </c>
      <c r="I24" s="9">
        <v>5.1189999999999998</v>
      </c>
      <c r="J24" s="9">
        <v>4.9459999999999997</v>
      </c>
      <c r="K24" s="9">
        <v>4.9610000000000003</v>
      </c>
      <c r="L24" s="9">
        <v>4.9980000000000002</v>
      </c>
      <c r="M24" s="9">
        <v>5.0519999999999996</v>
      </c>
      <c r="N24" s="9">
        <v>5.0970000000000004</v>
      </c>
      <c r="O24" s="9">
        <v>5.12</v>
      </c>
      <c r="P24" s="9">
        <v>5.1980000000000004</v>
      </c>
      <c r="Q24" s="9">
        <v>5.4050000000000002</v>
      </c>
      <c r="R24" s="9">
        <v>5.6520000000000001</v>
      </c>
      <c r="S24" s="9">
        <v>5.8159999999999998</v>
      </c>
      <c r="T24" s="9">
        <v>5.7560000000000002</v>
      </c>
      <c r="U24" s="9">
        <v>5.5979999999999999</v>
      </c>
      <c r="V24" s="9">
        <v>5.2380000000000004</v>
      </c>
      <c r="W24" s="9">
        <v>5.2370000000000001</v>
      </c>
      <c r="X24" s="9">
        <v>5.2629999999999999</v>
      </c>
      <c r="Y24" s="9">
        <v>5.3079999999999998</v>
      </c>
      <c r="Z24" s="9">
        <v>5.34</v>
      </c>
      <c r="AA24" s="9">
        <v>5.3650000000000002</v>
      </c>
      <c r="AB24" s="9">
        <v>5.4420000000000002</v>
      </c>
      <c r="AC24" s="9">
        <v>5.6319999999999997</v>
      </c>
      <c r="AD24" s="9">
        <v>5.8470000000000004</v>
      </c>
      <c r="AI24" s="16">
        <f t="shared" si="0"/>
        <v>5.2012916666666662</v>
      </c>
      <c r="AJ24" s="16">
        <f t="shared" si="1"/>
        <v>5.0702857142857143</v>
      </c>
      <c r="AK24" s="16">
        <f t="shared" si="2"/>
        <v>5.5715000000000003</v>
      </c>
      <c r="AM24" s="16"/>
      <c r="AN24" s="16">
        <f t="shared" si="3"/>
        <v>5.3693333333333335</v>
      </c>
    </row>
    <row r="25" spans="1:40">
      <c r="A25" s="8" t="s">
        <v>12</v>
      </c>
      <c r="B25" s="15">
        <v>40392</v>
      </c>
      <c r="C25" s="9">
        <v>4.7009999999999996</v>
      </c>
      <c r="D25" s="9">
        <v>4.7229999999999999</v>
      </c>
      <c r="E25" s="9">
        <v>4.9080000000000004</v>
      </c>
      <c r="F25" s="9">
        <v>5.1449999999999996</v>
      </c>
      <c r="G25" s="9">
        <v>5.282</v>
      </c>
      <c r="H25" s="9">
        <v>5.2530000000000001</v>
      </c>
      <c r="I25" s="9">
        <v>5.1520000000000001</v>
      </c>
      <c r="J25" s="9">
        <v>4.97</v>
      </c>
      <c r="K25" s="9">
        <v>4.9850000000000003</v>
      </c>
      <c r="L25" s="9">
        <v>5.0199999999999996</v>
      </c>
      <c r="M25" s="9">
        <v>5.0730000000000004</v>
      </c>
      <c r="N25" s="9">
        <v>5.1180000000000003</v>
      </c>
      <c r="O25" s="9">
        <v>5.1429999999999998</v>
      </c>
      <c r="P25" s="9">
        <v>5.2229999999999999</v>
      </c>
      <c r="Q25" s="9">
        <v>5.4260000000000002</v>
      </c>
      <c r="R25" s="9">
        <v>5.6689999999999996</v>
      </c>
      <c r="S25" s="9">
        <v>5.8330000000000002</v>
      </c>
      <c r="T25" s="9">
        <v>5.7729999999999997</v>
      </c>
      <c r="U25" s="9">
        <v>5.6150000000000002</v>
      </c>
      <c r="V25" s="9">
        <v>5.25</v>
      </c>
      <c r="W25" s="9">
        <v>5.25</v>
      </c>
      <c r="X25" s="9">
        <v>5.2759999999999998</v>
      </c>
      <c r="Y25" s="9">
        <v>5.3209999999999997</v>
      </c>
      <c r="Z25" s="9">
        <v>5.3529999999999998</v>
      </c>
      <c r="AA25" s="9">
        <v>5.3780000000000001</v>
      </c>
      <c r="AB25" s="9">
        <v>5.4550000000000001</v>
      </c>
      <c r="AC25" s="9">
        <v>5.6470000000000002</v>
      </c>
      <c r="AD25" s="9">
        <v>5.86</v>
      </c>
      <c r="AI25" s="16">
        <f t="shared" si="0"/>
        <v>5.2275833333333326</v>
      </c>
      <c r="AJ25" s="16">
        <f t="shared" si="1"/>
        <v>5.1015000000000006</v>
      </c>
      <c r="AK25" s="16">
        <f t="shared" si="2"/>
        <v>5.585</v>
      </c>
      <c r="AM25" s="16"/>
      <c r="AN25" s="16">
        <f t="shared" si="3"/>
        <v>5.3874166666666667</v>
      </c>
    </row>
    <row r="26" spans="1:40">
      <c r="A26" s="8" t="s">
        <v>11</v>
      </c>
      <c r="B26" s="15">
        <v>40389</v>
      </c>
      <c r="C26" s="9">
        <v>4.923</v>
      </c>
      <c r="D26" s="9">
        <v>4.9329999999999998</v>
      </c>
      <c r="E26" s="9">
        <v>5.0720000000000001</v>
      </c>
      <c r="F26" s="9">
        <v>5.2590000000000003</v>
      </c>
      <c r="G26" s="9">
        <v>5.39</v>
      </c>
      <c r="H26" s="9">
        <v>5.3559999999999999</v>
      </c>
      <c r="I26" s="9">
        <v>5.2530000000000001</v>
      </c>
      <c r="J26" s="9">
        <v>5.0579999999999998</v>
      </c>
      <c r="K26" s="9">
        <v>5.069</v>
      </c>
      <c r="L26" s="9">
        <v>5.0990000000000002</v>
      </c>
      <c r="M26" s="9">
        <v>5.1470000000000002</v>
      </c>
      <c r="N26" s="9">
        <v>5.1870000000000003</v>
      </c>
      <c r="O26" s="9">
        <v>5.2080000000000002</v>
      </c>
      <c r="P26" s="9">
        <v>5.2839999999999998</v>
      </c>
      <c r="Q26" s="9">
        <v>5.4720000000000004</v>
      </c>
      <c r="R26" s="9">
        <v>5.6950000000000003</v>
      </c>
      <c r="S26" s="9">
        <v>5.8490000000000002</v>
      </c>
      <c r="T26" s="9">
        <v>5.7889999999999997</v>
      </c>
      <c r="U26" s="9">
        <v>5.6289999999999996</v>
      </c>
      <c r="V26" s="9">
        <v>5.2510000000000003</v>
      </c>
      <c r="W26" s="9">
        <v>5.2510000000000003</v>
      </c>
      <c r="X26" s="9">
        <v>5.2770000000000001</v>
      </c>
      <c r="Y26" s="9">
        <v>5.3220000000000001</v>
      </c>
      <c r="Z26" s="9">
        <v>5.3540000000000001</v>
      </c>
      <c r="AA26" s="9">
        <v>5.3789999999999996</v>
      </c>
      <c r="AB26" s="9">
        <v>5.4569999999999999</v>
      </c>
      <c r="AC26" s="9">
        <v>5.6449999999999996</v>
      </c>
      <c r="AD26" s="9">
        <v>5.8529999999999998</v>
      </c>
      <c r="AI26" s="16">
        <f t="shared" si="0"/>
        <v>5.2969583333333343</v>
      </c>
      <c r="AJ26" s="16">
        <f t="shared" si="1"/>
        <v>5.1990714285714281</v>
      </c>
      <c r="AK26" s="16">
        <f t="shared" si="2"/>
        <v>5.583499999999999</v>
      </c>
      <c r="AM26" s="16"/>
      <c r="AN26" s="16">
        <f t="shared" si="3"/>
        <v>5.4199166666666656</v>
      </c>
    </row>
    <row r="27" spans="1:40">
      <c r="A27" s="8" t="s">
        <v>10</v>
      </c>
      <c r="B27" s="15">
        <v>40388</v>
      </c>
      <c r="C27" s="9">
        <v>4.827</v>
      </c>
      <c r="D27" s="9">
        <v>4.8479999999999999</v>
      </c>
      <c r="E27" s="9">
        <v>5.0090000000000003</v>
      </c>
      <c r="F27" s="9">
        <v>5.2050000000000001</v>
      </c>
      <c r="G27" s="9">
        <v>5.335</v>
      </c>
      <c r="H27" s="9">
        <v>5.3029999999999999</v>
      </c>
      <c r="I27" s="9">
        <v>5.1959999999999997</v>
      </c>
      <c r="J27" s="9">
        <v>4.9880000000000004</v>
      </c>
      <c r="K27" s="9">
        <v>5</v>
      </c>
      <c r="L27" s="9">
        <v>5.03</v>
      </c>
      <c r="M27" s="9">
        <v>5.0759999999999996</v>
      </c>
      <c r="N27" s="9">
        <v>5.1159999999999997</v>
      </c>
      <c r="O27" s="9">
        <v>5.1360000000000001</v>
      </c>
      <c r="P27" s="9">
        <v>5.2130000000000001</v>
      </c>
      <c r="Q27" s="9">
        <v>5.4009999999999998</v>
      </c>
      <c r="R27" s="9">
        <v>5.6239999999999997</v>
      </c>
      <c r="S27" s="9">
        <v>5.7779999999999996</v>
      </c>
      <c r="T27" s="9">
        <v>5.718</v>
      </c>
      <c r="U27" s="9">
        <v>5.5579999999999998</v>
      </c>
      <c r="V27" s="9">
        <v>5.17</v>
      </c>
      <c r="W27" s="9">
        <v>5.17</v>
      </c>
      <c r="X27" s="9">
        <v>5.1959999999999997</v>
      </c>
      <c r="Y27" s="9">
        <v>5.2409999999999997</v>
      </c>
      <c r="Z27" s="9">
        <v>5.2729999999999997</v>
      </c>
      <c r="AA27" s="9">
        <v>5.3</v>
      </c>
      <c r="AB27" s="9">
        <v>5.3849999999999998</v>
      </c>
      <c r="AC27" s="9">
        <v>5.5730000000000004</v>
      </c>
      <c r="AD27" s="9">
        <v>5.7809999999999997</v>
      </c>
      <c r="AI27" s="16">
        <f t="shared" si="0"/>
        <v>5.2254583333333331</v>
      </c>
      <c r="AJ27" s="16">
        <f t="shared" si="1"/>
        <v>5.1325714285714286</v>
      </c>
      <c r="AK27" s="16">
        <f t="shared" si="2"/>
        <v>5.5097499999999995</v>
      </c>
      <c r="AM27" s="16"/>
      <c r="AN27" s="16">
        <f t="shared" si="3"/>
        <v>5.3463333333333338</v>
      </c>
    </row>
    <row r="28" spans="1:40">
      <c r="A28" s="8" t="s">
        <v>9</v>
      </c>
      <c r="B28" s="15">
        <v>40387</v>
      </c>
      <c r="C28" s="9">
        <v>4.718</v>
      </c>
      <c r="D28" s="9">
        <v>4.7430000000000003</v>
      </c>
      <c r="E28" s="9">
        <v>4.9169999999999998</v>
      </c>
      <c r="F28" s="9">
        <v>5.1340000000000003</v>
      </c>
      <c r="G28" s="9">
        <v>5.282</v>
      </c>
      <c r="H28" s="9">
        <v>5.2530000000000001</v>
      </c>
      <c r="I28" s="9">
        <v>5.157</v>
      </c>
      <c r="J28" s="9">
        <v>4.9690000000000003</v>
      </c>
      <c r="K28" s="9">
        <v>4.9829999999999997</v>
      </c>
      <c r="L28" s="9">
        <v>5.0190000000000001</v>
      </c>
      <c r="M28" s="9">
        <v>5.069</v>
      </c>
      <c r="N28" s="9">
        <v>5.1120000000000001</v>
      </c>
      <c r="O28" s="9">
        <v>5.1340000000000003</v>
      </c>
      <c r="P28" s="9">
        <v>5.2119999999999997</v>
      </c>
      <c r="Q28" s="9">
        <v>5.415</v>
      </c>
      <c r="R28" s="9">
        <v>5.6479999999999997</v>
      </c>
      <c r="S28" s="9">
        <v>5.8079999999999998</v>
      </c>
      <c r="T28" s="9">
        <v>5.75</v>
      </c>
      <c r="U28" s="9">
        <v>5.5880000000000001</v>
      </c>
      <c r="V28" s="9">
        <v>5.1980000000000004</v>
      </c>
      <c r="W28" s="9">
        <v>5.202</v>
      </c>
      <c r="X28" s="9">
        <v>5.2320000000000002</v>
      </c>
      <c r="Y28" s="9">
        <v>5.282</v>
      </c>
      <c r="Z28" s="9">
        <v>5.3179999999999996</v>
      </c>
      <c r="AA28" s="9">
        <v>5.3479999999999999</v>
      </c>
      <c r="AB28" s="9">
        <v>5.4329999999999998</v>
      </c>
      <c r="AC28" s="9">
        <v>5.6280000000000001</v>
      </c>
      <c r="AD28" s="9">
        <v>5.843</v>
      </c>
      <c r="AI28" s="16">
        <f t="shared" si="0"/>
        <v>5.214291666666667</v>
      </c>
      <c r="AJ28" s="16">
        <f t="shared" si="1"/>
        <v>5.0999285714285714</v>
      </c>
      <c r="AK28" s="16">
        <f t="shared" si="2"/>
        <v>5.5629999999999997</v>
      </c>
      <c r="AM28" s="16"/>
      <c r="AN28" s="16">
        <f t="shared" si="3"/>
        <v>5.3639999999999999</v>
      </c>
    </row>
    <row r="29" spans="1:40">
      <c r="A29" s="8" t="s">
        <v>8</v>
      </c>
      <c r="B29" s="15">
        <v>40386</v>
      </c>
      <c r="C29" s="9">
        <v>4.6459999999999999</v>
      </c>
      <c r="D29" s="9">
        <v>4.6790000000000003</v>
      </c>
      <c r="E29" s="9">
        <v>4.8949999999999996</v>
      </c>
      <c r="F29" s="9">
        <v>5.1360000000000001</v>
      </c>
      <c r="G29" s="9">
        <v>5.29</v>
      </c>
      <c r="H29" s="9">
        <v>5.2629999999999999</v>
      </c>
      <c r="I29" s="9">
        <v>5.1669999999999998</v>
      </c>
      <c r="J29" s="9">
        <v>4.9820000000000002</v>
      </c>
      <c r="K29" s="9">
        <v>4.9969999999999999</v>
      </c>
      <c r="L29" s="9">
        <v>5.0350000000000001</v>
      </c>
      <c r="M29" s="9">
        <v>5.085</v>
      </c>
      <c r="N29" s="9">
        <v>5.1280000000000001</v>
      </c>
      <c r="O29" s="9">
        <v>5.15</v>
      </c>
      <c r="P29" s="9">
        <v>5.2279999999999998</v>
      </c>
      <c r="Q29" s="9">
        <v>5.4420000000000002</v>
      </c>
      <c r="R29" s="9">
        <v>5.6890000000000001</v>
      </c>
      <c r="S29" s="9">
        <v>5.8559999999999999</v>
      </c>
      <c r="T29" s="9">
        <v>5.798</v>
      </c>
      <c r="U29" s="9">
        <v>5.6360000000000001</v>
      </c>
      <c r="V29" s="9">
        <v>5.2359999999999998</v>
      </c>
      <c r="W29" s="9">
        <v>5.2409999999999997</v>
      </c>
      <c r="X29" s="9">
        <v>5.2729999999999997</v>
      </c>
      <c r="Y29" s="9">
        <v>5.3230000000000004</v>
      </c>
      <c r="Z29" s="9">
        <v>5.3620000000000001</v>
      </c>
      <c r="AA29" s="9">
        <v>5.3920000000000003</v>
      </c>
      <c r="AB29" s="9">
        <v>5.4790000000000001</v>
      </c>
      <c r="AC29" s="9">
        <v>5.6790000000000003</v>
      </c>
      <c r="AD29" s="9">
        <v>5.899</v>
      </c>
      <c r="AI29" s="16">
        <f t="shared" si="0"/>
        <v>5.2307083333333324</v>
      </c>
      <c r="AJ29" s="16">
        <f t="shared" si="1"/>
        <v>5.1055000000000001</v>
      </c>
      <c r="AK29" s="16">
        <f t="shared" si="2"/>
        <v>5.6122500000000004</v>
      </c>
      <c r="AM29" s="16"/>
      <c r="AN29" s="16">
        <f t="shared" si="3"/>
        <v>5.3968333333333334</v>
      </c>
    </row>
    <row r="30" spans="1:40">
      <c r="A30" s="8" t="s">
        <v>7</v>
      </c>
      <c r="B30" s="15">
        <v>40385</v>
      </c>
      <c r="C30" s="9">
        <v>4.5830000000000002</v>
      </c>
      <c r="D30" s="9">
        <v>4.62</v>
      </c>
      <c r="E30" s="9">
        <v>4.8529999999999998</v>
      </c>
      <c r="F30" s="9">
        <v>5.1139999999999999</v>
      </c>
      <c r="G30" s="9">
        <v>5.2770000000000001</v>
      </c>
      <c r="H30" s="9">
        <v>5.2519999999999998</v>
      </c>
      <c r="I30" s="9">
        <v>5.157</v>
      </c>
      <c r="J30" s="9">
        <v>4.9790000000000001</v>
      </c>
      <c r="K30" s="9">
        <v>4.9950000000000001</v>
      </c>
      <c r="L30" s="9">
        <v>5.0350000000000001</v>
      </c>
      <c r="M30" s="9">
        <v>5.0860000000000003</v>
      </c>
      <c r="N30" s="9">
        <v>5.1280000000000001</v>
      </c>
      <c r="O30" s="9">
        <v>5.1509999999999998</v>
      </c>
      <c r="P30" s="9">
        <v>5.2309999999999999</v>
      </c>
      <c r="Q30" s="9">
        <v>5.4470000000000001</v>
      </c>
      <c r="R30" s="9">
        <v>5.6970000000000001</v>
      </c>
      <c r="S30" s="9">
        <v>5.8659999999999997</v>
      </c>
      <c r="T30" s="9">
        <v>5.8079999999999998</v>
      </c>
      <c r="U30" s="9">
        <v>5.6459999999999999</v>
      </c>
      <c r="V30" s="9">
        <v>5.2460000000000004</v>
      </c>
      <c r="W30" s="9">
        <v>5.2510000000000003</v>
      </c>
      <c r="X30" s="9">
        <v>5.2839999999999998</v>
      </c>
      <c r="Y30" s="9">
        <v>5.3339999999999996</v>
      </c>
      <c r="Z30" s="9">
        <v>5.3739999999999997</v>
      </c>
      <c r="AA30" s="9">
        <v>5.4039999999999999</v>
      </c>
      <c r="AB30" s="9">
        <v>5.492</v>
      </c>
      <c r="AC30" s="9">
        <v>5.694</v>
      </c>
      <c r="AD30" s="9">
        <v>5.9139999999999997</v>
      </c>
      <c r="AI30" s="16">
        <f t="shared" si="0"/>
        <v>5.2255833333333337</v>
      </c>
      <c r="AJ30" s="16">
        <f t="shared" si="1"/>
        <v>5.0946428571428566</v>
      </c>
      <c r="AK30" s="16">
        <f t="shared" si="2"/>
        <v>5.6259999999999994</v>
      </c>
      <c r="AM30" s="16"/>
      <c r="AN30" s="16">
        <f t="shared" si="3"/>
        <v>5.4034166666666659</v>
      </c>
    </row>
    <row r="31" spans="1:40">
      <c r="AI31" s="16"/>
    </row>
    <row r="32" spans="1:40" s="18" customFormat="1">
      <c r="A32" s="17" t="s">
        <v>6</v>
      </c>
      <c r="C32" s="18">
        <f t="shared" ref="C32:AE32" si="4">AVERAGE(C11:C31)</f>
        <v>4.4708499999999995</v>
      </c>
      <c r="D32" s="18">
        <f t="shared" si="4"/>
        <v>4.4928999999999997</v>
      </c>
      <c r="E32" s="18">
        <f t="shared" si="4"/>
        <v>4.6968500000000004</v>
      </c>
      <c r="F32" s="18">
        <f t="shared" si="4"/>
        <v>4.9478499999999999</v>
      </c>
      <c r="G32" s="18">
        <f t="shared" si="4"/>
        <v>5.0867500000000003</v>
      </c>
      <c r="H32" s="18">
        <f t="shared" si="4"/>
        <v>5.0641499999999997</v>
      </c>
      <c r="I32" s="18">
        <f t="shared" si="4"/>
        <v>4.9746499999999996</v>
      </c>
      <c r="J32" s="18">
        <f t="shared" si="4"/>
        <v>4.8249999999999993</v>
      </c>
      <c r="K32" s="18">
        <f t="shared" si="4"/>
        <v>4.8430499999999999</v>
      </c>
      <c r="L32" s="18">
        <f t="shared" si="4"/>
        <v>4.8868</v>
      </c>
      <c r="M32" s="18">
        <f t="shared" si="4"/>
        <v>4.942099999999999</v>
      </c>
      <c r="N32" s="18">
        <f t="shared" si="4"/>
        <v>4.9884999999999993</v>
      </c>
      <c r="O32" s="18">
        <f t="shared" si="4"/>
        <v>5.0117999999999991</v>
      </c>
      <c r="P32" s="18">
        <f t="shared" si="4"/>
        <v>5.0896999999999988</v>
      </c>
      <c r="Q32" s="18">
        <f t="shared" si="4"/>
        <v>5.3040000000000003</v>
      </c>
      <c r="R32" s="18">
        <f t="shared" si="4"/>
        <v>5.5593499999999993</v>
      </c>
      <c r="S32" s="18">
        <f t="shared" si="4"/>
        <v>5.7247499999999993</v>
      </c>
      <c r="T32" s="18">
        <f t="shared" si="4"/>
        <v>5.6692499999999999</v>
      </c>
      <c r="U32" s="18">
        <f t="shared" si="4"/>
        <v>5.5136499999999993</v>
      </c>
      <c r="V32" s="18">
        <f t="shared" si="4"/>
        <v>5.1713000000000005</v>
      </c>
      <c r="W32" s="18">
        <f t="shared" si="4"/>
        <v>5.1721500000000002</v>
      </c>
      <c r="X32" s="18">
        <f t="shared" si="4"/>
        <v>5.2017000000000007</v>
      </c>
      <c r="Y32" s="18">
        <f t="shared" si="4"/>
        <v>5.2487000000000013</v>
      </c>
      <c r="Z32" s="18">
        <f t="shared" si="4"/>
        <v>5.2832499999999989</v>
      </c>
      <c r="AA32" s="18">
        <f t="shared" si="4"/>
        <v>5.3095499999999998</v>
      </c>
      <c r="AB32" s="18">
        <f t="shared" si="4"/>
        <v>5.38835</v>
      </c>
      <c r="AC32" s="18">
        <f t="shared" si="4"/>
        <v>5.5824000000000016</v>
      </c>
      <c r="AD32" s="18">
        <f t="shared" si="4"/>
        <v>5.8032500000000002</v>
      </c>
      <c r="AE32" s="18" t="e">
        <f t="shared" si="4"/>
        <v>#DIV/0!</v>
      </c>
      <c r="AI32" s="18">
        <f>AVERAGE(AI11:AI31)</f>
        <v>5.0903770833333324</v>
      </c>
      <c r="AJ32" s="18">
        <f>AVERAGE(AJ11:AJ31)</f>
        <v>4.939578571428572</v>
      </c>
      <c r="AK32" s="18">
        <f>AVERAGE(AK11:AK31)</f>
        <v>5.5208874999999997</v>
      </c>
      <c r="AN32" s="18">
        <f>AVERAGE(AN11:AN31)</f>
        <v>5.2790208333333339</v>
      </c>
    </row>
    <row r="34" spans="1:30" ht="13.5" thickBot="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hidden="1">
      <c r="L35" s="21" t="s">
        <v>5</v>
      </c>
      <c r="N35" s="14"/>
    </row>
    <row r="36" spans="1:30" ht="7.5" hidden="1" customHeight="1">
      <c r="B36" s="8"/>
      <c r="C36" s="8"/>
      <c r="D36" s="8"/>
      <c r="E36" s="8"/>
      <c r="F36" s="8"/>
      <c r="G36" s="8"/>
    </row>
    <row r="37" spans="1:30" ht="15.75" hidden="1">
      <c r="B37" s="8" t="s">
        <v>4</v>
      </c>
      <c r="C37" s="8"/>
      <c r="D37" s="8"/>
      <c r="E37" s="8"/>
      <c r="F37" s="8"/>
      <c r="G37" s="8"/>
      <c r="L37" s="22">
        <f>$AI$32</f>
        <v>5.0903770833333324</v>
      </c>
    </row>
    <row r="38" spans="1:30" ht="5.25" hidden="1" customHeight="1">
      <c r="B38" s="8"/>
      <c r="C38" s="8"/>
      <c r="D38" s="8"/>
      <c r="E38" s="8"/>
      <c r="F38" s="8"/>
      <c r="G38" s="8"/>
      <c r="L38" s="23"/>
    </row>
    <row r="39" spans="1:30" ht="9" hidden="1" customHeight="1">
      <c r="B39" s="8"/>
      <c r="C39" s="8"/>
      <c r="D39" s="8"/>
      <c r="E39" s="8"/>
      <c r="F39" s="8"/>
      <c r="G39" s="8"/>
      <c r="L39" s="23"/>
    </row>
    <row r="40" spans="1:30" ht="15.75" hidden="1">
      <c r="B40" s="24" t="s">
        <v>3</v>
      </c>
      <c r="C40" s="8"/>
      <c r="D40" s="8"/>
      <c r="E40" s="8"/>
      <c r="F40" s="8"/>
      <c r="G40" s="8"/>
      <c r="L40" s="22">
        <f>$AJ$32</f>
        <v>4.939578571428572</v>
      </c>
    </row>
    <row r="41" spans="1:30" ht="7.5" hidden="1" customHeight="1">
      <c r="L41" s="25"/>
    </row>
    <row r="42" spans="1:30" ht="6.75" hidden="1" customHeight="1" thickBot="1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6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30" ht="9" hidden="1" customHeight="1">
      <c r="L43" s="25"/>
    </row>
    <row r="44" spans="1:30" ht="4.5" hidden="1" customHeight="1">
      <c r="L44" s="25"/>
    </row>
    <row r="45" spans="1:30" ht="6.75" hidden="1" customHeight="1">
      <c r="L45" s="25"/>
    </row>
    <row r="46" spans="1:30" ht="12" hidden="1" customHeight="1">
      <c r="B46" s="8" t="s">
        <v>2</v>
      </c>
      <c r="C46" s="8"/>
      <c r="D46" s="8"/>
      <c r="E46" s="8"/>
      <c r="F46" s="8"/>
      <c r="G46" s="8"/>
      <c r="L46" s="22">
        <f>$AM$32</f>
        <v>0</v>
      </c>
    </row>
    <row r="47" spans="1:30" ht="5.25" hidden="1" customHeight="1">
      <c r="B47" s="8"/>
      <c r="C47" s="8"/>
      <c r="D47" s="8"/>
      <c r="E47" s="8"/>
      <c r="F47" s="8"/>
      <c r="G47" s="8"/>
      <c r="L47" s="23"/>
    </row>
    <row r="48" spans="1:30" ht="12" hidden="1" customHeight="1">
      <c r="B48" s="8" t="s">
        <v>1</v>
      </c>
      <c r="C48" s="8"/>
      <c r="D48" s="8"/>
      <c r="E48" s="8"/>
      <c r="F48" s="8"/>
      <c r="G48" s="8"/>
      <c r="L48" s="27">
        <f>$AN$32</f>
        <v>5.2790208333333339</v>
      </c>
    </row>
    <row r="49" spans="1:15" hidden="1"/>
    <row r="50" spans="1:15">
      <c r="A50" s="9"/>
      <c r="O50" s="9" t="s">
        <v>0</v>
      </c>
    </row>
  </sheetData>
  <pageMargins left="0.17" right="0.17" top="1" bottom="1" header="0.5" footer="0.5"/>
  <pageSetup scale="4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N19"/>
  <sheetViews>
    <sheetView view="pageBreakPreview" zoomScale="60" zoomScaleNormal="100" workbookViewId="0">
      <selection activeCell="A5" sqref="A5"/>
    </sheetView>
  </sheetViews>
  <sheetFormatPr defaultRowHeight="12.75"/>
  <cols>
    <col min="1" max="1" width="9.85546875" bestFit="1" customWidth="1"/>
    <col min="2" max="2" width="11.85546875" bestFit="1" customWidth="1"/>
    <col min="3" max="3" width="12.28515625" bestFit="1" customWidth="1"/>
    <col min="4" max="4" width="12.5703125" bestFit="1" customWidth="1"/>
    <col min="5" max="5" width="12.28515625" bestFit="1" customWidth="1"/>
    <col min="6" max="6" width="12.7109375" bestFit="1" customWidth="1"/>
    <col min="7" max="7" width="11.85546875" bestFit="1" customWidth="1"/>
    <col min="8" max="8" width="11.28515625" bestFit="1" customWidth="1"/>
    <col min="9" max="9" width="12.5703125" bestFit="1" customWidth="1"/>
    <col min="10" max="10" width="12.28515625" bestFit="1" customWidth="1"/>
    <col min="11" max="11" width="12" bestFit="1" customWidth="1"/>
    <col min="12" max="12" width="12.5703125" bestFit="1" customWidth="1"/>
    <col min="13" max="13" width="12.28515625" bestFit="1" customWidth="1"/>
    <col min="14" max="14" width="9.28515625" bestFit="1" customWidth="1"/>
  </cols>
  <sheetData>
    <row r="4" spans="1:14">
      <c r="A4" t="s">
        <v>38</v>
      </c>
    </row>
    <row r="5" spans="1:14">
      <c r="B5" s="2">
        <v>40909</v>
      </c>
      <c r="C5" s="2">
        <v>40940</v>
      </c>
      <c r="D5" s="2">
        <v>40969</v>
      </c>
      <c r="E5" s="2">
        <v>41000</v>
      </c>
      <c r="F5" s="2">
        <v>41030</v>
      </c>
      <c r="G5" s="2">
        <v>41061</v>
      </c>
      <c r="H5" s="2">
        <v>41091</v>
      </c>
      <c r="I5" s="2">
        <v>41122</v>
      </c>
      <c r="J5" s="2">
        <v>41153</v>
      </c>
      <c r="K5" s="2">
        <v>41183</v>
      </c>
      <c r="L5" s="2">
        <v>41214</v>
      </c>
      <c r="M5" s="2">
        <v>41244</v>
      </c>
      <c r="N5" s="2" t="s">
        <v>37</v>
      </c>
    </row>
    <row r="6" spans="1:14">
      <c r="A6" t="s">
        <v>33</v>
      </c>
      <c r="B6" s="1">
        <f>NYMEX!S32</f>
        <v>5.7247499999999993</v>
      </c>
      <c r="C6" s="1">
        <f>NYMEX!T32</f>
        <v>5.6692499999999999</v>
      </c>
      <c r="D6" s="1">
        <f>NYMEX!U32</f>
        <v>5.5136499999999993</v>
      </c>
      <c r="E6" s="1">
        <f>NYMEX!V32</f>
        <v>5.1713000000000005</v>
      </c>
      <c r="F6" s="1">
        <f>NYMEX!W32</f>
        <v>5.1721500000000002</v>
      </c>
      <c r="G6" s="1">
        <f>NYMEX!X32</f>
        <v>5.2017000000000007</v>
      </c>
      <c r="H6" s="1">
        <f>NYMEX!Y32</f>
        <v>5.2487000000000013</v>
      </c>
      <c r="I6" s="1">
        <f>NYMEX!Z32</f>
        <v>5.2832499999999989</v>
      </c>
      <c r="J6" s="1">
        <f>NYMEX!AA32</f>
        <v>5.3095499999999998</v>
      </c>
      <c r="K6" s="1">
        <f>NYMEX!AB32</f>
        <v>5.38835</v>
      </c>
      <c r="L6" s="1">
        <f>NYMEX!AC32</f>
        <v>5.5824000000000016</v>
      </c>
      <c r="M6" s="1">
        <f>NYMEX!AD32</f>
        <v>5.8032500000000002</v>
      </c>
      <c r="N6" s="5">
        <f>AVERAGE(B6:M6)</f>
        <v>5.4223583333333343</v>
      </c>
    </row>
    <row r="7" spans="1:14">
      <c r="A7" t="s">
        <v>34</v>
      </c>
      <c r="B7" s="1">
        <v>0.05</v>
      </c>
      <c r="C7" s="1">
        <v>0.05</v>
      </c>
      <c r="D7" s="1">
        <v>0.05</v>
      </c>
      <c r="E7" s="1">
        <v>0.05</v>
      </c>
      <c r="F7" s="1">
        <v>0.05</v>
      </c>
      <c r="G7" s="1">
        <v>0.05</v>
      </c>
      <c r="H7" s="1">
        <v>0.05</v>
      </c>
      <c r="I7" s="1">
        <v>0.05</v>
      </c>
      <c r="J7" s="1">
        <v>0.05</v>
      </c>
      <c r="K7" s="1">
        <v>0.05</v>
      </c>
      <c r="L7" s="1">
        <v>0.05</v>
      </c>
      <c r="M7" s="1">
        <v>0.05</v>
      </c>
      <c r="N7" s="5">
        <f>AVERAGE(B7:M7)</f>
        <v>4.9999999999999996E-2</v>
      </c>
    </row>
    <row r="8" spans="1:14">
      <c r="A8" s="3" t="s">
        <v>35</v>
      </c>
      <c r="B8" s="4">
        <f>B6*0.01/(1-0.01)</f>
        <v>5.7825757575757572E-2</v>
      </c>
      <c r="C8" s="4">
        <f t="shared" ref="C8:M8" si="0">C6*0.01/(1-0.01)</f>
        <v>5.7265151515151519E-2</v>
      </c>
      <c r="D8" s="4">
        <f t="shared" si="0"/>
        <v>5.5693434343434337E-2</v>
      </c>
      <c r="E8" s="4">
        <f t="shared" si="0"/>
        <v>5.2235353535353544E-2</v>
      </c>
      <c r="F8" s="4">
        <f t="shared" si="0"/>
        <v>5.2243939393939398E-2</v>
      </c>
      <c r="G8" s="4">
        <f t="shared" si="0"/>
        <v>5.2542424242424252E-2</v>
      </c>
      <c r="H8" s="4">
        <f t="shared" si="0"/>
        <v>5.3017171717171734E-2</v>
      </c>
      <c r="I8" s="4">
        <f t="shared" si="0"/>
        <v>5.336616161616161E-2</v>
      </c>
      <c r="J8" s="4">
        <f t="shared" si="0"/>
        <v>5.3631818181818176E-2</v>
      </c>
      <c r="K8" s="4">
        <f t="shared" si="0"/>
        <v>5.4427777777777776E-2</v>
      </c>
      <c r="L8" s="4">
        <f t="shared" si="0"/>
        <v>5.6387878787878806E-2</v>
      </c>
      <c r="M8" s="4">
        <f t="shared" si="0"/>
        <v>5.8618686868686869E-2</v>
      </c>
      <c r="N8" s="6">
        <f>AVERAGE(B8:M8)</f>
        <v>5.4771296296296297E-2</v>
      </c>
    </row>
    <row r="9" spans="1:14">
      <c r="A9" t="s">
        <v>36</v>
      </c>
      <c r="B9" s="5">
        <f>B6+B7+B8</f>
        <v>5.8325757575757571</v>
      </c>
      <c r="C9" s="5">
        <f t="shared" ref="C9:M9" si="1">C6+C7+C8</f>
        <v>5.7765151515151514</v>
      </c>
      <c r="D9" s="5">
        <f t="shared" si="1"/>
        <v>5.6193434343434339</v>
      </c>
      <c r="E9" s="5">
        <f t="shared" si="1"/>
        <v>5.2735353535353537</v>
      </c>
      <c r="F9" s="5">
        <f t="shared" si="1"/>
        <v>5.2743939393939394</v>
      </c>
      <c r="G9" s="5">
        <f t="shared" si="1"/>
        <v>5.3042424242424246</v>
      </c>
      <c r="H9" s="5">
        <f t="shared" si="1"/>
        <v>5.3517171717171728</v>
      </c>
      <c r="I9" s="5">
        <f t="shared" si="1"/>
        <v>5.3866161616161605</v>
      </c>
      <c r="J9" s="5">
        <f t="shared" si="1"/>
        <v>5.4131818181818181</v>
      </c>
      <c r="K9" s="5">
        <f t="shared" si="1"/>
        <v>5.4927777777777775</v>
      </c>
      <c r="L9" s="5">
        <f t="shared" si="1"/>
        <v>5.6887878787878803</v>
      </c>
      <c r="M9" s="5">
        <f t="shared" si="1"/>
        <v>5.9118686868686865</v>
      </c>
      <c r="N9" s="5">
        <f>AVERAGE(B9:M9)</f>
        <v>5.5271296296296297</v>
      </c>
    </row>
    <row r="11" spans="1:14">
      <c r="A11" t="s">
        <v>39</v>
      </c>
      <c r="N11" s="5"/>
    </row>
    <row r="12" spans="1:14" ht="13.5" thickBo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3.5" thickBot="1">
      <c r="A13" t="s">
        <v>36</v>
      </c>
      <c r="B13" s="5">
        <f>B9*1.03</f>
        <v>6.00755303030303</v>
      </c>
      <c r="C13" s="5">
        <f t="shared" ref="C13:N13" si="2">C9*1.03</f>
        <v>5.9498106060606064</v>
      </c>
      <c r="D13" s="5">
        <f t="shared" si="2"/>
        <v>5.7879237373737373</v>
      </c>
      <c r="E13" s="5">
        <f t="shared" si="2"/>
        <v>5.4317414141414142</v>
      </c>
      <c r="F13" s="5">
        <f t="shared" si="2"/>
        <v>5.4326257575757575</v>
      </c>
      <c r="G13" s="5">
        <f t="shared" si="2"/>
        <v>5.4633696969696972</v>
      </c>
      <c r="H13" s="5">
        <f t="shared" si="2"/>
        <v>5.5122686868686879</v>
      </c>
      <c r="I13" s="5">
        <f t="shared" si="2"/>
        <v>5.5482146464646451</v>
      </c>
      <c r="J13" s="5">
        <f t="shared" si="2"/>
        <v>5.5755772727272728</v>
      </c>
      <c r="K13" s="5">
        <f t="shared" si="2"/>
        <v>5.6575611111111108</v>
      </c>
      <c r="L13" s="5">
        <f t="shared" si="2"/>
        <v>5.859451515151517</v>
      </c>
      <c r="M13" s="5">
        <f t="shared" si="2"/>
        <v>6.0892247474747476</v>
      </c>
      <c r="N13" s="7">
        <f t="shared" si="2"/>
        <v>5.6929435185185184</v>
      </c>
    </row>
    <row r="19" spans="2:13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</sheetData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NYMEX</vt:lpstr>
      <vt:lpstr>Storage Price</vt:lpstr>
      <vt:lpstr>NYMEX!Print_Area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Hiller</dc:creator>
  <cp:lastModifiedBy>BDWILCOX</cp:lastModifiedBy>
  <cp:lastPrinted>2011-08-26T17:29:42Z</cp:lastPrinted>
  <dcterms:created xsi:type="dcterms:W3CDTF">2011-08-25T13:36:28Z</dcterms:created>
  <dcterms:modified xsi:type="dcterms:W3CDTF">2011-09-07T20:48:15Z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435952465</vt:i4>
  </property>
  <property fmtid="{D5CDD505-2E9C-101B-9397-08002B2CF9AE}" pid="3" name="_NewReviewCycle">
    <vt:lpwstr/>
  </property>
  <property fmtid="{D5CDD505-2E9C-101B-9397-08002B2CF9AE}" pid="4" name="_EmailSubject">
    <vt:lpwstr>FINAL STAFF POD 31</vt:lpwstr>
  </property>
  <property fmtid="{D5CDD505-2E9C-101B-9397-08002B2CF9AE}" pid="5" name="_AuthorEmail">
    <vt:lpwstr>SMFITZGE@southernco.com</vt:lpwstr>
  </property>
  <property fmtid="{D5CDD505-2E9C-101B-9397-08002B2CF9AE}" pid="6" name="_AuthorEmailDisplayName">
    <vt:lpwstr>Fitzgerald, Sybelle M.</vt:lpwstr>
  </property>
  <property fmtid="{D5CDD505-2E9C-101B-9397-08002B2CF9AE}" pid="7" name="_PreviousAdHocReviewCycleID">
    <vt:i4>313209080</vt:i4>
  </property>
  <property fmtid="{D5CDD505-2E9C-101B-9397-08002B2CF9AE}" pid="8" name="_ReviewingToolsShownOnce">
    <vt:lpwstr/>
  </property>
</Properties>
</file>