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12270"/>
  </bookViews>
  <sheets>
    <sheet name="PE Summary - Total" sheetId="8" r:id="rId1"/>
    <sheet name="PE Summary - General Plant" sheetId="9" r:id="rId2"/>
    <sheet name="2558 - Distribution" sheetId="4" r:id="rId3"/>
    <sheet name="4365" sheetId="5" r:id="rId4"/>
    <sheet name="4380" sheetId="6" r:id="rId5"/>
    <sheet name="4379" sheetId="7" r:id="rId6"/>
    <sheet name="Sheet2" sheetId="2" r:id="rId7"/>
    <sheet name="Sheet3" sheetId="3" r:id="rId8"/>
  </sheets>
  <definedNames>
    <definedName name="_xlnm.Print_Area" localSheetId="2">'2558 - Distribution'!$D$1:$AB$31</definedName>
    <definedName name="_xlnm.Print_Area" localSheetId="3">'4365'!$D$1:$AB$31</definedName>
    <definedName name="_xlnm.Print_Area" localSheetId="5">'4379'!$D$1:$AB$31</definedName>
    <definedName name="_xlnm.Print_Area" localSheetId="4">'4380'!$D$1:$AB$31</definedName>
    <definedName name="_xlnm.Print_Area" localSheetId="1">'PE Summary - General Plant'!$D$1:$AB$31</definedName>
    <definedName name="_xlnm.Print_Area" localSheetId="0">'PE Summary - Total'!$D$1:$AB$31</definedName>
    <definedName name="_xlnm.Print_Titles" localSheetId="2">'2558 - Distribution'!$A:$A</definedName>
    <definedName name="_xlnm.Print_Titles" localSheetId="3">'4365'!$A:$A</definedName>
    <definedName name="_xlnm.Print_Titles" localSheetId="5">'4379'!$A:$A</definedName>
    <definedName name="_xlnm.Print_Titles" localSheetId="4">'4380'!$A:$A</definedName>
    <definedName name="_xlnm.Print_Titles" localSheetId="1">'PE Summary - General Plant'!$A:$A</definedName>
    <definedName name="_xlnm.Print_Titles" localSheetId="0">'PE Summary - Total'!$A:$A</definedName>
  </definedNames>
  <calcPr calcId="125725" calcMode="manual"/>
</workbook>
</file>

<file path=xl/calcChain.xml><?xml version="1.0" encoding="utf-8"?>
<calcChain xmlns="http://schemas.openxmlformats.org/spreadsheetml/2006/main">
  <c r="AC12" i="8"/>
  <c r="AC5"/>
  <c r="AD30"/>
  <c r="AD29"/>
  <c r="AD28"/>
  <c r="AB24" i="7"/>
  <c r="AA24"/>
  <c r="Z24"/>
  <c r="Y24"/>
  <c r="X24"/>
  <c r="W24"/>
  <c r="V24"/>
  <c r="U24"/>
  <c r="T24"/>
  <c r="S24"/>
  <c r="R24"/>
  <c r="Q24"/>
  <c r="AE24" s="1"/>
  <c r="O24"/>
  <c r="N24"/>
  <c r="M24"/>
  <c r="L24"/>
  <c r="K24"/>
  <c r="J24"/>
  <c r="I24"/>
  <c r="H24"/>
  <c r="G24"/>
  <c r="F24"/>
  <c r="E24"/>
  <c r="D24"/>
  <c r="AD24" s="1"/>
  <c r="AB23"/>
  <c r="AA23"/>
  <c r="Z23"/>
  <c r="Y23"/>
  <c r="X23"/>
  <c r="W23"/>
  <c r="V23"/>
  <c r="U23"/>
  <c r="T23"/>
  <c r="S23"/>
  <c r="R23"/>
  <c r="Q23"/>
  <c r="AE23" s="1"/>
  <c r="O23"/>
  <c r="N23"/>
  <c r="M23"/>
  <c r="L23"/>
  <c r="K23"/>
  <c r="J23"/>
  <c r="I23"/>
  <c r="H23"/>
  <c r="G23"/>
  <c r="F23"/>
  <c r="E23"/>
  <c r="D23"/>
  <c r="AD23" s="1"/>
  <c r="AB24" i="6"/>
  <c r="AA24"/>
  <c r="Z24"/>
  <c r="Y24"/>
  <c r="X24"/>
  <c r="W24"/>
  <c r="V24"/>
  <c r="U24"/>
  <c r="T24"/>
  <c r="S24"/>
  <c r="R24"/>
  <c r="Q24"/>
  <c r="AE24" s="1"/>
  <c r="O24"/>
  <c r="N24"/>
  <c r="M24"/>
  <c r="L24"/>
  <c r="K24"/>
  <c r="J24"/>
  <c r="I24"/>
  <c r="H24"/>
  <c r="G24"/>
  <c r="F24"/>
  <c r="E24"/>
  <c r="D24"/>
  <c r="AD24" s="1"/>
  <c r="AB23"/>
  <c r="AA23"/>
  <c r="Z23"/>
  <c r="Y23"/>
  <c r="X23"/>
  <c r="W23"/>
  <c r="V23"/>
  <c r="U23"/>
  <c r="T23"/>
  <c r="S23"/>
  <c r="R23"/>
  <c r="Q23"/>
  <c r="AE23" s="1"/>
  <c r="O23"/>
  <c r="N23"/>
  <c r="M23"/>
  <c r="L23"/>
  <c r="K23"/>
  <c r="J23"/>
  <c r="I23"/>
  <c r="H23"/>
  <c r="G23"/>
  <c r="F23"/>
  <c r="E23"/>
  <c r="D23"/>
  <c r="AD23" s="1"/>
  <c r="AB24" i="5"/>
  <c r="AA24"/>
  <c r="Z24"/>
  <c r="Y24"/>
  <c r="X24"/>
  <c r="W24"/>
  <c r="V24"/>
  <c r="U24"/>
  <c r="T24"/>
  <c r="S24"/>
  <c r="R24"/>
  <c r="Q24"/>
  <c r="AE24" s="1"/>
  <c r="O24"/>
  <c r="N24"/>
  <c r="M24"/>
  <c r="L24"/>
  <c r="K24"/>
  <c r="J24"/>
  <c r="I24"/>
  <c r="H24"/>
  <c r="G24"/>
  <c r="F24"/>
  <c r="E24"/>
  <c r="D24"/>
  <c r="AD24" s="1"/>
  <c r="AB23"/>
  <c r="AA23"/>
  <c r="Z23"/>
  <c r="Y23"/>
  <c r="X23"/>
  <c r="W23"/>
  <c r="V23"/>
  <c r="U23"/>
  <c r="T23"/>
  <c r="S23"/>
  <c r="R23"/>
  <c r="Q23"/>
  <c r="AE23" s="1"/>
  <c r="O23"/>
  <c r="N23"/>
  <c r="M23"/>
  <c r="L23"/>
  <c r="K23"/>
  <c r="J23"/>
  <c r="I23"/>
  <c r="H23"/>
  <c r="G23"/>
  <c r="F23"/>
  <c r="E23"/>
  <c r="D23"/>
  <c r="AD23" s="1"/>
  <c r="S23" i="4"/>
  <c r="T23"/>
  <c r="U23"/>
  <c r="V23"/>
  <c r="W23"/>
  <c r="X23"/>
  <c r="Y23"/>
  <c r="Z23"/>
  <c r="AA23"/>
  <c r="AB23"/>
  <c r="S24"/>
  <c r="T24"/>
  <c r="U24"/>
  <c r="V24"/>
  <c r="W24"/>
  <c r="X24"/>
  <c r="Y24"/>
  <c r="Z24"/>
  <c r="AA24"/>
  <c r="AB24"/>
  <c r="R24"/>
  <c r="R23"/>
  <c r="Q24"/>
  <c r="Q23"/>
  <c r="E24"/>
  <c r="F24"/>
  <c r="G24"/>
  <c r="H24"/>
  <c r="I24"/>
  <c r="J24"/>
  <c r="K24"/>
  <c r="L24"/>
  <c r="M24"/>
  <c r="N24"/>
  <c r="O24"/>
  <c r="D24"/>
  <c r="E23"/>
  <c r="F23"/>
  <c r="G23"/>
  <c r="H23"/>
  <c r="I23"/>
  <c r="J23"/>
  <c r="K23"/>
  <c r="L23"/>
  <c r="M23"/>
  <c r="N23"/>
  <c r="O23"/>
  <c r="D23"/>
  <c r="AC23" i="5" l="1"/>
  <c r="AC24"/>
  <c r="P23"/>
  <c r="P24"/>
  <c r="AC23" i="7"/>
  <c r="AC24"/>
  <c r="P23"/>
  <c r="P24"/>
  <c r="AC23" i="6"/>
  <c r="AC24"/>
  <c r="P23"/>
  <c r="P24"/>
  <c r="P24" i="4" l="1"/>
  <c r="P23"/>
  <c r="AB24" i="9"/>
  <c r="AA24"/>
  <c r="Z24"/>
  <c r="Y24"/>
  <c r="X24"/>
  <c r="W24"/>
  <c r="V24"/>
  <c r="U24"/>
  <c r="T24"/>
  <c r="S24"/>
  <c r="R24"/>
  <c r="Q24"/>
  <c r="AB23"/>
  <c r="AA23"/>
  <c r="Z23"/>
  <c r="Y23"/>
  <c r="X23"/>
  <c r="W23"/>
  <c r="V23"/>
  <c r="U23"/>
  <c r="T23"/>
  <c r="S23"/>
  <c r="R23"/>
  <c r="Q23"/>
  <c r="O24"/>
  <c r="N24"/>
  <c r="M24"/>
  <c r="L24"/>
  <c r="K24"/>
  <c r="J24"/>
  <c r="I24"/>
  <c r="H24"/>
  <c r="G24"/>
  <c r="F24"/>
  <c r="E24"/>
  <c r="D24"/>
  <c r="C24"/>
  <c r="O23"/>
  <c r="N23"/>
  <c r="M23"/>
  <c r="L23"/>
  <c r="K23"/>
  <c r="J23"/>
  <c r="I23"/>
  <c r="H23"/>
  <c r="G23"/>
  <c r="F23"/>
  <c r="E23"/>
  <c r="D23"/>
  <c r="C23"/>
  <c r="B24"/>
  <c r="B23"/>
  <c r="AB10"/>
  <c r="AA10"/>
  <c r="Z10"/>
  <c r="Y10"/>
  <c r="X10"/>
  <c r="W10"/>
  <c r="V10"/>
  <c r="U10"/>
  <c r="T10"/>
  <c r="S10"/>
  <c r="R10"/>
  <c r="Q10"/>
  <c r="O10"/>
  <c r="N10"/>
  <c r="M10"/>
  <c r="L10"/>
  <c r="K10"/>
  <c r="J10"/>
  <c r="I10"/>
  <c r="H10"/>
  <c r="G10"/>
  <c r="F10"/>
  <c r="E10"/>
  <c r="D10"/>
  <c r="C10"/>
  <c r="B10"/>
  <c r="AB9"/>
  <c r="AA9"/>
  <c r="Z9"/>
  <c r="Y9"/>
  <c r="X9"/>
  <c r="W9"/>
  <c r="V9"/>
  <c r="U9"/>
  <c r="T9"/>
  <c r="S9"/>
  <c r="R9"/>
  <c r="Q9"/>
  <c r="O9"/>
  <c r="N9"/>
  <c r="M9"/>
  <c r="L9"/>
  <c r="K9"/>
  <c r="J9"/>
  <c r="I9"/>
  <c r="H9"/>
  <c r="G9"/>
  <c r="F9"/>
  <c r="E9"/>
  <c r="D9"/>
  <c r="C9"/>
  <c r="B9"/>
  <c r="AB3"/>
  <c r="AA3"/>
  <c r="Z3"/>
  <c r="Y3"/>
  <c r="X3"/>
  <c r="W3"/>
  <c r="V3"/>
  <c r="U3"/>
  <c r="T3"/>
  <c r="S3"/>
  <c r="R3"/>
  <c r="Q3"/>
  <c r="O3"/>
  <c r="N3"/>
  <c r="M3"/>
  <c r="L3"/>
  <c r="K3"/>
  <c r="J3"/>
  <c r="I3"/>
  <c r="H3"/>
  <c r="G3"/>
  <c r="F3"/>
  <c r="E3"/>
  <c r="D3"/>
  <c r="C3"/>
  <c r="B3"/>
  <c r="AB2"/>
  <c r="AA2"/>
  <c r="Z2"/>
  <c r="Y2"/>
  <c r="X2"/>
  <c r="W2"/>
  <c r="V2"/>
  <c r="U2"/>
  <c r="T2"/>
  <c r="S2"/>
  <c r="R2"/>
  <c r="Q2"/>
  <c r="O2"/>
  <c r="N2"/>
  <c r="M2"/>
  <c r="L2"/>
  <c r="K2"/>
  <c r="J2"/>
  <c r="I2"/>
  <c r="H2"/>
  <c r="G2"/>
  <c r="F2"/>
  <c r="E2"/>
  <c r="D2"/>
  <c r="C2"/>
  <c r="B2"/>
  <c r="AE24"/>
  <c r="AD24"/>
  <c r="AB25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C11"/>
  <c r="B11"/>
  <c r="AB11"/>
  <c r="AA11"/>
  <c r="Z11"/>
  <c r="Y11"/>
  <c r="X11"/>
  <c r="W11"/>
  <c r="V11"/>
  <c r="U11"/>
  <c r="T11"/>
  <c r="S11"/>
  <c r="R11"/>
  <c r="Q11"/>
  <c r="O11"/>
  <c r="N11"/>
  <c r="M11"/>
  <c r="L11"/>
  <c r="K11"/>
  <c r="J11"/>
  <c r="I11"/>
  <c r="H11"/>
  <c r="G11"/>
  <c r="F11"/>
  <c r="E11"/>
  <c r="D11"/>
  <c r="AB18"/>
  <c r="AA18"/>
  <c r="Z18"/>
  <c r="Y18"/>
  <c r="X18"/>
  <c r="W18"/>
  <c r="V18"/>
  <c r="U18"/>
  <c r="T18"/>
  <c r="S18"/>
  <c r="R18"/>
  <c r="Q18"/>
  <c r="O18"/>
  <c r="N18"/>
  <c r="M18"/>
  <c r="L18"/>
  <c r="K18"/>
  <c r="J18"/>
  <c r="I18"/>
  <c r="H18"/>
  <c r="G18"/>
  <c r="F18"/>
  <c r="E18"/>
  <c r="D18"/>
  <c r="AB17"/>
  <c r="AA4"/>
  <c r="AA19" s="1"/>
  <c r="Z17"/>
  <c r="Y4"/>
  <c r="Y19" s="1"/>
  <c r="X17"/>
  <c r="W4"/>
  <c r="W19" s="1"/>
  <c r="V17"/>
  <c r="U4"/>
  <c r="U19" s="1"/>
  <c r="T17"/>
  <c r="S4"/>
  <c r="S19" s="1"/>
  <c r="R17"/>
  <c r="Q4"/>
  <c r="Q19" s="1"/>
  <c r="AC2"/>
  <c r="N17"/>
  <c r="M17"/>
  <c r="L17"/>
  <c r="K17"/>
  <c r="J17"/>
  <c r="I17"/>
  <c r="H17"/>
  <c r="G17"/>
  <c r="F17"/>
  <c r="E17"/>
  <c r="D17"/>
  <c r="AE24" i="4"/>
  <c r="AD24"/>
  <c r="AC24"/>
  <c r="AE23"/>
  <c r="AD23"/>
  <c r="AC23"/>
  <c r="AC10"/>
  <c r="AC9"/>
  <c r="AC3"/>
  <c r="AC2"/>
  <c r="AC10" i="5"/>
  <c r="AC9"/>
  <c r="AC3"/>
  <c r="AC2"/>
  <c r="AC10" i="6"/>
  <c r="AC9"/>
  <c r="AC3"/>
  <c r="AC2"/>
  <c r="AC10" i="7"/>
  <c r="AC9"/>
  <c r="AC3"/>
  <c r="AC2"/>
  <c r="AC11" i="9" l="1"/>
  <c r="AC3"/>
  <c r="AC9"/>
  <c r="AC10"/>
  <c r="C4"/>
  <c r="C19" s="1"/>
  <c r="E4"/>
  <c r="E19" s="1"/>
  <c r="G4"/>
  <c r="G19" s="1"/>
  <c r="I4"/>
  <c r="I19" s="1"/>
  <c r="K4"/>
  <c r="K19" s="1"/>
  <c r="M4"/>
  <c r="M19" s="1"/>
  <c r="O4"/>
  <c r="R4"/>
  <c r="R19" s="1"/>
  <c r="T4"/>
  <c r="T19" s="1"/>
  <c r="V4"/>
  <c r="V19" s="1"/>
  <c r="X4"/>
  <c r="X19" s="1"/>
  <c r="Z4"/>
  <c r="Z19" s="1"/>
  <c r="AB4"/>
  <c r="AB19" s="1"/>
  <c r="O17"/>
  <c r="Q17"/>
  <c r="S17"/>
  <c r="U17"/>
  <c r="W17"/>
  <c r="Y17"/>
  <c r="AA17"/>
  <c r="AD25"/>
  <c r="P25"/>
  <c r="AE25"/>
  <c r="AC25"/>
  <c r="P18"/>
  <c r="AC18"/>
  <c r="B4"/>
  <c r="B19" s="1"/>
  <c r="D4"/>
  <c r="D19" s="1"/>
  <c r="F4"/>
  <c r="F19" s="1"/>
  <c r="H4"/>
  <c r="H19" s="1"/>
  <c r="J4"/>
  <c r="J19" s="1"/>
  <c r="L4"/>
  <c r="L19" s="1"/>
  <c r="N4"/>
  <c r="N19" s="1"/>
  <c r="AC23"/>
  <c r="AE23"/>
  <c r="AC24"/>
  <c r="P23"/>
  <c r="AD23"/>
  <c r="P24"/>
  <c r="AB24" i="8"/>
  <c r="AA24"/>
  <c r="Z24"/>
  <c r="Y24"/>
  <c r="X24"/>
  <c r="W24"/>
  <c r="V24"/>
  <c r="U24"/>
  <c r="T24"/>
  <c r="S24"/>
  <c r="R24"/>
  <c r="Q24"/>
  <c r="O24"/>
  <c r="N24"/>
  <c r="M24"/>
  <c r="L24"/>
  <c r="K24"/>
  <c r="J24"/>
  <c r="I24"/>
  <c r="H24"/>
  <c r="G24"/>
  <c r="F24"/>
  <c r="E24"/>
  <c r="D24"/>
  <c r="C24"/>
  <c r="B24"/>
  <c r="AB23"/>
  <c r="AA23"/>
  <c r="Z23"/>
  <c r="Y23"/>
  <c r="X23"/>
  <c r="W23"/>
  <c r="V23"/>
  <c r="U23"/>
  <c r="T23"/>
  <c r="S23"/>
  <c r="R23"/>
  <c r="Q23"/>
  <c r="O23"/>
  <c r="N23"/>
  <c r="M23"/>
  <c r="L23"/>
  <c r="K23"/>
  <c r="J23"/>
  <c r="I23"/>
  <c r="H23"/>
  <c r="G23"/>
  <c r="F23"/>
  <c r="E23"/>
  <c r="D23"/>
  <c r="C23"/>
  <c r="B23"/>
  <c r="AB10"/>
  <c r="AA10"/>
  <c r="Z10"/>
  <c r="Y10"/>
  <c r="X10"/>
  <c r="W10"/>
  <c r="V10"/>
  <c r="U10"/>
  <c r="T10"/>
  <c r="S10"/>
  <c r="R10"/>
  <c r="Q10"/>
  <c r="O10"/>
  <c r="N10"/>
  <c r="M10"/>
  <c r="L10"/>
  <c r="K10"/>
  <c r="J10"/>
  <c r="I10"/>
  <c r="H10"/>
  <c r="G10"/>
  <c r="F10"/>
  <c r="E10"/>
  <c r="D10"/>
  <c r="AB9"/>
  <c r="AA9"/>
  <c r="Z9"/>
  <c r="Y9"/>
  <c r="X9"/>
  <c r="W9"/>
  <c r="V9"/>
  <c r="U9"/>
  <c r="T9"/>
  <c r="S9"/>
  <c r="R9"/>
  <c r="Q9"/>
  <c r="O9"/>
  <c r="N9"/>
  <c r="M9"/>
  <c r="L9"/>
  <c r="K9"/>
  <c r="J9"/>
  <c r="I9"/>
  <c r="H9"/>
  <c r="G9"/>
  <c r="F9"/>
  <c r="E9"/>
  <c r="D9"/>
  <c r="AB3"/>
  <c r="AA3"/>
  <c r="Z3"/>
  <c r="Y3"/>
  <c r="X3"/>
  <c r="W3"/>
  <c r="V3"/>
  <c r="U3"/>
  <c r="T3"/>
  <c r="S3"/>
  <c r="R3"/>
  <c r="Q3"/>
  <c r="O3"/>
  <c r="N3"/>
  <c r="M3"/>
  <c r="L3"/>
  <c r="K3"/>
  <c r="J3"/>
  <c r="I3"/>
  <c r="H3"/>
  <c r="G3"/>
  <c r="F3"/>
  <c r="E3"/>
  <c r="D3"/>
  <c r="C3"/>
  <c r="B3"/>
  <c r="AB2"/>
  <c r="AA2"/>
  <c r="Z2"/>
  <c r="Y2"/>
  <c r="X2"/>
  <c r="W2"/>
  <c r="V2"/>
  <c r="U2"/>
  <c r="T2"/>
  <c r="S2"/>
  <c r="R2"/>
  <c r="Q2"/>
  <c r="O2"/>
  <c r="N2"/>
  <c r="M2"/>
  <c r="L2"/>
  <c r="K2"/>
  <c r="J2"/>
  <c r="I2"/>
  <c r="H2"/>
  <c r="G2"/>
  <c r="F2"/>
  <c r="E2"/>
  <c r="D2"/>
  <c r="C2"/>
  <c r="B2"/>
  <c r="AB25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AB18"/>
  <c r="AA18"/>
  <c r="Z18"/>
  <c r="Y18"/>
  <c r="X18"/>
  <c r="W18"/>
  <c r="V18"/>
  <c r="U18"/>
  <c r="T18"/>
  <c r="S18"/>
  <c r="R18"/>
  <c r="Q18"/>
  <c r="O18"/>
  <c r="N18"/>
  <c r="M18"/>
  <c r="L18"/>
  <c r="K18"/>
  <c r="J18"/>
  <c r="I18"/>
  <c r="H18"/>
  <c r="G18"/>
  <c r="F18"/>
  <c r="E18"/>
  <c r="D18"/>
  <c r="C18"/>
  <c r="B18"/>
  <c r="AB17"/>
  <c r="AA17"/>
  <c r="Z17"/>
  <c r="Y17"/>
  <c r="X17"/>
  <c r="W17"/>
  <c r="V17"/>
  <c r="U17"/>
  <c r="T17"/>
  <c r="S17"/>
  <c r="R17"/>
  <c r="Q17"/>
  <c r="O17"/>
  <c r="N17"/>
  <c r="M17"/>
  <c r="L17"/>
  <c r="K17"/>
  <c r="J17"/>
  <c r="I17"/>
  <c r="H17"/>
  <c r="G17"/>
  <c r="F17"/>
  <c r="E17"/>
  <c r="D17"/>
  <c r="C17"/>
  <c r="B17"/>
  <c r="AB11"/>
  <c r="AB13" s="1"/>
  <c r="AA11"/>
  <c r="AA13" s="1"/>
  <c r="Z11"/>
  <c r="Z13" s="1"/>
  <c r="Y11"/>
  <c r="Y13" s="1"/>
  <c r="X11"/>
  <c r="X13" s="1"/>
  <c r="W11"/>
  <c r="W13" s="1"/>
  <c r="V11"/>
  <c r="V13" s="1"/>
  <c r="U11"/>
  <c r="U13" s="1"/>
  <c r="T11"/>
  <c r="T13" s="1"/>
  <c r="S11"/>
  <c r="S13" s="1"/>
  <c r="R11"/>
  <c r="R13" s="1"/>
  <c r="Q11"/>
  <c r="Q13" s="1"/>
  <c r="O11"/>
  <c r="N11"/>
  <c r="M11"/>
  <c r="L11"/>
  <c r="K11"/>
  <c r="J11"/>
  <c r="I11"/>
  <c r="H11"/>
  <c r="G11"/>
  <c r="F11"/>
  <c r="E11"/>
  <c r="D11"/>
  <c r="C11"/>
  <c r="B11"/>
  <c r="AB4"/>
  <c r="AA4"/>
  <c r="Z4"/>
  <c r="Y4"/>
  <c r="X4"/>
  <c r="W4"/>
  <c r="V4"/>
  <c r="U4"/>
  <c r="T4"/>
  <c r="S4"/>
  <c r="R4"/>
  <c r="Q4"/>
  <c r="O4"/>
  <c r="O6" s="1"/>
  <c r="N4"/>
  <c r="N19" s="1"/>
  <c r="M4"/>
  <c r="M19" s="1"/>
  <c r="L4"/>
  <c r="L19" s="1"/>
  <c r="K4"/>
  <c r="K19" s="1"/>
  <c r="J4"/>
  <c r="J19" s="1"/>
  <c r="I4"/>
  <c r="I19" s="1"/>
  <c r="H4"/>
  <c r="H19" s="1"/>
  <c r="G4"/>
  <c r="G19" s="1"/>
  <c r="F4"/>
  <c r="F19" s="1"/>
  <c r="E4"/>
  <c r="E19" s="1"/>
  <c r="D4"/>
  <c r="D19" s="1"/>
  <c r="C4"/>
  <c r="C19" s="1"/>
  <c r="B4"/>
  <c r="B19" s="1"/>
  <c r="AB25" i="7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AB18"/>
  <c r="AA18"/>
  <c r="Z18"/>
  <c r="Y18"/>
  <c r="X18"/>
  <c r="W18"/>
  <c r="V18"/>
  <c r="U18"/>
  <c r="T18"/>
  <c r="S18"/>
  <c r="R18"/>
  <c r="Q18"/>
  <c r="O18"/>
  <c r="AC18" s="1"/>
  <c r="N18"/>
  <c r="M18"/>
  <c r="L18"/>
  <c r="K18"/>
  <c r="J18"/>
  <c r="I18"/>
  <c r="H18"/>
  <c r="G18"/>
  <c r="F18"/>
  <c r="E18"/>
  <c r="D18"/>
  <c r="AB17"/>
  <c r="AA17"/>
  <c r="Z17"/>
  <c r="Y17"/>
  <c r="X17"/>
  <c r="W17"/>
  <c r="V17"/>
  <c r="U17"/>
  <c r="T17"/>
  <c r="S17"/>
  <c r="R17"/>
  <c r="Q17"/>
  <c r="O17"/>
  <c r="AC17" s="1"/>
  <c r="N17"/>
  <c r="M17"/>
  <c r="L17"/>
  <c r="K17"/>
  <c r="J17"/>
  <c r="I17"/>
  <c r="H17"/>
  <c r="G17"/>
  <c r="F17"/>
  <c r="E17"/>
  <c r="D17"/>
  <c r="AB11"/>
  <c r="AA11"/>
  <c r="Z11"/>
  <c r="Y11"/>
  <c r="X11"/>
  <c r="W11"/>
  <c r="V11"/>
  <c r="U11"/>
  <c r="T11"/>
  <c r="S11"/>
  <c r="R11"/>
  <c r="Q11"/>
  <c r="O11"/>
  <c r="AC11" s="1"/>
  <c r="N11"/>
  <c r="M11"/>
  <c r="L11"/>
  <c r="K11"/>
  <c r="J11"/>
  <c r="I11"/>
  <c r="H11"/>
  <c r="G11"/>
  <c r="F11"/>
  <c r="E11"/>
  <c r="D11"/>
  <c r="C11"/>
  <c r="B11"/>
  <c r="AB4"/>
  <c r="AB19" s="1"/>
  <c r="AA4"/>
  <c r="AA19" s="1"/>
  <c r="Z4"/>
  <c r="Z19" s="1"/>
  <c r="Y4"/>
  <c r="Y19" s="1"/>
  <c r="X4"/>
  <c r="X19" s="1"/>
  <c r="W4"/>
  <c r="W19" s="1"/>
  <c r="V4"/>
  <c r="V19" s="1"/>
  <c r="U4"/>
  <c r="U19" s="1"/>
  <c r="T4"/>
  <c r="T19" s="1"/>
  <c r="S4"/>
  <c r="S19" s="1"/>
  <c r="R4"/>
  <c r="R19" s="1"/>
  <c r="Q4"/>
  <c r="Q19" s="1"/>
  <c r="O4"/>
  <c r="N4"/>
  <c r="N19" s="1"/>
  <c r="M4"/>
  <c r="M19" s="1"/>
  <c r="L4"/>
  <c r="L19" s="1"/>
  <c r="K4"/>
  <c r="K19" s="1"/>
  <c r="J4"/>
  <c r="J19" s="1"/>
  <c r="I4"/>
  <c r="I19" s="1"/>
  <c r="H4"/>
  <c r="H19" s="1"/>
  <c r="G4"/>
  <c r="G19" s="1"/>
  <c r="F4"/>
  <c r="F19" s="1"/>
  <c r="E4"/>
  <c r="E19" s="1"/>
  <c r="D4"/>
  <c r="D19" s="1"/>
  <c r="C4"/>
  <c r="C19" s="1"/>
  <c r="B4"/>
  <c r="B19" s="1"/>
  <c r="AB25" i="6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AB18"/>
  <c r="AA18"/>
  <c r="Z18"/>
  <c r="Y18"/>
  <c r="X18"/>
  <c r="W18"/>
  <c r="V18"/>
  <c r="U18"/>
  <c r="T18"/>
  <c r="S18"/>
  <c r="R18"/>
  <c r="Q18"/>
  <c r="O18"/>
  <c r="AC18" s="1"/>
  <c r="N18"/>
  <c r="M18"/>
  <c r="L18"/>
  <c r="K18"/>
  <c r="J18"/>
  <c r="I18"/>
  <c r="H18"/>
  <c r="G18"/>
  <c r="F18"/>
  <c r="E18"/>
  <c r="D18"/>
  <c r="AB17"/>
  <c r="AA17"/>
  <c r="Z17"/>
  <c r="Y17"/>
  <c r="X17"/>
  <c r="W17"/>
  <c r="V17"/>
  <c r="U17"/>
  <c r="T17"/>
  <c r="S17"/>
  <c r="R17"/>
  <c r="Q17"/>
  <c r="O17"/>
  <c r="AC17" s="1"/>
  <c r="N17"/>
  <c r="M17"/>
  <c r="L17"/>
  <c r="K17"/>
  <c r="J17"/>
  <c r="I17"/>
  <c r="H17"/>
  <c r="G17"/>
  <c r="F17"/>
  <c r="E17"/>
  <c r="D17"/>
  <c r="AB11"/>
  <c r="AA11"/>
  <c r="Z11"/>
  <c r="Y11"/>
  <c r="X11"/>
  <c r="W11"/>
  <c r="V11"/>
  <c r="U11"/>
  <c r="T11"/>
  <c r="S11"/>
  <c r="R11"/>
  <c r="Q11"/>
  <c r="O11"/>
  <c r="AC11" s="1"/>
  <c r="N11"/>
  <c r="M11"/>
  <c r="L11"/>
  <c r="K11"/>
  <c r="J11"/>
  <c r="I11"/>
  <c r="H11"/>
  <c r="G11"/>
  <c r="F11"/>
  <c r="E11"/>
  <c r="D11"/>
  <c r="C11"/>
  <c r="B11"/>
  <c r="AB4"/>
  <c r="AB19" s="1"/>
  <c r="AA4"/>
  <c r="AA19" s="1"/>
  <c r="Z4"/>
  <c r="Z19" s="1"/>
  <c r="Y4"/>
  <c r="Y19" s="1"/>
  <c r="X4"/>
  <c r="X19" s="1"/>
  <c r="W4"/>
  <c r="W19" s="1"/>
  <c r="V4"/>
  <c r="V19" s="1"/>
  <c r="U4"/>
  <c r="U19" s="1"/>
  <c r="T4"/>
  <c r="T19" s="1"/>
  <c r="S4"/>
  <c r="S19" s="1"/>
  <c r="R4"/>
  <c r="R19" s="1"/>
  <c r="Q4"/>
  <c r="Q19" s="1"/>
  <c r="O4"/>
  <c r="N4"/>
  <c r="N19" s="1"/>
  <c r="M4"/>
  <c r="M19" s="1"/>
  <c r="L4"/>
  <c r="L19" s="1"/>
  <c r="K4"/>
  <c r="K19" s="1"/>
  <c r="J4"/>
  <c r="J19" s="1"/>
  <c r="I4"/>
  <c r="I19" s="1"/>
  <c r="H4"/>
  <c r="H19" s="1"/>
  <c r="G4"/>
  <c r="G19" s="1"/>
  <c r="F4"/>
  <c r="F19" s="1"/>
  <c r="E4"/>
  <c r="E19" s="1"/>
  <c r="D4"/>
  <c r="D19" s="1"/>
  <c r="C4"/>
  <c r="C19" s="1"/>
  <c r="B4"/>
  <c r="B19" s="1"/>
  <c r="AB25" i="5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AB18"/>
  <c r="AA18"/>
  <c r="Z18"/>
  <c r="Y18"/>
  <c r="X18"/>
  <c r="W18"/>
  <c r="V18"/>
  <c r="U18"/>
  <c r="T18"/>
  <c r="S18"/>
  <c r="R18"/>
  <c r="Q18"/>
  <c r="O18"/>
  <c r="AC18" s="1"/>
  <c r="N18"/>
  <c r="M18"/>
  <c r="L18"/>
  <c r="K18"/>
  <c r="J18"/>
  <c r="I18"/>
  <c r="H18"/>
  <c r="G18"/>
  <c r="F18"/>
  <c r="E18"/>
  <c r="D18"/>
  <c r="AB17"/>
  <c r="AA17"/>
  <c r="Z17"/>
  <c r="Y17"/>
  <c r="X17"/>
  <c r="W17"/>
  <c r="V17"/>
  <c r="U17"/>
  <c r="T17"/>
  <c r="S17"/>
  <c r="R17"/>
  <c r="Q17"/>
  <c r="O17"/>
  <c r="AC17" s="1"/>
  <c r="N17"/>
  <c r="M17"/>
  <c r="L17"/>
  <c r="K17"/>
  <c r="J17"/>
  <c r="I17"/>
  <c r="H17"/>
  <c r="G17"/>
  <c r="F17"/>
  <c r="E17"/>
  <c r="D17"/>
  <c r="AB11"/>
  <c r="AA11"/>
  <c r="Z11"/>
  <c r="Y11"/>
  <c r="X11"/>
  <c r="W11"/>
  <c r="V11"/>
  <c r="U11"/>
  <c r="T11"/>
  <c r="S11"/>
  <c r="R11"/>
  <c r="Q11"/>
  <c r="O11"/>
  <c r="AC11" s="1"/>
  <c r="N11"/>
  <c r="M11"/>
  <c r="L11"/>
  <c r="K11"/>
  <c r="J11"/>
  <c r="I11"/>
  <c r="H11"/>
  <c r="G11"/>
  <c r="F11"/>
  <c r="E11"/>
  <c r="D11"/>
  <c r="C11"/>
  <c r="B11"/>
  <c r="AB4"/>
  <c r="AB19" s="1"/>
  <c r="AA4"/>
  <c r="AA19" s="1"/>
  <c r="Z4"/>
  <c r="Z19" s="1"/>
  <c r="Y4"/>
  <c r="Y19" s="1"/>
  <c r="X4"/>
  <c r="X19" s="1"/>
  <c r="W4"/>
  <c r="W19" s="1"/>
  <c r="V4"/>
  <c r="V19" s="1"/>
  <c r="U4"/>
  <c r="U19" s="1"/>
  <c r="T4"/>
  <c r="T19" s="1"/>
  <c r="S4"/>
  <c r="S19" s="1"/>
  <c r="R4"/>
  <c r="R19" s="1"/>
  <c r="Q4"/>
  <c r="Q19" s="1"/>
  <c r="O4"/>
  <c r="N4"/>
  <c r="N19" s="1"/>
  <c r="M4"/>
  <c r="M19" s="1"/>
  <c r="L4"/>
  <c r="L19" s="1"/>
  <c r="K4"/>
  <c r="K19" s="1"/>
  <c r="J4"/>
  <c r="J19" s="1"/>
  <c r="I4"/>
  <c r="I19" s="1"/>
  <c r="H4"/>
  <c r="H19" s="1"/>
  <c r="G4"/>
  <c r="G19" s="1"/>
  <c r="F4"/>
  <c r="F19" s="1"/>
  <c r="E4"/>
  <c r="E19" s="1"/>
  <c r="D4"/>
  <c r="D19" s="1"/>
  <c r="C4"/>
  <c r="C19" s="1"/>
  <c r="B4"/>
  <c r="B19" s="1"/>
  <c r="O19" l="1"/>
  <c r="AC19" s="1"/>
  <c r="AC4"/>
  <c r="P17"/>
  <c r="P18"/>
  <c r="P17" i="6"/>
  <c r="P18"/>
  <c r="P17" i="7"/>
  <c r="P18"/>
  <c r="O19" i="6"/>
  <c r="AC19" s="1"/>
  <c r="AC4"/>
  <c r="O19" i="7"/>
  <c r="AC19" s="1"/>
  <c r="AC4"/>
  <c r="P19" i="5"/>
  <c r="P19" i="6"/>
  <c r="P19" i="7"/>
  <c r="P17" i="8"/>
  <c r="AC17"/>
  <c r="Q19"/>
  <c r="Q6"/>
  <c r="S19"/>
  <c r="S6"/>
  <c r="U19"/>
  <c r="U6"/>
  <c r="W19"/>
  <c r="W6"/>
  <c r="Y19"/>
  <c r="Y6"/>
  <c r="AA19"/>
  <c r="AA6"/>
  <c r="AB28"/>
  <c r="Z28"/>
  <c r="X28"/>
  <c r="V28"/>
  <c r="T28"/>
  <c r="R28"/>
  <c r="AA28"/>
  <c r="Y28"/>
  <c r="W28"/>
  <c r="U28"/>
  <c r="S28"/>
  <c r="Q28"/>
  <c r="R19"/>
  <c r="R6"/>
  <c r="T19"/>
  <c r="T6"/>
  <c r="V19"/>
  <c r="V6"/>
  <c r="X19"/>
  <c r="X6"/>
  <c r="Z19"/>
  <c r="Z6"/>
  <c r="AB19"/>
  <c r="AB6"/>
  <c r="AC11"/>
  <c r="O13"/>
  <c r="AC13" s="1"/>
  <c r="P25" i="7"/>
  <c r="AD25"/>
  <c r="AE25"/>
  <c r="AC25"/>
  <c r="P25" i="6"/>
  <c r="AD25"/>
  <c r="AE25"/>
  <c r="AC25"/>
  <c r="AD25" i="5"/>
  <c r="P25"/>
  <c r="AE25"/>
  <c r="AC25"/>
  <c r="O19" i="9"/>
  <c r="AC19" s="1"/>
  <c r="AC4"/>
  <c r="P18" i="8"/>
  <c r="AC18"/>
  <c r="AC2"/>
  <c r="AC3"/>
  <c r="AC9"/>
  <c r="AC10"/>
  <c r="AC17" i="9"/>
  <c r="P17"/>
  <c r="O19" i="8"/>
  <c r="AC4"/>
  <c r="P19"/>
  <c r="AE25"/>
  <c r="AC25"/>
  <c r="AE23"/>
  <c r="AC23"/>
  <c r="AE24"/>
  <c r="AC24"/>
  <c r="AD25"/>
  <c r="AD23"/>
  <c r="AD24"/>
  <c r="P25"/>
  <c r="P23"/>
  <c r="P24"/>
  <c r="AC19" l="1"/>
  <c r="P19" i="9"/>
  <c r="AC6" i="8"/>
  <c r="AE28"/>
  <c r="AC28"/>
  <c r="AB29"/>
  <c r="Z29"/>
  <c r="Z30" s="1"/>
  <c r="W29"/>
  <c r="W30" s="1"/>
  <c r="U29"/>
  <c r="U30" s="1"/>
  <c r="S29"/>
  <c r="Q29"/>
  <c r="Q30" s="1"/>
  <c r="Y29"/>
  <c r="Y30" s="1"/>
  <c r="AA29"/>
  <c r="AA30" s="1"/>
  <c r="X29"/>
  <c r="X30" s="1"/>
  <c r="V29"/>
  <c r="V30" s="1"/>
  <c r="T29"/>
  <c r="R29"/>
  <c r="R30" s="1"/>
  <c r="S30"/>
  <c r="T30"/>
  <c r="AB30"/>
  <c r="AB25" i="4"/>
  <c r="AA25"/>
  <c r="Z25"/>
  <c r="Y25"/>
  <c r="X25"/>
  <c r="W25"/>
  <c r="V25"/>
  <c r="U25"/>
  <c r="T25"/>
  <c r="S25"/>
  <c r="R25"/>
  <c r="Q25"/>
  <c r="O25"/>
  <c r="N25"/>
  <c r="M25"/>
  <c r="L25"/>
  <c r="K25"/>
  <c r="J25"/>
  <c r="I25"/>
  <c r="H25"/>
  <c r="G25"/>
  <c r="F25"/>
  <c r="E25"/>
  <c r="D25"/>
  <c r="C25"/>
  <c r="B25"/>
  <c r="AB18"/>
  <c r="AA18"/>
  <c r="Z18"/>
  <c r="Y18"/>
  <c r="X18"/>
  <c r="W18"/>
  <c r="V18"/>
  <c r="U18"/>
  <c r="T18"/>
  <c r="S18"/>
  <c r="R18"/>
  <c r="Q18"/>
  <c r="O18"/>
  <c r="N18"/>
  <c r="M18"/>
  <c r="L18"/>
  <c r="K18"/>
  <c r="J18"/>
  <c r="I18"/>
  <c r="H18"/>
  <c r="G18"/>
  <c r="F18"/>
  <c r="E18"/>
  <c r="D18"/>
  <c r="P18" s="1"/>
  <c r="AB17"/>
  <c r="AA17"/>
  <c r="Z17"/>
  <c r="Y17"/>
  <c r="X17"/>
  <c r="W17"/>
  <c r="V17"/>
  <c r="U17"/>
  <c r="T17"/>
  <c r="S17"/>
  <c r="R17"/>
  <c r="Q17"/>
  <c r="O17"/>
  <c r="N17"/>
  <c r="M17"/>
  <c r="L17"/>
  <c r="K17"/>
  <c r="J17"/>
  <c r="I17"/>
  <c r="H17"/>
  <c r="G17"/>
  <c r="F17"/>
  <c r="E17"/>
  <c r="D17"/>
  <c r="P17" s="1"/>
  <c r="AB11"/>
  <c r="AA11"/>
  <c r="Z11"/>
  <c r="Y11"/>
  <c r="X11"/>
  <c r="W11"/>
  <c r="V11"/>
  <c r="U11"/>
  <c r="T11"/>
  <c r="S11"/>
  <c r="R11"/>
  <c r="Q11"/>
  <c r="O11"/>
  <c r="N11"/>
  <c r="M11"/>
  <c r="L11"/>
  <c r="K11"/>
  <c r="J11"/>
  <c r="I11"/>
  <c r="H11"/>
  <c r="G11"/>
  <c r="F11"/>
  <c r="E11"/>
  <c r="D11"/>
  <c r="C11"/>
  <c r="B11"/>
  <c r="AB4"/>
  <c r="AB19" s="1"/>
  <c r="AA4"/>
  <c r="AA19" s="1"/>
  <c r="Z4"/>
  <c r="Z19" s="1"/>
  <c r="Y4"/>
  <c r="Y19" s="1"/>
  <c r="X4"/>
  <c r="X19" s="1"/>
  <c r="W4"/>
  <c r="W19" s="1"/>
  <c r="V4"/>
  <c r="V19" s="1"/>
  <c r="U4"/>
  <c r="U19" s="1"/>
  <c r="T4"/>
  <c r="T19" s="1"/>
  <c r="S4"/>
  <c r="S19" s="1"/>
  <c r="R4"/>
  <c r="R19" s="1"/>
  <c r="Q4"/>
  <c r="Q19" s="1"/>
  <c r="O4"/>
  <c r="N4"/>
  <c r="N19" s="1"/>
  <c r="M4"/>
  <c r="M19" s="1"/>
  <c r="L4"/>
  <c r="L19" s="1"/>
  <c r="K4"/>
  <c r="K19" s="1"/>
  <c r="J4"/>
  <c r="J19" s="1"/>
  <c r="I4"/>
  <c r="I19" s="1"/>
  <c r="H4"/>
  <c r="H19" s="1"/>
  <c r="G4"/>
  <c r="G19" s="1"/>
  <c r="F4"/>
  <c r="F19" s="1"/>
  <c r="E4"/>
  <c r="E19" s="1"/>
  <c r="D4"/>
  <c r="D19" s="1"/>
  <c r="C4"/>
  <c r="C19" s="1"/>
  <c r="B4"/>
  <c r="B19" s="1"/>
  <c r="O19" l="1"/>
  <c r="AC19" s="1"/>
  <c r="AC4"/>
  <c r="P19"/>
  <c r="AC11"/>
  <c r="AC17"/>
  <c r="AC18"/>
  <c r="AC30" i="8"/>
  <c r="AE29"/>
  <c r="AC29"/>
  <c r="AE30"/>
  <c r="AC25" i="4"/>
  <c r="AE25"/>
  <c r="P25"/>
  <c r="AD25"/>
</calcChain>
</file>

<file path=xl/sharedStrings.xml><?xml version="1.0" encoding="utf-8"?>
<sst xmlns="http://schemas.openxmlformats.org/spreadsheetml/2006/main" count="149" uniqueCount="16">
  <si>
    <t>PLANT IN SERVICE</t>
  </si>
  <si>
    <t>LESS :ACCUM DEPRECIATION</t>
  </si>
  <si>
    <t>NET PLANT IN SERVICE</t>
  </si>
  <si>
    <t>Corrected ECCR File</t>
  </si>
  <si>
    <t>Original ECCR File</t>
  </si>
  <si>
    <t>Corrected - Original ECCR</t>
  </si>
  <si>
    <t>DEPRECIATION EXPENSE</t>
  </si>
  <si>
    <t>Year 2011</t>
  </si>
  <si>
    <t>Year 2012</t>
  </si>
  <si>
    <t>PY 13MA</t>
  </si>
  <si>
    <t>2011</t>
  </si>
  <si>
    <t>TY 13MA</t>
  </si>
  <si>
    <t>Difference</t>
  </si>
  <si>
    <t>PROPERTY TAX EXPENSE</t>
  </si>
  <si>
    <t>Inventory</t>
  </si>
  <si>
    <t>Asset Base for Prop Tax Calc</t>
  </si>
</sst>
</file>

<file path=xl/styles.xml><?xml version="1.0" encoding="utf-8"?>
<styleSheet xmlns="http://schemas.openxmlformats.org/spreadsheetml/2006/main">
  <numFmts count="1">
    <numFmt numFmtId="164" formatCode="0_);\(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rgb="FFFF0000"/>
      <name val="Calibri"/>
      <family val="2"/>
    </font>
    <font>
      <b/>
      <u/>
      <sz val="8"/>
      <name val="Calibri"/>
      <family val="2"/>
    </font>
    <font>
      <b/>
      <u/>
      <sz val="11"/>
      <color theme="1"/>
      <name val="Calibri"/>
      <family val="2"/>
      <scheme val="minor"/>
    </font>
    <font>
      <sz val="12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C2D69A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4">
    <xf numFmtId="0" fontId="0" fillId="0" borderId="0" xfId="0"/>
    <xf numFmtId="17" fontId="3" fillId="2" borderId="0" xfId="1" applyNumberFormat="1" applyFont="1" applyFill="1" applyBorder="1" applyAlignment="1">
      <alignment horizontal="center"/>
    </xf>
    <xf numFmtId="17" fontId="3" fillId="3" borderId="0" xfId="1" applyNumberFormat="1" applyFont="1" applyFill="1" applyBorder="1" applyAlignment="1">
      <alignment horizontal="center"/>
    </xf>
    <xf numFmtId="17" fontId="4" fillId="0" borderId="0" xfId="1" applyNumberFormat="1" applyFont="1" applyFill="1" applyBorder="1" applyAlignment="1">
      <alignment horizontal="center"/>
    </xf>
    <xf numFmtId="0" fontId="1" fillId="0" borderId="0" xfId="0" applyFont="1"/>
    <xf numFmtId="0" fontId="5" fillId="0" borderId="0" xfId="0" applyFont="1"/>
    <xf numFmtId="164" fontId="0" fillId="0" borderId="0" xfId="0" applyNumberFormat="1"/>
    <xf numFmtId="0" fontId="0" fillId="0" borderId="1" xfId="0" applyBorder="1"/>
    <xf numFmtId="38" fontId="0" fillId="0" borderId="0" xfId="0" applyNumberFormat="1"/>
    <xf numFmtId="38" fontId="0" fillId="0" borderId="1" xfId="0" applyNumberFormat="1" applyBorder="1"/>
    <xf numFmtId="17" fontId="4" fillId="0" borderId="0" xfId="1" quotePrefix="1" applyNumberFormat="1" applyFont="1" applyFill="1" applyBorder="1" applyAlignment="1">
      <alignment horizontal="center"/>
    </xf>
    <xf numFmtId="38" fontId="1" fillId="4" borderId="1" xfId="0" applyNumberFormat="1" applyFont="1" applyFill="1" applyBorder="1"/>
    <xf numFmtId="164" fontId="1" fillId="4" borderId="1" xfId="0" applyNumberFormat="1" applyFont="1" applyFill="1" applyBorder="1"/>
    <xf numFmtId="38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Border="1"/>
    <xf numFmtId="38" fontId="0" fillId="0" borderId="0" xfId="0" applyNumberFormat="1" applyBorder="1"/>
    <xf numFmtId="0" fontId="0" fillId="0" borderId="0" xfId="0" applyFill="1" applyBorder="1"/>
    <xf numFmtId="38" fontId="1" fillId="0" borderId="0" xfId="0" applyNumberFormat="1" applyFont="1" applyFill="1" applyBorder="1"/>
    <xf numFmtId="17" fontId="3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" fillId="0" borderId="0" xfId="0" applyNumberFormat="1" applyFont="1" applyFill="1" applyBorder="1"/>
    <xf numFmtId="38" fontId="0" fillId="0" borderId="0" xfId="0" applyNumberFormat="1" applyFill="1" applyBorder="1"/>
  </cellXfs>
  <cellStyles count="3">
    <cellStyle name="_x0013_" xfId="2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0"/>
  <sheetViews>
    <sheetView tabSelected="1" zoomScaleNormal="100" workbookViewId="0">
      <pane xSplit="1" ySplit="1" topLeftCell="B2" activePane="bottomRight" state="frozen"/>
      <selection activeCell="AC27" sqref="AC27:AE30"/>
      <selection pane="topRight" activeCell="AC27" sqref="AC27:AE30"/>
      <selection pane="bottomLeft" activeCell="AC27" sqref="AC27:AE30"/>
      <selection pane="bottomRight" activeCell="C29" sqref="C29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f>SUM('2558 - Distribution:4379'!B2)</f>
        <v>10286.147489999999</v>
      </c>
      <c r="C2" s="8">
        <f>SUM('2558 - Distribution:4379'!C2)</f>
        <v>10204.604440000001</v>
      </c>
      <c r="D2" s="8">
        <f>SUM('2558 - Distribution:4379'!D2)</f>
        <v>10356.709440000001</v>
      </c>
      <c r="E2" s="8">
        <f>SUM('2558 - Distribution:4379'!E2)</f>
        <v>10508.81444</v>
      </c>
      <c r="F2" s="8">
        <f>SUM('2558 - Distribution:4379'!F2)</f>
        <v>10660.91944</v>
      </c>
      <c r="G2" s="8">
        <f>SUM('2558 - Distribution:4379'!G2)</f>
        <v>10851.050439999999</v>
      </c>
      <c r="H2" s="8">
        <f>SUM('2558 - Distribution:4379'!H2)</f>
        <v>11079.208439999999</v>
      </c>
      <c r="I2" s="8">
        <f>SUM('2558 - Distribution:4379'!I2)</f>
        <v>11345.392439999998</v>
      </c>
      <c r="J2" s="8">
        <f>SUM('2558 - Distribution:4379'!J2)</f>
        <v>11626.877439999998</v>
      </c>
      <c r="K2" s="8">
        <f>SUM('2558 - Distribution:4379'!K2)</f>
        <v>11908.362439999999</v>
      </c>
      <c r="L2" s="8">
        <f>SUM('2558 - Distribution:4379'!L2)</f>
        <v>12149.635439999998</v>
      </c>
      <c r="M2" s="8">
        <f>SUM('2558 - Distribution:4379'!M2)</f>
        <v>12350.696439999998</v>
      </c>
      <c r="N2" s="8">
        <f>SUM('2558 - Distribution:4379'!N2)</f>
        <v>12511.545439999998</v>
      </c>
      <c r="O2" s="8">
        <f>SUM('2558 - Distribution:4379'!O2)</f>
        <v>12632.181439999998</v>
      </c>
      <c r="P2" s="8"/>
      <c r="Q2" s="8">
        <f>SUM('2558 - Distribution:4379'!Q2)</f>
        <v>12796.912439999998</v>
      </c>
      <c r="R2" s="8">
        <f>SUM('2558 - Distribution:4379'!R2)</f>
        <v>12961.643439999998</v>
      </c>
      <c r="S2" s="8">
        <f>SUM('2558 - Distribution:4379'!S2)</f>
        <v>13167.557439999999</v>
      </c>
      <c r="T2" s="8">
        <f>SUM('2558 - Distribution:4379'!T2)</f>
        <v>13414.654439999998</v>
      </c>
      <c r="U2" s="8">
        <f>SUM('2558 - Distribution:4379'!U2)</f>
        <v>13702.934439999999</v>
      </c>
      <c r="V2" s="8">
        <f>SUM('2558 - Distribution:4379'!V2)</f>
        <v>13991.21444</v>
      </c>
      <c r="W2" s="8">
        <f>SUM('2558 - Distribution:4379'!W2)</f>
        <v>14282.909439999999</v>
      </c>
      <c r="X2" s="8">
        <f>SUM('2558 - Distribution:4379'!X2)</f>
        <v>14574.604439999999</v>
      </c>
      <c r="Y2" s="8">
        <f>SUM('2558 - Distribution:4379'!Y2)</f>
        <v>14824.629439999999</v>
      </c>
      <c r="Z2" s="8">
        <f>SUM('2558 - Distribution:4379'!Z2)</f>
        <v>15032.983439999998</v>
      </c>
      <c r="AA2" s="8">
        <f>SUM('2558 - Distribution:4379'!AA2)</f>
        <v>15199.666439999997</v>
      </c>
      <c r="AB2" s="8">
        <f>SUM('2558 - Distribution:4379'!AB2)</f>
        <v>15366.349439999998</v>
      </c>
      <c r="AC2" s="13">
        <f>SUM(O2,Q2:AB2)/13</f>
        <v>13996.018516923075</v>
      </c>
      <c r="AD2" s="8"/>
      <c r="AE2" s="8"/>
    </row>
    <row r="3" spans="1:31">
      <c r="A3" t="s">
        <v>1</v>
      </c>
      <c r="B3" s="8">
        <f>SUM('2558 - Distribution:4379'!B3)</f>
        <v>926.74320272699993</v>
      </c>
      <c r="C3" s="8">
        <f>SUM('2558 - Distribution:4379'!C3)</f>
        <v>986.17798272699997</v>
      </c>
      <c r="D3" s="8">
        <f>SUM('2558 - Distribution:4379'!D3)</f>
        <v>963.21762273699994</v>
      </c>
      <c r="E3" s="8">
        <f>SUM('2558 - Distribution:4379'!E3)</f>
        <v>939.91502649699999</v>
      </c>
      <c r="F3" s="8">
        <f>SUM('2558 - Distribution:4379'!F3)</f>
        <v>916.2701940070001</v>
      </c>
      <c r="G3" s="8">
        <f>SUM('2558 - Distribution:4379'!G3)</f>
        <v>892.28312526700006</v>
      </c>
      <c r="H3" s="8">
        <f>SUM('2558 - Distribution:4379'!H3)</f>
        <v>867.86826177700004</v>
      </c>
      <c r="I3" s="8">
        <f>SUM('2558 - Distribution:4379'!I3)</f>
        <v>842.94004278700004</v>
      </c>
      <c r="J3" s="8">
        <f>SUM('2558 - Distribution:4379'!J3)</f>
        <v>817.412909797</v>
      </c>
      <c r="K3" s="8">
        <f>SUM('2558 - Distribution:4379'!K3)</f>
        <v>791.2524355569999</v>
      </c>
      <c r="L3" s="8">
        <f>SUM('2558 - Distribution:4379'!L3)</f>
        <v>764.45862006699986</v>
      </c>
      <c r="M3" s="8">
        <f>SUM('2558 - Distribution:4379'!M3)</f>
        <v>737.12194032699995</v>
      </c>
      <c r="N3" s="8">
        <f>SUM('2558 - Distribution:4379'!N3)</f>
        <v>709.33287333699991</v>
      </c>
      <c r="O3" s="8">
        <f>SUM('2558 - Distribution:4379'!O3)</f>
        <v>681.18189609699994</v>
      </c>
      <c r="P3" s="8"/>
      <c r="Q3" s="8">
        <f>SUM('2558 - Distribution:4379'!Q3)</f>
        <v>652.75948785700007</v>
      </c>
      <c r="R3" s="8">
        <f>SUM('2558 - Distribution:4379'!R3)</f>
        <v>623.96643486700009</v>
      </c>
      <c r="S3" s="8">
        <f>SUM('2558 - Distribution:4379'!S3)</f>
        <v>594.80273712700011</v>
      </c>
      <c r="T3" s="8">
        <f>SUM('2558 - Distribution:4379'!T3)</f>
        <v>565.17573288700021</v>
      </c>
      <c r="U3" s="8">
        <f>SUM('2558 - Distribution:4379'!U3)</f>
        <v>534.9927603970001</v>
      </c>
      <c r="V3" s="8">
        <f>SUM('2558 - Distribution:4379'!V3)</f>
        <v>504.16115790700013</v>
      </c>
      <c r="W3" s="8">
        <f>SUM('2558 - Distribution:4379'!W3)</f>
        <v>472.68092541700003</v>
      </c>
      <c r="X3" s="8">
        <f>SUM('2558 - Distribution:4379'!X3)</f>
        <v>440.54437917700005</v>
      </c>
      <c r="Y3" s="8">
        <f>SUM('2558 - Distribution:4379'!Y3)</f>
        <v>407.75151918700004</v>
      </c>
      <c r="Z3" s="8">
        <f>SUM('2558 - Distribution:4379'!Z3)</f>
        <v>374.39610294700009</v>
      </c>
      <c r="AA3" s="8">
        <f>SUM('2558 - Distribution:4379'!AA3)</f>
        <v>340.57189020700008</v>
      </c>
      <c r="AB3" s="8">
        <f>SUM('2558 - Distribution:4379'!AB3)</f>
        <v>306.37264071700002</v>
      </c>
      <c r="AC3" s="13">
        <f>SUM(O3,Q3:AB3)/13</f>
        <v>499.95058959930782</v>
      </c>
      <c r="AD3" s="8"/>
      <c r="AE3" s="8"/>
    </row>
    <row r="4" spans="1:31">
      <c r="A4" s="7" t="s">
        <v>2</v>
      </c>
      <c r="B4" s="9">
        <f>SUM(B2:B3)</f>
        <v>11212.890692727</v>
      </c>
      <c r="C4" s="9">
        <f t="shared" ref="C4:AB4" si="0">SUM(C2:C3)</f>
        <v>11190.782422727001</v>
      </c>
      <c r="D4" s="9">
        <f t="shared" si="0"/>
        <v>11319.927062737001</v>
      </c>
      <c r="E4" s="9">
        <f t="shared" si="0"/>
        <v>11448.729466497</v>
      </c>
      <c r="F4" s="9">
        <f t="shared" si="0"/>
        <v>11577.189634007</v>
      </c>
      <c r="G4" s="9">
        <f t="shared" si="0"/>
        <v>11743.333565266999</v>
      </c>
      <c r="H4" s="9">
        <f t="shared" si="0"/>
        <v>11947.076701776998</v>
      </c>
      <c r="I4" s="9">
        <f t="shared" si="0"/>
        <v>12188.332482786998</v>
      </c>
      <c r="J4" s="9">
        <f t="shared" si="0"/>
        <v>12444.290349796998</v>
      </c>
      <c r="K4" s="9">
        <f t="shared" si="0"/>
        <v>12699.614875556999</v>
      </c>
      <c r="L4" s="9">
        <f t="shared" si="0"/>
        <v>12914.094060066998</v>
      </c>
      <c r="M4" s="9">
        <f t="shared" si="0"/>
        <v>13087.818380326999</v>
      </c>
      <c r="N4" s="9">
        <f t="shared" si="0"/>
        <v>13220.878313336998</v>
      </c>
      <c r="O4" s="9">
        <f t="shared" si="0"/>
        <v>13313.363336096998</v>
      </c>
      <c r="P4" s="9"/>
      <c r="Q4" s="9">
        <f t="shared" si="0"/>
        <v>13449.671927856998</v>
      </c>
      <c r="R4" s="9">
        <f t="shared" si="0"/>
        <v>13585.609874866997</v>
      </c>
      <c r="S4" s="9">
        <f t="shared" si="0"/>
        <v>13762.360177126999</v>
      </c>
      <c r="T4" s="9">
        <f t="shared" si="0"/>
        <v>13979.830172886999</v>
      </c>
      <c r="U4" s="9">
        <f t="shared" si="0"/>
        <v>14237.927200397</v>
      </c>
      <c r="V4" s="9">
        <f t="shared" si="0"/>
        <v>14495.375597906999</v>
      </c>
      <c r="W4" s="9">
        <f t="shared" si="0"/>
        <v>14755.590365417</v>
      </c>
      <c r="X4" s="9">
        <f t="shared" si="0"/>
        <v>15015.148819176999</v>
      </c>
      <c r="Y4" s="9">
        <f t="shared" si="0"/>
        <v>15232.380959186999</v>
      </c>
      <c r="Z4" s="9">
        <f t="shared" si="0"/>
        <v>15407.379542946997</v>
      </c>
      <c r="AA4" s="9">
        <f t="shared" si="0"/>
        <v>15540.238330206997</v>
      </c>
      <c r="AB4" s="9">
        <f t="shared" si="0"/>
        <v>15672.722080716998</v>
      </c>
      <c r="AC4" s="11">
        <f>SUM(O4,Q4:AB4)/13</f>
        <v>14495.969106522385</v>
      </c>
      <c r="AD4" s="9"/>
      <c r="AE4" s="9"/>
    </row>
    <row r="5" spans="1:31">
      <c r="A5" s="18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v>2240.1</v>
      </c>
      <c r="P5" s="17"/>
      <c r="Q5" s="17">
        <v>3003.0059999999999</v>
      </c>
      <c r="R5" s="17">
        <v>2879.9839999999999</v>
      </c>
      <c r="S5" s="17">
        <v>2756.9609999999998</v>
      </c>
      <c r="T5" s="17">
        <v>2610.346</v>
      </c>
      <c r="U5" s="17">
        <v>2440.1379999999999</v>
      </c>
      <c r="V5" s="17">
        <v>2246.3359999999998</v>
      </c>
      <c r="W5" s="17">
        <v>3046.2109999999998</v>
      </c>
      <c r="X5" s="17">
        <v>2849.527</v>
      </c>
      <c r="Y5" s="17">
        <v>2652.8420000000001</v>
      </c>
      <c r="Z5" s="17">
        <v>2480.105</v>
      </c>
      <c r="AA5" s="17">
        <v>2331.3159999999998</v>
      </c>
      <c r="AB5" s="17">
        <v>2206.4749999999999</v>
      </c>
      <c r="AC5" s="13">
        <f>SUM(O5,Q5:AB5)/13</f>
        <v>2595.6420769230763</v>
      </c>
      <c r="AD5" s="17"/>
      <c r="AE5" s="17"/>
    </row>
    <row r="6" spans="1:31">
      <c r="A6" s="18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>O4+O5</f>
        <v>15553.463336096998</v>
      </c>
      <c r="P6" s="17"/>
      <c r="Q6" s="17">
        <f>Q4+Q5</f>
        <v>16452.677927856999</v>
      </c>
      <c r="R6" s="17">
        <f t="shared" ref="R6:AB6" si="1">R4+R5</f>
        <v>16465.593874866998</v>
      </c>
      <c r="S6" s="17">
        <f t="shared" si="1"/>
        <v>16519.321177127</v>
      </c>
      <c r="T6" s="17">
        <f t="shared" si="1"/>
        <v>16590.176172887001</v>
      </c>
      <c r="U6" s="17">
        <f t="shared" si="1"/>
        <v>16678.065200396999</v>
      </c>
      <c r="V6" s="17">
        <f t="shared" si="1"/>
        <v>16741.711597907</v>
      </c>
      <c r="W6" s="17">
        <f t="shared" si="1"/>
        <v>17801.801365416999</v>
      </c>
      <c r="X6" s="17">
        <f t="shared" si="1"/>
        <v>17864.675819176999</v>
      </c>
      <c r="Y6" s="17">
        <f t="shared" si="1"/>
        <v>17885.222959186998</v>
      </c>
      <c r="Z6" s="17">
        <f t="shared" si="1"/>
        <v>17887.484542946997</v>
      </c>
      <c r="AA6" s="17">
        <f t="shared" si="1"/>
        <v>17871.554330206996</v>
      </c>
      <c r="AB6" s="17">
        <f t="shared" si="1"/>
        <v>17879.197080716996</v>
      </c>
      <c r="AC6" s="13">
        <f>SUM(O6,Q6:AB6)/13</f>
        <v>17091.61118344546</v>
      </c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v>10286.147489999998</v>
      </c>
      <c r="C9" s="8">
        <v>10204.604439999997</v>
      </c>
      <c r="D9" s="8">
        <f>SUM('2558 - Distribution:4379'!D9)</f>
        <v>9494.468899999998</v>
      </c>
      <c r="E9" s="8">
        <f>SUM('2558 - Distribution:4379'!E9)</f>
        <v>9646.5738999999976</v>
      </c>
      <c r="F9" s="8">
        <f>SUM('2558 - Distribution:4379'!F9)</f>
        <v>9798.6788999999972</v>
      </c>
      <c r="G9" s="8">
        <f>SUM('2558 - Distribution:4379'!G9)</f>
        <v>9988.8098999999966</v>
      </c>
      <c r="H9" s="8">
        <f>SUM('2558 - Distribution:4379'!H9)</f>
        <v>10216.967899999996</v>
      </c>
      <c r="I9" s="8">
        <f>SUM('2558 - Distribution:4379'!I9)</f>
        <v>10483.151899999995</v>
      </c>
      <c r="J9" s="8">
        <f>SUM('2558 - Distribution:4379'!J9)</f>
        <v>10764.636899999996</v>
      </c>
      <c r="K9" s="8">
        <f>SUM('2558 - Distribution:4379'!K9)</f>
        <v>11046.121899999996</v>
      </c>
      <c r="L9" s="8">
        <f>SUM('2558 - Distribution:4379'!L9)</f>
        <v>11287.394899999996</v>
      </c>
      <c r="M9" s="8">
        <f>SUM('2558 - Distribution:4379'!M9)</f>
        <v>11488.455899999995</v>
      </c>
      <c r="N9" s="8">
        <f>SUM('2558 - Distribution:4379'!N9)</f>
        <v>11649.304899999996</v>
      </c>
      <c r="O9" s="8">
        <f>SUM('2558 - Distribution:4379'!O9)</f>
        <v>11769.940899999996</v>
      </c>
      <c r="P9" s="8"/>
      <c r="Q9" s="8">
        <f>SUM('2558 - Distribution:4379'!Q9)</f>
        <v>11934.671899999996</v>
      </c>
      <c r="R9" s="8">
        <f>SUM('2558 - Distribution:4379'!R9)</f>
        <v>12099.402899999995</v>
      </c>
      <c r="S9" s="8">
        <f>SUM('2558 - Distribution:4379'!S9)</f>
        <v>12305.316899999996</v>
      </c>
      <c r="T9" s="8">
        <f>SUM('2558 - Distribution:4379'!T9)</f>
        <v>12552.413899999996</v>
      </c>
      <c r="U9" s="8">
        <f>SUM('2558 - Distribution:4379'!U9)</f>
        <v>12840.693899999997</v>
      </c>
      <c r="V9" s="8">
        <f>SUM('2558 - Distribution:4379'!V9)</f>
        <v>13128.973899999997</v>
      </c>
      <c r="W9" s="8">
        <f>SUM('2558 - Distribution:4379'!W9)</f>
        <v>13420.668899999997</v>
      </c>
      <c r="X9" s="8">
        <f>SUM('2558 - Distribution:4379'!X9)</f>
        <v>13712.363899999997</v>
      </c>
      <c r="Y9" s="8">
        <f>SUM('2558 - Distribution:4379'!Y9)</f>
        <v>13962.388899999996</v>
      </c>
      <c r="Z9" s="8">
        <f>SUM('2558 - Distribution:4379'!Z9)</f>
        <v>14170.742899999996</v>
      </c>
      <c r="AA9" s="8">
        <f>SUM('2558 - Distribution:4379'!AA9)</f>
        <v>14337.425899999997</v>
      </c>
      <c r="AB9" s="8">
        <f>SUM('2558 - Distribution:4379'!AB9)</f>
        <v>14504.108899999997</v>
      </c>
      <c r="AC9" s="13">
        <f>SUM(O9,Q9:AB9)/13</f>
        <v>13133.777976923071</v>
      </c>
      <c r="AD9" s="8"/>
      <c r="AE9" s="8"/>
    </row>
    <row r="10" spans="1:31">
      <c r="A10" t="s">
        <v>1</v>
      </c>
      <c r="B10" s="8">
        <v>926.74320272699981</v>
      </c>
      <c r="C10" s="8">
        <v>986.17798272699986</v>
      </c>
      <c r="D10" s="8">
        <f>SUM('2558 - Distribution:4379'!D10)</f>
        <v>473.60627810999995</v>
      </c>
      <c r="E10" s="8">
        <f>SUM('2558 - Distribution:4379'!E10)</f>
        <v>452.16557975999996</v>
      </c>
      <c r="F10" s="8">
        <f>SUM('2558 - Distribution:4379'!F10)</f>
        <v>430.38264515999998</v>
      </c>
      <c r="G10" s="8">
        <f>SUM('2558 - Distribution:4379'!G10)</f>
        <v>408.25747430999996</v>
      </c>
      <c r="H10" s="8">
        <f>SUM('2558 - Distribution:4379'!H10)</f>
        <v>385.70450870999997</v>
      </c>
      <c r="I10" s="8">
        <f>SUM('2558 - Distribution:4379'!I10)</f>
        <v>362.63818760999999</v>
      </c>
      <c r="J10" s="8">
        <f>SUM('2558 - Distribution:4379'!J10)</f>
        <v>338.97295250999991</v>
      </c>
      <c r="K10" s="8">
        <f>SUM('2558 - Distribution:4379'!K10)</f>
        <v>314.67437615999989</v>
      </c>
      <c r="L10" s="8">
        <f>SUM('2558 - Distribution:4379'!L10)</f>
        <v>289.74245855999987</v>
      </c>
      <c r="M10" s="8">
        <f>SUM('2558 - Distribution:4379'!M10)</f>
        <v>264.26767670999988</v>
      </c>
      <c r="N10" s="8">
        <f>SUM('2558 - Distribution:4379'!N10)</f>
        <v>238.34050760999992</v>
      </c>
      <c r="O10" s="8">
        <f>SUM('2558 - Distribution:4379'!O10)</f>
        <v>212.05142825999991</v>
      </c>
      <c r="P10" s="8"/>
      <c r="Q10" s="8">
        <f>SUM('2558 - Distribution:4379'!Q10)</f>
        <v>185.49091790999992</v>
      </c>
      <c r="R10" s="8">
        <f>SUM('2558 - Distribution:4379'!R10)</f>
        <v>158.55976280999991</v>
      </c>
      <c r="S10" s="8">
        <f>SUM('2558 - Distribution:4379'!S10)</f>
        <v>131.25796295999987</v>
      </c>
      <c r="T10" s="8">
        <f>SUM('2558 - Distribution:4379'!T10)</f>
        <v>103.49285660999989</v>
      </c>
      <c r="U10" s="8">
        <f>SUM('2558 - Distribution:4379'!U10)</f>
        <v>75.171782009999887</v>
      </c>
      <c r="V10" s="8">
        <f>SUM('2558 - Distribution:4379'!V10)</f>
        <v>46.20207740999988</v>
      </c>
      <c r="W10" s="8">
        <f>SUM('2558 - Distribution:4379'!W10)</f>
        <v>16.583742809999883</v>
      </c>
      <c r="X10" s="8">
        <f>SUM('2558 - Distribution:4379'!X10)</f>
        <v>-13.690905540000118</v>
      </c>
      <c r="Y10" s="8">
        <f>SUM('2558 - Distribution:4379'!Y10)</f>
        <v>-44.621867640000119</v>
      </c>
      <c r="Z10" s="8">
        <f>SUM('2558 - Distribution:4379'!Z10)</f>
        <v>-76.115385990000121</v>
      </c>
      <c r="AA10" s="8">
        <f>SUM('2558 - Distribution:4379'!AA10)</f>
        <v>-108.07770084000012</v>
      </c>
      <c r="AB10" s="8">
        <f>SUM('2558 - Distribution:4379'!AB10)</f>
        <v>-140.41505244000012</v>
      </c>
      <c r="AC10" s="13">
        <f>SUM(O10,Q10:AB10)/13</f>
        <v>41.991509102307575</v>
      </c>
      <c r="AD10" s="8"/>
      <c r="AE10" s="8"/>
    </row>
    <row r="11" spans="1:31">
      <c r="A11" s="7" t="s">
        <v>2</v>
      </c>
      <c r="B11" s="9">
        <f>SUM(B9:B10)</f>
        <v>11212.890692726998</v>
      </c>
      <c r="C11" s="9">
        <f t="shared" ref="C11:AB11" si="2">SUM(C9:C10)</f>
        <v>11190.782422726998</v>
      </c>
      <c r="D11" s="9">
        <f t="shared" si="2"/>
        <v>9968.0751781099971</v>
      </c>
      <c r="E11" s="9">
        <f t="shared" si="2"/>
        <v>10098.739479759997</v>
      </c>
      <c r="F11" s="9">
        <f t="shared" si="2"/>
        <v>10229.061545159997</v>
      </c>
      <c r="G11" s="9">
        <f t="shared" si="2"/>
        <v>10397.067374309996</v>
      </c>
      <c r="H11" s="9">
        <f t="shared" si="2"/>
        <v>10602.672408709996</v>
      </c>
      <c r="I11" s="9">
        <f t="shared" si="2"/>
        <v>10845.790087609996</v>
      </c>
      <c r="J11" s="9">
        <f t="shared" si="2"/>
        <v>11103.609852509995</v>
      </c>
      <c r="K11" s="9">
        <f t="shared" si="2"/>
        <v>11360.796276159996</v>
      </c>
      <c r="L11" s="9">
        <f t="shared" si="2"/>
        <v>11577.137358559996</v>
      </c>
      <c r="M11" s="9">
        <f t="shared" si="2"/>
        <v>11752.723576709996</v>
      </c>
      <c r="N11" s="9">
        <f t="shared" si="2"/>
        <v>11887.645407609996</v>
      </c>
      <c r="O11" s="9">
        <f t="shared" si="2"/>
        <v>11981.992328259996</v>
      </c>
      <c r="P11" s="9"/>
      <c r="Q11" s="9">
        <f t="shared" si="2"/>
        <v>12120.162817909995</v>
      </c>
      <c r="R11" s="9">
        <f t="shared" si="2"/>
        <v>12257.962662809996</v>
      </c>
      <c r="S11" s="9">
        <f t="shared" si="2"/>
        <v>12436.574862959997</v>
      </c>
      <c r="T11" s="9">
        <f t="shared" si="2"/>
        <v>12655.906756609997</v>
      </c>
      <c r="U11" s="9">
        <f t="shared" si="2"/>
        <v>12915.865682009997</v>
      </c>
      <c r="V11" s="9">
        <f t="shared" si="2"/>
        <v>13175.175977409997</v>
      </c>
      <c r="W11" s="9">
        <f t="shared" si="2"/>
        <v>13437.252642809997</v>
      </c>
      <c r="X11" s="9">
        <f t="shared" si="2"/>
        <v>13698.672994459997</v>
      </c>
      <c r="Y11" s="9">
        <f t="shared" si="2"/>
        <v>13917.767032359996</v>
      </c>
      <c r="Z11" s="9">
        <f t="shared" si="2"/>
        <v>14094.627514009995</v>
      </c>
      <c r="AA11" s="9">
        <f t="shared" si="2"/>
        <v>14229.348199159997</v>
      </c>
      <c r="AB11" s="9">
        <f t="shared" si="2"/>
        <v>14363.693847559998</v>
      </c>
      <c r="AC11" s="11">
        <f>SUM(O11,Q11:AB11)/13</f>
        <v>13175.769486025381</v>
      </c>
      <c r="AD11" s="9"/>
      <c r="AE11" s="9"/>
    </row>
    <row r="12" spans="1:31">
      <c r="A12" s="18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>
        <v>2240.1</v>
      </c>
      <c r="P12" s="17"/>
      <c r="Q12" s="17">
        <v>3003.0059999999999</v>
      </c>
      <c r="R12" s="17">
        <v>2879.9839999999999</v>
      </c>
      <c r="S12" s="17">
        <v>2756.9609999999998</v>
      </c>
      <c r="T12" s="17">
        <v>2610.346</v>
      </c>
      <c r="U12" s="17">
        <v>2440.1379999999999</v>
      </c>
      <c r="V12" s="17">
        <v>2246.3359999999998</v>
      </c>
      <c r="W12" s="17">
        <v>3046.2109999999998</v>
      </c>
      <c r="X12" s="17">
        <v>2849.527</v>
      </c>
      <c r="Y12" s="17">
        <v>2652.8420000000001</v>
      </c>
      <c r="Z12" s="17">
        <v>2480.105</v>
      </c>
      <c r="AA12" s="17">
        <v>2331.3159999999998</v>
      </c>
      <c r="AB12" s="17">
        <v>2206.4749999999999</v>
      </c>
      <c r="AC12" s="13">
        <f>SUM(O12,Q12:AB12)/13</f>
        <v>2595.6420769230763</v>
      </c>
      <c r="AD12" s="17"/>
      <c r="AE12" s="17"/>
    </row>
    <row r="13" spans="1:31">
      <c r="A13" s="18" t="s">
        <v>15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>
        <f>O11+O12</f>
        <v>14222.092328259996</v>
      </c>
      <c r="P13" s="17"/>
      <c r="Q13" s="17">
        <f>Q11+Q12</f>
        <v>15123.168817909995</v>
      </c>
      <c r="R13" s="17">
        <f t="shared" ref="R13:AB13" si="3">R11+R12</f>
        <v>15137.946662809996</v>
      </c>
      <c r="S13" s="17">
        <f t="shared" si="3"/>
        <v>15193.535862959996</v>
      </c>
      <c r="T13" s="17">
        <f t="shared" si="3"/>
        <v>15266.252756609996</v>
      </c>
      <c r="U13" s="17">
        <f t="shared" si="3"/>
        <v>15356.003682009996</v>
      </c>
      <c r="V13" s="17">
        <f t="shared" si="3"/>
        <v>15421.511977409997</v>
      </c>
      <c r="W13" s="17">
        <f t="shared" si="3"/>
        <v>16483.463642809998</v>
      </c>
      <c r="X13" s="17">
        <f t="shared" si="3"/>
        <v>16548.199994459996</v>
      </c>
      <c r="Y13" s="17">
        <f t="shared" si="3"/>
        <v>16570.609032359996</v>
      </c>
      <c r="Z13" s="17">
        <f t="shared" si="3"/>
        <v>16574.732514009997</v>
      </c>
      <c r="AA13" s="17">
        <f t="shared" si="3"/>
        <v>16560.664199159997</v>
      </c>
      <c r="AB13" s="17">
        <f t="shared" si="3"/>
        <v>16570.168847559999</v>
      </c>
      <c r="AC13" s="13">
        <f>SUM(O13,Q13:AB13)/13</f>
        <v>15771.411562948459</v>
      </c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31">
      <c r="A17" t="s">
        <v>0</v>
      </c>
      <c r="B17" s="8">
        <f t="shared" ref="B17:AB19" si="4">B2 - B9</f>
        <v>0</v>
      </c>
      <c r="C17" s="8">
        <f t="shared" si="4"/>
        <v>0</v>
      </c>
      <c r="D17" s="8">
        <f t="shared" si="4"/>
        <v>862.24054000000251</v>
      </c>
      <c r="E17" s="8">
        <f t="shared" si="4"/>
        <v>862.24054000000251</v>
      </c>
      <c r="F17" s="8">
        <f t="shared" si="4"/>
        <v>862.24054000000251</v>
      </c>
      <c r="G17" s="8">
        <f t="shared" si="4"/>
        <v>862.24054000000251</v>
      </c>
      <c r="H17" s="8">
        <f t="shared" si="4"/>
        <v>862.24054000000251</v>
      </c>
      <c r="I17" s="8">
        <f t="shared" si="4"/>
        <v>862.24054000000251</v>
      </c>
      <c r="J17" s="8">
        <f t="shared" si="4"/>
        <v>862.24054000000251</v>
      </c>
      <c r="K17" s="8">
        <f t="shared" si="4"/>
        <v>862.24054000000251</v>
      </c>
      <c r="L17" s="8">
        <f t="shared" si="4"/>
        <v>862.24054000000251</v>
      </c>
      <c r="M17" s="8">
        <f t="shared" si="4"/>
        <v>862.24054000000251</v>
      </c>
      <c r="N17" s="8">
        <f t="shared" si="4"/>
        <v>862.24054000000251</v>
      </c>
      <c r="O17" s="8">
        <f t="shared" si="4"/>
        <v>862.24054000000251</v>
      </c>
      <c r="P17" s="13">
        <f>SUM(C17:O17)/13</f>
        <v>795.91434461538688</v>
      </c>
      <c r="Q17" s="8">
        <f t="shared" si="4"/>
        <v>862.24054000000251</v>
      </c>
      <c r="R17" s="8">
        <f t="shared" si="4"/>
        <v>862.24054000000251</v>
      </c>
      <c r="S17" s="8">
        <f t="shared" si="4"/>
        <v>862.24054000000251</v>
      </c>
      <c r="T17" s="8">
        <f t="shared" si="4"/>
        <v>862.24054000000251</v>
      </c>
      <c r="U17" s="8">
        <f t="shared" si="4"/>
        <v>862.24054000000251</v>
      </c>
      <c r="V17" s="8">
        <f t="shared" si="4"/>
        <v>862.24054000000251</v>
      </c>
      <c r="W17" s="8">
        <f t="shared" si="4"/>
        <v>862.24054000000251</v>
      </c>
      <c r="X17" s="8">
        <f t="shared" si="4"/>
        <v>862.24054000000251</v>
      </c>
      <c r="Y17" s="8">
        <f t="shared" si="4"/>
        <v>862.24054000000251</v>
      </c>
      <c r="Z17" s="8">
        <f t="shared" si="4"/>
        <v>862.24054000000251</v>
      </c>
      <c r="AA17" s="8">
        <f t="shared" si="4"/>
        <v>862.24054000000069</v>
      </c>
      <c r="AB17" s="8">
        <f t="shared" si="4"/>
        <v>862.24054000000069</v>
      </c>
      <c r="AC17" s="13">
        <f>SUM(O17,Q17:AB17)/13</f>
        <v>862.24054000000228</v>
      </c>
      <c r="AD17" s="8"/>
      <c r="AE17" s="8"/>
    </row>
    <row r="18" spans="1:31">
      <c r="A18" t="s">
        <v>1</v>
      </c>
      <c r="B18" s="8">
        <f t="shared" si="4"/>
        <v>0</v>
      </c>
      <c r="C18" s="8">
        <f t="shared" si="4"/>
        <v>0</v>
      </c>
      <c r="D18" s="8">
        <f t="shared" si="4"/>
        <v>489.61134462699999</v>
      </c>
      <c r="E18" s="8">
        <f t="shared" si="4"/>
        <v>487.74944673700003</v>
      </c>
      <c r="F18" s="8">
        <f t="shared" si="4"/>
        <v>485.88754884700012</v>
      </c>
      <c r="G18" s="8">
        <f t="shared" si="4"/>
        <v>484.0256509570001</v>
      </c>
      <c r="H18" s="8">
        <f t="shared" si="4"/>
        <v>482.16375306700007</v>
      </c>
      <c r="I18" s="8">
        <f t="shared" si="4"/>
        <v>480.30185517700005</v>
      </c>
      <c r="J18" s="8">
        <f t="shared" si="4"/>
        <v>478.43995728700008</v>
      </c>
      <c r="K18" s="8">
        <f t="shared" si="4"/>
        <v>476.578059397</v>
      </c>
      <c r="L18" s="8">
        <f t="shared" si="4"/>
        <v>474.71616150699998</v>
      </c>
      <c r="M18" s="8">
        <f t="shared" si="4"/>
        <v>472.85426361700007</v>
      </c>
      <c r="N18" s="8">
        <f t="shared" si="4"/>
        <v>470.99236572699999</v>
      </c>
      <c r="O18" s="8">
        <f t="shared" si="4"/>
        <v>469.13046783700003</v>
      </c>
      <c r="P18" s="13">
        <f>SUM(C18:O18)/13</f>
        <v>442.49622113723086</v>
      </c>
      <c r="Q18" s="8">
        <f t="shared" si="4"/>
        <v>467.26856994700017</v>
      </c>
      <c r="R18" s="8">
        <f t="shared" si="4"/>
        <v>465.40667205700015</v>
      </c>
      <c r="S18" s="8">
        <f t="shared" si="4"/>
        <v>463.54477416700024</v>
      </c>
      <c r="T18" s="8">
        <f t="shared" si="4"/>
        <v>461.68287627700033</v>
      </c>
      <c r="U18" s="8">
        <f t="shared" si="4"/>
        <v>459.8209783870002</v>
      </c>
      <c r="V18" s="8">
        <f t="shared" si="4"/>
        <v>457.95908049700023</v>
      </c>
      <c r="W18" s="8">
        <f t="shared" si="4"/>
        <v>456.09718260700015</v>
      </c>
      <c r="X18" s="8">
        <f t="shared" si="4"/>
        <v>454.23528471700018</v>
      </c>
      <c r="Y18" s="8">
        <f t="shared" si="4"/>
        <v>452.37338682700016</v>
      </c>
      <c r="Z18" s="8">
        <f t="shared" si="4"/>
        <v>450.51148893700019</v>
      </c>
      <c r="AA18" s="8">
        <f t="shared" si="4"/>
        <v>448.64959104700017</v>
      </c>
      <c r="AB18" s="8">
        <f t="shared" si="4"/>
        <v>446.78769315700015</v>
      </c>
      <c r="AC18" s="13">
        <f>SUM(O18,Q18:AB18)/13</f>
        <v>457.95908049700017</v>
      </c>
      <c r="AD18" s="8"/>
      <c r="AE18" s="8"/>
    </row>
    <row r="19" spans="1:31">
      <c r="A19" s="7" t="s">
        <v>2</v>
      </c>
      <c r="B19" s="9">
        <f>B4 - B11</f>
        <v>0</v>
      </c>
      <c r="C19" s="9">
        <f t="shared" si="4"/>
        <v>0</v>
      </c>
      <c r="D19" s="9">
        <f t="shared" si="4"/>
        <v>1351.8518846270035</v>
      </c>
      <c r="E19" s="9">
        <f t="shared" si="4"/>
        <v>1349.9899867370023</v>
      </c>
      <c r="F19" s="9">
        <f t="shared" si="4"/>
        <v>1348.1280888470028</v>
      </c>
      <c r="G19" s="9">
        <f t="shared" si="4"/>
        <v>1346.2661909570033</v>
      </c>
      <c r="H19" s="9">
        <f t="shared" si="4"/>
        <v>1344.4042930670021</v>
      </c>
      <c r="I19" s="9">
        <f t="shared" si="4"/>
        <v>1342.5423951770026</v>
      </c>
      <c r="J19" s="9">
        <f t="shared" si="4"/>
        <v>1340.6804972870032</v>
      </c>
      <c r="K19" s="9">
        <f t="shared" si="4"/>
        <v>1338.8185993970037</v>
      </c>
      <c r="L19" s="9">
        <f t="shared" si="4"/>
        <v>1336.9567015070024</v>
      </c>
      <c r="M19" s="9">
        <f t="shared" si="4"/>
        <v>1335.094803617003</v>
      </c>
      <c r="N19" s="9">
        <f t="shared" si="4"/>
        <v>1333.2329057270017</v>
      </c>
      <c r="O19" s="9">
        <f t="shared" si="4"/>
        <v>1331.3710078370023</v>
      </c>
      <c r="P19" s="11">
        <f>SUM(C19:O19)/13</f>
        <v>1238.4105657526179</v>
      </c>
      <c r="Q19" s="9">
        <f t="shared" si="4"/>
        <v>1329.5091099470028</v>
      </c>
      <c r="R19" s="9">
        <f t="shared" si="4"/>
        <v>1327.6472120570015</v>
      </c>
      <c r="S19" s="9">
        <f t="shared" si="4"/>
        <v>1325.7853141670021</v>
      </c>
      <c r="T19" s="9">
        <f t="shared" si="4"/>
        <v>1323.9234162770026</v>
      </c>
      <c r="U19" s="9">
        <f t="shared" si="4"/>
        <v>1322.0615183870032</v>
      </c>
      <c r="V19" s="9">
        <f t="shared" si="4"/>
        <v>1320.1996204970019</v>
      </c>
      <c r="W19" s="9">
        <f t="shared" si="4"/>
        <v>1318.3377226070024</v>
      </c>
      <c r="X19" s="9">
        <f t="shared" si="4"/>
        <v>1316.4758247170012</v>
      </c>
      <c r="Y19" s="9">
        <f t="shared" si="4"/>
        <v>1314.6139268270035</v>
      </c>
      <c r="Z19" s="9">
        <f t="shared" si="4"/>
        <v>1312.7520289370023</v>
      </c>
      <c r="AA19" s="9">
        <f t="shared" si="4"/>
        <v>1310.890131047001</v>
      </c>
      <c r="AB19" s="9">
        <f t="shared" si="4"/>
        <v>1309.0282331569997</v>
      </c>
      <c r="AC19" s="11">
        <f>SUM(O19,Q19:AB19)/13</f>
        <v>1320.1996204970021</v>
      </c>
      <c r="AD19" s="9"/>
      <c r="AE19" s="9"/>
    </row>
    <row r="20" spans="1:3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31">
      <c r="P21" s="14"/>
      <c r="AC21" s="14"/>
    </row>
    <row r="22" spans="1:31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31">
      <c r="A23" t="s">
        <v>3</v>
      </c>
      <c r="B23" s="8">
        <f>SUM('2558 - Distribution:4379'!B23)</f>
        <v>21.441802790000001</v>
      </c>
      <c r="C23" s="8">
        <f>SUM('2558 - Distribution:4379'!C23)</f>
        <v>23.143831860000002</v>
      </c>
      <c r="D23" s="8">
        <f>SUM('2558 - Distribution:4379'!D23)</f>
        <v>22.960359990000004</v>
      </c>
      <c r="E23" s="8">
        <f>SUM('2558 - Distribution:4379'!E23)</f>
        <v>23.302596240000003</v>
      </c>
      <c r="F23" s="8">
        <f>SUM('2558 - Distribution:4379'!F23)</f>
        <v>23.644832490000002</v>
      </c>
      <c r="G23" s="8">
        <f>SUM('2558 - Distribution:4379'!G23)</f>
        <v>23.987068740000002</v>
      </c>
      <c r="H23" s="8">
        <f>SUM('2558 - Distribution:4379'!H23)</f>
        <v>24.414863489999995</v>
      </c>
      <c r="I23" s="8">
        <f>SUM('2558 - Distribution:4379'!I23)</f>
        <v>24.928218989999998</v>
      </c>
      <c r="J23" s="8">
        <f>SUM('2558 - Distribution:4379'!J23)</f>
        <v>25.527132989999995</v>
      </c>
      <c r="K23" s="8">
        <f>SUM('2558 - Distribution:4379'!K23)</f>
        <v>26.160474239999996</v>
      </c>
      <c r="L23" s="8">
        <f>SUM('2558 - Distribution:4379'!L23)</f>
        <v>26.793815489999997</v>
      </c>
      <c r="M23" s="8">
        <f>SUM('2558 - Distribution:4379'!M23)</f>
        <v>27.336679739999997</v>
      </c>
      <c r="N23" s="8">
        <f>SUM('2558 - Distribution:4379'!N23)</f>
        <v>27.789066989999991</v>
      </c>
      <c r="O23" s="8">
        <f>SUM('2558 - Distribution:4379'!O23)</f>
        <v>28.150977239999996</v>
      </c>
      <c r="P23" s="15">
        <f>SUM(D23:O23)</f>
        <v>304.99608662999992</v>
      </c>
      <c r="Q23" s="8">
        <f>SUM('2558 - Distribution:4379'!Q23)</f>
        <v>28.422408239999992</v>
      </c>
      <c r="R23" s="8">
        <f>SUM('2558 - Distribution:4379'!R23)</f>
        <v>28.793052989999996</v>
      </c>
      <c r="S23" s="8">
        <f>SUM('2558 - Distribution:4379'!S23)</f>
        <v>29.163697739999996</v>
      </c>
      <c r="T23" s="8">
        <f>SUM('2558 - Distribution:4379'!T23)</f>
        <v>29.627004239999998</v>
      </c>
      <c r="U23" s="8">
        <f>SUM('2558 - Distribution:4379'!U23)</f>
        <v>30.182972489999994</v>
      </c>
      <c r="V23" s="8">
        <f>SUM('2558 - Distribution:4379'!V23)</f>
        <v>30.831602489999998</v>
      </c>
      <c r="W23" s="8">
        <f>SUM('2558 - Distribution:4379'!W23)</f>
        <v>31.480232489999999</v>
      </c>
      <c r="X23" s="8">
        <f>SUM('2558 - Distribution:4379'!X23)</f>
        <v>32.136546239999994</v>
      </c>
      <c r="Y23" s="8">
        <f>SUM('2558 - Distribution:4379'!Y23)</f>
        <v>32.792859989999997</v>
      </c>
      <c r="Z23" s="8">
        <f>SUM('2558 - Distribution:4379'!Z23)</f>
        <v>33.355416239999997</v>
      </c>
      <c r="AA23" s="8">
        <f>SUM('2558 - Distribution:4379'!AA23)</f>
        <v>33.824212739999993</v>
      </c>
      <c r="AB23" s="8">
        <f>SUM('2558 - Distribution:4379'!AB23)</f>
        <v>34.199249489999993</v>
      </c>
      <c r="AC23" s="15">
        <f>SUM(Q23:AB23)</f>
        <v>374.80925537999997</v>
      </c>
      <c r="AD23" s="6">
        <f>SUM($D23:$O23)</f>
        <v>304.99608662999992</v>
      </c>
      <c r="AE23" s="6">
        <f>SUM($Q23:$AB23)</f>
        <v>374.80925537999997</v>
      </c>
    </row>
    <row r="24" spans="1:31">
      <c r="A24" t="s">
        <v>4</v>
      </c>
      <c r="B24" s="8">
        <f>SUM('2558 - Distribution:4379'!B24)</f>
        <v>34.661498959999996</v>
      </c>
      <c r="C24" s="8">
        <f>SUM('2558 - Distribution:4379'!C24)</f>
        <v>35.030502909999996</v>
      </c>
      <c r="D24" s="8">
        <f>SUM('2558 - Distribution:4379'!D24)</f>
        <v>21.020318774999996</v>
      </c>
      <c r="E24" s="8">
        <f>SUM('2558 - Distribution:4379'!E24)</f>
        <v>21.362555024999999</v>
      </c>
      <c r="F24" s="8">
        <f>SUM('2558 - Distribution:4379'!F24)</f>
        <v>21.704791274999998</v>
      </c>
      <c r="G24" s="8">
        <f>SUM('2558 - Distribution:4379'!G24)</f>
        <v>22.047027524999997</v>
      </c>
      <c r="H24" s="8">
        <f>SUM('2558 - Distribution:4379'!H24)</f>
        <v>22.474822274999994</v>
      </c>
      <c r="I24" s="8">
        <f>SUM('2558 - Distribution:4379'!I24)</f>
        <v>22.988177774999993</v>
      </c>
      <c r="J24" s="8">
        <f>SUM('2558 - Distribution:4379'!J24)</f>
        <v>23.58709177499999</v>
      </c>
      <c r="K24" s="8">
        <f>SUM('2558 - Distribution:4379'!K24)</f>
        <v>24.220433024999991</v>
      </c>
      <c r="L24" s="8">
        <f>SUM('2558 - Distribution:4379'!L24)</f>
        <v>24.853774274999992</v>
      </c>
      <c r="M24" s="8">
        <f>SUM('2558 - Distribution:4379'!M24)</f>
        <v>25.396638524999993</v>
      </c>
      <c r="N24" s="8">
        <f>SUM('2558 - Distribution:4379'!N24)</f>
        <v>25.849025774999987</v>
      </c>
      <c r="O24" s="8">
        <f>SUM('2558 - Distribution:4379'!O24)</f>
        <v>26.210936024999992</v>
      </c>
      <c r="P24" s="15">
        <f>SUM(D24:O24)</f>
        <v>281.71559204999988</v>
      </c>
      <c r="Q24" s="8">
        <f>SUM('2558 - Distribution:4379'!Q24)</f>
        <v>26.482367024999995</v>
      </c>
      <c r="R24" s="8">
        <f>SUM('2558 - Distribution:4379'!R24)</f>
        <v>26.853011774999992</v>
      </c>
      <c r="S24" s="8">
        <f>SUM('2558 - Distribution:4379'!S24)</f>
        <v>27.223656524999992</v>
      </c>
      <c r="T24" s="8">
        <f>SUM('2558 - Distribution:4379'!T24)</f>
        <v>27.686963024999994</v>
      </c>
      <c r="U24" s="8">
        <f>SUM('2558 - Distribution:4379'!U24)</f>
        <v>28.242931274999989</v>
      </c>
      <c r="V24" s="8">
        <f>SUM('2558 - Distribution:4379'!V24)</f>
        <v>28.891561274999994</v>
      </c>
      <c r="W24" s="8">
        <f>SUM('2558 - Distribution:4379'!W24)</f>
        <v>29.540191274999994</v>
      </c>
      <c r="X24" s="8">
        <f>SUM('2558 - Distribution:4379'!X24)</f>
        <v>30.196505024999993</v>
      </c>
      <c r="Y24" s="8">
        <f>SUM('2558 - Distribution:4379'!Y24)</f>
        <v>30.852818774999996</v>
      </c>
      <c r="Z24" s="8">
        <f>SUM('2558 - Distribution:4379'!Z24)</f>
        <v>31.415375024999989</v>
      </c>
      <c r="AA24" s="8">
        <f>SUM('2558 - Distribution:4379'!AA24)</f>
        <v>31.884171524999992</v>
      </c>
      <c r="AB24" s="8">
        <f>SUM('2558 - Distribution:4379'!AB24)</f>
        <v>32.259208274999999</v>
      </c>
      <c r="AC24" s="15">
        <f>SUM(Q24:AB24)</f>
        <v>351.52876079999993</v>
      </c>
      <c r="AD24" s="6">
        <f>SUM($D24:$O24)</f>
        <v>281.71559204999988</v>
      </c>
      <c r="AE24" s="6">
        <f>SUM($Q24:$AB24)</f>
        <v>351.52876079999993</v>
      </c>
    </row>
    <row r="25" spans="1:31">
      <c r="A25" s="7" t="s">
        <v>5</v>
      </c>
      <c r="B25" s="9">
        <f>B23-B24</f>
        <v>-13.219696169999995</v>
      </c>
      <c r="C25" s="9">
        <f t="shared" ref="C25:AB25" si="5">C23-C24</f>
        <v>-11.886671049999993</v>
      </c>
      <c r="D25" s="9">
        <f t="shared" si="5"/>
        <v>1.9400412150000079</v>
      </c>
      <c r="E25" s="9">
        <f t="shared" si="5"/>
        <v>1.9400412150000044</v>
      </c>
      <c r="F25" s="9">
        <f t="shared" si="5"/>
        <v>1.9400412150000044</v>
      </c>
      <c r="G25" s="9">
        <f t="shared" si="5"/>
        <v>1.9400412150000044</v>
      </c>
      <c r="H25" s="9">
        <f t="shared" si="5"/>
        <v>1.9400412150000008</v>
      </c>
      <c r="I25" s="9">
        <f t="shared" si="5"/>
        <v>1.9400412150000044</v>
      </c>
      <c r="J25" s="9">
        <f t="shared" si="5"/>
        <v>1.9400412150000044</v>
      </c>
      <c r="K25" s="9">
        <f t="shared" si="5"/>
        <v>1.9400412150000044</v>
      </c>
      <c r="L25" s="9">
        <f t="shared" si="5"/>
        <v>1.9400412150000044</v>
      </c>
      <c r="M25" s="9">
        <f t="shared" si="5"/>
        <v>1.9400412150000044</v>
      </c>
      <c r="N25" s="9">
        <f t="shared" si="5"/>
        <v>1.9400412150000044</v>
      </c>
      <c r="O25" s="9">
        <f t="shared" si="5"/>
        <v>1.9400412150000044</v>
      </c>
      <c r="P25" s="12">
        <f>SUM(D25:O25)</f>
        <v>23.280494580000052</v>
      </c>
      <c r="Q25" s="9">
        <f t="shared" si="5"/>
        <v>1.9400412149999973</v>
      </c>
      <c r="R25" s="9">
        <f t="shared" si="5"/>
        <v>1.9400412150000044</v>
      </c>
      <c r="S25" s="9">
        <f t="shared" si="5"/>
        <v>1.9400412150000044</v>
      </c>
      <c r="T25" s="9">
        <f t="shared" si="5"/>
        <v>1.9400412150000044</v>
      </c>
      <c r="U25" s="9">
        <f t="shared" si="5"/>
        <v>1.9400412150000044</v>
      </c>
      <c r="V25" s="9">
        <f t="shared" si="5"/>
        <v>1.9400412150000044</v>
      </c>
      <c r="W25" s="9">
        <f t="shared" si="5"/>
        <v>1.9400412150000044</v>
      </c>
      <c r="X25" s="9">
        <f t="shared" si="5"/>
        <v>1.9400412150000008</v>
      </c>
      <c r="Y25" s="9">
        <f t="shared" si="5"/>
        <v>1.9400412150000008</v>
      </c>
      <c r="Z25" s="9">
        <f t="shared" si="5"/>
        <v>1.9400412150000079</v>
      </c>
      <c r="AA25" s="9">
        <f t="shared" si="5"/>
        <v>1.9400412150000008</v>
      </c>
      <c r="AB25" s="9">
        <f t="shared" si="5"/>
        <v>1.9400412149999937</v>
      </c>
      <c r="AC25" s="12">
        <f>SUM(Q25:AB25)</f>
        <v>23.280494580000028</v>
      </c>
      <c r="AD25" s="9">
        <f>SUM($D25:$O25)</f>
        <v>23.280494580000052</v>
      </c>
      <c r="AE25" s="9">
        <f>SUM($Q25:$AB25)</f>
        <v>23.280494580000028</v>
      </c>
    </row>
    <row r="27" spans="1:31">
      <c r="A27" s="4" t="s">
        <v>13</v>
      </c>
      <c r="B27" s="20"/>
      <c r="C27" s="2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3">
        <v>40939</v>
      </c>
      <c r="R27" s="3">
        <v>40968</v>
      </c>
      <c r="S27" s="3">
        <v>40999</v>
      </c>
      <c r="T27" s="3">
        <v>41029</v>
      </c>
      <c r="U27" s="3">
        <v>41060</v>
      </c>
      <c r="V27" s="3">
        <v>41090</v>
      </c>
      <c r="W27" s="3">
        <v>41121</v>
      </c>
      <c r="X27" s="3">
        <v>41152</v>
      </c>
      <c r="Y27" s="3">
        <v>41182</v>
      </c>
      <c r="Z27" s="3">
        <v>41213</v>
      </c>
      <c r="AA27" s="3">
        <v>41243</v>
      </c>
      <c r="AB27" s="3">
        <v>41274</v>
      </c>
      <c r="AC27" s="3" t="s">
        <v>8</v>
      </c>
      <c r="AD27" s="3" t="s">
        <v>7</v>
      </c>
      <c r="AE27" s="3" t="s">
        <v>8</v>
      </c>
    </row>
    <row r="28" spans="1:31">
      <c r="A28" t="s">
        <v>3</v>
      </c>
      <c r="B28" s="18"/>
      <c r="C28" s="1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6">
        <f>$O$6*0.01/12</f>
        <v>12.961219446747499</v>
      </c>
      <c r="R28" s="6">
        <f t="shared" ref="R28:AB28" si="6">$O$6*0.01/12</f>
        <v>12.961219446747499</v>
      </c>
      <c r="S28" s="6">
        <f t="shared" si="6"/>
        <v>12.961219446747499</v>
      </c>
      <c r="T28" s="6">
        <f t="shared" si="6"/>
        <v>12.961219446747499</v>
      </c>
      <c r="U28" s="6">
        <f t="shared" si="6"/>
        <v>12.961219446747499</v>
      </c>
      <c r="V28" s="6">
        <f t="shared" si="6"/>
        <v>12.961219446747499</v>
      </c>
      <c r="W28" s="6">
        <f t="shared" si="6"/>
        <v>12.961219446747499</v>
      </c>
      <c r="X28" s="6">
        <f t="shared" si="6"/>
        <v>12.961219446747499</v>
      </c>
      <c r="Y28" s="6">
        <f t="shared" si="6"/>
        <v>12.961219446747499</v>
      </c>
      <c r="Z28" s="6">
        <f t="shared" si="6"/>
        <v>12.961219446747499</v>
      </c>
      <c r="AA28" s="6">
        <f t="shared" si="6"/>
        <v>12.961219446747499</v>
      </c>
      <c r="AB28" s="6">
        <f t="shared" si="6"/>
        <v>12.961219446747499</v>
      </c>
      <c r="AC28" s="15">
        <f>SUM(Q28:AB28)</f>
        <v>155.53463336096993</v>
      </c>
      <c r="AD28" s="6">
        <f>SUM($D28:$O28)</f>
        <v>0</v>
      </c>
      <c r="AE28" s="6">
        <f>SUM($Q28:$AB28)</f>
        <v>155.53463336096993</v>
      </c>
    </row>
    <row r="29" spans="1:31">
      <c r="A29" t="s">
        <v>4</v>
      </c>
      <c r="B29" s="18"/>
      <c r="C29" s="18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6">
        <f>$O$13*0.01/12</f>
        <v>11.85174360688333</v>
      </c>
      <c r="R29" s="6">
        <f t="shared" ref="R29:X29" si="7">$O$13*0.01/12</f>
        <v>11.85174360688333</v>
      </c>
      <c r="S29" s="6">
        <f t="shared" si="7"/>
        <v>11.85174360688333</v>
      </c>
      <c r="T29" s="6">
        <f t="shared" si="7"/>
        <v>11.85174360688333</v>
      </c>
      <c r="U29" s="6">
        <f t="shared" si="7"/>
        <v>11.85174360688333</v>
      </c>
      <c r="V29" s="6">
        <f t="shared" si="7"/>
        <v>11.85174360688333</v>
      </c>
      <c r="W29" s="6">
        <f t="shared" si="7"/>
        <v>11.85174360688333</v>
      </c>
      <c r="X29" s="6">
        <f t="shared" si="7"/>
        <v>11.85174360688333</v>
      </c>
      <c r="Y29" s="6">
        <f>$O$13*0.01/12</f>
        <v>11.85174360688333</v>
      </c>
      <c r="Z29" s="6">
        <f>$O$13*0.01/12+1</f>
        <v>12.85174360688333</v>
      </c>
      <c r="AA29" s="6">
        <f>$O$13*0.01/12+1</f>
        <v>12.85174360688333</v>
      </c>
      <c r="AB29" s="6">
        <f>$O$13*0.01/12+1</f>
        <v>12.85174360688333</v>
      </c>
      <c r="AC29" s="15">
        <f>SUM(Q29:AB29)</f>
        <v>145.22092328259995</v>
      </c>
      <c r="AD29" s="6">
        <f>SUM($D29:$O29)</f>
        <v>0</v>
      </c>
      <c r="AE29" s="6">
        <f>SUM($Q29:$AB29)</f>
        <v>145.22092328259995</v>
      </c>
    </row>
    <row r="30" spans="1:31">
      <c r="A30" s="7" t="s">
        <v>5</v>
      </c>
      <c r="B30" s="18"/>
      <c r="C30" s="1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/>
      <c r="Q30" s="9">
        <f>Q28-Q29</f>
        <v>1.1094758398641691</v>
      </c>
      <c r="R30" s="9">
        <f t="shared" ref="R30:AB30" si="8">R28-R29</f>
        <v>1.1094758398641691</v>
      </c>
      <c r="S30" s="9">
        <f t="shared" si="8"/>
        <v>1.1094758398641691</v>
      </c>
      <c r="T30" s="9">
        <f t="shared" si="8"/>
        <v>1.1094758398641691</v>
      </c>
      <c r="U30" s="9">
        <f t="shared" si="8"/>
        <v>1.1094758398641691</v>
      </c>
      <c r="V30" s="9">
        <f t="shared" si="8"/>
        <v>1.1094758398641691</v>
      </c>
      <c r="W30" s="9">
        <f t="shared" si="8"/>
        <v>1.1094758398641691</v>
      </c>
      <c r="X30" s="9">
        <f t="shared" si="8"/>
        <v>1.1094758398641691</v>
      </c>
      <c r="Y30" s="9">
        <f t="shared" si="8"/>
        <v>1.1094758398641691</v>
      </c>
      <c r="Z30" s="9">
        <f t="shared" si="8"/>
        <v>0.10947583986416909</v>
      </c>
      <c r="AA30" s="9">
        <f t="shared" si="8"/>
        <v>0.10947583986416909</v>
      </c>
      <c r="AB30" s="9">
        <f t="shared" si="8"/>
        <v>0.10947583986416909</v>
      </c>
      <c r="AC30" s="12">
        <f>SUM(Q30:AB30)</f>
        <v>10.313710078370029</v>
      </c>
      <c r="AD30" s="9">
        <f>SUM($D30:$O30)</f>
        <v>0</v>
      </c>
      <c r="AE30" s="9">
        <f>SUM($Q30:$AB30)</f>
        <v>10.313710078370029</v>
      </c>
    </row>
  </sheetData>
  <pageMargins left="0.7" right="0.7" top="0.75" bottom="0.75" header="0.3" footer="0.3"/>
  <pageSetup scale="81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E30"/>
  <sheetViews>
    <sheetView zoomScaleNormal="100" workbookViewId="0">
      <pane xSplit="1" ySplit="1" topLeftCell="X2" activePane="bottomRight" state="frozen"/>
      <selection activeCell="P1" sqref="P1:P1048576"/>
      <selection pane="topRight" activeCell="P1" sqref="P1:P1048576"/>
      <selection pane="bottomLeft" activeCell="P1" sqref="P1:P1048576"/>
      <selection pane="bottomRight" activeCell="Z28" sqref="Z28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f>SUM('4365:4379'!B2)</f>
        <v>67.560630000000003</v>
      </c>
      <c r="C2" s="8">
        <f>SUM('4365:4379'!C2)</f>
        <v>67.560630000000003</v>
      </c>
      <c r="D2" s="8">
        <f>SUM('4365:4379'!D2)</f>
        <v>67.560630000000003</v>
      </c>
      <c r="E2" s="8">
        <f>SUM('4365:4379'!E2)</f>
        <v>67.560630000000003</v>
      </c>
      <c r="F2" s="8">
        <f>SUM('4365:4379'!F2)</f>
        <v>67.560630000000003</v>
      </c>
      <c r="G2" s="8">
        <f>SUM('4365:4379'!G2)</f>
        <v>67.560630000000003</v>
      </c>
      <c r="H2" s="8">
        <f>SUM('4365:4379'!H2)</f>
        <v>67.560630000000003</v>
      </c>
      <c r="I2" s="8">
        <f>SUM('4365:4379'!I2)</f>
        <v>67.560630000000003</v>
      </c>
      <c r="J2" s="8">
        <f>SUM('4365:4379'!J2)</f>
        <v>67.560630000000003</v>
      </c>
      <c r="K2" s="8">
        <f>SUM('4365:4379'!K2)</f>
        <v>67.560630000000003</v>
      </c>
      <c r="L2" s="8">
        <f>SUM('4365:4379'!L2)</f>
        <v>67.560630000000003</v>
      </c>
      <c r="M2" s="8">
        <f>SUM('4365:4379'!M2)</f>
        <v>67.560630000000003</v>
      </c>
      <c r="N2" s="8">
        <f>SUM('4365:4379'!N2)</f>
        <v>67.560630000000003</v>
      </c>
      <c r="O2" s="8">
        <f>SUM('4365:4379'!O2)</f>
        <v>67.560630000000003</v>
      </c>
      <c r="P2" s="8"/>
      <c r="Q2" s="8">
        <f>SUM('4365:4379'!Q2)</f>
        <v>67.560630000000003</v>
      </c>
      <c r="R2" s="8">
        <f>SUM('4365:4379'!R2)</f>
        <v>67.560630000000003</v>
      </c>
      <c r="S2" s="8">
        <f>SUM('4365:4379'!S2)</f>
        <v>67.560630000000003</v>
      </c>
      <c r="T2" s="8">
        <f>SUM('4365:4379'!T2)</f>
        <v>67.560630000000003</v>
      </c>
      <c r="U2" s="8">
        <f>SUM('4365:4379'!U2)</f>
        <v>67.560630000000003</v>
      </c>
      <c r="V2" s="8">
        <f>SUM('4365:4379'!V2)</f>
        <v>67.560630000000003</v>
      </c>
      <c r="W2" s="8">
        <f>SUM('4365:4379'!W2)</f>
        <v>67.560630000000003</v>
      </c>
      <c r="X2" s="8">
        <f>SUM('4365:4379'!X2)</f>
        <v>67.560630000000003</v>
      </c>
      <c r="Y2" s="8">
        <f>SUM('4365:4379'!Y2)</f>
        <v>67.560630000000003</v>
      </c>
      <c r="Z2" s="8">
        <f>SUM('4365:4379'!Z2)</f>
        <v>67.560630000000003</v>
      </c>
      <c r="AA2" s="8">
        <f>SUM('4365:4379'!AA2)</f>
        <v>67.560630000000003</v>
      </c>
      <c r="AB2" s="8">
        <f>SUM('4365:4379'!AB2)</f>
        <v>67.560630000000003</v>
      </c>
      <c r="AC2" s="13">
        <f>SUM(O2,Q2:AB2)/13</f>
        <v>67.560629999999975</v>
      </c>
      <c r="AD2" s="8"/>
      <c r="AE2" s="8"/>
    </row>
    <row r="3" spans="1:31">
      <c r="A3" t="s">
        <v>1</v>
      </c>
      <c r="B3" s="8">
        <f>SUM('4365:4379'!B3)</f>
        <v>-14.628100000000011</v>
      </c>
      <c r="C3" s="8">
        <f>SUM('4365:4379'!C3)</f>
        <v>-15.432380000000013</v>
      </c>
      <c r="D3" s="8">
        <f>SUM('4365:4379'!D3)</f>
        <v>-15.584391420000012</v>
      </c>
      <c r="E3" s="8">
        <f>SUM('4365:4379'!E3)</f>
        <v>-15.736402840000011</v>
      </c>
      <c r="F3" s="8">
        <f>SUM('4365:4379'!F3)</f>
        <v>-15.888414260000012</v>
      </c>
      <c r="G3" s="8">
        <f>SUM('4365:4379'!G3)</f>
        <v>-16.040425680000013</v>
      </c>
      <c r="H3" s="8">
        <f>SUM('4365:4379'!H3)</f>
        <v>-16.192437100000014</v>
      </c>
      <c r="I3" s="8">
        <f>SUM('4365:4379'!I3)</f>
        <v>-16.344448520000014</v>
      </c>
      <c r="J3" s="8">
        <f>SUM('4365:4379'!J3)</f>
        <v>-16.496459940000015</v>
      </c>
      <c r="K3" s="8">
        <f>SUM('4365:4379'!K3)</f>
        <v>-16.648471360000016</v>
      </c>
      <c r="L3" s="8">
        <f>SUM('4365:4379'!L3)</f>
        <v>-16.800482780000017</v>
      </c>
      <c r="M3" s="8">
        <f>SUM('4365:4379'!M3)</f>
        <v>-16.952494200000015</v>
      </c>
      <c r="N3" s="8">
        <f>SUM('4365:4379'!N3)</f>
        <v>-17.104505620000015</v>
      </c>
      <c r="O3" s="8">
        <f>SUM('4365:4379'!O3)</f>
        <v>-17.256517040000016</v>
      </c>
      <c r="P3" s="8"/>
      <c r="Q3" s="8">
        <f>SUM('4365:4379'!Q3)</f>
        <v>-17.408528460000017</v>
      </c>
      <c r="R3" s="8">
        <f>SUM('4365:4379'!R3)</f>
        <v>-17.560539880000018</v>
      </c>
      <c r="S3" s="8">
        <f>SUM('4365:4379'!S3)</f>
        <v>-17.712551300000019</v>
      </c>
      <c r="T3" s="8">
        <f>SUM('4365:4379'!T3)</f>
        <v>-17.864562720000016</v>
      </c>
      <c r="U3" s="8">
        <f>SUM('4365:4379'!U3)</f>
        <v>-18.016574140000017</v>
      </c>
      <c r="V3" s="8">
        <f>SUM('4365:4379'!V3)</f>
        <v>-18.168585560000018</v>
      </c>
      <c r="W3" s="8">
        <f>SUM('4365:4379'!W3)</f>
        <v>-18.320596980000015</v>
      </c>
      <c r="X3" s="8">
        <f>SUM('4365:4379'!X3)</f>
        <v>-18.472608400000016</v>
      </c>
      <c r="Y3" s="8">
        <f>SUM('4365:4379'!Y3)</f>
        <v>-18.624619820000014</v>
      </c>
      <c r="Z3" s="8">
        <f>SUM('4365:4379'!Z3)</f>
        <v>-18.776631240000015</v>
      </c>
      <c r="AA3" s="8">
        <f>SUM('4365:4379'!AA3)</f>
        <v>-18.928642660000015</v>
      </c>
      <c r="AB3" s="8">
        <f>SUM('4365:4379'!AB3)</f>
        <v>-19.080654080000016</v>
      </c>
      <c r="AC3" s="13">
        <f>SUM(O3,Q3:AB3)/13</f>
        <v>-18.168585560000015</v>
      </c>
      <c r="AD3" s="8"/>
      <c r="AE3" s="8"/>
    </row>
    <row r="4" spans="1:31">
      <c r="A4" s="7" t="s">
        <v>2</v>
      </c>
      <c r="B4" s="9">
        <f>SUM(B2:B3)</f>
        <v>52.932529999999993</v>
      </c>
      <c r="C4" s="9">
        <f t="shared" ref="C4:AB4" si="0">SUM(C2:C3)</f>
        <v>52.128249999999994</v>
      </c>
      <c r="D4" s="9">
        <f t="shared" si="0"/>
        <v>51.976238579999993</v>
      </c>
      <c r="E4" s="9">
        <f t="shared" si="0"/>
        <v>51.824227159999992</v>
      </c>
      <c r="F4" s="9">
        <f t="shared" si="0"/>
        <v>51.672215739999992</v>
      </c>
      <c r="G4" s="9">
        <f t="shared" si="0"/>
        <v>51.520204319999991</v>
      </c>
      <c r="H4" s="9">
        <f t="shared" si="0"/>
        <v>51.36819289999999</v>
      </c>
      <c r="I4" s="9">
        <f t="shared" si="0"/>
        <v>51.216181479999989</v>
      </c>
      <c r="J4" s="9">
        <f t="shared" si="0"/>
        <v>51.064170059999988</v>
      </c>
      <c r="K4" s="9">
        <f t="shared" si="0"/>
        <v>50.912158639999987</v>
      </c>
      <c r="L4" s="9">
        <f t="shared" si="0"/>
        <v>50.760147219999986</v>
      </c>
      <c r="M4" s="9">
        <f t="shared" si="0"/>
        <v>50.608135799999985</v>
      </c>
      <c r="N4" s="9">
        <f t="shared" si="0"/>
        <v>50.456124379999991</v>
      </c>
      <c r="O4" s="9">
        <f t="shared" si="0"/>
        <v>50.304112959999983</v>
      </c>
      <c r="P4" s="9"/>
      <c r="Q4" s="9">
        <f t="shared" si="0"/>
        <v>50.15210153999999</v>
      </c>
      <c r="R4" s="9">
        <f t="shared" si="0"/>
        <v>50.000090119999982</v>
      </c>
      <c r="S4" s="9">
        <f t="shared" si="0"/>
        <v>49.848078699999988</v>
      </c>
      <c r="T4" s="9">
        <f t="shared" si="0"/>
        <v>49.696067279999987</v>
      </c>
      <c r="U4" s="9">
        <f t="shared" si="0"/>
        <v>49.544055859999986</v>
      </c>
      <c r="V4" s="9">
        <f t="shared" si="0"/>
        <v>49.392044439999985</v>
      </c>
      <c r="W4" s="9">
        <f t="shared" si="0"/>
        <v>49.240033019999984</v>
      </c>
      <c r="X4" s="9">
        <f t="shared" si="0"/>
        <v>49.08802159999999</v>
      </c>
      <c r="Y4" s="9">
        <f t="shared" si="0"/>
        <v>48.93601017999999</v>
      </c>
      <c r="Z4" s="9">
        <f t="shared" si="0"/>
        <v>48.783998759999989</v>
      </c>
      <c r="AA4" s="9">
        <f t="shared" si="0"/>
        <v>48.631987339999988</v>
      </c>
      <c r="AB4" s="9">
        <f t="shared" si="0"/>
        <v>48.479975919999987</v>
      </c>
      <c r="AC4" s="11">
        <f>SUM(O4,Q4:AB4)/13</f>
        <v>49.392044439999992</v>
      </c>
      <c r="AD4" s="9"/>
      <c r="AE4" s="9"/>
    </row>
    <row r="5" spans="1:3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3"/>
      <c r="AD5" s="17"/>
      <c r="AE5" s="17"/>
    </row>
    <row r="6" spans="1:3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3"/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f>SUM('4365:4379'!B9)</f>
        <v>8.0935600000000001</v>
      </c>
      <c r="C9" s="8">
        <f>SUM('4365:4379'!C9)</f>
        <v>8.0935600000000001</v>
      </c>
      <c r="D9" s="8">
        <f>SUM('4365:4379'!D9)</f>
        <v>8.0935600000000001</v>
      </c>
      <c r="E9" s="8">
        <f>SUM('4365:4379'!E9)</f>
        <v>8.0935600000000001</v>
      </c>
      <c r="F9" s="8">
        <f>SUM('4365:4379'!F9)</f>
        <v>8.0935600000000001</v>
      </c>
      <c r="G9" s="8">
        <f>SUM('4365:4379'!G9)</f>
        <v>8.0935600000000001</v>
      </c>
      <c r="H9" s="8">
        <f>SUM('4365:4379'!H9)</f>
        <v>8.0935600000000001</v>
      </c>
      <c r="I9" s="8">
        <f>SUM('4365:4379'!I9)</f>
        <v>8.0935600000000001</v>
      </c>
      <c r="J9" s="8">
        <f>SUM('4365:4379'!J9)</f>
        <v>8.0935600000000001</v>
      </c>
      <c r="K9" s="8">
        <f>SUM('4365:4379'!K9)</f>
        <v>8.0935600000000001</v>
      </c>
      <c r="L9" s="8">
        <f>SUM('4365:4379'!L9)</f>
        <v>8.0935600000000001</v>
      </c>
      <c r="M9" s="8">
        <f>SUM('4365:4379'!M9)</f>
        <v>8.0935600000000001</v>
      </c>
      <c r="N9" s="8">
        <f>SUM('4365:4379'!N9)</f>
        <v>8.0935600000000001</v>
      </c>
      <c r="O9" s="8">
        <f>SUM('4365:4379'!O9)</f>
        <v>8.0935600000000001</v>
      </c>
      <c r="P9" s="8"/>
      <c r="Q9" s="8">
        <f>SUM('4365:4379'!Q9)</f>
        <v>8.0935600000000001</v>
      </c>
      <c r="R9" s="8">
        <f>SUM('4365:4379'!R9)</f>
        <v>8.0935600000000001</v>
      </c>
      <c r="S9" s="8">
        <f>SUM('4365:4379'!S9)</f>
        <v>8.0935600000000001</v>
      </c>
      <c r="T9" s="8">
        <f>SUM('4365:4379'!T9)</f>
        <v>8.0935600000000001</v>
      </c>
      <c r="U9" s="8">
        <f>SUM('4365:4379'!U9)</f>
        <v>8.0935600000000001</v>
      </c>
      <c r="V9" s="8">
        <f>SUM('4365:4379'!V9)</f>
        <v>8.0935600000000001</v>
      </c>
      <c r="W9" s="8">
        <f>SUM('4365:4379'!W9)</f>
        <v>8.0935600000000001</v>
      </c>
      <c r="X9" s="8">
        <f>SUM('4365:4379'!X9)</f>
        <v>8.0935600000000001</v>
      </c>
      <c r="Y9" s="8">
        <f>SUM('4365:4379'!Y9)</f>
        <v>8.0935600000000001</v>
      </c>
      <c r="Z9" s="8">
        <f>SUM('4365:4379'!Z9)</f>
        <v>8.0935600000000001</v>
      </c>
      <c r="AA9" s="8">
        <f>SUM('4365:4379'!AA9)</f>
        <v>8.0935600000000001</v>
      </c>
      <c r="AB9" s="8">
        <f>SUM('4365:4379'!AB9)</f>
        <v>8.0935600000000001</v>
      </c>
      <c r="AC9" s="13">
        <f>SUM(O9,Q9:AB9)/13</f>
        <v>8.0935599999999983</v>
      </c>
      <c r="AD9" s="8"/>
      <c r="AE9" s="8"/>
    </row>
    <row r="10" spans="1:31">
      <c r="A10" t="s">
        <v>1</v>
      </c>
      <c r="B10" s="8">
        <f>SUM('4365:4379'!B10)</f>
        <v>-4.5276587299999989</v>
      </c>
      <c r="C10" s="8">
        <f>SUM('4365:4379'!C10)</f>
        <v>-4.6240125599999988</v>
      </c>
      <c r="D10" s="8">
        <f>SUM('4365:4379'!D10)</f>
        <v>-4.7203663899999988</v>
      </c>
      <c r="E10" s="8">
        <f>SUM('4365:4379'!E10)</f>
        <v>-4.8167202199999988</v>
      </c>
      <c r="F10" s="8">
        <f>SUM('4365:4379'!F10)</f>
        <v>-4.9130740499999987</v>
      </c>
      <c r="G10" s="8">
        <f>SUM('4365:4379'!G10)</f>
        <v>-5.0094278799999987</v>
      </c>
      <c r="H10" s="8">
        <f>SUM('4365:4379'!H10)</f>
        <v>-5.1057817099999987</v>
      </c>
      <c r="I10" s="8">
        <f>SUM('4365:4379'!I10)</f>
        <v>-5.2021355399999987</v>
      </c>
      <c r="J10" s="8">
        <f>SUM('4365:4379'!J10)</f>
        <v>-5.2984893699999986</v>
      </c>
      <c r="K10" s="8">
        <f>SUM('4365:4379'!K10)</f>
        <v>-5.3948431999999986</v>
      </c>
      <c r="L10" s="8">
        <f>SUM('4365:4379'!L10)</f>
        <v>-5.4911970299999986</v>
      </c>
      <c r="M10" s="8">
        <f>SUM('4365:4379'!M10)</f>
        <v>-5.5875508599999986</v>
      </c>
      <c r="N10" s="8">
        <f>SUM('4365:4379'!N10)</f>
        <v>-5.6839046899999985</v>
      </c>
      <c r="O10" s="8">
        <f>SUM('4365:4379'!O10)</f>
        <v>-5.7802585199999985</v>
      </c>
      <c r="P10" s="8"/>
      <c r="Q10" s="8">
        <f>SUM('4365:4379'!Q10)</f>
        <v>-5.8766123499999985</v>
      </c>
      <c r="R10" s="8">
        <f>SUM('4365:4379'!R10)</f>
        <v>-5.9729661799999985</v>
      </c>
      <c r="S10" s="8">
        <f>SUM('4365:4379'!S10)</f>
        <v>-6.0693200099999984</v>
      </c>
      <c r="T10" s="8">
        <f>SUM('4365:4379'!T10)</f>
        <v>-6.1656738399999984</v>
      </c>
      <c r="U10" s="8">
        <f>SUM('4365:4379'!U10)</f>
        <v>-6.2620276699999984</v>
      </c>
      <c r="V10" s="8">
        <f>SUM('4365:4379'!V10)</f>
        <v>-6.3583814999999984</v>
      </c>
      <c r="W10" s="8">
        <f>SUM('4365:4379'!W10)</f>
        <v>-6.4547353299999983</v>
      </c>
      <c r="X10" s="8">
        <f>SUM('4365:4379'!X10)</f>
        <v>-6.5510891599999983</v>
      </c>
      <c r="Y10" s="8">
        <f>SUM('4365:4379'!Y10)</f>
        <v>-6.6474429899999983</v>
      </c>
      <c r="Z10" s="8">
        <f>SUM('4365:4379'!Z10)</f>
        <v>-6.7437968199999982</v>
      </c>
      <c r="AA10" s="8">
        <f>SUM('4365:4379'!AA10)</f>
        <v>-6.8401506499999982</v>
      </c>
      <c r="AB10" s="8">
        <f>SUM('4365:4379'!AB10)</f>
        <v>-6.9365044799999982</v>
      </c>
      <c r="AC10" s="13">
        <f>SUM(O10,Q10:AB10)/13</f>
        <v>-6.3583814999999984</v>
      </c>
      <c r="AD10" s="8"/>
      <c r="AE10" s="8"/>
    </row>
    <row r="11" spans="1:31">
      <c r="A11" s="7" t="s">
        <v>2</v>
      </c>
      <c r="B11" s="9">
        <f>SUM(B9:B10)</f>
        <v>3.5659012700000012</v>
      </c>
      <c r="C11" s="9">
        <f t="shared" ref="C11:AB11" si="1">SUM(C9:C10)</f>
        <v>3.4695474400000013</v>
      </c>
      <c r="D11" s="9">
        <f t="shared" si="1"/>
        <v>3.3731936100000013</v>
      </c>
      <c r="E11" s="9">
        <f t="shared" si="1"/>
        <v>3.2768397800000013</v>
      </c>
      <c r="F11" s="9">
        <f t="shared" si="1"/>
        <v>3.1804859500000013</v>
      </c>
      <c r="G11" s="9">
        <f t="shared" si="1"/>
        <v>3.0841321200000014</v>
      </c>
      <c r="H11" s="9">
        <f t="shared" si="1"/>
        <v>2.9877782900000014</v>
      </c>
      <c r="I11" s="9">
        <f t="shared" si="1"/>
        <v>2.8914244600000014</v>
      </c>
      <c r="J11" s="9">
        <f t="shared" si="1"/>
        <v>2.7950706300000014</v>
      </c>
      <c r="K11" s="9">
        <f t="shared" si="1"/>
        <v>2.6987168000000015</v>
      </c>
      <c r="L11" s="9">
        <f t="shared" si="1"/>
        <v>2.6023629700000015</v>
      </c>
      <c r="M11" s="9">
        <f t="shared" si="1"/>
        <v>2.5060091400000015</v>
      </c>
      <c r="N11" s="9">
        <f t="shared" si="1"/>
        <v>2.4096553100000015</v>
      </c>
      <c r="O11" s="9">
        <f t="shared" si="1"/>
        <v>2.3133014800000016</v>
      </c>
      <c r="P11" s="9"/>
      <c r="Q11" s="9">
        <f t="shared" si="1"/>
        <v>2.2169476500000016</v>
      </c>
      <c r="R11" s="9">
        <f t="shared" si="1"/>
        <v>2.1205938200000016</v>
      </c>
      <c r="S11" s="9">
        <f t="shared" si="1"/>
        <v>2.0242399900000017</v>
      </c>
      <c r="T11" s="9">
        <f t="shared" si="1"/>
        <v>1.9278861600000017</v>
      </c>
      <c r="U11" s="9">
        <f t="shared" si="1"/>
        <v>1.8315323300000017</v>
      </c>
      <c r="V11" s="9">
        <f t="shared" si="1"/>
        <v>1.7351785000000017</v>
      </c>
      <c r="W11" s="9">
        <f t="shared" si="1"/>
        <v>1.6388246700000018</v>
      </c>
      <c r="X11" s="9">
        <f t="shared" si="1"/>
        <v>1.5424708400000018</v>
      </c>
      <c r="Y11" s="9">
        <f t="shared" si="1"/>
        <v>1.4461170100000018</v>
      </c>
      <c r="Z11" s="9">
        <f t="shared" si="1"/>
        <v>1.3497631800000018</v>
      </c>
      <c r="AA11" s="9">
        <f t="shared" si="1"/>
        <v>1.2534093500000019</v>
      </c>
      <c r="AB11" s="9">
        <f t="shared" si="1"/>
        <v>1.1570555200000019</v>
      </c>
      <c r="AC11" s="11">
        <f>SUM(O11,Q11:AB11)/13</f>
        <v>1.735178500000002</v>
      </c>
      <c r="AD11" s="9"/>
      <c r="AE11" s="9"/>
    </row>
    <row r="12" spans="1:31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3"/>
      <c r="AD12" s="17"/>
      <c r="AE12" s="17"/>
    </row>
    <row r="13" spans="1:3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3"/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31">
      <c r="A17" t="s">
        <v>0</v>
      </c>
      <c r="B17" s="8">
        <v>0</v>
      </c>
      <c r="C17" s="8">
        <v>0</v>
      </c>
      <c r="D17" s="8">
        <f t="shared" ref="C17:AB19" si="2">D2 - D9</f>
        <v>59.467070000000007</v>
      </c>
      <c r="E17" s="8">
        <f t="shared" si="2"/>
        <v>59.467070000000007</v>
      </c>
      <c r="F17" s="8">
        <f t="shared" si="2"/>
        <v>59.467070000000007</v>
      </c>
      <c r="G17" s="8">
        <f t="shared" si="2"/>
        <v>59.467070000000007</v>
      </c>
      <c r="H17" s="8">
        <f t="shared" si="2"/>
        <v>59.467070000000007</v>
      </c>
      <c r="I17" s="8">
        <f t="shared" si="2"/>
        <v>59.467070000000007</v>
      </c>
      <c r="J17" s="8">
        <f t="shared" si="2"/>
        <v>59.467070000000007</v>
      </c>
      <c r="K17" s="8">
        <f t="shared" si="2"/>
        <v>59.467070000000007</v>
      </c>
      <c r="L17" s="8">
        <f t="shared" si="2"/>
        <v>59.467070000000007</v>
      </c>
      <c r="M17" s="8">
        <f t="shared" si="2"/>
        <v>59.467070000000007</v>
      </c>
      <c r="N17" s="8">
        <f t="shared" si="2"/>
        <v>59.467070000000007</v>
      </c>
      <c r="O17" s="8">
        <f t="shared" si="2"/>
        <v>59.467070000000007</v>
      </c>
      <c r="P17" s="13">
        <f>SUM(C17:O17)/13</f>
        <v>54.892680000000027</v>
      </c>
      <c r="Q17" s="8">
        <f t="shared" si="2"/>
        <v>59.467070000000007</v>
      </c>
      <c r="R17" s="8">
        <f t="shared" si="2"/>
        <v>59.467070000000007</v>
      </c>
      <c r="S17" s="8">
        <f t="shared" si="2"/>
        <v>59.467070000000007</v>
      </c>
      <c r="T17" s="8">
        <f t="shared" si="2"/>
        <v>59.467070000000007</v>
      </c>
      <c r="U17" s="8">
        <f t="shared" si="2"/>
        <v>59.467070000000007</v>
      </c>
      <c r="V17" s="8">
        <f t="shared" si="2"/>
        <v>59.467070000000007</v>
      </c>
      <c r="W17" s="8">
        <f t="shared" si="2"/>
        <v>59.467070000000007</v>
      </c>
      <c r="X17" s="8">
        <f t="shared" si="2"/>
        <v>59.467070000000007</v>
      </c>
      <c r="Y17" s="8">
        <f t="shared" si="2"/>
        <v>59.467070000000007</v>
      </c>
      <c r="Z17" s="8">
        <f t="shared" si="2"/>
        <v>59.467070000000007</v>
      </c>
      <c r="AA17" s="8">
        <f t="shared" si="2"/>
        <v>59.467070000000007</v>
      </c>
      <c r="AB17" s="8">
        <f t="shared" si="2"/>
        <v>59.467070000000007</v>
      </c>
      <c r="AC17" s="13">
        <f>SUM(O17,Q17:AB17)/13</f>
        <v>59.467070000000028</v>
      </c>
      <c r="AD17" s="8"/>
      <c r="AE17" s="8"/>
    </row>
    <row r="18" spans="1:31">
      <c r="A18" t="s">
        <v>1</v>
      </c>
      <c r="B18" s="8">
        <v>0</v>
      </c>
      <c r="C18" s="8">
        <v>0</v>
      </c>
      <c r="D18" s="8">
        <f t="shared" si="2"/>
        <v>-10.864025030000013</v>
      </c>
      <c r="E18" s="8">
        <f t="shared" si="2"/>
        <v>-10.919682620000012</v>
      </c>
      <c r="F18" s="8">
        <f t="shared" si="2"/>
        <v>-10.975340210000013</v>
      </c>
      <c r="G18" s="8">
        <f t="shared" si="2"/>
        <v>-11.030997800000014</v>
      </c>
      <c r="H18" s="8">
        <f t="shared" si="2"/>
        <v>-11.086655390000015</v>
      </c>
      <c r="I18" s="8">
        <f t="shared" si="2"/>
        <v>-11.142312980000016</v>
      </c>
      <c r="J18" s="8">
        <f t="shared" si="2"/>
        <v>-11.197970570000017</v>
      </c>
      <c r="K18" s="8">
        <f t="shared" si="2"/>
        <v>-11.253628160000018</v>
      </c>
      <c r="L18" s="8">
        <f t="shared" si="2"/>
        <v>-11.309285750000019</v>
      </c>
      <c r="M18" s="8">
        <f t="shared" si="2"/>
        <v>-11.364943340000016</v>
      </c>
      <c r="N18" s="8">
        <f t="shared" si="2"/>
        <v>-11.420600930000017</v>
      </c>
      <c r="O18" s="8">
        <f t="shared" si="2"/>
        <v>-11.476258520000018</v>
      </c>
      <c r="P18" s="13">
        <f>SUM(C18:O18)/13</f>
        <v>-10.310900100000016</v>
      </c>
      <c r="Q18" s="8">
        <f t="shared" si="2"/>
        <v>-11.531916110000019</v>
      </c>
      <c r="R18" s="8">
        <f t="shared" si="2"/>
        <v>-11.58757370000002</v>
      </c>
      <c r="S18" s="8">
        <f t="shared" si="2"/>
        <v>-11.643231290000021</v>
      </c>
      <c r="T18" s="8">
        <f t="shared" si="2"/>
        <v>-11.698888880000018</v>
      </c>
      <c r="U18" s="8">
        <f t="shared" si="2"/>
        <v>-11.754546470000019</v>
      </c>
      <c r="V18" s="8">
        <f t="shared" si="2"/>
        <v>-11.81020406000002</v>
      </c>
      <c r="W18" s="8">
        <f t="shared" si="2"/>
        <v>-11.865861650000017</v>
      </c>
      <c r="X18" s="8">
        <f t="shared" si="2"/>
        <v>-11.921519240000018</v>
      </c>
      <c r="Y18" s="8">
        <f t="shared" si="2"/>
        <v>-11.977176830000015</v>
      </c>
      <c r="Z18" s="8">
        <f t="shared" si="2"/>
        <v>-12.032834420000016</v>
      </c>
      <c r="AA18" s="8">
        <f t="shared" si="2"/>
        <v>-12.088492010000017</v>
      </c>
      <c r="AB18" s="8">
        <f t="shared" si="2"/>
        <v>-12.144149600000018</v>
      </c>
      <c r="AC18" s="13">
        <f>SUM(O18,Q18:AB18)/13</f>
        <v>-11.810204060000018</v>
      </c>
      <c r="AD18" s="8"/>
      <c r="AE18" s="8"/>
    </row>
    <row r="19" spans="1:31">
      <c r="A19" s="7" t="s">
        <v>2</v>
      </c>
      <c r="B19" s="9">
        <f>B4 - B11</f>
        <v>49.366628729999988</v>
      </c>
      <c r="C19" s="9">
        <f t="shared" si="2"/>
        <v>48.658702559999995</v>
      </c>
      <c r="D19" s="9">
        <f t="shared" si="2"/>
        <v>48.603044969999992</v>
      </c>
      <c r="E19" s="9">
        <f t="shared" si="2"/>
        <v>48.547387379999989</v>
      </c>
      <c r="F19" s="9">
        <f t="shared" si="2"/>
        <v>48.491729789999994</v>
      </c>
      <c r="G19" s="9">
        <f t="shared" si="2"/>
        <v>48.436072199999991</v>
      </c>
      <c r="H19" s="9">
        <f t="shared" si="2"/>
        <v>48.380414609999988</v>
      </c>
      <c r="I19" s="9">
        <f t="shared" si="2"/>
        <v>48.324757019999986</v>
      </c>
      <c r="J19" s="9">
        <f t="shared" si="2"/>
        <v>48.269099429999983</v>
      </c>
      <c r="K19" s="9">
        <f t="shared" si="2"/>
        <v>48.213441839999987</v>
      </c>
      <c r="L19" s="9">
        <f t="shared" si="2"/>
        <v>48.157784249999985</v>
      </c>
      <c r="M19" s="9">
        <f t="shared" si="2"/>
        <v>48.102126659999982</v>
      </c>
      <c r="N19" s="9">
        <f t="shared" si="2"/>
        <v>48.046469069999986</v>
      </c>
      <c r="O19" s="9">
        <f t="shared" si="2"/>
        <v>47.990811479999984</v>
      </c>
      <c r="P19" s="11">
        <f>SUM(C19:O19)/13</f>
        <v>48.324757019999979</v>
      </c>
      <c r="Q19" s="9">
        <f t="shared" si="2"/>
        <v>47.935153889999988</v>
      </c>
      <c r="R19" s="9">
        <f t="shared" si="2"/>
        <v>47.879496299999978</v>
      </c>
      <c r="S19" s="9">
        <f t="shared" si="2"/>
        <v>47.82383870999999</v>
      </c>
      <c r="T19" s="9">
        <f t="shared" si="2"/>
        <v>47.768181119999987</v>
      </c>
      <c r="U19" s="9">
        <f t="shared" si="2"/>
        <v>47.712523529999984</v>
      </c>
      <c r="V19" s="9">
        <f t="shared" si="2"/>
        <v>47.656865939999982</v>
      </c>
      <c r="W19" s="9">
        <f t="shared" si="2"/>
        <v>47.601208349999979</v>
      </c>
      <c r="X19" s="9">
        <f t="shared" si="2"/>
        <v>47.54555075999999</v>
      </c>
      <c r="Y19" s="9">
        <f t="shared" si="2"/>
        <v>47.489893169999988</v>
      </c>
      <c r="Z19" s="9">
        <f t="shared" si="2"/>
        <v>47.434235579999985</v>
      </c>
      <c r="AA19" s="9">
        <f t="shared" si="2"/>
        <v>47.378577989999982</v>
      </c>
      <c r="AB19" s="9">
        <f t="shared" si="2"/>
        <v>47.322920399999987</v>
      </c>
      <c r="AC19" s="11">
        <f>SUM(O19,Q19:AB19)/13</f>
        <v>47.656865939999975</v>
      </c>
      <c r="AD19" s="9"/>
      <c r="AE19" s="9"/>
    </row>
    <row r="20" spans="1:3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31">
      <c r="P21" s="14"/>
      <c r="AC21" s="14"/>
    </row>
    <row r="22" spans="1:31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31">
      <c r="A23" t="s">
        <v>3</v>
      </c>
      <c r="B23" s="8">
        <f>SUM('4365:4379'!B23)</f>
        <v>1.8210509999999999E-2</v>
      </c>
      <c r="C23" s="8">
        <f>SUM('4365:4379'!C23)</f>
        <v>0.15201142000000001</v>
      </c>
      <c r="D23" s="8">
        <f>SUM('4365:4379'!D23)</f>
        <v>0.1520114175</v>
      </c>
      <c r="E23" s="8">
        <f>SUM('4365:4379'!E23)</f>
        <v>0.1520114175</v>
      </c>
      <c r="F23" s="8">
        <f>SUM('4365:4379'!F23)</f>
        <v>0.1520114175</v>
      </c>
      <c r="G23" s="8">
        <f>SUM('4365:4379'!G23)</f>
        <v>0.1520114175</v>
      </c>
      <c r="H23" s="8">
        <f>SUM('4365:4379'!H23)</f>
        <v>0.1520114175</v>
      </c>
      <c r="I23" s="8">
        <f>SUM('4365:4379'!I23)</f>
        <v>0.1520114175</v>
      </c>
      <c r="J23" s="8">
        <f>SUM('4365:4379'!J23)</f>
        <v>0.1520114175</v>
      </c>
      <c r="K23" s="8">
        <f>SUM('4365:4379'!K23)</f>
        <v>0.1520114175</v>
      </c>
      <c r="L23" s="8">
        <f>SUM('4365:4379'!L23)</f>
        <v>0.1520114175</v>
      </c>
      <c r="M23" s="8">
        <f>SUM('4365:4379'!M23)</f>
        <v>0.1520114175</v>
      </c>
      <c r="N23" s="8">
        <f>SUM('4365:4379'!N23)</f>
        <v>0.1520114175</v>
      </c>
      <c r="O23" s="8">
        <f>SUM('4365:4379'!O23)</f>
        <v>0.1520114175</v>
      </c>
      <c r="P23" s="15">
        <f>SUM(D23:O23)</f>
        <v>1.8241370100000001</v>
      </c>
      <c r="Q23" s="8">
        <f>SUM('4365:4379'!Q23)</f>
        <v>0.1520114175</v>
      </c>
      <c r="R23" s="8">
        <f>SUM('4365:4379'!R23)</f>
        <v>0.1520114175</v>
      </c>
      <c r="S23" s="8">
        <f>SUM('4365:4379'!S23)</f>
        <v>0.1520114175</v>
      </c>
      <c r="T23" s="8">
        <f>SUM('4365:4379'!T23)</f>
        <v>0.1520114175</v>
      </c>
      <c r="U23" s="8">
        <f>SUM('4365:4379'!U23)</f>
        <v>0.1520114175</v>
      </c>
      <c r="V23" s="8">
        <f>SUM('4365:4379'!V23)</f>
        <v>0.1520114175</v>
      </c>
      <c r="W23" s="8">
        <f>SUM('4365:4379'!W23)</f>
        <v>0.1520114175</v>
      </c>
      <c r="X23" s="8">
        <f>SUM('4365:4379'!X23)</f>
        <v>0.1520114175</v>
      </c>
      <c r="Y23" s="8">
        <f>SUM('4365:4379'!Y23)</f>
        <v>0.1520114175</v>
      </c>
      <c r="Z23" s="8">
        <f>SUM('4365:4379'!Z23)</f>
        <v>0.1520114175</v>
      </c>
      <c r="AA23" s="8">
        <f>SUM('4365:4379'!AA23)</f>
        <v>0.1520114175</v>
      </c>
      <c r="AB23" s="8">
        <f>SUM('4365:4379'!AB23)</f>
        <v>0.1520114175</v>
      </c>
      <c r="AC23" s="15">
        <f>SUM(Q23:AB23)</f>
        <v>1.8241370100000001</v>
      </c>
      <c r="AD23" s="6">
        <f>SUM($D23:$O23)</f>
        <v>1.8241370100000001</v>
      </c>
      <c r="AE23" s="6">
        <f>SUM($Q23:$AB23)</f>
        <v>1.8241370100000001</v>
      </c>
    </row>
    <row r="24" spans="1:31">
      <c r="A24" t="s">
        <v>4</v>
      </c>
      <c r="B24" s="8">
        <f>SUM('4365:4379'!B24)</f>
        <v>9.6353830000000001E-2</v>
      </c>
      <c r="C24" s="8">
        <f>SUM('4365:4379'!C24)</f>
        <v>9.6353830000000001E-2</v>
      </c>
      <c r="D24" s="8">
        <f>SUM('4365:4379'!D24)</f>
        <v>1.8210509999999999E-2</v>
      </c>
      <c r="E24" s="8">
        <f>SUM('4365:4379'!E24)</f>
        <v>1.8210509999999999E-2</v>
      </c>
      <c r="F24" s="8">
        <f>SUM('4365:4379'!F24)</f>
        <v>1.8210509999999999E-2</v>
      </c>
      <c r="G24" s="8">
        <f>SUM('4365:4379'!G24)</f>
        <v>1.8210509999999999E-2</v>
      </c>
      <c r="H24" s="8">
        <f>SUM('4365:4379'!H24)</f>
        <v>1.8210509999999999E-2</v>
      </c>
      <c r="I24" s="8">
        <f>SUM('4365:4379'!I24)</f>
        <v>1.8210509999999999E-2</v>
      </c>
      <c r="J24" s="8">
        <f>SUM('4365:4379'!J24)</f>
        <v>1.8210509999999999E-2</v>
      </c>
      <c r="K24" s="8">
        <f>SUM('4365:4379'!K24)</f>
        <v>1.8210509999999999E-2</v>
      </c>
      <c r="L24" s="8">
        <f>SUM('4365:4379'!L24)</f>
        <v>1.8210509999999999E-2</v>
      </c>
      <c r="M24" s="8">
        <f>SUM('4365:4379'!M24)</f>
        <v>1.8210509999999999E-2</v>
      </c>
      <c r="N24" s="8">
        <f>SUM('4365:4379'!N24)</f>
        <v>1.8210509999999999E-2</v>
      </c>
      <c r="O24" s="8">
        <f>SUM('4365:4379'!O24)</f>
        <v>1.8210509999999999E-2</v>
      </c>
      <c r="P24" s="15">
        <f>SUM(D24:O24)</f>
        <v>0.21852612000000005</v>
      </c>
      <c r="Q24" s="8">
        <f>SUM('4365:4379'!Q24)</f>
        <v>1.8210509999999999E-2</v>
      </c>
      <c r="R24" s="8">
        <f>SUM('4365:4379'!R24)</f>
        <v>1.8210509999999999E-2</v>
      </c>
      <c r="S24" s="8">
        <f>SUM('4365:4379'!S24)</f>
        <v>1.8210509999999999E-2</v>
      </c>
      <c r="T24" s="8">
        <f>SUM('4365:4379'!T24)</f>
        <v>1.8210509999999999E-2</v>
      </c>
      <c r="U24" s="8">
        <f>SUM('4365:4379'!U24)</f>
        <v>1.8210509999999999E-2</v>
      </c>
      <c r="V24" s="8">
        <f>SUM('4365:4379'!V24)</f>
        <v>1.8210509999999999E-2</v>
      </c>
      <c r="W24" s="8">
        <f>SUM('4365:4379'!W24)</f>
        <v>1.8210509999999999E-2</v>
      </c>
      <c r="X24" s="8">
        <f>SUM('4365:4379'!X24)</f>
        <v>1.8210509999999999E-2</v>
      </c>
      <c r="Y24" s="8">
        <f>SUM('4365:4379'!Y24)</f>
        <v>1.8210509999999999E-2</v>
      </c>
      <c r="Z24" s="8">
        <f>SUM('4365:4379'!Z24)</f>
        <v>1.8210509999999999E-2</v>
      </c>
      <c r="AA24" s="8">
        <f>SUM('4365:4379'!AA24)</f>
        <v>1.8210509999999999E-2</v>
      </c>
      <c r="AB24" s="8">
        <f>SUM('4365:4379'!AB24)</f>
        <v>1.8210509999999999E-2</v>
      </c>
      <c r="AC24" s="15">
        <f>SUM(Q24:AB24)</f>
        <v>0.21852612000000005</v>
      </c>
      <c r="AD24" s="6">
        <f>SUM($D24:$O24)</f>
        <v>0.21852612000000005</v>
      </c>
      <c r="AE24" s="6">
        <f>SUM($Q24:$AB24)</f>
        <v>0.21852612000000005</v>
      </c>
    </row>
    <row r="25" spans="1:31">
      <c r="A25" s="7" t="s">
        <v>5</v>
      </c>
      <c r="B25" s="9">
        <f>B23-B24</f>
        <v>-7.8143320000000002E-2</v>
      </c>
      <c r="C25" s="9">
        <f t="shared" ref="C25:AB25" si="3">C23-C24</f>
        <v>5.5657590000000007E-2</v>
      </c>
      <c r="D25" s="9">
        <f t="shared" si="3"/>
        <v>0.13380090750000001</v>
      </c>
      <c r="E25" s="9">
        <f t="shared" si="3"/>
        <v>0.13380090750000001</v>
      </c>
      <c r="F25" s="9">
        <f t="shared" si="3"/>
        <v>0.13380090750000001</v>
      </c>
      <c r="G25" s="9">
        <f t="shared" si="3"/>
        <v>0.13380090750000001</v>
      </c>
      <c r="H25" s="9">
        <f t="shared" si="3"/>
        <v>0.13380090750000001</v>
      </c>
      <c r="I25" s="9">
        <f t="shared" si="3"/>
        <v>0.13380090750000001</v>
      </c>
      <c r="J25" s="9">
        <f t="shared" si="3"/>
        <v>0.13380090750000001</v>
      </c>
      <c r="K25" s="9">
        <f t="shared" si="3"/>
        <v>0.13380090750000001</v>
      </c>
      <c r="L25" s="9">
        <f t="shared" si="3"/>
        <v>0.13380090750000001</v>
      </c>
      <c r="M25" s="9">
        <f t="shared" si="3"/>
        <v>0.13380090750000001</v>
      </c>
      <c r="N25" s="9">
        <f t="shared" si="3"/>
        <v>0.13380090750000001</v>
      </c>
      <c r="O25" s="9">
        <f t="shared" si="3"/>
        <v>0.13380090750000001</v>
      </c>
      <c r="P25" s="12">
        <f>SUM(D25:O25)</f>
        <v>1.6056108899999997</v>
      </c>
      <c r="Q25" s="9">
        <f t="shared" si="3"/>
        <v>0.13380090750000001</v>
      </c>
      <c r="R25" s="9">
        <f t="shared" si="3"/>
        <v>0.13380090750000001</v>
      </c>
      <c r="S25" s="9">
        <f t="shared" si="3"/>
        <v>0.13380090750000001</v>
      </c>
      <c r="T25" s="9">
        <f t="shared" si="3"/>
        <v>0.13380090750000001</v>
      </c>
      <c r="U25" s="9">
        <f t="shared" si="3"/>
        <v>0.13380090750000001</v>
      </c>
      <c r="V25" s="9">
        <f t="shared" si="3"/>
        <v>0.13380090750000001</v>
      </c>
      <c r="W25" s="9">
        <f t="shared" si="3"/>
        <v>0.13380090750000001</v>
      </c>
      <c r="X25" s="9">
        <f t="shared" si="3"/>
        <v>0.13380090750000001</v>
      </c>
      <c r="Y25" s="9">
        <f t="shared" si="3"/>
        <v>0.13380090750000001</v>
      </c>
      <c r="Z25" s="9">
        <f t="shared" si="3"/>
        <v>0.13380090750000001</v>
      </c>
      <c r="AA25" s="9">
        <f t="shared" si="3"/>
        <v>0.13380090750000001</v>
      </c>
      <c r="AB25" s="9">
        <f t="shared" si="3"/>
        <v>0.13380090750000001</v>
      </c>
      <c r="AC25" s="12">
        <f>SUM(Q25:AB25)</f>
        <v>1.6056108899999997</v>
      </c>
      <c r="AD25" s="9">
        <f>SUM($D25:$O25)</f>
        <v>1.6056108899999997</v>
      </c>
      <c r="AE25" s="9">
        <f>SUM($Q25:$AB25)</f>
        <v>1.6056108899999997</v>
      </c>
    </row>
    <row r="27" spans="1:31">
      <c r="B27">
        <v>-1</v>
      </c>
      <c r="P27" s="10"/>
    </row>
    <row r="28" spans="1:31">
      <c r="P28" s="22"/>
    </row>
    <row r="29" spans="1:31">
      <c r="P29" s="22"/>
    </row>
    <row r="30" spans="1:31">
      <c r="P30" s="22"/>
    </row>
  </sheetData>
  <pageMargins left="0.7" right="0.7" top="0.75" bottom="0.75" header="0.3" footer="0.3"/>
  <pageSetup scale="81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AE30"/>
  <sheetViews>
    <sheetView zoomScaleNormal="100" workbookViewId="0">
      <pane xSplit="1" ySplit="1" topLeftCell="Z2" activePane="bottomRight" state="frozen"/>
      <selection activeCell="B17" sqref="B17:C18"/>
      <selection pane="topRight" activeCell="B17" sqref="B17:C18"/>
      <selection pane="bottomLeft" activeCell="B17" sqref="B17:C18"/>
      <selection pane="bottomRight" activeCell="AB28" sqref="AB28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v>10218.586859999999</v>
      </c>
      <c r="C2" s="8">
        <v>10137.043810000001</v>
      </c>
      <c r="D2" s="8">
        <v>10289.148810000001</v>
      </c>
      <c r="E2" s="8">
        <v>10441.25381</v>
      </c>
      <c r="F2" s="8">
        <v>10593.35881</v>
      </c>
      <c r="G2" s="8">
        <v>10783.489809999999</v>
      </c>
      <c r="H2" s="8">
        <v>11011.647809999999</v>
      </c>
      <c r="I2" s="8">
        <v>11277.831809999998</v>
      </c>
      <c r="J2" s="8">
        <v>11559.316809999998</v>
      </c>
      <c r="K2" s="8">
        <v>11840.801809999999</v>
      </c>
      <c r="L2" s="8">
        <v>12082.074809999998</v>
      </c>
      <c r="M2" s="8">
        <v>12283.135809999998</v>
      </c>
      <c r="N2" s="8">
        <v>12443.984809999998</v>
      </c>
      <c r="O2" s="8">
        <v>12564.620809999999</v>
      </c>
      <c r="P2" s="8"/>
      <c r="Q2" s="8">
        <v>12729.351809999998</v>
      </c>
      <c r="R2" s="8">
        <v>12894.082809999998</v>
      </c>
      <c r="S2" s="8">
        <v>13099.996809999999</v>
      </c>
      <c r="T2" s="8">
        <v>13347.093809999998</v>
      </c>
      <c r="U2" s="8">
        <v>13635.373809999999</v>
      </c>
      <c r="V2" s="8">
        <v>13923.65381</v>
      </c>
      <c r="W2" s="8">
        <v>14215.34881</v>
      </c>
      <c r="X2" s="8">
        <v>14507.043809999999</v>
      </c>
      <c r="Y2" s="8">
        <v>14757.068809999999</v>
      </c>
      <c r="Z2" s="8">
        <v>14965.422809999998</v>
      </c>
      <c r="AA2" s="8">
        <v>15132.105809999997</v>
      </c>
      <c r="AB2" s="8">
        <v>15298.788809999998</v>
      </c>
      <c r="AC2" s="13">
        <f>SUM(O2,Q2:AB2)/13</f>
        <v>13928.457886923075</v>
      </c>
      <c r="AD2" s="8"/>
      <c r="AE2" s="8"/>
    </row>
    <row r="3" spans="1:31">
      <c r="A3" t="s">
        <v>1</v>
      </c>
      <c r="B3" s="8">
        <v>941.37130272699994</v>
      </c>
      <c r="C3" s="8">
        <v>1001.6103627270001</v>
      </c>
      <c r="D3" s="8">
        <v>978.80201415700003</v>
      </c>
      <c r="E3" s="8">
        <v>955.65142933700008</v>
      </c>
      <c r="F3" s="8">
        <v>932.15860826700009</v>
      </c>
      <c r="G3" s="8">
        <v>908.32355094700006</v>
      </c>
      <c r="H3" s="8">
        <v>884.06069887700005</v>
      </c>
      <c r="I3" s="8">
        <v>859.28449130700005</v>
      </c>
      <c r="J3" s="8">
        <v>833.90936973700002</v>
      </c>
      <c r="K3" s="8">
        <v>807.90090691700004</v>
      </c>
      <c r="L3" s="8">
        <v>781.25910284700001</v>
      </c>
      <c r="M3" s="8">
        <v>754.07443452699999</v>
      </c>
      <c r="N3" s="8">
        <v>726.43737895699996</v>
      </c>
      <c r="O3" s="8">
        <v>698.438413137</v>
      </c>
      <c r="P3" s="8"/>
      <c r="Q3" s="8">
        <v>670.16801631700002</v>
      </c>
      <c r="R3" s="8">
        <v>641.52697474700005</v>
      </c>
      <c r="S3" s="8">
        <v>612.51528842700009</v>
      </c>
      <c r="T3" s="8">
        <v>583.04029560700008</v>
      </c>
      <c r="U3" s="8">
        <v>553.00933453700009</v>
      </c>
      <c r="V3" s="8">
        <v>522.32974346700007</v>
      </c>
      <c r="W3" s="8">
        <v>491.00152239700009</v>
      </c>
      <c r="X3" s="8">
        <v>459.01698757700007</v>
      </c>
      <c r="Y3" s="8">
        <v>426.37613900700006</v>
      </c>
      <c r="Z3" s="8">
        <v>393.17273418700006</v>
      </c>
      <c r="AA3" s="8">
        <v>359.50053286700006</v>
      </c>
      <c r="AB3" s="8">
        <v>325.45329479700007</v>
      </c>
      <c r="AC3" s="13">
        <f>SUM(O3,Q3:AB3)/13</f>
        <v>518.11917515930782</v>
      </c>
      <c r="AD3" s="8"/>
      <c r="AE3" s="8"/>
    </row>
    <row r="4" spans="1:31">
      <c r="A4" s="7" t="s">
        <v>2</v>
      </c>
      <c r="B4" s="9">
        <f>SUM(B2:B3)</f>
        <v>11159.958162727</v>
      </c>
      <c r="C4" s="9">
        <f t="shared" ref="C4:AB4" si="0">SUM(C2:C3)</f>
        <v>11138.654172727001</v>
      </c>
      <c r="D4" s="9">
        <f t="shared" si="0"/>
        <v>11267.950824157</v>
      </c>
      <c r="E4" s="9">
        <f t="shared" si="0"/>
        <v>11396.905239337</v>
      </c>
      <c r="F4" s="9">
        <f t="shared" si="0"/>
        <v>11525.517418267</v>
      </c>
      <c r="G4" s="9">
        <f t="shared" si="0"/>
        <v>11691.813360946999</v>
      </c>
      <c r="H4" s="9">
        <f t="shared" si="0"/>
        <v>11895.708508876998</v>
      </c>
      <c r="I4" s="9">
        <f t="shared" si="0"/>
        <v>12137.116301306998</v>
      </c>
      <c r="J4" s="9">
        <f t="shared" si="0"/>
        <v>12393.226179736999</v>
      </c>
      <c r="K4" s="9">
        <f t="shared" si="0"/>
        <v>12648.702716917</v>
      </c>
      <c r="L4" s="9">
        <f t="shared" si="0"/>
        <v>12863.333912846998</v>
      </c>
      <c r="M4" s="9">
        <f t="shared" si="0"/>
        <v>13037.210244526997</v>
      </c>
      <c r="N4" s="9">
        <f t="shared" si="0"/>
        <v>13170.422188956998</v>
      </c>
      <c r="O4" s="9">
        <f t="shared" si="0"/>
        <v>13263.059223136999</v>
      </c>
      <c r="P4" s="9"/>
      <c r="Q4" s="9">
        <f t="shared" si="0"/>
        <v>13399.519826316999</v>
      </c>
      <c r="R4" s="9">
        <f t="shared" si="0"/>
        <v>13535.609784746997</v>
      </c>
      <c r="S4" s="9">
        <f t="shared" si="0"/>
        <v>13712.512098427</v>
      </c>
      <c r="T4" s="9">
        <f t="shared" si="0"/>
        <v>13930.134105606998</v>
      </c>
      <c r="U4" s="9">
        <f t="shared" si="0"/>
        <v>14188.383144537</v>
      </c>
      <c r="V4" s="9">
        <f t="shared" si="0"/>
        <v>14445.983553467</v>
      </c>
      <c r="W4" s="9">
        <f t="shared" si="0"/>
        <v>14706.350332397</v>
      </c>
      <c r="X4" s="9">
        <f t="shared" si="0"/>
        <v>14966.060797577</v>
      </c>
      <c r="Y4" s="9">
        <f t="shared" si="0"/>
        <v>15183.444949006998</v>
      </c>
      <c r="Z4" s="9">
        <f t="shared" si="0"/>
        <v>15358.595544186999</v>
      </c>
      <c r="AA4" s="9">
        <f t="shared" si="0"/>
        <v>15491.606342866997</v>
      </c>
      <c r="AB4" s="9">
        <f t="shared" si="0"/>
        <v>15624.242104796998</v>
      </c>
      <c r="AC4" s="11">
        <f>SUM(O4,Q4:AB4)/13</f>
        <v>14446.577062082382</v>
      </c>
      <c r="AD4" s="9"/>
      <c r="AE4" s="9"/>
    </row>
    <row r="5" spans="1:3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3"/>
      <c r="AD5" s="17"/>
      <c r="AE5" s="17"/>
    </row>
    <row r="6" spans="1:3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3"/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v>9415.8133899999993</v>
      </c>
      <c r="C9" s="8">
        <v>9334.2703399999991</v>
      </c>
      <c r="D9" s="8">
        <v>9486.3753399999987</v>
      </c>
      <c r="E9" s="8">
        <v>9638.4803399999983</v>
      </c>
      <c r="F9" s="8">
        <v>9790.5853399999978</v>
      </c>
      <c r="G9" s="8">
        <v>9980.7163399999972</v>
      </c>
      <c r="H9" s="8">
        <v>10208.874339999997</v>
      </c>
      <c r="I9" s="8">
        <v>10475.058339999996</v>
      </c>
      <c r="J9" s="8">
        <v>10756.543339999997</v>
      </c>
      <c r="K9" s="8">
        <v>11038.028339999997</v>
      </c>
      <c r="L9" s="8">
        <v>11279.301339999996</v>
      </c>
      <c r="M9" s="8">
        <v>11480.362339999996</v>
      </c>
      <c r="N9" s="8">
        <v>11641.211339999996</v>
      </c>
      <c r="O9" s="8">
        <v>11761.847339999997</v>
      </c>
      <c r="P9" s="8"/>
      <c r="Q9" s="8">
        <v>11926.578339999996</v>
      </c>
      <c r="R9" s="8">
        <v>12091.309339999996</v>
      </c>
      <c r="S9" s="8">
        <v>12297.223339999997</v>
      </c>
      <c r="T9" s="8">
        <v>12544.320339999997</v>
      </c>
      <c r="U9" s="8">
        <v>12832.600339999997</v>
      </c>
      <c r="V9" s="8">
        <v>13120.880339999998</v>
      </c>
      <c r="W9" s="8">
        <v>13412.575339999998</v>
      </c>
      <c r="X9" s="8">
        <v>13704.270339999997</v>
      </c>
      <c r="Y9" s="8">
        <v>13954.295339999997</v>
      </c>
      <c r="Z9" s="8">
        <v>14162.649339999996</v>
      </c>
      <c r="AA9" s="8">
        <v>14329.332339999997</v>
      </c>
      <c r="AB9" s="8">
        <v>14496.015339999998</v>
      </c>
      <c r="AC9" s="13">
        <f>SUM(O9,Q9:AB9)/13</f>
        <v>13125.684416923077</v>
      </c>
      <c r="AD9" s="8"/>
      <c r="AE9" s="8"/>
    </row>
    <row r="10" spans="1:31">
      <c r="A10" t="s">
        <v>1</v>
      </c>
      <c r="B10" s="8">
        <v>534.26290184999993</v>
      </c>
      <c r="C10" s="8">
        <v>499.32875276999994</v>
      </c>
      <c r="D10" s="8">
        <v>478.32664449999993</v>
      </c>
      <c r="E10" s="8">
        <v>456.98229997999994</v>
      </c>
      <c r="F10" s="8">
        <v>435.29571920999996</v>
      </c>
      <c r="G10" s="8">
        <v>413.26690218999994</v>
      </c>
      <c r="H10" s="8">
        <v>390.81029041999994</v>
      </c>
      <c r="I10" s="8">
        <v>367.84032314999996</v>
      </c>
      <c r="J10" s="8">
        <v>344.27144187999994</v>
      </c>
      <c r="K10" s="8">
        <v>320.06921935999992</v>
      </c>
      <c r="L10" s="8">
        <v>295.2336555899999</v>
      </c>
      <c r="M10" s="8">
        <v>269.8552275699999</v>
      </c>
      <c r="N10" s="8">
        <v>244.02441229999991</v>
      </c>
      <c r="O10" s="8">
        <v>217.8316867799999</v>
      </c>
      <c r="P10" s="8"/>
      <c r="Q10" s="8">
        <v>191.36753025999991</v>
      </c>
      <c r="R10" s="8">
        <v>164.5327289899999</v>
      </c>
      <c r="S10" s="8">
        <v>137.32728296999989</v>
      </c>
      <c r="T10" s="8">
        <v>109.65853044999989</v>
      </c>
      <c r="U10" s="8">
        <v>81.433809679999882</v>
      </c>
      <c r="V10" s="8">
        <v>52.56045890999988</v>
      </c>
      <c r="W10" s="8">
        <v>23.038478139999881</v>
      </c>
      <c r="X10" s="8">
        <v>-7.13981638000012</v>
      </c>
      <c r="Y10" s="8">
        <v>-37.974424650000117</v>
      </c>
      <c r="Z10" s="8">
        <v>-69.371589170000121</v>
      </c>
      <c r="AA10" s="8">
        <v>-101.23755019000012</v>
      </c>
      <c r="AB10" s="8">
        <v>-133.47854796000013</v>
      </c>
      <c r="AC10" s="13">
        <f>SUM(O10,Q10:AB10)/13</f>
        <v>48.349890602307589</v>
      </c>
      <c r="AD10" s="8"/>
      <c r="AE10" s="8"/>
    </row>
    <row r="11" spans="1:31">
      <c r="A11" s="7" t="s">
        <v>2</v>
      </c>
      <c r="B11" s="9">
        <f>SUM(B9:B10)</f>
        <v>9950.0762918499986</v>
      </c>
      <c r="C11" s="9">
        <f t="shared" ref="C11:AB11" si="1">SUM(C9:C10)</f>
        <v>9833.5990927699986</v>
      </c>
      <c r="D11" s="9">
        <f t="shared" si="1"/>
        <v>9964.7019844999995</v>
      </c>
      <c r="E11" s="9">
        <f t="shared" si="1"/>
        <v>10095.462639979998</v>
      </c>
      <c r="F11" s="9">
        <f t="shared" si="1"/>
        <v>10225.881059209998</v>
      </c>
      <c r="G11" s="9">
        <f t="shared" si="1"/>
        <v>10393.983242189997</v>
      </c>
      <c r="H11" s="9">
        <f t="shared" si="1"/>
        <v>10599.684630419997</v>
      </c>
      <c r="I11" s="9">
        <f t="shared" si="1"/>
        <v>10842.898663149996</v>
      </c>
      <c r="J11" s="9">
        <f t="shared" si="1"/>
        <v>11100.814781879997</v>
      </c>
      <c r="K11" s="9">
        <f t="shared" si="1"/>
        <v>11358.097559359998</v>
      </c>
      <c r="L11" s="9">
        <f t="shared" si="1"/>
        <v>11574.534995589996</v>
      </c>
      <c r="M11" s="9">
        <f t="shared" si="1"/>
        <v>11750.217567569996</v>
      </c>
      <c r="N11" s="9">
        <f t="shared" si="1"/>
        <v>11885.235752299996</v>
      </c>
      <c r="O11" s="9">
        <f t="shared" si="1"/>
        <v>11979.679026779997</v>
      </c>
      <c r="P11" s="9"/>
      <c r="Q11" s="9">
        <f t="shared" si="1"/>
        <v>12117.945870259997</v>
      </c>
      <c r="R11" s="9">
        <f t="shared" si="1"/>
        <v>12255.842068989996</v>
      </c>
      <c r="S11" s="9">
        <f t="shared" si="1"/>
        <v>12434.550622969997</v>
      </c>
      <c r="T11" s="9">
        <f t="shared" si="1"/>
        <v>12653.978870449997</v>
      </c>
      <c r="U11" s="9">
        <f t="shared" si="1"/>
        <v>12914.034149679997</v>
      </c>
      <c r="V11" s="9">
        <f t="shared" si="1"/>
        <v>13173.440798909998</v>
      </c>
      <c r="W11" s="9">
        <f t="shared" si="1"/>
        <v>13435.613818139998</v>
      </c>
      <c r="X11" s="9">
        <f t="shared" si="1"/>
        <v>13697.130523619997</v>
      </c>
      <c r="Y11" s="9">
        <f t="shared" si="1"/>
        <v>13916.320915349997</v>
      </c>
      <c r="Z11" s="9">
        <f t="shared" si="1"/>
        <v>14093.277750829997</v>
      </c>
      <c r="AA11" s="9">
        <f t="shared" si="1"/>
        <v>14228.094789809997</v>
      </c>
      <c r="AB11" s="9">
        <f t="shared" si="1"/>
        <v>14362.536792039999</v>
      </c>
      <c r="AC11" s="11">
        <f>SUM(O11,Q11:AB11)/13</f>
        <v>13174.03430752538</v>
      </c>
      <c r="AD11" s="9"/>
      <c r="AE11" s="9"/>
    </row>
    <row r="12" spans="1:31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3"/>
      <c r="AD12" s="17"/>
      <c r="AE12" s="17"/>
    </row>
    <row r="13" spans="1:3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3"/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31">
      <c r="A17" t="s">
        <v>0</v>
      </c>
      <c r="B17" s="8">
        <v>0</v>
      </c>
      <c r="C17" s="8">
        <v>0</v>
      </c>
      <c r="D17" s="8">
        <f t="shared" ref="C17:Q19" si="2">D2 - D9</f>
        <v>802.77347000000191</v>
      </c>
      <c r="E17" s="8">
        <f t="shared" si="2"/>
        <v>802.77347000000191</v>
      </c>
      <c r="F17" s="8">
        <f t="shared" si="2"/>
        <v>802.77347000000191</v>
      </c>
      <c r="G17" s="8">
        <f t="shared" si="2"/>
        <v>802.77347000000191</v>
      </c>
      <c r="H17" s="8">
        <f t="shared" si="2"/>
        <v>802.77347000000191</v>
      </c>
      <c r="I17" s="8">
        <f t="shared" si="2"/>
        <v>802.77347000000191</v>
      </c>
      <c r="J17" s="8">
        <f t="shared" si="2"/>
        <v>802.77347000000191</v>
      </c>
      <c r="K17" s="8">
        <f t="shared" si="2"/>
        <v>802.77347000000191</v>
      </c>
      <c r="L17" s="8">
        <f t="shared" si="2"/>
        <v>802.77347000000191</v>
      </c>
      <c r="M17" s="8">
        <f t="shared" si="2"/>
        <v>802.77347000000191</v>
      </c>
      <c r="N17" s="8">
        <f t="shared" si="2"/>
        <v>802.77347000000191</v>
      </c>
      <c r="O17" s="8">
        <f t="shared" si="2"/>
        <v>802.77347000000191</v>
      </c>
      <c r="P17" s="13">
        <f>SUM(C17:O17)/13</f>
        <v>741.02166461538638</v>
      </c>
      <c r="Q17" s="8">
        <f t="shared" ref="Q17:AB19" si="3">Q2 - Q9</f>
        <v>802.77347000000191</v>
      </c>
      <c r="R17" s="8">
        <f t="shared" si="3"/>
        <v>802.77347000000191</v>
      </c>
      <c r="S17" s="8">
        <f t="shared" si="3"/>
        <v>802.77347000000191</v>
      </c>
      <c r="T17" s="8">
        <f t="shared" si="3"/>
        <v>802.77347000000191</v>
      </c>
      <c r="U17" s="8">
        <f t="shared" si="3"/>
        <v>802.77347000000191</v>
      </c>
      <c r="V17" s="8">
        <f t="shared" si="3"/>
        <v>802.77347000000191</v>
      </c>
      <c r="W17" s="8">
        <f t="shared" si="3"/>
        <v>802.77347000000191</v>
      </c>
      <c r="X17" s="8">
        <f t="shared" si="3"/>
        <v>802.77347000000191</v>
      </c>
      <c r="Y17" s="8">
        <f t="shared" si="3"/>
        <v>802.77347000000191</v>
      </c>
      <c r="Z17" s="8">
        <f t="shared" si="3"/>
        <v>802.77347000000191</v>
      </c>
      <c r="AA17" s="8">
        <f t="shared" si="3"/>
        <v>802.77347000000009</v>
      </c>
      <c r="AB17" s="8">
        <f t="shared" si="3"/>
        <v>802.77347000000009</v>
      </c>
      <c r="AC17" s="13">
        <f>SUM(O17,Q17:AB17)/13</f>
        <v>802.77347000000168</v>
      </c>
      <c r="AD17" s="8"/>
      <c r="AE17" s="8"/>
    </row>
    <row r="18" spans="1:31">
      <c r="A18" t="s">
        <v>1</v>
      </c>
      <c r="B18" s="8">
        <v>0</v>
      </c>
      <c r="C18" s="8">
        <v>0</v>
      </c>
      <c r="D18" s="8">
        <f t="shared" si="2"/>
        <v>500.4753696570001</v>
      </c>
      <c r="E18" s="8">
        <f t="shared" si="2"/>
        <v>498.66912935700014</v>
      </c>
      <c r="F18" s="8">
        <f t="shared" si="2"/>
        <v>496.86288905700013</v>
      </c>
      <c r="G18" s="8">
        <f t="shared" si="2"/>
        <v>495.05664875700012</v>
      </c>
      <c r="H18" s="8">
        <f t="shared" si="2"/>
        <v>493.25040845700011</v>
      </c>
      <c r="I18" s="8">
        <f t="shared" si="2"/>
        <v>491.44416815700009</v>
      </c>
      <c r="J18" s="8">
        <f t="shared" si="2"/>
        <v>489.63792785700008</v>
      </c>
      <c r="K18" s="8">
        <f t="shared" si="2"/>
        <v>487.83168755700012</v>
      </c>
      <c r="L18" s="8">
        <f t="shared" si="2"/>
        <v>486.02544725700011</v>
      </c>
      <c r="M18" s="8">
        <f t="shared" si="2"/>
        <v>484.2192069570001</v>
      </c>
      <c r="N18" s="8">
        <f t="shared" si="2"/>
        <v>482.41296665700008</v>
      </c>
      <c r="O18" s="8">
        <f t="shared" si="2"/>
        <v>480.60672635700007</v>
      </c>
      <c r="P18" s="13">
        <f>SUM(C18:O18)/13</f>
        <v>452.80712123723089</v>
      </c>
      <c r="Q18" s="8">
        <f t="shared" si="3"/>
        <v>478.80048605700011</v>
      </c>
      <c r="R18" s="8">
        <f t="shared" si="3"/>
        <v>476.99424575700016</v>
      </c>
      <c r="S18" s="8">
        <f t="shared" si="3"/>
        <v>475.1880054570002</v>
      </c>
      <c r="T18" s="8">
        <f t="shared" si="3"/>
        <v>473.38176515700019</v>
      </c>
      <c r="U18" s="8">
        <f t="shared" si="3"/>
        <v>471.57552485700023</v>
      </c>
      <c r="V18" s="8">
        <f t="shared" si="3"/>
        <v>469.76928455700022</v>
      </c>
      <c r="W18" s="8">
        <f t="shared" si="3"/>
        <v>467.96304425700021</v>
      </c>
      <c r="X18" s="8">
        <f t="shared" si="3"/>
        <v>466.15680395700019</v>
      </c>
      <c r="Y18" s="8">
        <f t="shared" si="3"/>
        <v>464.35056365700018</v>
      </c>
      <c r="Z18" s="8">
        <f t="shared" si="3"/>
        <v>462.54432335700017</v>
      </c>
      <c r="AA18" s="8">
        <f t="shared" si="3"/>
        <v>460.73808305700015</v>
      </c>
      <c r="AB18" s="8">
        <f t="shared" si="3"/>
        <v>458.9318427570002</v>
      </c>
      <c r="AC18" s="13">
        <f>SUM(O18,Q18:AB18)/13</f>
        <v>469.76928455700011</v>
      </c>
      <c r="AD18" s="8"/>
      <c r="AE18" s="8"/>
    </row>
    <row r="19" spans="1:31">
      <c r="A19" s="7" t="s">
        <v>2</v>
      </c>
      <c r="B19" s="9">
        <f>B4 - B11</f>
        <v>1209.8818708770013</v>
      </c>
      <c r="C19" s="9">
        <f t="shared" si="2"/>
        <v>1305.0550799570028</v>
      </c>
      <c r="D19" s="9">
        <f t="shared" si="2"/>
        <v>1303.2488396570006</v>
      </c>
      <c r="E19" s="9">
        <f t="shared" si="2"/>
        <v>1301.4425993570021</v>
      </c>
      <c r="F19" s="9">
        <f t="shared" si="2"/>
        <v>1299.6363590570018</v>
      </c>
      <c r="G19" s="9">
        <f t="shared" si="2"/>
        <v>1297.8301187570014</v>
      </c>
      <c r="H19" s="9">
        <f t="shared" si="2"/>
        <v>1296.023878457001</v>
      </c>
      <c r="I19" s="9">
        <f t="shared" si="2"/>
        <v>1294.2176381570025</v>
      </c>
      <c r="J19" s="9">
        <f t="shared" si="2"/>
        <v>1292.4113978570022</v>
      </c>
      <c r="K19" s="9">
        <f t="shared" si="2"/>
        <v>1290.6051575570018</v>
      </c>
      <c r="L19" s="9">
        <f t="shared" si="2"/>
        <v>1288.7989172570014</v>
      </c>
      <c r="M19" s="9">
        <f t="shared" si="2"/>
        <v>1286.9926769570011</v>
      </c>
      <c r="N19" s="9">
        <f t="shared" si="2"/>
        <v>1285.1864366570026</v>
      </c>
      <c r="O19" s="9">
        <f t="shared" si="2"/>
        <v>1283.3801963570022</v>
      </c>
      <c r="P19" s="11">
        <f>SUM(C19:O19)/13</f>
        <v>1294.2176381570021</v>
      </c>
      <c r="Q19" s="9">
        <f t="shared" si="2"/>
        <v>1281.5739560570019</v>
      </c>
      <c r="R19" s="9">
        <f t="shared" si="3"/>
        <v>1279.7677157570015</v>
      </c>
      <c r="S19" s="9">
        <f t="shared" si="3"/>
        <v>1277.961475457003</v>
      </c>
      <c r="T19" s="9">
        <f t="shared" si="3"/>
        <v>1276.1552351570008</v>
      </c>
      <c r="U19" s="9">
        <f t="shared" si="3"/>
        <v>1274.3489948570023</v>
      </c>
      <c r="V19" s="9">
        <f t="shared" si="3"/>
        <v>1272.5427545570019</v>
      </c>
      <c r="W19" s="9">
        <f t="shared" si="3"/>
        <v>1270.7365142570015</v>
      </c>
      <c r="X19" s="9">
        <f t="shared" si="3"/>
        <v>1268.930273957003</v>
      </c>
      <c r="Y19" s="9">
        <f t="shared" si="3"/>
        <v>1267.1240336570008</v>
      </c>
      <c r="Z19" s="9">
        <f t="shared" si="3"/>
        <v>1265.3177933570023</v>
      </c>
      <c r="AA19" s="9">
        <f t="shared" si="3"/>
        <v>1263.5115530570001</v>
      </c>
      <c r="AB19" s="9">
        <f t="shared" si="3"/>
        <v>1261.7053127569998</v>
      </c>
      <c r="AC19" s="11">
        <f>SUM(O19,Q19:AB19)/13</f>
        <v>1272.5427545570017</v>
      </c>
      <c r="AD19" s="9"/>
      <c r="AE19" s="9"/>
    </row>
    <row r="20" spans="1:3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31">
      <c r="P21" s="14"/>
      <c r="AC21" s="14"/>
    </row>
    <row r="22" spans="1:31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31">
      <c r="A23" t="s">
        <v>3</v>
      </c>
      <c r="B23" s="6">
        <v>21.423592280000001</v>
      </c>
      <c r="C23" s="6">
        <v>22.991820440000001</v>
      </c>
      <c r="D23" s="6">
        <f>C2*0.027/12</f>
        <v>22.808348572500005</v>
      </c>
      <c r="E23" s="6">
        <f t="shared" ref="E23:O23" si="4">D2*0.027/12</f>
        <v>23.150584822500004</v>
      </c>
      <c r="F23" s="6">
        <f t="shared" si="4"/>
        <v>23.492821072500004</v>
      </c>
      <c r="G23" s="6">
        <f t="shared" si="4"/>
        <v>23.835057322500003</v>
      </c>
      <c r="H23" s="6">
        <f t="shared" si="4"/>
        <v>24.262852072499996</v>
      </c>
      <c r="I23" s="6">
        <f t="shared" si="4"/>
        <v>24.776207572499999</v>
      </c>
      <c r="J23" s="6">
        <f t="shared" si="4"/>
        <v>25.375121572499996</v>
      </c>
      <c r="K23" s="6">
        <f t="shared" si="4"/>
        <v>26.008462822499997</v>
      </c>
      <c r="L23" s="6">
        <f t="shared" si="4"/>
        <v>26.641804072499998</v>
      </c>
      <c r="M23" s="6">
        <f t="shared" si="4"/>
        <v>27.184668322499999</v>
      </c>
      <c r="N23" s="6">
        <f t="shared" si="4"/>
        <v>27.637055572499992</v>
      </c>
      <c r="O23" s="6">
        <f t="shared" si="4"/>
        <v>27.998965822499997</v>
      </c>
      <c r="P23" s="15">
        <f>SUM(D23:O23)</f>
        <v>303.17194962000002</v>
      </c>
      <c r="Q23" s="6">
        <f>O2*0.027/12</f>
        <v>28.270396822499993</v>
      </c>
      <c r="R23" s="6">
        <f>Q2*0.027/12</f>
        <v>28.641041572499997</v>
      </c>
      <c r="S23" s="6">
        <f t="shared" ref="S23:AB23" si="5">R2*0.027/12</f>
        <v>29.011686322499997</v>
      </c>
      <c r="T23" s="6">
        <f t="shared" si="5"/>
        <v>29.474992822499999</v>
      </c>
      <c r="U23" s="6">
        <f t="shared" si="5"/>
        <v>30.030961072499995</v>
      </c>
      <c r="V23" s="6">
        <f t="shared" si="5"/>
        <v>30.679591072499999</v>
      </c>
      <c r="W23" s="6">
        <f t="shared" si="5"/>
        <v>31.3282210725</v>
      </c>
      <c r="X23" s="6">
        <f t="shared" si="5"/>
        <v>31.984534822499999</v>
      </c>
      <c r="Y23" s="6">
        <f t="shared" si="5"/>
        <v>32.640848572499998</v>
      </c>
      <c r="Z23" s="6">
        <f t="shared" si="5"/>
        <v>33.203404822499998</v>
      </c>
      <c r="AA23" s="6">
        <f t="shared" si="5"/>
        <v>33.672201322499994</v>
      </c>
      <c r="AB23" s="6">
        <f t="shared" si="5"/>
        <v>34.047238072499994</v>
      </c>
      <c r="AC23" s="15">
        <f>SUM(Q23:AB23)</f>
        <v>372.9851183699999</v>
      </c>
      <c r="AD23" s="6">
        <f>SUM($D23:$O23)</f>
        <v>303.17194962000002</v>
      </c>
      <c r="AE23" s="6">
        <f>SUM($Q23:$AB23)</f>
        <v>372.9851183699999</v>
      </c>
    </row>
    <row r="24" spans="1:31">
      <c r="A24" t="s">
        <v>4</v>
      </c>
      <c r="B24" s="6">
        <v>34.565145129999998</v>
      </c>
      <c r="C24" s="6">
        <v>34.934149079999997</v>
      </c>
      <c r="D24" s="6">
        <f>C9*0.027/12</f>
        <v>21.002108264999997</v>
      </c>
      <c r="E24" s="6">
        <f t="shared" ref="E24:O24" si="6">D9*0.027/12</f>
        <v>21.344344515</v>
      </c>
      <c r="F24" s="6">
        <f t="shared" si="6"/>
        <v>21.686580764999999</v>
      </c>
      <c r="G24" s="6">
        <f t="shared" si="6"/>
        <v>22.028817014999998</v>
      </c>
      <c r="H24" s="6">
        <f t="shared" si="6"/>
        <v>22.456611764999995</v>
      </c>
      <c r="I24" s="6">
        <f t="shared" si="6"/>
        <v>22.969967264999994</v>
      </c>
      <c r="J24" s="6">
        <f t="shared" si="6"/>
        <v>23.568881264999991</v>
      </c>
      <c r="K24" s="6">
        <f t="shared" si="6"/>
        <v>24.202222514999992</v>
      </c>
      <c r="L24" s="6">
        <f t="shared" si="6"/>
        <v>24.835563764999993</v>
      </c>
      <c r="M24" s="6">
        <f t="shared" si="6"/>
        <v>25.378428014999994</v>
      </c>
      <c r="N24" s="6">
        <f t="shared" si="6"/>
        <v>25.830815264999988</v>
      </c>
      <c r="O24" s="6">
        <f t="shared" si="6"/>
        <v>26.192725514999992</v>
      </c>
      <c r="P24" s="15">
        <f>SUM(D24:O24)</f>
        <v>281.49706592999991</v>
      </c>
      <c r="Q24" s="6">
        <f>O9*0.027/12</f>
        <v>26.464156514999996</v>
      </c>
      <c r="R24" s="6">
        <f>Q9*0.027/12</f>
        <v>26.834801264999992</v>
      </c>
      <c r="S24" s="6">
        <f t="shared" ref="S24:AB24" si="7">R9*0.027/12</f>
        <v>27.205446014999993</v>
      </c>
      <c r="T24" s="6">
        <f t="shared" si="7"/>
        <v>27.668752514999994</v>
      </c>
      <c r="U24" s="6">
        <f t="shared" si="7"/>
        <v>28.22472076499999</v>
      </c>
      <c r="V24" s="6">
        <f t="shared" si="7"/>
        <v>28.873350764999994</v>
      </c>
      <c r="W24" s="6">
        <f t="shared" si="7"/>
        <v>29.521980764999995</v>
      </c>
      <c r="X24" s="6">
        <f t="shared" si="7"/>
        <v>30.178294514999994</v>
      </c>
      <c r="Y24" s="6">
        <f t="shared" si="7"/>
        <v>30.834608264999996</v>
      </c>
      <c r="Z24" s="6">
        <f t="shared" si="7"/>
        <v>31.397164514999989</v>
      </c>
      <c r="AA24" s="6">
        <f t="shared" si="7"/>
        <v>31.865961014999993</v>
      </c>
      <c r="AB24" s="6">
        <f t="shared" si="7"/>
        <v>32.240997764999996</v>
      </c>
      <c r="AC24" s="15">
        <f>SUM(Q24:AB24)</f>
        <v>351.31023467999989</v>
      </c>
      <c r="AD24" s="6">
        <f>SUM($D24:$O24)</f>
        <v>281.49706592999991</v>
      </c>
      <c r="AE24" s="6">
        <f>SUM($Q24:$AB24)</f>
        <v>351.31023467999989</v>
      </c>
    </row>
    <row r="25" spans="1:31">
      <c r="A25" s="7" t="s">
        <v>5</v>
      </c>
      <c r="B25" s="9">
        <f>B23-B24</f>
        <v>-13.141552849999997</v>
      </c>
      <c r="C25" s="9">
        <f t="shared" ref="C25:AB25" si="8">C23-C24</f>
        <v>-11.942328639999996</v>
      </c>
      <c r="D25" s="9">
        <f t="shared" si="8"/>
        <v>1.8062403075000084</v>
      </c>
      <c r="E25" s="9">
        <f t="shared" si="8"/>
        <v>1.8062403075000049</v>
      </c>
      <c r="F25" s="9">
        <f t="shared" si="8"/>
        <v>1.8062403075000049</v>
      </c>
      <c r="G25" s="9">
        <f t="shared" si="8"/>
        <v>1.8062403075000049</v>
      </c>
      <c r="H25" s="9">
        <f t="shared" si="8"/>
        <v>1.8062403075000013</v>
      </c>
      <c r="I25" s="9">
        <f t="shared" si="8"/>
        <v>1.8062403075000049</v>
      </c>
      <c r="J25" s="9">
        <f t="shared" si="8"/>
        <v>1.8062403075000049</v>
      </c>
      <c r="K25" s="9">
        <f t="shared" si="8"/>
        <v>1.8062403075000049</v>
      </c>
      <c r="L25" s="9">
        <f t="shared" si="8"/>
        <v>1.8062403075000049</v>
      </c>
      <c r="M25" s="9">
        <f t="shared" si="8"/>
        <v>1.8062403075000049</v>
      </c>
      <c r="N25" s="9">
        <f t="shared" si="8"/>
        <v>1.8062403075000049</v>
      </c>
      <c r="O25" s="9">
        <f t="shared" si="8"/>
        <v>1.8062403075000049</v>
      </c>
      <c r="P25" s="12">
        <f>SUM(D25:O25)</f>
        <v>21.674883690000058</v>
      </c>
      <c r="Q25" s="9">
        <f t="shared" si="8"/>
        <v>1.8062403074999978</v>
      </c>
      <c r="R25" s="9">
        <f t="shared" si="8"/>
        <v>1.8062403075000049</v>
      </c>
      <c r="S25" s="9">
        <f t="shared" si="8"/>
        <v>1.8062403075000049</v>
      </c>
      <c r="T25" s="9">
        <f t="shared" si="8"/>
        <v>1.8062403075000049</v>
      </c>
      <c r="U25" s="9">
        <f t="shared" si="8"/>
        <v>1.8062403075000049</v>
      </c>
      <c r="V25" s="9">
        <f t="shared" si="8"/>
        <v>1.8062403075000049</v>
      </c>
      <c r="W25" s="9">
        <f t="shared" si="8"/>
        <v>1.8062403075000049</v>
      </c>
      <c r="X25" s="9">
        <f t="shared" si="8"/>
        <v>1.8062403075000049</v>
      </c>
      <c r="Y25" s="9">
        <f t="shared" si="8"/>
        <v>1.8062403075000013</v>
      </c>
      <c r="Z25" s="9">
        <f t="shared" si="8"/>
        <v>1.8062403075000084</v>
      </c>
      <c r="AA25" s="9">
        <f t="shared" si="8"/>
        <v>1.8062403075000013</v>
      </c>
      <c r="AB25" s="9">
        <f t="shared" si="8"/>
        <v>1.8062403074999978</v>
      </c>
      <c r="AC25" s="12">
        <f>SUM(Q25:AB25)</f>
        <v>21.674883690000041</v>
      </c>
      <c r="AD25" s="9">
        <f>SUM($D25:$O25)</f>
        <v>21.674883690000058</v>
      </c>
      <c r="AE25" s="9">
        <f>SUM($Q25:$AB25)</f>
        <v>21.674883690000041</v>
      </c>
    </row>
    <row r="27" spans="1:31">
      <c r="B27">
        <v>-1</v>
      </c>
      <c r="P27" s="10"/>
    </row>
    <row r="28" spans="1:31">
      <c r="P28" s="22"/>
    </row>
    <row r="29" spans="1:31">
      <c r="P29" s="22"/>
    </row>
    <row r="30" spans="1:31">
      <c r="P30" s="22"/>
    </row>
  </sheetData>
  <pageMargins left="0.7" right="0.7" top="0.75" bottom="0.75" header="0.3" footer="0.3"/>
  <pageSetup scale="81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Q30"/>
  <sheetViews>
    <sheetView zoomScaleNormal="100" workbookViewId="0">
      <pane xSplit="1" ySplit="1" topLeftCell="X2" activePane="bottomRight" state="frozen"/>
      <selection activeCell="B17" sqref="B17:C18"/>
      <selection pane="topRight" activeCell="B17" sqref="B17:C18"/>
      <selection pane="bottomLeft" activeCell="B17" sqref="B17:C18"/>
      <selection pane="bottomRight" activeCell="Y27" sqref="Y27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v>8.0935600000000001</v>
      </c>
      <c r="C2" s="8">
        <v>8.0935600000000001</v>
      </c>
      <c r="D2" s="8">
        <v>8.0935600000000001</v>
      </c>
      <c r="E2" s="8">
        <v>8.0935600000000001</v>
      </c>
      <c r="F2" s="8">
        <v>8.0935600000000001</v>
      </c>
      <c r="G2" s="8">
        <v>8.0935600000000001</v>
      </c>
      <c r="H2" s="8">
        <v>8.0935600000000001</v>
      </c>
      <c r="I2" s="8">
        <v>8.0935600000000001</v>
      </c>
      <c r="J2" s="8">
        <v>8.0935600000000001</v>
      </c>
      <c r="K2" s="8">
        <v>8.0935600000000001</v>
      </c>
      <c r="L2" s="8">
        <v>8.0935600000000001</v>
      </c>
      <c r="M2" s="8">
        <v>8.0935600000000001</v>
      </c>
      <c r="N2" s="8">
        <v>8.0935600000000001</v>
      </c>
      <c r="O2" s="8">
        <v>8.0935600000000001</v>
      </c>
      <c r="P2" s="8"/>
      <c r="Q2" s="8">
        <v>8.0935600000000001</v>
      </c>
      <c r="R2" s="8">
        <v>8.0935600000000001</v>
      </c>
      <c r="S2" s="8">
        <v>8.0935600000000001</v>
      </c>
      <c r="T2" s="8">
        <v>8.0935600000000001</v>
      </c>
      <c r="U2" s="8">
        <v>8.0935600000000001</v>
      </c>
      <c r="V2" s="8">
        <v>8.0935600000000001</v>
      </c>
      <c r="W2" s="8">
        <v>8.0935600000000001</v>
      </c>
      <c r="X2" s="8">
        <v>8.0935600000000001</v>
      </c>
      <c r="Y2" s="8">
        <v>8.0935600000000001</v>
      </c>
      <c r="Z2" s="8">
        <v>8.0935600000000001</v>
      </c>
      <c r="AA2" s="8">
        <v>8.0935600000000001</v>
      </c>
      <c r="AB2" s="8">
        <v>8.0935600000000001</v>
      </c>
      <c r="AC2" s="13">
        <f>SUM(O2,Q2:AB2)/13</f>
        <v>8.0935599999999983</v>
      </c>
      <c r="AD2" s="8"/>
      <c r="AE2" s="8"/>
    </row>
    <row r="3" spans="1:31">
      <c r="A3" t="s">
        <v>1</v>
      </c>
      <c r="B3" s="8">
        <v>-6.8408700000000096</v>
      </c>
      <c r="C3" s="8">
        <v>-6.9372200000000106</v>
      </c>
      <c r="D3" s="8">
        <v>-6.9554305100000109</v>
      </c>
      <c r="E3" s="8">
        <v>-6.9736410200000112</v>
      </c>
      <c r="F3" s="8">
        <v>-6.9918515300000115</v>
      </c>
      <c r="G3" s="8">
        <v>-7.0100620400000118</v>
      </c>
      <c r="H3" s="8">
        <v>-7.0282725500000121</v>
      </c>
      <c r="I3" s="8">
        <v>-7.0464830600000123</v>
      </c>
      <c r="J3" s="8">
        <v>-7.0646935700000126</v>
      </c>
      <c r="K3" s="8">
        <v>-7.0829040800000129</v>
      </c>
      <c r="L3" s="8">
        <v>-7.1011145900000132</v>
      </c>
      <c r="M3" s="8">
        <v>-7.1193251000000135</v>
      </c>
      <c r="N3" s="8">
        <v>-7.1375356100000138</v>
      </c>
      <c r="O3" s="8">
        <v>-7.1557461200000141</v>
      </c>
      <c r="P3" s="8"/>
      <c r="Q3" s="8">
        <v>-7.1739566300000144</v>
      </c>
      <c r="R3" s="8">
        <v>-7.1921671400000147</v>
      </c>
      <c r="S3" s="8">
        <v>-7.210377650000015</v>
      </c>
      <c r="T3" s="8">
        <v>-7.2285881600000153</v>
      </c>
      <c r="U3" s="8">
        <v>-7.2467986700000155</v>
      </c>
      <c r="V3" s="8">
        <v>-7.2650091800000158</v>
      </c>
      <c r="W3" s="8">
        <v>-7.2832196900000161</v>
      </c>
      <c r="X3" s="8">
        <v>-7.3014302000000164</v>
      </c>
      <c r="Y3" s="8">
        <v>-7.3196407100000167</v>
      </c>
      <c r="Z3" s="8">
        <v>-7.337851220000017</v>
      </c>
      <c r="AA3" s="8">
        <v>-7.3560617300000173</v>
      </c>
      <c r="AB3" s="8">
        <v>-7.3742722400000176</v>
      </c>
      <c r="AC3" s="13">
        <f>SUM(O3,Q3:AB3)/13</f>
        <v>-7.2650091800000167</v>
      </c>
      <c r="AD3" s="8"/>
      <c r="AE3" s="8"/>
    </row>
    <row r="4" spans="1:31">
      <c r="A4" s="7" t="s">
        <v>2</v>
      </c>
      <c r="B4" s="9">
        <f>SUM(B2:B3)</f>
        <v>1.2526899999999905</v>
      </c>
      <c r="C4" s="9">
        <f t="shared" ref="C4:AB4" si="0">SUM(C2:C3)</f>
        <v>1.1563399999999895</v>
      </c>
      <c r="D4" s="9">
        <f t="shared" si="0"/>
        <v>1.1381294899999892</v>
      </c>
      <c r="E4" s="9">
        <f t="shared" si="0"/>
        <v>1.1199189799999889</v>
      </c>
      <c r="F4" s="9">
        <f t="shared" si="0"/>
        <v>1.1017084699999886</v>
      </c>
      <c r="G4" s="9">
        <f t="shared" si="0"/>
        <v>1.0834979599999883</v>
      </c>
      <c r="H4" s="9">
        <f t="shared" si="0"/>
        <v>1.065287449999988</v>
      </c>
      <c r="I4" s="9">
        <f t="shared" si="0"/>
        <v>1.0470769399999877</v>
      </c>
      <c r="J4" s="9">
        <f t="shared" si="0"/>
        <v>1.0288664299999875</v>
      </c>
      <c r="K4" s="9">
        <f t="shared" si="0"/>
        <v>1.0106559199999872</v>
      </c>
      <c r="L4" s="9">
        <f t="shared" si="0"/>
        <v>0.99244540999998687</v>
      </c>
      <c r="M4" s="9">
        <f t="shared" si="0"/>
        <v>0.97423489999998658</v>
      </c>
      <c r="N4" s="9">
        <f t="shared" si="0"/>
        <v>0.95602438999998629</v>
      </c>
      <c r="O4" s="9">
        <f t="shared" si="0"/>
        <v>0.937813879999986</v>
      </c>
      <c r="P4" s="9"/>
      <c r="Q4" s="9">
        <f t="shared" si="0"/>
        <v>0.91960336999998571</v>
      </c>
      <c r="R4" s="9">
        <f t="shared" si="0"/>
        <v>0.90139285999998542</v>
      </c>
      <c r="S4" s="9">
        <f t="shared" si="0"/>
        <v>0.88318234999998513</v>
      </c>
      <c r="T4" s="9">
        <f t="shared" si="0"/>
        <v>0.86497183999998484</v>
      </c>
      <c r="U4" s="9">
        <f t="shared" si="0"/>
        <v>0.84676132999998455</v>
      </c>
      <c r="V4" s="9">
        <f t="shared" si="0"/>
        <v>0.82855081999998426</v>
      </c>
      <c r="W4" s="9">
        <f t="shared" si="0"/>
        <v>0.81034030999998397</v>
      </c>
      <c r="X4" s="9">
        <f t="shared" si="0"/>
        <v>0.79212979999998367</v>
      </c>
      <c r="Y4" s="9">
        <f t="shared" si="0"/>
        <v>0.77391928999998338</v>
      </c>
      <c r="Z4" s="9">
        <f t="shared" si="0"/>
        <v>0.75570877999998309</v>
      </c>
      <c r="AA4" s="9">
        <f t="shared" si="0"/>
        <v>0.7374982699999828</v>
      </c>
      <c r="AB4" s="9">
        <f t="shared" si="0"/>
        <v>0.71928775999998251</v>
      </c>
      <c r="AC4" s="11">
        <f>SUM(O4,Q4:AB4)/13</f>
        <v>0.82855081999998437</v>
      </c>
      <c r="AD4" s="9"/>
      <c r="AE4" s="9"/>
    </row>
    <row r="5" spans="1:3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3"/>
      <c r="AD5" s="17"/>
      <c r="AE5" s="17"/>
    </row>
    <row r="6" spans="1:3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3"/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v>8.0935600000000001</v>
      </c>
      <c r="C9" s="8">
        <v>8.0935600000000001</v>
      </c>
      <c r="D9" s="8">
        <v>8.0935600000000001</v>
      </c>
      <c r="E9" s="8">
        <v>8.0935600000000001</v>
      </c>
      <c r="F9" s="8">
        <v>8.0935600000000001</v>
      </c>
      <c r="G9" s="8">
        <v>8.0935600000000001</v>
      </c>
      <c r="H9" s="8">
        <v>8.0935600000000001</v>
      </c>
      <c r="I9" s="8">
        <v>8.0935600000000001</v>
      </c>
      <c r="J9" s="8">
        <v>8.0935600000000001</v>
      </c>
      <c r="K9" s="8">
        <v>8.0935600000000001</v>
      </c>
      <c r="L9" s="8">
        <v>8.0935600000000001</v>
      </c>
      <c r="M9" s="8">
        <v>8.0935600000000001</v>
      </c>
      <c r="N9" s="8">
        <v>8.0935600000000001</v>
      </c>
      <c r="O9" s="8">
        <v>8.0935600000000001</v>
      </c>
      <c r="P9" s="8"/>
      <c r="Q9" s="8">
        <v>8.0935600000000001</v>
      </c>
      <c r="R9" s="8">
        <v>8.0935600000000001</v>
      </c>
      <c r="S9" s="8">
        <v>8.0935600000000001</v>
      </c>
      <c r="T9" s="8">
        <v>8.0935600000000001</v>
      </c>
      <c r="U9" s="8">
        <v>8.0935600000000001</v>
      </c>
      <c r="V9" s="8">
        <v>8.0935600000000001</v>
      </c>
      <c r="W9" s="8">
        <v>8.0935600000000001</v>
      </c>
      <c r="X9" s="8">
        <v>8.0935600000000001</v>
      </c>
      <c r="Y9" s="8">
        <v>8.0935600000000001</v>
      </c>
      <c r="Z9" s="8">
        <v>8.0935600000000001</v>
      </c>
      <c r="AA9" s="8">
        <v>8.0935600000000001</v>
      </c>
      <c r="AB9" s="8">
        <v>8.0935600000000001</v>
      </c>
      <c r="AC9" s="13">
        <f>SUM(O9,Q9:AB9)/13</f>
        <v>8.0935599999999983</v>
      </c>
      <c r="AD9" s="8"/>
      <c r="AE9" s="8"/>
    </row>
    <row r="10" spans="1:31">
      <c r="A10" t="s">
        <v>1</v>
      </c>
      <c r="B10" s="8">
        <v>-4.5276587299999989</v>
      </c>
      <c r="C10" s="8">
        <v>-4.6240125599999988</v>
      </c>
      <c r="D10" s="8">
        <v>-4.7203663899999988</v>
      </c>
      <c r="E10" s="8">
        <v>-4.8167202199999988</v>
      </c>
      <c r="F10" s="8">
        <v>-4.9130740499999987</v>
      </c>
      <c r="G10" s="8">
        <v>-5.0094278799999987</v>
      </c>
      <c r="H10" s="8">
        <v>-5.1057817099999987</v>
      </c>
      <c r="I10" s="8">
        <v>-5.2021355399999987</v>
      </c>
      <c r="J10" s="8">
        <v>-5.2984893699999986</v>
      </c>
      <c r="K10" s="8">
        <v>-5.3948431999999986</v>
      </c>
      <c r="L10" s="8">
        <v>-5.4911970299999986</v>
      </c>
      <c r="M10" s="8">
        <v>-5.5875508599999986</v>
      </c>
      <c r="N10" s="8">
        <v>-5.6839046899999985</v>
      </c>
      <c r="O10" s="8">
        <v>-5.7802585199999985</v>
      </c>
      <c r="P10" s="8"/>
      <c r="Q10" s="8">
        <v>-5.8766123499999985</v>
      </c>
      <c r="R10" s="8">
        <v>-5.9729661799999985</v>
      </c>
      <c r="S10" s="8">
        <v>-6.0693200099999984</v>
      </c>
      <c r="T10" s="8">
        <v>-6.1656738399999984</v>
      </c>
      <c r="U10" s="8">
        <v>-6.2620276699999984</v>
      </c>
      <c r="V10" s="8">
        <v>-6.3583814999999984</v>
      </c>
      <c r="W10" s="8">
        <v>-6.4547353299999983</v>
      </c>
      <c r="X10" s="8">
        <v>-6.5510891599999983</v>
      </c>
      <c r="Y10" s="8">
        <v>-6.6474429899999983</v>
      </c>
      <c r="Z10" s="8">
        <v>-6.7437968199999982</v>
      </c>
      <c r="AA10" s="8">
        <v>-6.8401506499999982</v>
      </c>
      <c r="AB10" s="8">
        <v>-6.9365044799999982</v>
      </c>
      <c r="AC10" s="13">
        <f>SUM(O10,Q10:AB10)/13</f>
        <v>-6.3583814999999984</v>
      </c>
      <c r="AD10" s="8"/>
      <c r="AE10" s="8"/>
    </row>
    <row r="11" spans="1:31">
      <c r="A11" s="7" t="s">
        <v>2</v>
      </c>
      <c r="B11" s="9">
        <f>SUM(B9:B10)</f>
        <v>3.5659012700000012</v>
      </c>
      <c r="C11" s="9">
        <f t="shared" ref="C11:AB11" si="1">SUM(C9:C10)</f>
        <v>3.4695474400000013</v>
      </c>
      <c r="D11" s="9">
        <f t="shared" si="1"/>
        <v>3.3731936100000013</v>
      </c>
      <c r="E11" s="9">
        <f t="shared" si="1"/>
        <v>3.2768397800000013</v>
      </c>
      <c r="F11" s="9">
        <f t="shared" si="1"/>
        <v>3.1804859500000013</v>
      </c>
      <c r="G11" s="9">
        <f t="shared" si="1"/>
        <v>3.0841321200000014</v>
      </c>
      <c r="H11" s="9">
        <f t="shared" si="1"/>
        <v>2.9877782900000014</v>
      </c>
      <c r="I11" s="9">
        <f t="shared" si="1"/>
        <v>2.8914244600000014</v>
      </c>
      <c r="J11" s="9">
        <f t="shared" si="1"/>
        <v>2.7950706300000014</v>
      </c>
      <c r="K11" s="9">
        <f t="shared" si="1"/>
        <v>2.6987168000000015</v>
      </c>
      <c r="L11" s="9">
        <f t="shared" si="1"/>
        <v>2.6023629700000015</v>
      </c>
      <c r="M11" s="9">
        <f t="shared" si="1"/>
        <v>2.5060091400000015</v>
      </c>
      <c r="N11" s="9">
        <f t="shared" si="1"/>
        <v>2.4096553100000015</v>
      </c>
      <c r="O11" s="9">
        <f t="shared" si="1"/>
        <v>2.3133014800000016</v>
      </c>
      <c r="P11" s="9"/>
      <c r="Q11" s="9">
        <f t="shared" si="1"/>
        <v>2.2169476500000016</v>
      </c>
      <c r="R11" s="9">
        <f t="shared" si="1"/>
        <v>2.1205938200000016</v>
      </c>
      <c r="S11" s="9">
        <f t="shared" si="1"/>
        <v>2.0242399900000017</v>
      </c>
      <c r="T11" s="9">
        <f t="shared" si="1"/>
        <v>1.9278861600000017</v>
      </c>
      <c r="U11" s="9">
        <f t="shared" si="1"/>
        <v>1.8315323300000017</v>
      </c>
      <c r="V11" s="9">
        <f t="shared" si="1"/>
        <v>1.7351785000000017</v>
      </c>
      <c r="W11" s="9">
        <f t="shared" si="1"/>
        <v>1.6388246700000018</v>
      </c>
      <c r="X11" s="9">
        <f t="shared" si="1"/>
        <v>1.5424708400000018</v>
      </c>
      <c r="Y11" s="9">
        <f t="shared" si="1"/>
        <v>1.4461170100000018</v>
      </c>
      <c r="Z11" s="9">
        <f t="shared" si="1"/>
        <v>1.3497631800000018</v>
      </c>
      <c r="AA11" s="9">
        <f t="shared" si="1"/>
        <v>1.2534093500000019</v>
      </c>
      <c r="AB11" s="9">
        <f t="shared" si="1"/>
        <v>1.1570555200000019</v>
      </c>
      <c r="AC11" s="11">
        <f>SUM(O11,Q11:AB11)/13</f>
        <v>1.735178500000002</v>
      </c>
      <c r="AD11" s="9"/>
      <c r="AE11" s="9"/>
    </row>
    <row r="12" spans="1:31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3"/>
      <c r="AD12" s="17"/>
      <c r="AE12" s="17"/>
    </row>
    <row r="13" spans="1:3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3"/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43">
      <c r="A17" t="s">
        <v>0</v>
      </c>
      <c r="B17" s="8">
        <v>0</v>
      </c>
      <c r="C17" s="8">
        <v>0</v>
      </c>
      <c r="D17" s="8">
        <f t="shared" ref="C17:AB19" si="2">D2 - D9</f>
        <v>0</v>
      </c>
      <c r="E17" s="8">
        <f t="shared" si="2"/>
        <v>0</v>
      </c>
      <c r="F17" s="8">
        <f t="shared" si="2"/>
        <v>0</v>
      </c>
      <c r="G17" s="8">
        <f t="shared" si="2"/>
        <v>0</v>
      </c>
      <c r="H17" s="8">
        <f t="shared" si="2"/>
        <v>0</v>
      </c>
      <c r="I17" s="8">
        <f t="shared" si="2"/>
        <v>0</v>
      </c>
      <c r="J17" s="8">
        <f t="shared" si="2"/>
        <v>0</v>
      </c>
      <c r="K17" s="8">
        <f t="shared" si="2"/>
        <v>0</v>
      </c>
      <c r="L17" s="8">
        <f t="shared" si="2"/>
        <v>0</v>
      </c>
      <c r="M17" s="8">
        <f t="shared" si="2"/>
        <v>0</v>
      </c>
      <c r="N17" s="8">
        <f t="shared" si="2"/>
        <v>0</v>
      </c>
      <c r="O17" s="8">
        <f t="shared" si="2"/>
        <v>0</v>
      </c>
      <c r="P17" s="13">
        <f>SUM(C17:O17)/13</f>
        <v>0</v>
      </c>
      <c r="Q17" s="8">
        <f t="shared" si="2"/>
        <v>0</v>
      </c>
      <c r="R17" s="8">
        <f t="shared" si="2"/>
        <v>0</v>
      </c>
      <c r="S17" s="8">
        <f t="shared" si="2"/>
        <v>0</v>
      </c>
      <c r="T17" s="8">
        <f t="shared" si="2"/>
        <v>0</v>
      </c>
      <c r="U17" s="8">
        <f t="shared" si="2"/>
        <v>0</v>
      </c>
      <c r="V17" s="8">
        <f t="shared" si="2"/>
        <v>0</v>
      </c>
      <c r="W17" s="8">
        <f t="shared" si="2"/>
        <v>0</v>
      </c>
      <c r="X17" s="8">
        <f t="shared" si="2"/>
        <v>0</v>
      </c>
      <c r="Y17" s="8">
        <f t="shared" si="2"/>
        <v>0</v>
      </c>
      <c r="Z17" s="8">
        <f t="shared" si="2"/>
        <v>0</v>
      </c>
      <c r="AA17" s="8">
        <f t="shared" si="2"/>
        <v>0</v>
      </c>
      <c r="AB17" s="8">
        <f t="shared" si="2"/>
        <v>0</v>
      </c>
      <c r="AC17" s="13">
        <f>SUM(O17,Q17:AB17)/13</f>
        <v>0</v>
      </c>
      <c r="AD17" s="8"/>
      <c r="AE17" s="8"/>
    </row>
    <row r="18" spans="1:43">
      <c r="A18" t="s">
        <v>1</v>
      </c>
      <c r="B18" s="8">
        <v>0</v>
      </c>
      <c r="C18" s="8">
        <v>0</v>
      </c>
      <c r="D18" s="8">
        <f t="shared" si="2"/>
        <v>-2.2350641200000121</v>
      </c>
      <c r="E18" s="8">
        <f t="shared" si="2"/>
        <v>-2.1569208000000124</v>
      </c>
      <c r="F18" s="8">
        <f t="shared" si="2"/>
        <v>-2.0787774800000127</v>
      </c>
      <c r="G18" s="8">
        <f t="shared" si="2"/>
        <v>-2.000634160000013</v>
      </c>
      <c r="H18" s="8">
        <f t="shared" si="2"/>
        <v>-1.9224908400000134</v>
      </c>
      <c r="I18" s="8">
        <f t="shared" si="2"/>
        <v>-1.8443475200000137</v>
      </c>
      <c r="J18" s="8">
        <f t="shared" si="2"/>
        <v>-1.766204200000014</v>
      </c>
      <c r="K18" s="8">
        <f t="shared" si="2"/>
        <v>-1.6880608800000143</v>
      </c>
      <c r="L18" s="8">
        <f t="shared" si="2"/>
        <v>-1.6099175600000146</v>
      </c>
      <c r="M18" s="8">
        <f t="shared" si="2"/>
        <v>-1.5317742400000149</v>
      </c>
      <c r="N18" s="8">
        <f t="shared" si="2"/>
        <v>-1.4536309200000153</v>
      </c>
      <c r="O18" s="8">
        <f t="shared" si="2"/>
        <v>-1.3754876000000156</v>
      </c>
      <c r="P18" s="13">
        <f>SUM(C18:O18)/13</f>
        <v>-1.6664084861538593</v>
      </c>
      <c r="Q18" s="8">
        <f t="shared" si="2"/>
        <v>-1.2973442800000159</v>
      </c>
      <c r="R18" s="8">
        <f t="shared" si="2"/>
        <v>-1.2192009600000162</v>
      </c>
      <c r="S18" s="8">
        <f t="shared" si="2"/>
        <v>-1.1410576400000165</v>
      </c>
      <c r="T18" s="8">
        <f t="shared" si="2"/>
        <v>-1.0629143200000168</v>
      </c>
      <c r="U18" s="8">
        <f t="shared" si="2"/>
        <v>-0.98477100000001716</v>
      </c>
      <c r="V18" s="8">
        <f t="shared" si="2"/>
        <v>-0.90662768000001748</v>
      </c>
      <c r="W18" s="8">
        <f t="shared" si="2"/>
        <v>-0.82848436000001779</v>
      </c>
      <c r="X18" s="8">
        <f t="shared" si="2"/>
        <v>-0.75034104000001811</v>
      </c>
      <c r="Y18" s="8">
        <f t="shared" si="2"/>
        <v>-0.67219772000001843</v>
      </c>
      <c r="Z18" s="8">
        <f t="shared" si="2"/>
        <v>-0.59405440000001875</v>
      </c>
      <c r="AA18" s="8">
        <f t="shared" si="2"/>
        <v>-0.51591108000001906</v>
      </c>
      <c r="AB18" s="8">
        <f t="shared" si="2"/>
        <v>-0.43776776000001938</v>
      </c>
      <c r="AC18" s="13">
        <f>SUM(O18,Q18:AB18)/13</f>
        <v>-0.90662768000001759</v>
      </c>
      <c r="AD18" s="8"/>
      <c r="AE18" s="8"/>
    </row>
    <row r="19" spans="1:43">
      <c r="A19" s="7" t="s">
        <v>2</v>
      </c>
      <c r="B19" s="9">
        <f>B4 - B11</f>
        <v>-2.3132112700000107</v>
      </c>
      <c r="C19" s="9">
        <f t="shared" si="2"/>
        <v>-2.3132074400000118</v>
      </c>
      <c r="D19" s="9">
        <f t="shared" si="2"/>
        <v>-2.2350641200000121</v>
      </c>
      <c r="E19" s="9">
        <f t="shared" si="2"/>
        <v>-2.1569208000000124</v>
      </c>
      <c r="F19" s="9">
        <f t="shared" si="2"/>
        <v>-2.0787774800000127</v>
      </c>
      <c r="G19" s="9">
        <f t="shared" si="2"/>
        <v>-2.000634160000013</v>
      </c>
      <c r="H19" s="9">
        <f t="shared" si="2"/>
        <v>-1.9224908400000134</v>
      </c>
      <c r="I19" s="9">
        <f t="shared" si="2"/>
        <v>-1.8443475200000137</v>
      </c>
      <c r="J19" s="9">
        <f t="shared" si="2"/>
        <v>-1.766204200000014</v>
      </c>
      <c r="K19" s="9">
        <f t="shared" si="2"/>
        <v>-1.6880608800000143</v>
      </c>
      <c r="L19" s="9">
        <f t="shared" si="2"/>
        <v>-1.6099175600000146</v>
      </c>
      <c r="M19" s="9">
        <f t="shared" si="2"/>
        <v>-1.5317742400000149</v>
      </c>
      <c r="N19" s="9">
        <f t="shared" si="2"/>
        <v>-1.4536309200000153</v>
      </c>
      <c r="O19" s="9">
        <f t="shared" si="2"/>
        <v>-1.3754876000000156</v>
      </c>
      <c r="P19" s="11">
        <f>SUM(C19:O19)/13</f>
        <v>-1.8443475200000137</v>
      </c>
      <c r="Q19" s="9">
        <f t="shared" si="2"/>
        <v>-1.2973442800000159</v>
      </c>
      <c r="R19" s="9">
        <f t="shared" si="2"/>
        <v>-1.2192009600000162</v>
      </c>
      <c r="S19" s="9">
        <f t="shared" si="2"/>
        <v>-1.1410576400000165</v>
      </c>
      <c r="T19" s="9">
        <f t="shared" si="2"/>
        <v>-1.0629143200000168</v>
      </c>
      <c r="U19" s="9">
        <f t="shared" si="2"/>
        <v>-0.98477100000001716</v>
      </c>
      <c r="V19" s="9">
        <f t="shared" si="2"/>
        <v>-0.90662768000001748</v>
      </c>
      <c r="W19" s="9">
        <f t="shared" si="2"/>
        <v>-0.82848436000001779</v>
      </c>
      <c r="X19" s="9">
        <f t="shared" si="2"/>
        <v>-0.75034104000001811</v>
      </c>
      <c r="Y19" s="9">
        <f t="shared" si="2"/>
        <v>-0.67219772000001843</v>
      </c>
      <c r="Z19" s="9">
        <f t="shared" si="2"/>
        <v>-0.59405440000001875</v>
      </c>
      <c r="AA19" s="9">
        <f t="shared" si="2"/>
        <v>-0.51591108000001906</v>
      </c>
      <c r="AB19" s="9">
        <f t="shared" si="2"/>
        <v>-0.43776776000001938</v>
      </c>
      <c r="AC19" s="11">
        <f>SUM(O19,Q19:AB19)/13</f>
        <v>-0.90662768000001759</v>
      </c>
      <c r="AD19" s="9"/>
      <c r="AE19" s="9"/>
    </row>
    <row r="20" spans="1:43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43">
      <c r="P21" s="14"/>
      <c r="AC21" s="14"/>
    </row>
    <row r="22" spans="1:43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43">
      <c r="A23" t="s">
        <v>3</v>
      </c>
      <c r="B23" s="6">
        <v>1.8210509999999999E-2</v>
      </c>
      <c r="C23" s="6">
        <v>1.8210509999999999E-2</v>
      </c>
      <c r="D23" s="6">
        <f>C2*0.027/12</f>
        <v>1.8210509999999999E-2</v>
      </c>
      <c r="E23" s="6">
        <f t="shared" ref="E23:O23" si="3">D2*0.027/12</f>
        <v>1.8210509999999999E-2</v>
      </c>
      <c r="F23" s="6">
        <f t="shared" si="3"/>
        <v>1.8210509999999999E-2</v>
      </c>
      <c r="G23" s="6">
        <f t="shared" si="3"/>
        <v>1.8210509999999999E-2</v>
      </c>
      <c r="H23" s="6">
        <f t="shared" si="3"/>
        <v>1.8210509999999999E-2</v>
      </c>
      <c r="I23" s="6">
        <f t="shared" si="3"/>
        <v>1.8210509999999999E-2</v>
      </c>
      <c r="J23" s="6">
        <f t="shared" si="3"/>
        <v>1.8210509999999999E-2</v>
      </c>
      <c r="K23" s="6">
        <f t="shared" si="3"/>
        <v>1.8210509999999999E-2</v>
      </c>
      <c r="L23" s="6">
        <f t="shared" si="3"/>
        <v>1.8210509999999999E-2</v>
      </c>
      <c r="M23" s="6">
        <f t="shared" si="3"/>
        <v>1.8210509999999999E-2</v>
      </c>
      <c r="N23" s="6">
        <f t="shared" si="3"/>
        <v>1.8210509999999999E-2</v>
      </c>
      <c r="O23" s="6">
        <f t="shared" si="3"/>
        <v>1.8210509999999999E-2</v>
      </c>
      <c r="P23" s="15">
        <f>SUM(D23:O23)</f>
        <v>0.21852612000000005</v>
      </c>
      <c r="Q23" s="6">
        <f>O2*0.027/12</f>
        <v>1.8210509999999999E-2</v>
      </c>
      <c r="R23" s="6">
        <f>Q2*0.027/12</f>
        <v>1.8210509999999999E-2</v>
      </c>
      <c r="S23" s="6">
        <f t="shared" ref="S23:AB23" si="4">R2*0.027/12</f>
        <v>1.8210509999999999E-2</v>
      </c>
      <c r="T23" s="6">
        <f t="shared" si="4"/>
        <v>1.8210509999999999E-2</v>
      </c>
      <c r="U23" s="6">
        <f t="shared" si="4"/>
        <v>1.8210509999999999E-2</v>
      </c>
      <c r="V23" s="6">
        <f t="shared" si="4"/>
        <v>1.8210509999999999E-2</v>
      </c>
      <c r="W23" s="6">
        <f t="shared" si="4"/>
        <v>1.8210509999999999E-2</v>
      </c>
      <c r="X23" s="6">
        <f t="shared" si="4"/>
        <v>1.8210509999999999E-2</v>
      </c>
      <c r="Y23" s="6">
        <f t="shared" si="4"/>
        <v>1.8210509999999999E-2</v>
      </c>
      <c r="Z23" s="6">
        <f t="shared" si="4"/>
        <v>1.8210509999999999E-2</v>
      </c>
      <c r="AA23" s="6">
        <f t="shared" si="4"/>
        <v>1.8210509999999999E-2</v>
      </c>
      <c r="AB23" s="6">
        <f t="shared" si="4"/>
        <v>1.8210509999999999E-2</v>
      </c>
      <c r="AC23" s="15">
        <f>SUM(Q23:AB23)</f>
        <v>0.21852612000000005</v>
      </c>
      <c r="AD23" s="6">
        <f>SUM($D23:$O23)</f>
        <v>0.21852612000000005</v>
      </c>
      <c r="AE23" s="6">
        <f>SUM($Q23:$AB23)</f>
        <v>0.21852612000000005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>
      <c r="A24" t="s">
        <v>4</v>
      </c>
      <c r="B24" s="6">
        <v>9.6353830000000001E-2</v>
      </c>
      <c r="C24" s="6">
        <v>9.6353830000000001E-2</v>
      </c>
      <c r="D24" s="6">
        <f>C9*0.027/12</f>
        <v>1.8210509999999999E-2</v>
      </c>
      <c r="E24" s="6">
        <f t="shared" ref="E24:O24" si="5">D9*0.027/12</f>
        <v>1.8210509999999999E-2</v>
      </c>
      <c r="F24" s="6">
        <f t="shared" si="5"/>
        <v>1.8210509999999999E-2</v>
      </c>
      <c r="G24" s="6">
        <f t="shared" si="5"/>
        <v>1.8210509999999999E-2</v>
      </c>
      <c r="H24" s="6">
        <f t="shared" si="5"/>
        <v>1.8210509999999999E-2</v>
      </c>
      <c r="I24" s="6">
        <f t="shared" si="5"/>
        <v>1.8210509999999999E-2</v>
      </c>
      <c r="J24" s="6">
        <f t="shared" si="5"/>
        <v>1.8210509999999999E-2</v>
      </c>
      <c r="K24" s="6">
        <f t="shared" si="5"/>
        <v>1.8210509999999999E-2</v>
      </c>
      <c r="L24" s="6">
        <f t="shared" si="5"/>
        <v>1.8210509999999999E-2</v>
      </c>
      <c r="M24" s="6">
        <f t="shared" si="5"/>
        <v>1.8210509999999999E-2</v>
      </c>
      <c r="N24" s="6">
        <f t="shared" si="5"/>
        <v>1.8210509999999999E-2</v>
      </c>
      <c r="O24" s="6">
        <f t="shared" si="5"/>
        <v>1.8210509999999999E-2</v>
      </c>
      <c r="P24" s="15">
        <f>SUM(D24:O24)</f>
        <v>0.21852612000000005</v>
      </c>
      <c r="Q24" s="6">
        <f>O9*0.027/12</f>
        <v>1.8210509999999999E-2</v>
      </c>
      <c r="R24" s="6">
        <f>Q9*0.027/12</f>
        <v>1.8210509999999999E-2</v>
      </c>
      <c r="S24" s="6">
        <f t="shared" ref="S24:AB24" si="6">R9*0.027/12</f>
        <v>1.8210509999999999E-2</v>
      </c>
      <c r="T24" s="6">
        <f t="shared" si="6"/>
        <v>1.8210509999999999E-2</v>
      </c>
      <c r="U24" s="6">
        <f t="shared" si="6"/>
        <v>1.8210509999999999E-2</v>
      </c>
      <c r="V24" s="6">
        <f t="shared" si="6"/>
        <v>1.8210509999999999E-2</v>
      </c>
      <c r="W24" s="6">
        <f t="shared" si="6"/>
        <v>1.8210509999999999E-2</v>
      </c>
      <c r="X24" s="6">
        <f t="shared" si="6"/>
        <v>1.8210509999999999E-2</v>
      </c>
      <c r="Y24" s="6">
        <f t="shared" si="6"/>
        <v>1.8210509999999999E-2</v>
      </c>
      <c r="Z24" s="6">
        <f t="shared" si="6"/>
        <v>1.8210509999999999E-2</v>
      </c>
      <c r="AA24" s="6">
        <f t="shared" si="6"/>
        <v>1.8210509999999999E-2</v>
      </c>
      <c r="AB24" s="6">
        <f t="shared" si="6"/>
        <v>1.8210509999999999E-2</v>
      </c>
      <c r="AC24" s="15">
        <f>SUM(Q24:AB24)</f>
        <v>0.21852612000000005</v>
      </c>
      <c r="AD24" s="6">
        <f>SUM($D24:$O24)</f>
        <v>0.21852612000000005</v>
      </c>
      <c r="AE24" s="6">
        <f>SUM($Q24:$AB24)</f>
        <v>0.21852612000000005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>
      <c r="A25" s="7" t="s">
        <v>5</v>
      </c>
      <c r="B25" s="9">
        <f>B23-B24</f>
        <v>-7.8143320000000002E-2</v>
      </c>
      <c r="C25" s="9">
        <f t="shared" ref="C25:AB25" si="7">C23-C24</f>
        <v>-7.8143320000000002E-2</v>
      </c>
      <c r="D25" s="9">
        <f t="shared" si="7"/>
        <v>0</v>
      </c>
      <c r="E25" s="9">
        <f t="shared" si="7"/>
        <v>0</v>
      </c>
      <c r="F25" s="9">
        <f t="shared" si="7"/>
        <v>0</v>
      </c>
      <c r="G25" s="9">
        <f t="shared" si="7"/>
        <v>0</v>
      </c>
      <c r="H25" s="9">
        <f t="shared" si="7"/>
        <v>0</v>
      </c>
      <c r="I25" s="9">
        <f t="shared" si="7"/>
        <v>0</v>
      </c>
      <c r="J25" s="9">
        <f t="shared" si="7"/>
        <v>0</v>
      </c>
      <c r="K25" s="9">
        <f t="shared" si="7"/>
        <v>0</v>
      </c>
      <c r="L25" s="9">
        <f t="shared" si="7"/>
        <v>0</v>
      </c>
      <c r="M25" s="9">
        <f t="shared" si="7"/>
        <v>0</v>
      </c>
      <c r="N25" s="9">
        <f t="shared" si="7"/>
        <v>0</v>
      </c>
      <c r="O25" s="9">
        <f t="shared" si="7"/>
        <v>0</v>
      </c>
      <c r="P25" s="12">
        <f>SUM(D25:O25)</f>
        <v>0</v>
      </c>
      <c r="Q25" s="9">
        <f t="shared" si="7"/>
        <v>0</v>
      </c>
      <c r="R25" s="9">
        <f t="shared" si="7"/>
        <v>0</v>
      </c>
      <c r="S25" s="9">
        <f t="shared" si="7"/>
        <v>0</v>
      </c>
      <c r="T25" s="9">
        <f t="shared" si="7"/>
        <v>0</v>
      </c>
      <c r="U25" s="9">
        <f t="shared" si="7"/>
        <v>0</v>
      </c>
      <c r="V25" s="9">
        <f t="shared" si="7"/>
        <v>0</v>
      </c>
      <c r="W25" s="9">
        <f t="shared" si="7"/>
        <v>0</v>
      </c>
      <c r="X25" s="9">
        <f t="shared" si="7"/>
        <v>0</v>
      </c>
      <c r="Y25" s="9">
        <f t="shared" si="7"/>
        <v>0</v>
      </c>
      <c r="Z25" s="9">
        <f t="shared" si="7"/>
        <v>0</v>
      </c>
      <c r="AA25" s="9">
        <f t="shared" si="7"/>
        <v>0</v>
      </c>
      <c r="AB25" s="9">
        <f t="shared" si="7"/>
        <v>0</v>
      </c>
      <c r="AC25" s="12">
        <f>SUM(Q25:AB25)</f>
        <v>0</v>
      </c>
      <c r="AD25" s="9">
        <f>SUM($D25:$O25)</f>
        <v>0</v>
      </c>
      <c r="AE25" s="9">
        <f>SUM($Q25:$AB25)</f>
        <v>0</v>
      </c>
    </row>
    <row r="27" spans="1:43">
      <c r="B27">
        <v>-1</v>
      </c>
      <c r="P27" s="10"/>
    </row>
    <row r="28" spans="1:43">
      <c r="P28" s="22"/>
    </row>
    <row r="29" spans="1:43">
      <c r="P29" s="22"/>
    </row>
    <row r="30" spans="1:43">
      <c r="P30" s="22"/>
    </row>
  </sheetData>
  <pageMargins left="0.7" right="0.7" top="0.75" bottom="0.75" header="0.3" footer="0.3"/>
  <pageSetup scale="81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E30"/>
  <sheetViews>
    <sheetView zoomScaleNormal="100" workbookViewId="0">
      <pane xSplit="1" ySplit="1" topLeftCell="X2" activePane="bottomRight" state="frozen"/>
      <selection activeCell="B17" sqref="B17:C18"/>
      <selection pane="topRight" activeCell="B17" sqref="B17:C18"/>
      <selection pane="bottomLeft" activeCell="B17" sqref="B17:C18"/>
      <selection pane="bottomRight" activeCell="AB32" sqref="AB32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v>13.81437</v>
      </c>
      <c r="C2" s="8">
        <v>13.81437</v>
      </c>
      <c r="D2" s="8">
        <v>13.81437</v>
      </c>
      <c r="E2" s="8">
        <v>13.81437</v>
      </c>
      <c r="F2" s="8">
        <v>13.81437</v>
      </c>
      <c r="G2" s="8">
        <v>13.81437</v>
      </c>
      <c r="H2" s="8">
        <v>13.81437</v>
      </c>
      <c r="I2" s="8">
        <v>13.81437</v>
      </c>
      <c r="J2" s="8">
        <v>13.81437</v>
      </c>
      <c r="K2" s="8">
        <v>13.81437</v>
      </c>
      <c r="L2" s="8">
        <v>13.81437</v>
      </c>
      <c r="M2" s="8">
        <v>13.81437</v>
      </c>
      <c r="N2" s="8">
        <v>13.81437</v>
      </c>
      <c r="O2" s="8">
        <v>13.81437</v>
      </c>
      <c r="P2" s="8"/>
      <c r="Q2" s="8">
        <v>13.81437</v>
      </c>
      <c r="R2" s="8">
        <v>13.81437</v>
      </c>
      <c r="S2" s="8">
        <v>13.81437</v>
      </c>
      <c r="T2" s="8">
        <v>13.81437</v>
      </c>
      <c r="U2" s="8">
        <v>13.81437</v>
      </c>
      <c r="V2" s="8">
        <v>13.81437</v>
      </c>
      <c r="W2" s="8">
        <v>13.81437</v>
      </c>
      <c r="X2" s="8">
        <v>13.81437</v>
      </c>
      <c r="Y2" s="8">
        <v>13.81437</v>
      </c>
      <c r="Z2" s="8">
        <v>13.81437</v>
      </c>
      <c r="AA2" s="8">
        <v>13.81437</v>
      </c>
      <c r="AB2" s="8">
        <v>13.81437</v>
      </c>
      <c r="AC2" s="13">
        <f>SUM(O2,Q2:AB2)/13</f>
        <v>13.814369999999998</v>
      </c>
      <c r="AD2" s="8"/>
      <c r="AE2" s="8"/>
    </row>
    <row r="3" spans="1:31">
      <c r="A3" t="s">
        <v>1</v>
      </c>
      <c r="B3" s="8">
        <v>-1.8090599999999999</v>
      </c>
      <c r="C3" s="8">
        <v>-1.9735199999999999</v>
      </c>
      <c r="D3" s="8">
        <v>-2.00460233</v>
      </c>
      <c r="E3" s="8">
        <v>-2.0356846599999998</v>
      </c>
      <c r="F3" s="8">
        <v>-2.0667669899999996</v>
      </c>
      <c r="G3" s="8">
        <v>-2.0978493199999995</v>
      </c>
      <c r="H3" s="8">
        <v>-2.1289316499999993</v>
      </c>
      <c r="I3" s="8">
        <v>-2.1600139799999991</v>
      </c>
      <c r="J3" s="8">
        <v>-2.1910963099999989</v>
      </c>
      <c r="K3" s="8">
        <v>-2.2221786399999988</v>
      </c>
      <c r="L3" s="8">
        <v>-2.2532609699999986</v>
      </c>
      <c r="M3" s="8">
        <v>-2.2843432999999984</v>
      </c>
      <c r="N3" s="8">
        <v>-2.3154256299999982</v>
      </c>
      <c r="O3" s="8">
        <v>-2.3465079599999981</v>
      </c>
      <c r="P3" s="8"/>
      <c r="Q3" s="8">
        <v>-2.3775902899999979</v>
      </c>
      <c r="R3" s="8">
        <v>-2.4086726199999977</v>
      </c>
      <c r="S3" s="8">
        <v>-2.4397549499999975</v>
      </c>
      <c r="T3" s="8">
        <v>-2.4708372799999974</v>
      </c>
      <c r="U3" s="8">
        <v>-2.5019196099999972</v>
      </c>
      <c r="V3" s="8">
        <v>-2.533001939999997</v>
      </c>
      <c r="W3" s="8">
        <v>-2.5640842699999968</v>
      </c>
      <c r="X3" s="8">
        <v>-2.5951665999999967</v>
      </c>
      <c r="Y3" s="8">
        <v>-2.6262489299999965</v>
      </c>
      <c r="Z3" s="8">
        <v>-2.6573312599999963</v>
      </c>
      <c r="AA3" s="8">
        <v>-2.6884135899999961</v>
      </c>
      <c r="AB3" s="8">
        <v>-2.719495919999996</v>
      </c>
      <c r="AC3" s="13">
        <f>SUM(O3,Q3:AB3)/13</f>
        <v>-2.5330019399999966</v>
      </c>
      <c r="AD3" s="8"/>
      <c r="AE3" s="8"/>
    </row>
    <row r="4" spans="1:31">
      <c r="A4" s="7" t="s">
        <v>2</v>
      </c>
      <c r="B4" s="9">
        <f>SUM(B2:B3)</f>
        <v>12.00531</v>
      </c>
      <c r="C4" s="9">
        <f t="shared" ref="C4:AB4" si="0">SUM(C2:C3)</f>
        <v>11.84085</v>
      </c>
      <c r="D4" s="9">
        <f t="shared" si="0"/>
        <v>11.809767669999999</v>
      </c>
      <c r="E4" s="9">
        <f t="shared" si="0"/>
        <v>11.778685340000001</v>
      </c>
      <c r="F4" s="9">
        <f t="shared" si="0"/>
        <v>11.747603010000001</v>
      </c>
      <c r="G4" s="9">
        <f t="shared" si="0"/>
        <v>11.71652068</v>
      </c>
      <c r="H4" s="9">
        <f t="shared" si="0"/>
        <v>11.685438350000002</v>
      </c>
      <c r="I4" s="9">
        <f t="shared" si="0"/>
        <v>11.654356020000002</v>
      </c>
      <c r="J4" s="9">
        <f t="shared" si="0"/>
        <v>11.623273690000001</v>
      </c>
      <c r="K4" s="9">
        <f t="shared" si="0"/>
        <v>11.592191360000001</v>
      </c>
      <c r="L4" s="9">
        <f t="shared" si="0"/>
        <v>11.561109030000001</v>
      </c>
      <c r="M4" s="9">
        <f t="shared" si="0"/>
        <v>11.530026700000002</v>
      </c>
      <c r="N4" s="9">
        <f t="shared" si="0"/>
        <v>11.498944370000002</v>
      </c>
      <c r="O4" s="9">
        <f t="shared" si="0"/>
        <v>11.467862040000002</v>
      </c>
      <c r="P4" s="9"/>
      <c r="Q4" s="9">
        <f t="shared" si="0"/>
        <v>11.436779710000003</v>
      </c>
      <c r="R4" s="9">
        <f t="shared" si="0"/>
        <v>11.405697380000003</v>
      </c>
      <c r="S4" s="9">
        <f t="shared" si="0"/>
        <v>11.374615050000003</v>
      </c>
      <c r="T4" s="9">
        <f t="shared" si="0"/>
        <v>11.343532720000002</v>
      </c>
      <c r="U4" s="9">
        <f t="shared" si="0"/>
        <v>11.312450390000002</v>
      </c>
      <c r="V4" s="9">
        <f t="shared" si="0"/>
        <v>11.281368060000004</v>
      </c>
      <c r="W4" s="9">
        <f t="shared" si="0"/>
        <v>11.250285730000003</v>
      </c>
      <c r="X4" s="9">
        <f t="shared" si="0"/>
        <v>11.219203400000003</v>
      </c>
      <c r="Y4" s="9">
        <f t="shared" si="0"/>
        <v>11.188121070000005</v>
      </c>
      <c r="Z4" s="9">
        <f t="shared" si="0"/>
        <v>11.157038740000004</v>
      </c>
      <c r="AA4" s="9">
        <f t="shared" si="0"/>
        <v>11.125956410000004</v>
      </c>
      <c r="AB4" s="9">
        <f t="shared" si="0"/>
        <v>11.094874080000004</v>
      </c>
      <c r="AC4" s="11">
        <f>SUM(O4,Q4:AB4)/13</f>
        <v>11.281368060000004</v>
      </c>
      <c r="AD4" s="9"/>
      <c r="AE4" s="9"/>
    </row>
    <row r="5" spans="1:3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3"/>
      <c r="AD5" s="17"/>
      <c r="AE5" s="17"/>
    </row>
    <row r="6" spans="1:3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3"/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/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13">
        <f>SUM(O9,Q9:AB9)/13</f>
        <v>0</v>
      </c>
      <c r="AD9" s="8"/>
      <c r="AE9" s="8"/>
    </row>
    <row r="10" spans="1:31">
      <c r="A10" t="s">
        <v>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/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13">
        <f>SUM(O10,Q10:AB10)/13</f>
        <v>0</v>
      </c>
      <c r="AD10" s="8"/>
      <c r="AE10" s="8"/>
    </row>
    <row r="11" spans="1:31">
      <c r="A11" s="7" t="s">
        <v>2</v>
      </c>
      <c r="B11" s="9">
        <f>SUM(B9:B10)</f>
        <v>0</v>
      </c>
      <c r="C11" s="9">
        <f t="shared" ref="C11:AB11" si="1">SUM(C9:C10)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 t="shared" si="1"/>
        <v>0</v>
      </c>
      <c r="M11" s="9">
        <f t="shared" si="1"/>
        <v>0</v>
      </c>
      <c r="N11" s="9">
        <f t="shared" si="1"/>
        <v>0</v>
      </c>
      <c r="O11" s="9">
        <f t="shared" si="1"/>
        <v>0</v>
      </c>
      <c r="P11" s="9"/>
      <c r="Q11" s="9">
        <f t="shared" si="1"/>
        <v>0</v>
      </c>
      <c r="R11" s="9">
        <f t="shared" si="1"/>
        <v>0</v>
      </c>
      <c r="S11" s="9">
        <f t="shared" si="1"/>
        <v>0</v>
      </c>
      <c r="T11" s="9">
        <f t="shared" si="1"/>
        <v>0</v>
      </c>
      <c r="U11" s="9">
        <f t="shared" si="1"/>
        <v>0</v>
      </c>
      <c r="V11" s="9">
        <f t="shared" si="1"/>
        <v>0</v>
      </c>
      <c r="W11" s="9">
        <f t="shared" si="1"/>
        <v>0</v>
      </c>
      <c r="X11" s="9">
        <f t="shared" si="1"/>
        <v>0</v>
      </c>
      <c r="Y11" s="9">
        <f t="shared" si="1"/>
        <v>0</v>
      </c>
      <c r="Z11" s="9">
        <f t="shared" si="1"/>
        <v>0</v>
      </c>
      <c r="AA11" s="9">
        <f t="shared" si="1"/>
        <v>0</v>
      </c>
      <c r="AB11" s="9">
        <f t="shared" si="1"/>
        <v>0</v>
      </c>
      <c r="AC11" s="11">
        <f>SUM(O11,Q11:AB11)/13</f>
        <v>0</v>
      </c>
      <c r="AD11" s="9"/>
      <c r="AE11" s="9"/>
    </row>
    <row r="12" spans="1:31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3"/>
      <c r="AD12" s="17"/>
      <c r="AE12" s="17"/>
    </row>
    <row r="13" spans="1:3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3"/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31">
      <c r="A17" t="s">
        <v>0</v>
      </c>
      <c r="B17" s="8">
        <v>0</v>
      </c>
      <c r="C17" s="8">
        <v>0</v>
      </c>
      <c r="D17" s="8">
        <f t="shared" ref="C17:AB19" si="2">D2 - D9</f>
        <v>13.81437</v>
      </c>
      <c r="E17" s="8">
        <f t="shared" si="2"/>
        <v>13.81437</v>
      </c>
      <c r="F17" s="8">
        <f t="shared" si="2"/>
        <v>13.81437</v>
      </c>
      <c r="G17" s="8">
        <f t="shared" si="2"/>
        <v>13.81437</v>
      </c>
      <c r="H17" s="8">
        <f t="shared" si="2"/>
        <v>13.81437</v>
      </c>
      <c r="I17" s="8">
        <f t="shared" si="2"/>
        <v>13.81437</v>
      </c>
      <c r="J17" s="8">
        <f t="shared" si="2"/>
        <v>13.81437</v>
      </c>
      <c r="K17" s="8">
        <f t="shared" si="2"/>
        <v>13.81437</v>
      </c>
      <c r="L17" s="8">
        <f t="shared" si="2"/>
        <v>13.81437</v>
      </c>
      <c r="M17" s="8">
        <f t="shared" si="2"/>
        <v>13.81437</v>
      </c>
      <c r="N17" s="8">
        <f t="shared" si="2"/>
        <v>13.81437</v>
      </c>
      <c r="O17" s="8">
        <f t="shared" si="2"/>
        <v>13.81437</v>
      </c>
      <c r="P17" s="13">
        <f>SUM(C17:O17)/13</f>
        <v>12.751726153846153</v>
      </c>
      <c r="Q17" s="8">
        <f t="shared" si="2"/>
        <v>13.81437</v>
      </c>
      <c r="R17" s="8">
        <f t="shared" si="2"/>
        <v>13.81437</v>
      </c>
      <c r="S17" s="8">
        <f t="shared" si="2"/>
        <v>13.81437</v>
      </c>
      <c r="T17" s="8">
        <f t="shared" si="2"/>
        <v>13.81437</v>
      </c>
      <c r="U17" s="8">
        <f t="shared" si="2"/>
        <v>13.81437</v>
      </c>
      <c r="V17" s="8">
        <f t="shared" si="2"/>
        <v>13.81437</v>
      </c>
      <c r="W17" s="8">
        <f t="shared" si="2"/>
        <v>13.81437</v>
      </c>
      <c r="X17" s="8">
        <f t="shared" si="2"/>
        <v>13.81437</v>
      </c>
      <c r="Y17" s="8">
        <f t="shared" si="2"/>
        <v>13.81437</v>
      </c>
      <c r="Z17" s="8">
        <f t="shared" si="2"/>
        <v>13.81437</v>
      </c>
      <c r="AA17" s="8">
        <f t="shared" si="2"/>
        <v>13.81437</v>
      </c>
      <c r="AB17" s="8">
        <f t="shared" si="2"/>
        <v>13.81437</v>
      </c>
      <c r="AC17" s="13">
        <f>SUM(O17,Q17:AB17)/13</f>
        <v>13.814369999999998</v>
      </c>
      <c r="AD17" s="8"/>
      <c r="AE17" s="8"/>
    </row>
    <row r="18" spans="1:31">
      <c r="A18" t="s">
        <v>1</v>
      </c>
      <c r="B18" s="8">
        <v>0</v>
      </c>
      <c r="C18" s="8">
        <v>0</v>
      </c>
      <c r="D18" s="8">
        <f t="shared" si="2"/>
        <v>-2.00460233</v>
      </c>
      <c r="E18" s="8">
        <f t="shared" si="2"/>
        <v>-2.0356846599999998</v>
      </c>
      <c r="F18" s="8">
        <f t="shared" si="2"/>
        <v>-2.0667669899999996</v>
      </c>
      <c r="G18" s="8">
        <f t="shared" si="2"/>
        <v>-2.0978493199999995</v>
      </c>
      <c r="H18" s="8">
        <f t="shared" si="2"/>
        <v>-2.1289316499999993</v>
      </c>
      <c r="I18" s="8">
        <f t="shared" si="2"/>
        <v>-2.1600139799999991</v>
      </c>
      <c r="J18" s="8">
        <f t="shared" si="2"/>
        <v>-2.1910963099999989</v>
      </c>
      <c r="K18" s="8">
        <f t="shared" si="2"/>
        <v>-2.2221786399999988</v>
      </c>
      <c r="L18" s="8">
        <f t="shared" si="2"/>
        <v>-2.2532609699999986</v>
      </c>
      <c r="M18" s="8">
        <f t="shared" si="2"/>
        <v>-2.2843432999999984</v>
      </c>
      <c r="N18" s="8">
        <f t="shared" si="2"/>
        <v>-2.3154256299999982</v>
      </c>
      <c r="O18" s="8">
        <f t="shared" si="2"/>
        <v>-2.3465079599999981</v>
      </c>
      <c r="P18" s="13">
        <f>SUM(C18:O18)/13</f>
        <v>-2.0082047492307686</v>
      </c>
      <c r="Q18" s="8">
        <f t="shared" si="2"/>
        <v>-2.3775902899999979</v>
      </c>
      <c r="R18" s="8">
        <f t="shared" si="2"/>
        <v>-2.4086726199999977</v>
      </c>
      <c r="S18" s="8">
        <f t="shared" si="2"/>
        <v>-2.4397549499999975</v>
      </c>
      <c r="T18" s="8">
        <f t="shared" si="2"/>
        <v>-2.4708372799999974</v>
      </c>
      <c r="U18" s="8">
        <f t="shared" si="2"/>
        <v>-2.5019196099999972</v>
      </c>
      <c r="V18" s="8">
        <f t="shared" si="2"/>
        <v>-2.533001939999997</v>
      </c>
      <c r="W18" s="8">
        <f t="shared" si="2"/>
        <v>-2.5640842699999968</v>
      </c>
      <c r="X18" s="8">
        <f t="shared" si="2"/>
        <v>-2.5951665999999967</v>
      </c>
      <c r="Y18" s="8">
        <f t="shared" si="2"/>
        <v>-2.6262489299999965</v>
      </c>
      <c r="Z18" s="8">
        <f t="shared" si="2"/>
        <v>-2.6573312599999963</v>
      </c>
      <c r="AA18" s="8">
        <f t="shared" si="2"/>
        <v>-2.6884135899999961</v>
      </c>
      <c r="AB18" s="8">
        <f t="shared" si="2"/>
        <v>-2.719495919999996</v>
      </c>
      <c r="AC18" s="13">
        <f>SUM(O18,Q18:AB18)/13</f>
        <v>-2.5330019399999966</v>
      </c>
      <c r="AD18" s="8"/>
      <c r="AE18" s="8"/>
    </row>
    <row r="19" spans="1:31">
      <c r="A19" s="7" t="s">
        <v>2</v>
      </c>
      <c r="B19" s="9">
        <f>B4 - B11</f>
        <v>12.00531</v>
      </c>
      <c r="C19" s="9">
        <f t="shared" si="2"/>
        <v>11.84085</v>
      </c>
      <c r="D19" s="9">
        <f t="shared" si="2"/>
        <v>11.809767669999999</v>
      </c>
      <c r="E19" s="9">
        <f t="shared" si="2"/>
        <v>11.778685340000001</v>
      </c>
      <c r="F19" s="9">
        <f t="shared" si="2"/>
        <v>11.747603010000001</v>
      </c>
      <c r="G19" s="9">
        <f t="shared" si="2"/>
        <v>11.71652068</v>
      </c>
      <c r="H19" s="9">
        <f t="shared" si="2"/>
        <v>11.685438350000002</v>
      </c>
      <c r="I19" s="9">
        <f t="shared" si="2"/>
        <v>11.654356020000002</v>
      </c>
      <c r="J19" s="9">
        <f t="shared" si="2"/>
        <v>11.623273690000001</v>
      </c>
      <c r="K19" s="9">
        <f t="shared" si="2"/>
        <v>11.592191360000001</v>
      </c>
      <c r="L19" s="9">
        <f t="shared" si="2"/>
        <v>11.561109030000001</v>
      </c>
      <c r="M19" s="9">
        <f t="shared" si="2"/>
        <v>11.530026700000002</v>
      </c>
      <c r="N19" s="9">
        <f t="shared" si="2"/>
        <v>11.498944370000002</v>
      </c>
      <c r="O19" s="9">
        <f t="shared" si="2"/>
        <v>11.467862040000002</v>
      </c>
      <c r="P19" s="11">
        <f>SUM(C19:O19)/13</f>
        <v>11.654356020000002</v>
      </c>
      <c r="Q19" s="9">
        <f t="shared" si="2"/>
        <v>11.436779710000003</v>
      </c>
      <c r="R19" s="9">
        <f t="shared" si="2"/>
        <v>11.405697380000003</v>
      </c>
      <c r="S19" s="9">
        <f t="shared" si="2"/>
        <v>11.374615050000003</v>
      </c>
      <c r="T19" s="9">
        <f t="shared" si="2"/>
        <v>11.343532720000002</v>
      </c>
      <c r="U19" s="9">
        <f t="shared" si="2"/>
        <v>11.312450390000002</v>
      </c>
      <c r="V19" s="9">
        <f t="shared" si="2"/>
        <v>11.281368060000004</v>
      </c>
      <c r="W19" s="9">
        <f t="shared" si="2"/>
        <v>11.250285730000003</v>
      </c>
      <c r="X19" s="9">
        <f t="shared" si="2"/>
        <v>11.219203400000003</v>
      </c>
      <c r="Y19" s="9">
        <f t="shared" si="2"/>
        <v>11.188121070000005</v>
      </c>
      <c r="Z19" s="9">
        <f t="shared" si="2"/>
        <v>11.157038740000004</v>
      </c>
      <c r="AA19" s="9">
        <f t="shared" si="2"/>
        <v>11.125956410000004</v>
      </c>
      <c r="AB19" s="9">
        <f t="shared" si="2"/>
        <v>11.094874080000004</v>
      </c>
      <c r="AC19" s="11">
        <f>SUM(O19,Q19:AB19)/13</f>
        <v>11.281368060000004</v>
      </c>
      <c r="AD19" s="9"/>
      <c r="AE19" s="9"/>
    </row>
    <row r="20" spans="1:3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31">
      <c r="P21" s="14"/>
      <c r="AC21" s="14"/>
    </row>
    <row r="22" spans="1:31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31">
      <c r="A23" t="s">
        <v>3</v>
      </c>
      <c r="B23" s="6">
        <v>0</v>
      </c>
      <c r="C23" s="6">
        <v>3.1082329999999998E-2</v>
      </c>
      <c r="D23" s="6">
        <f>C2*0.027/12</f>
        <v>3.10823325E-2</v>
      </c>
      <c r="E23" s="6">
        <f t="shared" ref="E23:O23" si="3">D2*0.027/12</f>
        <v>3.10823325E-2</v>
      </c>
      <c r="F23" s="6">
        <f t="shared" si="3"/>
        <v>3.10823325E-2</v>
      </c>
      <c r="G23" s="6">
        <f t="shared" si="3"/>
        <v>3.10823325E-2</v>
      </c>
      <c r="H23" s="6">
        <f t="shared" si="3"/>
        <v>3.10823325E-2</v>
      </c>
      <c r="I23" s="6">
        <f t="shared" si="3"/>
        <v>3.10823325E-2</v>
      </c>
      <c r="J23" s="6">
        <f t="shared" si="3"/>
        <v>3.10823325E-2</v>
      </c>
      <c r="K23" s="6">
        <f t="shared" si="3"/>
        <v>3.10823325E-2</v>
      </c>
      <c r="L23" s="6">
        <f t="shared" si="3"/>
        <v>3.10823325E-2</v>
      </c>
      <c r="M23" s="6">
        <f t="shared" si="3"/>
        <v>3.10823325E-2</v>
      </c>
      <c r="N23" s="6">
        <f t="shared" si="3"/>
        <v>3.10823325E-2</v>
      </c>
      <c r="O23" s="6">
        <f t="shared" si="3"/>
        <v>3.10823325E-2</v>
      </c>
      <c r="P23" s="15">
        <f>SUM(D23:O23)</f>
        <v>0.37298798999999994</v>
      </c>
      <c r="Q23" s="6">
        <f>O2*0.027/12</f>
        <v>3.10823325E-2</v>
      </c>
      <c r="R23" s="6">
        <f>Q2*0.027/12</f>
        <v>3.10823325E-2</v>
      </c>
      <c r="S23" s="6">
        <f t="shared" ref="S23:AB23" si="4">R2*0.027/12</f>
        <v>3.10823325E-2</v>
      </c>
      <c r="T23" s="6">
        <f t="shared" si="4"/>
        <v>3.10823325E-2</v>
      </c>
      <c r="U23" s="6">
        <f t="shared" si="4"/>
        <v>3.10823325E-2</v>
      </c>
      <c r="V23" s="6">
        <f t="shared" si="4"/>
        <v>3.10823325E-2</v>
      </c>
      <c r="W23" s="6">
        <f t="shared" si="4"/>
        <v>3.10823325E-2</v>
      </c>
      <c r="X23" s="6">
        <f t="shared" si="4"/>
        <v>3.10823325E-2</v>
      </c>
      <c r="Y23" s="6">
        <f t="shared" si="4"/>
        <v>3.10823325E-2</v>
      </c>
      <c r="Z23" s="6">
        <f t="shared" si="4"/>
        <v>3.10823325E-2</v>
      </c>
      <c r="AA23" s="6">
        <f t="shared" si="4"/>
        <v>3.10823325E-2</v>
      </c>
      <c r="AB23" s="6">
        <f t="shared" si="4"/>
        <v>3.10823325E-2</v>
      </c>
      <c r="AC23" s="15">
        <f>SUM(Q23:AB23)</f>
        <v>0.37298798999999994</v>
      </c>
      <c r="AD23" s="6">
        <f>SUM($D23:$O23)</f>
        <v>0.37298798999999994</v>
      </c>
      <c r="AE23" s="6">
        <f>SUM($Q23:$AB23)</f>
        <v>0.37298798999999994</v>
      </c>
    </row>
    <row r="24" spans="1:31">
      <c r="A24" t="s">
        <v>4</v>
      </c>
      <c r="B24" s="6">
        <v>0</v>
      </c>
      <c r="C24" s="6">
        <v>0</v>
      </c>
      <c r="D24" s="6">
        <f>C9*0.027/12</f>
        <v>0</v>
      </c>
      <c r="E24" s="6">
        <f t="shared" ref="E24:O24" si="5">D9*0.027/12</f>
        <v>0</v>
      </c>
      <c r="F24" s="6">
        <f t="shared" si="5"/>
        <v>0</v>
      </c>
      <c r="G24" s="6">
        <f t="shared" si="5"/>
        <v>0</v>
      </c>
      <c r="H24" s="6">
        <f t="shared" si="5"/>
        <v>0</v>
      </c>
      <c r="I24" s="6">
        <f t="shared" si="5"/>
        <v>0</v>
      </c>
      <c r="J24" s="6">
        <f t="shared" si="5"/>
        <v>0</v>
      </c>
      <c r="K24" s="6">
        <f t="shared" si="5"/>
        <v>0</v>
      </c>
      <c r="L24" s="6">
        <f t="shared" si="5"/>
        <v>0</v>
      </c>
      <c r="M24" s="6">
        <f t="shared" si="5"/>
        <v>0</v>
      </c>
      <c r="N24" s="6">
        <f t="shared" si="5"/>
        <v>0</v>
      </c>
      <c r="O24" s="6">
        <f t="shared" si="5"/>
        <v>0</v>
      </c>
      <c r="P24" s="15">
        <f>SUM(D24:O24)</f>
        <v>0</v>
      </c>
      <c r="Q24" s="6">
        <f>O9*0.027/12</f>
        <v>0</v>
      </c>
      <c r="R24" s="6">
        <f>Q9*0.027/12</f>
        <v>0</v>
      </c>
      <c r="S24" s="6">
        <f t="shared" ref="S24:AB24" si="6">R9*0.027/12</f>
        <v>0</v>
      </c>
      <c r="T24" s="6">
        <f t="shared" si="6"/>
        <v>0</v>
      </c>
      <c r="U24" s="6">
        <f t="shared" si="6"/>
        <v>0</v>
      </c>
      <c r="V24" s="6">
        <f t="shared" si="6"/>
        <v>0</v>
      </c>
      <c r="W24" s="6">
        <f t="shared" si="6"/>
        <v>0</v>
      </c>
      <c r="X24" s="6">
        <f t="shared" si="6"/>
        <v>0</v>
      </c>
      <c r="Y24" s="6">
        <f t="shared" si="6"/>
        <v>0</v>
      </c>
      <c r="Z24" s="6">
        <f t="shared" si="6"/>
        <v>0</v>
      </c>
      <c r="AA24" s="6">
        <f t="shared" si="6"/>
        <v>0</v>
      </c>
      <c r="AB24" s="6">
        <f t="shared" si="6"/>
        <v>0</v>
      </c>
      <c r="AC24" s="15">
        <f>SUM(Q24:AB24)</f>
        <v>0</v>
      </c>
      <c r="AD24" s="6">
        <f>SUM($D24:$O24)</f>
        <v>0</v>
      </c>
      <c r="AE24" s="6">
        <f>SUM($Q24:$AB24)</f>
        <v>0</v>
      </c>
    </row>
    <row r="25" spans="1:31">
      <c r="A25" s="7" t="s">
        <v>5</v>
      </c>
      <c r="B25" s="9">
        <f>B23-B24</f>
        <v>0</v>
      </c>
      <c r="C25" s="9">
        <f t="shared" ref="C25:AB25" si="7">C23-C24</f>
        <v>3.1082329999999998E-2</v>
      </c>
      <c r="D25" s="9">
        <f t="shared" si="7"/>
        <v>3.10823325E-2</v>
      </c>
      <c r="E25" s="9">
        <f t="shared" si="7"/>
        <v>3.10823325E-2</v>
      </c>
      <c r="F25" s="9">
        <f t="shared" si="7"/>
        <v>3.10823325E-2</v>
      </c>
      <c r="G25" s="9">
        <f t="shared" si="7"/>
        <v>3.10823325E-2</v>
      </c>
      <c r="H25" s="9">
        <f t="shared" si="7"/>
        <v>3.10823325E-2</v>
      </c>
      <c r="I25" s="9">
        <f t="shared" si="7"/>
        <v>3.10823325E-2</v>
      </c>
      <c r="J25" s="9">
        <f t="shared" si="7"/>
        <v>3.10823325E-2</v>
      </c>
      <c r="K25" s="9">
        <f t="shared" si="7"/>
        <v>3.10823325E-2</v>
      </c>
      <c r="L25" s="9">
        <f t="shared" si="7"/>
        <v>3.10823325E-2</v>
      </c>
      <c r="M25" s="9">
        <f t="shared" si="7"/>
        <v>3.10823325E-2</v>
      </c>
      <c r="N25" s="9">
        <f t="shared" si="7"/>
        <v>3.10823325E-2</v>
      </c>
      <c r="O25" s="9">
        <f t="shared" si="7"/>
        <v>3.10823325E-2</v>
      </c>
      <c r="P25" s="12">
        <f>SUM(D25:O25)</f>
        <v>0.37298798999999994</v>
      </c>
      <c r="Q25" s="9">
        <f t="shared" si="7"/>
        <v>3.10823325E-2</v>
      </c>
      <c r="R25" s="9">
        <f t="shared" si="7"/>
        <v>3.10823325E-2</v>
      </c>
      <c r="S25" s="9">
        <f t="shared" si="7"/>
        <v>3.10823325E-2</v>
      </c>
      <c r="T25" s="9">
        <f t="shared" si="7"/>
        <v>3.10823325E-2</v>
      </c>
      <c r="U25" s="9">
        <f t="shared" si="7"/>
        <v>3.10823325E-2</v>
      </c>
      <c r="V25" s="9">
        <f t="shared" si="7"/>
        <v>3.10823325E-2</v>
      </c>
      <c r="W25" s="9">
        <f t="shared" si="7"/>
        <v>3.10823325E-2</v>
      </c>
      <c r="X25" s="9">
        <f t="shared" si="7"/>
        <v>3.10823325E-2</v>
      </c>
      <c r="Y25" s="9">
        <f t="shared" si="7"/>
        <v>3.10823325E-2</v>
      </c>
      <c r="Z25" s="9">
        <f t="shared" si="7"/>
        <v>3.10823325E-2</v>
      </c>
      <c r="AA25" s="9">
        <f t="shared" si="7"/>
        <v>3.10823325E-2</v>
      </c>
      <c r="AB25" s="9">
        <f t="shared" si="7"/>
        <v>3.10823325E-2</v>
      </c>
      <c r="AC25" s="12">
        <f>SUM(Q25:AB25)</f>
        <v>0.37298798999999994</v>
      </c>
      <c r="AD25" s="9">
        <f>SUM($D25:$O25)</f>
        <v>0.37298798999999994</v>
      </c>
      <c r="AE25" s="9">
        <f>SUM($Q25:$AB25)</f>
        <v>0.37298798999999994</v>
      </c>
    </row>
    <row r="27" spans="1:31">
      <c r="B27">
        <v>-1</v>
      </c>
      <c r="P27" s="10"/>
    </row>
    <row r="28" spans="1:31">
      <c r="P28" s="22"/>
    </row>
    <row r="29" spans="1:31">
      <c r="P29" s="22"/>
    </row>
    <row r="30" spans="1:31">
      <c r="P30" s="22"/>
    </row>
  </sheetData>
  <pageMargins left="0.7" right="0.7" top="0.75" bottom="0.75" header="0.3" footer="0.3"/>
  <pageSetup scale="81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AE30"/>
  <sheetViews>
    <sheetView zoomScaleNormal="100" workbookViewId="0">
      <pane xSplit="1" ySplit="1" topLeftCell="X2" activePane="bottomRight" state="frozen"/>
      <selection activeCell="B17" sqref="B17:C18"/>
      <selection pane="topRight" activeCell="B17" sqref="B17:C18"/>
      <selection pane="bottomLeft" activeCell="B17" sqref="B17:C18"/>
      <selection pane="bottomRight" activeCell="AH26" sqref="AH26"/>
    </sheetView>
  </sheetViews>
  <sheetFormatPr defaultRowHeight="15" outlineLevelCol="1"/>
  <cols>
    <col min="1" max="1" width="26.42578125" bestFit="1" customWidth="1"/>
    <col min="2" max="3" width="9.140625" customWidth="1" outlineLevel="1"/>
    <col min="12" max="31" width="9.28515625" bestFit="1" customWidth="1"/>
  </cols>
  <sheetData>
    <row r="1" spans="1:31">
      <c r="A1" s="5" t="s">
        <v>3</v>
      </c>
      <c r="B1" s="1">
        <v>40512</v>
      </c>
      <c r="C1" s="2">
        <v>40543</v>
      </c>
      <c r="D1" s="3">
        <v>40574</v>
      </c>
      <c r="E1" s="3">
        <v>40602</v>
      </c>
      <c r="F1" s="3">
        <v>40633</v>
      </c>
      <c r="G1" s="3">
        <v>40663</v>
      </c>
      <c r="H1" s="3">
        <v>40694</v>
      </c>
      <c r="I1" s="3">
        <v>40724</v>
      </c>
      <c r="J1" s="3">
        <v>40755</v>
      </c>
      <c r="K1" s="3">
        <v>40786</v>
      </c>
      <c r="L1" s="3">
        <v>40816</v>
      </c>
      <c r="M1" s="3">
        <v>40847</v>
      </c>
      <c r="N1" s="3">
        <v>40877</v>
      </c>
      <c r="O1" s="3">
        <v>40908</v>
      </c>
      <c r="Q1" s="3">
        <v>40939</v>
      </c>
      <c r="R1" s="3">
        <v>40968</v>
      </c>
      <c r="S1" s="3">
        <v>40999</v>
      </c>
      <c r="T1" s="3">
        <v>41029</v>
      </c>
      <c r="U1" s="3">
        <v>41060</v>
      </c>
      <c r="V1" s="3">
        <v>41090</v>
      </c>
      <c r="W1" s="3">
        <v>41121</v>
      </c>
      <c r="X1" s="3">
        <v>41152</v>
      </c>
      <c r="Y1" s="3">
        <v>41182</v>
      </c>
      <c r="Z1" s="3">
        <v>41213</v>
      </c>
      <c r="AA1" s="3">
        <v>41243</v>
      </c>
      <c r="AB1" s="3">
        <v>41274</v>
      </c>
      <c r="AC1" s="3" t="s">
        <v>11</v>
      </c>
      <c r="AD1" s="3"/>
      <c r="AE1" s="3"/>
    </row>
    <row r="2" spans="1:31">
      <c r="A2" t="s">
        <v>0</v>
      </c>
      <c r="B2" s="8">
        <v>45.652699999999996</v>
      </c>
      <c r="C2" s="8">
        <v>45.652699999999996</v>
      </c>
      <c r="D2" s="8">
        <v>45.652699999999996</v>
      </c>
      <c r="E2" s="8">
        <v>45.652699999999996</v>
      </c>
      <c r="F2" s="8">
        <v>45.652699999999996</v>
      </c>
      <c r="G2" s="8">
        <v>45.652699999999996</v>
      </c>
      <c r="H2" s="8">
        <v>45.652699999999996</v>
      </c>
      <c r="I2" s="8">
        <v>45.652699999999996</v>
      </c>
      <c r="J2" s="8">
        <v>45.652699999999996</v>
      </c>
      <c r="K2" s="8">
        <v>45.652699999999996</v>
      </c>
      <c r="L2" s="8">
        <v>45.652699999999996</v>
      </c>
      <c r="M2" s="8">
        <v>45.652699999999996</v>
      </c>
      <c r="N2" s="8">
        <v>45.652699999999996</v>
      </c>
      <c r="O2" s="8">
        <v>45.652699999999996</v>
      </c>
      <c r="P2" s="8"/>
      <c r="Q2" s="8">
        <v>45.652699999999996</v>
      </c>
      <c r="R2" s="8">
        <v>45.652699999999996</v>
      </c>
      <c r="S2" s="8">
        <v>45.652699999999996</v>
      </c>
      <c r="T2" s="8">
        <v>45.652699999999996</v>
      </c>
      <c r="U2" s="8">
        <v>45.652699999999996</v>
      </c>
      <c r="V2" s="8">
        <v>45.652699999999996</v>
      </c>
      <c r="W2" s="8">
        <v>45.652699999999996</v>
      </c>
      <c r="X2" s="8">
        <v>45.652699999999996</v>
      </c>
      <c r="Y2" s="8">
        <v>45.652699999999996</v>
      </c>
      <c r="Z2" s="8">
        <v>45.652699999999996</v>
      </c>
      <c r="AA2" s="8">
        <v>45.652699999999996</v>
      </c>
      <c r="AB2" s="8">
        <v>45.652699999999996</v>
      </c>
      <c r="AC2" s="13">
        <f>SUM(O2,Q2:AB2)/13</f>
        <v>45.652699999999989</v>
      </c>
      <c r="AD2" s="8"/>
      <c r="AE2" s="8"/>
    </row>
    <row r="3" spans="1:31">
      <c r="A3" t="s">
        <v>1</v>
      </c>
      <c r="B3" s="8">
        <v>-5.9781700000000004</v>
      </c>
      <c r="C3" s="8">
        <v>-6.5216400000000005</v>
      </c>
      <c r="D3" s="8">
        <v>-6.6243585800000009</v>
      </c>
      <c r="E3" s="8">
        <v>-6.7270771600000012</v>
      </c>
      <c r="F3" s="8">
        <v>-6.8297957400000016</v>
      </c>
      <c r="G3" s="8">
        <v>-6.9325143200000019</v>
      </c>
      <c r="H3" s="8">
        <v>-7.0352329000000022</v>
      </c>
      <c r="I3" s="8">
        <v>-7.1379514800000026</v>
      </c>
      <c r="J3" s="8">
        <v>-7.2406700600000029</v>
      </c>
      <c r="K3" s="8">
        <v>-7.3433886400000032</v>
      </c>
      <c r="L3" s="8">
        <v>-7.4461072200000036</v>
      </c>
      <c r="M3" s="8">
        <v>-7.5488258000000039</v>
      </c>
      <c r="N3" s="8">
        <v>-7.6515443800000043</v>
      </c>
      <c r="O3" s="8">
        <v>-7.7542629600000046</v>
      </c>
      <c r="P3" s="8"/>
      <c r="Q3" s="8">
        <v>-7.8569815400000049</v>
      </c>
      <c r="R3" s="8">
        <v>-7.9597001200000053</v>
      </c>
      <c r="S3" s="8">
        <v>-8.0624187000000056</v>
      </c>
      <c r="T3" s="8">
        <v>-8.165137280000005</v>
      </c>
      <c r="U3" s="8">
        <v>-8.2678558600000045</v>
      </c>
      <c r="V3" s="8">
        <v>-8.3705744400000039</v>
      </c>
      <c r="W3" s="8">
        <v>-8.4732930200000034</v>
      </c>
      <c r="X3" s="8">
        <v>-8.5760116000000028</v>
      </c>
      <c r="Y3" s="8">
        <v>-8.6787301800000023</v>
      </c>
      <c r="Z3" s="8">
        <v>-8.7814487600000017</v>
      </c>
      <c r="AA3" s="8">
        <v>-8.8841673400000012</v>
      </c>
      <c r="AB3" s="8">
        <v>-8.9868859200000006</v>
      </c>
      <c r="AC3" s="13">
        <f>SUM(O3,Q3:AB3)/13</f>
        <v>-8.3705744400000039</v>
      </c>
      <c r="AD3" s="8"/>
      <c r="AE3" s="8"/>
    </row>
    <row r="4" spans="1:31">
      <c r="A4" s="7" t="s">
        <v>2</v>
      </c>
      <c r="B4" s="9">
        <f>SUM(B2:B3)</f>
        <v>39.674529999999997</v>
      </c>
      <c r="C4" s="9">
        <f t="shared" ref="C4:AB4" si="0">SUM(C2:C3)</f>
        <v>39.131059999999998</v>
      </c>
      <c r="D4" s="9">
        <f t="shared" si="0"/>
        <v>39.028341419999997</v>
      </c>
      <c r="E4" s="9">
        <f t="shared" si="0"/>
        <v>38.925622839999996</v>
      </c>
      <c r="F4" s="9">
        <f t="shared" si="0"/>
        <v>38.822904259999994</v>
      </c>
      <c r="G4" s="9">
        <f t="shared" si="0"/>
        <v>38.720185679999993</v>
      </c>
      <c r="H4" s="9">
        <f t="shared" si="0"/>
        <v>38.617467099999992</v>
      </c>
      <c r="I4" s="9">
        <f t="shared" si="0"/>
        <v>38.514748519999991</v>
      </c>
      <c r="J4" s="9">
        <f t="shared" si="0"/>
        <v>38.412029939999996</v>
      </c>
      <c r="K4" s="9">
        <f t="shared" si="0"/>
        <v>38.309311359999995</v>
      </c>
      <c r="L4" s="9">
        <f t="shared" si="0"/>
        <v>38.206592779999994</v>
      </c>
      <c r="M4" s="9">
        <f t="shared" si="0"/>
        <v>38.103874199999993</v>
      </c>
      <c r="N4" s="9">
        <f t="shared" si="0"/>
        <v>38.001155619999992</v>
      </c>
      <c r="O4" s="9">
        <f t="shared" si="0"/>
        <v>37.89843703999999</v>
      </c>
      <c r="P4" s="9"/>
      <c r="Q4" s="9">
        <f t="shared" si="0"/>
        <v>37.795718459999989</v>
      </c>
      <c r="R4" s="9">
        <f t="shared" si="0"/>
        <v>37.692999879999988</v>
      </c>
      <c r="S4" s="9">
        <f t="shared" si="0"/>
        <v>37.590281299999987</v>
      </c>
      <c r="T4" s="9">
        <f t="shared" si="0"/>
        <v>37.487562719999993</v>
      </c>
      <c r="U4" s="9">
        <f t="shared" si="0"/>
        <v>37.384844139999991</v>
      </c>
      <c r="V4" s="9">
        <f t="shared" si="0"/>
        <v>37.28212555999999</v>
      </c>
      <c r="W4" s="9">
        <f t="shared" si="0"/>
        <v>37.179406979999996</v>
      </c>
      <c r="X4" s="9">
        <f t="shared" si="0"/>
        <v>37.076688399999995</v>
      </c>
      <c r="Y4" s="9">
        <f t="shared" si="0"/>
        <v>36.973969819999994</v>
      </c>
      <c r="Z4" s="9">
        <f t="shared" si="0"/>
        <v>36.871251239999992</v>
      </c>
      <c r="AA4" s="9">
        <f t="shared" si="0"/>
        <v>36.768532659999991</v>
      </c>
      <c r="AB4" s="9">
        <f t="shared" si="0"/>
        <v>36.665814079999997</v>
      </c>
      <c r="AC4" s="11">
        <f>SUM(O4,Q4:AB4)/13</f>
        <v>37.28212555999999</v>
      </c>
      <c r="AD4" s="9"/>
      <c r="AE4" s="9"/>
    </row>
    <row r="5" spans="1:31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3"/>
      <c r="AD5" s="17"/>
      <c r="AE5" s="17"/>
    </row>
    <row r="6" spans="1:31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3"/>
      <c r="AD6" s="17"/>
      <c r="AE6" s="17"/>
    </row>
    <row r="7" spans="1:3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1">
      <c r="A8" s="5" t="s">
        <v>4</v>
      </c>
      <c r="B8" s="1">
        <v>40512</v>
      </c>
      <c r="C8" s="2">
        <v>40543</v>
      </c>
      <c r="D8" s="3">
        <v>40574</v>
      </c>
      <c r="E8" s="3">
        <v>40602</v>
      </c>
      <c r="F8" s="3">
        <v>40633</v>
      </c>
      <c r="G8" s="3">
        <v>40663</v>
      </c>
      <c r="H8" s="3">
        <v>40694</v>
      </c>
      <c r="I8" s="3">
        <v>40724</v>
      </c>
      <c r="J8" s="3">
        <v>40755</v>
      </c>
      <c r="K8" s="3">
        <v>40786</v>
      </c>
      <c r="L8" s="3">
        <v>40816</v>
      </c>
      <c r="M8" s="3">
        <v>40847</v>
      </c>
      <c r="N8" s="3">
        <v>40877</v>
      </c>
      <c r="O8" s="3">
        <v>40908</v>
      </c>
      <c r="P8" s="3"/>
      <c r="Q8" s="3">
        <v>40939</v>
      </c>
      <c r="R8" s="3">
        <v>40968</v>
      </c>
      <c r="S8" s="3">
        <v>40999</v>
      </c>
      <c r="T8" s="3">
        <v>41029</v>
      </c>
      <c r="U8" s="3">
        <v>41060</v>
      </c>
      <c r="V8" s="3">
        <v>41090</v>
      </c>
      <c r="W8" s="3">
        <v>41121</v>
      </c>
      <c r="X8" s="3">
        <v>41152</v>
      </c>
      <c r="Y8" s="3">
        <v>41182</v>
      </c>
      <c r="Z8" s="3">
        <v>41213</v>
      </c>
      <c r="AA8" s="3">
        <v>41243</v>
      </c>
      <c r="AB8" s="3">
        <v>41274</v>
      </c>
      <c r="AC8" s="3"/>
      <c r="AD8" s="3"/>
      <c r="AE8" s="3"/>
    </row>
    <row r="9" spans="1:31">
      <c r="A9" t="s">
        <v>0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/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13">
        <f>SUM(O9,Q9:AB9)/13</f>
        <v>0</v>
      </c>
      <c r="AD9" s="8"/>
      <c r="AE9" s="8"/>
    </row>
    <row r="10" spans="1:31">
      <c r="A10" t="s">
        <v>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/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13">
        <f>SUM(O10,Q10:AB10)/13</f>
        <v>0</v>
      </c>
      <c r="AD10" s="8"/>
      <c r="AE10" s="8"/>
    </row>
    <row r="11" spans="1:31">
      <c r="A11" s="7" t="s">
        <v>2</v>
      </c>
      <c r="B11" s="9">
        <f>SUM(B9:B10)</f>
        <v>0</v>
      </c>
      <c r="C11" s="9">
        <f t="shared" ref="C11:AB11" si="1">SUM(C9:C10)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 t="shared" si="1"/>
        <v>0</v>
      </c>
      <c r="M11" s="9">
        <f t="shared" si="1"/>
        <v>0</v>
      </c>
      <c r="N11" s="9">
        <f t="shared" si="1"/>
        <v>0</v>
      </c>
      <c r="O11" s="9">
        <f t="shared" si="1"/>
        <v>0</v>
      </c>
      <c r="P11" s="9"/>
      <c r="Q11" s="9">
        <f t="shared" si="1"/>
        <v>0</v>
      </c>
      <c r="R11" s="9">
        <f t="shared" si="1"/>
        <v>0</v>
      </c>
      <c r="S11" s="9">
        <f t="shared" si="1"/>
        <v>0</v>
      </c>
      <c r="T11" s="9">
        <f t="shared" si="1"/>
        <v>0</v>
      </c>
      <c r="U11" s="9">
        <f t="shared" si="1"/>
        <v>0</v>
      </c>
      <c r="V11" s="9">
        <f t="shared" si="1"/>
        <v>0</v>
      </c>
      <c r="W11" s="9">
        <f t="shared" si="1"/>
        <v>0</v>
      </c>
      <c r="X11" s="9">
        <f t="shared" si="1"/>
        <v>0</v>
      </c>
      <c r="Y11" s="9">
        <f t="shared" si="1"/>
        <v>0</v>
      </c>
      <c r="Z11" s="9">
        <f t="shared" si="1"/>
        <v>0</v>
      </c>
      <c r="AA11" s="9">
        <f t="shared" si="1"/>
        <v>0</v>
      </c>
      <c r="AB11" s="9">
        <f t="shared" si="1"/>
        <v>0</v>
      </c>
      <c r="AC11" s="11">
        <f>SUM(O11,Q11:AB11)/13</f>
        <v>0</v>
      </c>
      <c r="AD11" s="9"/>
      <c r="AE11" s="9"/>
    </row>
    <row r="12" spans="1:31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3"/>
      <c r="AD12" s="17"/>
      <c r="AE12" s="17"/>
    </row>
    <row r="13" spans="1:3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3"/>
      <c r="AD13" s="17"/>
      <c r="AE13" s="17"/>
    </row>
    <row r="14" spans="1:3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9"/>
      <c r="AD14" s="17"/>
      <c r="AE14" s="17"/>
    </row>
    <row r="16" spans="1:31">
      <c r="A16" s="5" t="s">
        <v>12</v>
      </c>
      <c r="B16" s="1">
        <v>40512</v>
      </c>
      <c r="C16" s="2">
        <v>40543</v>
      </c>
      <c r="D16" s="3">
        <v>40574</v>
      </c>
      <c r="E16" s="3">
        <v>40602</v>
      </c>
      <c r="F16" s="3">
        <v>40633</v>
      </c>
      <c r="G16" s="3">
        <v>40663</v>
      </c>
      <c r="H16" s="3">
        <v>40694</v>
      </c>
      <c r="I16" s="3">
        <v>40724</v>
      </c>
      <c r="J16" s="3">
        <v>40755</v>
      </c>
      <c r="K16" s="3">
        <v>40786</v>
      </c>
      <c r="L16" s="3">
        <v>40816</v>
      </c>
      <c r="M16" s="3">
        <v>40847</v>
      </c>
      <c r="N16" s="3">
        <v>40877</v>
      </c>
      <c r="O16" s="3">
        <v>40908</v>
      </c>
      <c r="P16" s="3" t="s">
        <v>9</v>
      </c>
      <c r="Q16" s="3">
        <v>40939</v>
      </c>
      <c r="R16" s="3">
        <v>40968</v>
      </c>
      <c r="S16" s="3">
        <v>40999</v>
      </c>
      <c r="T16" s="3">
        <v>41029</v>
      </c>
      <c r="U16" s="3">
        <v>41060</v>
      </c>
      <c r="V16" s="3">
        <v>41090</v>
      </c>
      <c r="W16" s="3">
        <v>41121</v>
      </c>
      <c r="X16" s="3">
        <v>41152</v>
      </c>
      <c r="Y16" s="3">
        <v>41182</v>
      </c>
      <c r="Z16" s="3">
        <v>41213</v>
      </c>
      <c r="AA16" s="3">
        <v>41243</v>
      </c>
      <c r="AB16" s="3">
        <v>41274</v>
      </c>
      <c r="AC16" s="3" t="s">
        <v>11</v>
      </c>
      <c r="AD16" s="3"/>
      <c r="AE16" s="3"/>
    </row>
    <row r="17" spans="1:31">
      <c r="A17" t="s">
        <v>0</v>
      </c>
      <c r="B17" s="8">
        <v>0</v>
      </c>
      <c r="C17" s="8">
        <v>0</v>
      </c>
      <c r="D17" s="8">
        <f t="shared" ref="C17:AB19" si="2">D2 - D9</f>
        <v>45.652699999999996</v>
      </c>
      <c r="E17" s="8">
        <f t="shared" si="2"/>
        <v>45.652699999999996</v>
      </c>
      <c r="F17" s="8">
        <f t="shared" si="2"/>
        <v>45.652699999999996</v>
      </c>
      <c r="G17" s="8">
        <f t="shared" si="2"/>
        <v>45.652699999999996</v>
      </c>
      <c r="H17" s="8">
        <f t="shared" si="2"/>
        <v>45.652699999999996</v>
      </c>
      <c r="I17" s="8">
        <f t="shared" si="2"/>
        <v>45.652699999999996</v>
      </c>
      <c r="J17" s="8">
        <f t="shared" si="2"/>
        <v>45.652699999999996</v>
      </c>
      <c r="K17" s="8">
        <f t="shared" si="2"/>
        <v>45.652699999999996</v>
      </c>
      <c r="L17" s="8">
        <f t="shared" si="2"/>
        <v>45.652699999999996</v>
      </c>
      <c r="M17" s="8">
        <f t="shared" si="2"/>
        <v>45.652699999999996</v>
      </c>
      <c r="N17" s="8">
        <f t="shared" si="2"/>
        <v>45.652699999999996</v>
      </c>
      <c r="O17" s="8">
        <f t="shared" si="2"/>
        <v>45.652699999999996</v>
      </c>
      <c r="P17" s="13">
        <f>SUM(C17:O17)/13</f>
        <v>42.140953846153835</v>
      </c>
      <c r="Q17" s="8">
        <f t="shared" si="2"/>
        <v>45.652699999999996</v>
      </c>
      <c r="R17" s="8">
        <f t="shared" si="2"/>
        <v>45.652699999999996</v>
      </c>
      <c r="S17" s="8">
        <f t="shared" si="2"/>
        <v>45.652699999999996</v>
      </c>
      <c r="T17" s="8">
        <f t="shared" si="2"/>
        <v>45.652699999999996</v>
      </c>
      <c r="U17" s="8">
        <f t="shared" si="2"/>
        <v>45.652699999999996</v>
      </c>
      <c r="V17" s="8">
        <f t="shared" si="2"/>
        <v>45.652699999999996</v>
      </c>
      <c r="W17" s="8">
        <f t="shared" si="2"/>
        <v>45.652699999999996</v>
      </c>
      <c r="X17" s="8">
        <f t="shared" si="2"/>
        <v>45.652699999999996</v>
      </c>
      <c r="Y17" s="8">
        <f t="shared" si="2"/>
        <v>45.652699999999996</v>
      </c>
      <c r="Z17" s="8">
        <f t="shared" si="2"/>
        <v>45.652699999999996</v>
      </c>
      <c r="AA17" s="8">
        <f t="shared" si="2"/>
        <v>45.652699999999996</v>
      </c>
      <c r="AB17" s="8">
        <f t="shared" si="2"/>
        <v>45.652699999999996</v>
      </c>
      <c r="AC17" s="13">
        <f>SUM(O17,Q17:AB17)/13</f>
        <v>45.652699999999989</v>
      </c>
      <c r="AD17" s="8"/>
      <c r="AE17" s="8"/>
    </row>
    <row r="18" spans="1:31">
      <c r="A18" t="s">
        <v>1</v>
      </c>
      <c r="B18" s="8">
        <v>0</v>
      </c>
      <c r="C18" s="8">
        <v>0</v>
      </c>
      <c r="D18" s="8">
        <f t="shared" si="2"/>
        <v>-6.6243585800000009</v>
      </c>
      <c r="E18" s="8">
        <f t="shared" si="2"/>
        <v>-6.7270771600000012</v>
      </c>
      <c r="F18" s="8">
        <f t="shared" si="2"/>
        <v>-6.8297957400000016</v>
      </c>
      <c r="G18" s="8">
        <f t="shared" si="2"/>
        <v>-6.9325143200000019</v>
      </c>
      <c r="H18" s="8">
        <f t="shared" si="2"/>
        <v>-7.0352329000000022</v>
      </c>
      <c r="I18" s="8">
        <f t="shared" si="2"/>
        <v>-7.1379514800000026</v>
      </c>
      <c r="J18" s="8">
        <f t="shared" si="2"/>
        <v>-7.2406700600000029</v>
      </c>
      <c r="K18" s="8">
        <f t="shared" si="2"/>
        <v>-7.3433886400000032</v>
      </c>
      <c r="L18" s="8">
        <f t="shared" si="2"/>
        <v>-7.4461072200000036</v>
      </c>
      <c r="M18" s="8">
        <f t="shared" si="2"/>
        <v>-7.5488258000000039</v>
      </c>
      <c r="N18" s="8">
        <f t="shared" si="2"/>
        <v>-7.6515443800000043</v>
      </c>
      <c r="O18" s="8">
        <f t="shared" si="2"/>
        <v>-7.7542629600000046</v>
      </c>
      <c r="P18" s="13">
        <f>SUM(C18:O18)/13</f>
        <v>-6.6362868646153865</v>
      </c>
      <c r="Q18" s="8">
        <f t="shared" si="2"/>
        <v>-7.8569815400000049</v>
      </c>
      <c r="R18" s="8">
        <f t="shared" si="2"/>
        <v>-7.9597001200000053</v>
      </c>
      <c r="S18" s="8">
        <f t="shared" si="2"/>
        <v>-8.0624187000000056</v>
      </c>
      <c r="T18" s="8">
        <f t="shared" si="2"/>
        <v>-8.165137280000005</v>
      </c>
      <c r="U18" s="8">
        <f t="shared" si="2"/>
        <v>-8.2678558600000045</v>
      </c>
      <c r="V18" s="8">
        <f t="shared" si="2"/>
        <v>-8.3705744400000039</v>
      </c>
      <c r="W18" s="8">
        <f t="shared" si="2"/>
        <v>-8.4732930200000034</v>
      </c>
      <c r="X18" s="8">
        <f t="shared" si="2"/>
        <v>-8.5760116000000028</v>
      </c>
      <c r="Y18" s="8">
        <f t="shared" si="2"/>
        <v>-8.6787301800000023</v>
      </c>
      <c r="Z18" s="8">
        <f t="shared" si="2"/>
        <v>-8.7814487600000017</v>
      </c>
      <c r="AA18" s="8">
        <f t="shared" si="2"/>
        <v>-8.8841673400000012</v>
      </c>
      <c r="AB18" s="8">
        <f t="shared" si="2"/>
        <v>-8.9868859200000006</v>
      </c>
      <c r="AC18" s="13">
        <f>SUM(O18,Q18:AB18)/13</f>
        <v>-8.3705744400000039</v>
      </c>
      <c r="AD18" s="8"/>
      <c r="AE18" s="8"/>
    </row>
    <row r="19" spans="1:31">
      <c r="A19" s="7" t="s">
        <v>2</v>
      </c>
      <c r="B19" s="9">
        <f>B4 - B11</f>
        <v>39.674529999999997</v>
      </c>
      <c r="C19" s="9">
        <f t="shared" si="2"/>
        <v>39.131059999999998</v>
      </c>
      <c r="D19" s="9">
        <f t="shared" si="2"/>
        <v>39.028341419999997</v>
      </c>
      <c r="E19" s="9">
        <f t="shared" si="2"/>
        <v>38.925622839999996</v>
      </c>
      <c r="F19" s="9">
        <f t="shared" si="2"/>
        <v>38.822904259999994</v>
      </c>
      <c r="G19" s="9">
        <f t="shared" si="2"/>
        <v>38.720185679999993</v>
      </c>
      <c r="H19" s="9">
        <f t="shared" si="2"/>
        <v>38.617467099999992</v>
      </c>
      <c r="I19" s="9">
        <f t="shared" si="2"/>
        <v>38.514748519999991</v>
      </c>
      <c r="J19" s="9">
        <f t="shared" si="2"/>
        <v>38.412029939999996</v>
      </c>
      <c r="K19" s="9">
        <f t="shared" si="2"/>
        <v>38.309311359999995</v>
      </c>
      <c r="L19" s="9">
        <f t="shared" si="2"/>
        <v>38.206592779999994</v>
      </c>
      <c r="M19" s="9">
        <f t="shared" si="2"/>
        <v>38.103874199999993</v>
      </c>
      <c r="N19" s="9">
        <f t="shared" si="2"/>
        <v>38.001155619999992</v>
      </c>
      <c r="O19" s="9">
        <f t="shared" si="2"/>
        <v>37.89843703999999</v>
      </c>
      <c r="P19" s="11">
        <f>SUM(C19:O19)/13</f>
        <v>38.514748519999998</v>
      </c>
      <c r="Q19" s="9">
        <f t="shared" si="2"/>
        <v>37.795718459999989</v>
      </c>
      <c r="R19" s="9">
        <f t="shared" si="2"/>
        <v>37.692999879999988</v>
      </c>
      <c r="S19" s="9">
        <f t="shared" si="2"/>
        <v>37.590281299999987</v>
      </c>
      <c r="T19" s="9">
        <f t="shared" si="2"/>
        <v>37.487562719999993</v>
      </c>
      <c r="U19" s="9">
        <f t="shared" si="2"/>
        <v>37.384844139999991</v>
      </c>
      <c r="V19" s="9">
        <f t="shared" si="2"/>
        <v>37.28212555999999</v>
      </c>
      <c r="W19" s="9">
        <f t="shared" si="2"/>
        <v>37.179406979999996</v>
      </c>
      <c r="X19" s="9">
        <f t="shared" si="2"/>
        <v>37.076688399999995</v>
      </c>
      <c r="Y19" s="9">
        <f t="shared" si="2"/>
        <v>36.973969819999994</v>
      </c>
      <c r="Z19" s="9">
        <f t="shared" si="2"/>
        <v>36.871251239999992</v>
      </c>
      <c r="AA19" s="9">
        <f t="shared" si="2"/>
        <v>36.768532659999991</v>
      </c>
      <c r="AB19" s="9">
        <f t="shared" si="2"/>
        <v>36.665814079999997</v>
      </c>
      <c r="AC19" s="11">
        <f>SUM(O19,Q19:AB19)/13</f>
        <v>37.28212555999999</v>
      </c>
      <c r="AD19" s="9"/>
      <c r="AE19" s="9"/>
    </row>
    <row r="20" spans="1:3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9"/>
      <c r="AD20" s="17"/>
      <c r="AE20" s="17"/>
    </row>
    <row r="21" spans="1:31">
      <c r="P21" s="14"/>
      <c r="AC21" s="14"/>
    </row>
    <row r="22" spans="1:31">
      <c r="A22" s="4" t="s">
        <v>6</v>
      </c>
      <c r="B22" s="1">
        <v>40512</v>
      </c>
      <c r="C22" s="2">
        <v>40543</v>
      </c>
      <c r="D22" s="3">
        <v>40574</v>
      </c>
      <c r="E22" s="3">
        <v>40602</v>
      </c>
      <c r="F22" s="3">
        <v>40633</v>
      </c>
      <c r="G22" s="3">
        <v>40663</v>
      </c>
      <c r="H22" s="3">
        <v>40694</v>
      </c>
      <c r="I22" s="3">
        <v>40724</v>
      </c>
      <c r="J22" s="3">
        <v>40755</v>
      </c>
      <c r="K22" s="3">
        <v>40786</v>
      </c>
      <c r="L22" s="3">
        <v>40816</v>
      </c>
      <c r="M22" s="3">
        <v>40847</v>
      </c>
      <c r="N22" s="3">
        <v>40877</v>
      </c>
      <c r="O22" s="3">
        <v>40908</v>
      </c>
      <c r="P22" s="10" t="s">
        <v>10</v>
      </c>
      <c r="Q22" s="3">
        <v>40939</v>
      </c>
      <c r="R22" s="3">
        <v>40968</v>
      </c>
      <c r="S22" s="3">
        <v>40999</v>
      </c>
      <c r="T22" s="3">
        <v>41029</v>
      </c>
      <c r="U22" s="3">
        <v>41060</v>
      </c>
      <c r="V22" s="3">
        <v>41090</v>
      </c>
      <c r="W22" s="3">
        <v>41121</v>
      </c>
      <c r="X22" s="3">
        <v>41152</v>
      </c>
      <c r="Y22" s="3">
        <v>41182</v>
      </c>
      <c r="Z22" s="3">
        <v>41213</v>
      </c>
      <c r="AA22" s="3">
        <v>41243</v>
      </c>
      <c r="AB22" s="3">
        <v>41274</v>
      </c>
      <c r="AC22" s="3" t="s">
        <v>8</v>
      </c>
      <c r="AD22" s="3" t="s">
        <v>7</v>
      </c>
      <c r="AE22" s="3" t="s">
        <v>8</v>
      </c>
    </row>
    <row r="23" spans="1:31">
      <c r="A23" t="s">
        <v>3</v>
      </c>
      <c r="B23" s="6">
        <v>0</v>
      </c>
      <c r="C23" s="6">
        <v>0.10271858</v>
      </c>
      <c r="D23" s="6">
        <f>C2*0.027/12</f>
        <v>0.10271857499999999</v>
      </c>
      <c r="E23" s="6">
        <f t="shared" ref="E23:O23" si="3">D2*0.027/12</f>
        <v>0.10271857499999999</v>
      </c>
      <c r="F23" s="6">
        <f t="shared" si="3"/>
        <v>0.10271857499999999</v>
      </c>
      <c r="G23" s="6">
        <f t="shared" si="3"/>
        <v>0.10271857499999999</v>
      </c>
      <c r="H23" s="6">
        <f t="shared" si="3"/>
        <v>0.10271857499999999</v>
      </c>
      <c r="I23" s="6">
        <f t="shared" si="3"/>
        <v>0.10271857499999999</v>
      </c>
      <c r="J23" s="6">
        <f t="shared" si="3"/>
        <v>0.10271857499999999</v>
      </c>
      <c r="K23" s="6">
        <f t="shared" si="3"/>
        <v>0.10271857499999999</v>
      </c>
      <c r="L23" s="6">
        <f t="shared" si="3"/>
        <v>0.10271857499999999</v>
      </c>
      <c r="M23" s="6">
        <f t="shared" si="3"/>
        <v>0.10271857499999999</v>
      </c>
      <c r="N23" s="6">
        <f t="shared" si="3"/>
        <v>0.10271857499999999</v>
      </c>
      <c r="O23" s="6">
        <f t="shared" si="3"/>
        <v>0.10271857499999999</v>
      </c>
      <c r="P23" s="15">
        <f>SUM(D23:O23)</f>
        <v>1.2326229</v>
      </c>
      <c r="Q23" s="6">
        <f>O2*0.027/12</f>
        <v>0.10271857499999999</v>
      </c>
      <c r="R23" s="6">
        <f>Q2*0.027/12</f>
        <v>0.10271857499999999</v>
      </c>
      <c r="S23" s="6">
        <f t="shared" ref="S23:AB23" si="4">R2*0.027/12</f>
        <v>0.10271857499999999</v>
      </c>
      <c r="T23" s="6">
        <f t="shared" si="4"/>
        <v>0.10271857499999999</v>
      </c>
      <c r="U23" s="6">
        <f t="shared" si="4"/>
        <v>0.10271857499999999</v>
      </c>
      <c r="V23" s="6">
        <f t="shared" si="4"/>
        <v>0.10271857499999999</v>
      </c>
      <c r="W23" s="6">
        <f t="shared" si="4"/>
        <v>0.10271857499999999</v>
      </c>
      <c r="X23" s="6">
        <f t="shared" si="4"/>
        <v>0.10271857499999999</v>
      </c>
      <c r="Y23" s="6">
        <f t="shared" si="4"/>
        <v>0.10271857499999999</v>
      </c>
      <c r="Z23" s="6">
        <f t="shared" si="4"/>
        <v>0.10271857499999999</v>
      </c>
      <c r="AA23" s="6">
        <f t="shared" si="4"/>
        <v>0.10271857499999999</v>
      </c>
      <c r="AB23" s="6">
        <f t="shared" si="4"/>
        <v>0.10271857499999999</v>
      </c>
      <c r="AC23" s="15">
        <f>SUM(Q23:AB23)</f>
        <v>1.2326229</v>
      </c>
      <c r="AD23" s="6">
        <f>SUM($D23:$O23)</f>
        <v>1.2326229</v>
      </c>
      <c r="AE23" s="6">
        <f>SUM($Q23:$AB23)</f>
        <v>1.2326229</v>
      </c>
    </row>
    <row r="24" spans="1:31">
      <c r="A24" t="s">
        <v>4</v>
      </c>
      <c r="B24" s="6">
        <v>0</v>
      </c>
      <c r="C24" s="6">
        <v>0</v>
      </c>
      <c r="D24" s="6">
        <f>C9*0.027/12</f>
        <v>0</v>
      </c>
      <c r="E24" s="6">
        <f t="shared" ref="E24:O24" si="5">D9*0.027/12</f>
        <v>0</v>
      </c>
      <c r="F24" s="6">
        <f t="shared" si="5"/>
        <v>0</v>
      </c>
      <c r="G24" s="6">
        <f t="shared" si="5"/>
        <v>0</v>
      </c>
      <c r="H24" s="6">
        <f t="shared" si="5"/>
        <v>0</v>
      </c>
      <c r="I24" s="6">
        <f t="shared" si="5"/>
        <v>0</v>
      </c>
      <c r="J24" s="6">
        <f t="shared" si="5"/>
        <v>0</v>
      </c>
      <c r="K24" s="6">
        <f t="shared" si="5"/>
        <v>0</v>
      </c>
      <c r="L24" s="6">
        <f t="shared" si="5"/>
        <v>0</v>
      </c>
      <c r="M24" s="6">
        <f t="shared" si="5"/>
        <v>0</v>
      </c>
      <c r="N24" s="6">
        <f t="shared" si="5"/>
        <v>0</v>
      </c>
      <c r="O24" s="6">
        <f t="shared" si="5"/>
        <v>0</v>
      </c>
      <c r="P24" s="15">
        <f>SUM(D24:O24)</f>
        <v>0</v>
      </c>
      <c r="Q24" s="6">
        <f>O9*0.027/12</f>
        <v>0</v>
      </c>
      <c r="R24" s="6">
        <f>Q9*0.027/12</f>
        <v>0</v>
      </c>
      <c r="S24" s="6">
        <f t="shared" ref="S24:AB24" si="6">R9*0.027/12</f>
        <v>0</v>
      </c>
      <c r="T24" s="6">
        <f t="shared" si="6"/>
        <v>0</v>
      </c>
      <c r="U24" s="6">
        <f t="shared" si="6"/>
        <v>0</v>
      </c>
      <c r="V24" s="6">
        <f t="shared" si="6"/>
        <v>0</v>
      </c>
      <c r="W24" s="6">
        <f t="shared" si="6"/>
        <v>0</v>
      </c>
      <c r="X24" s="6">
        <f t="shared" si="6"/>
        <v>0</v>
      </c>
      <c r="Y24" s="6">
        <f t="shared" si="6"/>
        <v>0</v>
      </c>
      <c r="Z24" s="6">
        <f t="shared" si="6"/>
        <v>0</v>
      </c>
      <c r="AA24" s="6">
        <f t="shared" si="6"/>
        <v>0</v>
      </c>
      <c r="AB24" s="6">
        <f t="shared" si="6"/>
        <v>0</v>
      </c>
      <c r="AC24" s="15">
        <f>SUM(Q24:AB24)</f>
        <v>0</v>
      </c>
      <c r="AD24" s="6">
        <f>SUM($D24:$O24)</f>
        <v>0</v>
      </c>
      <c r="AE24" s="6">
        <f>SUM($Q24:$AB24)</f>
        <v>0</v>
      </c>
    </row>
    <row r="25" spans="1:31">
      <c r="A25" s="7" t="s">
        <v>5</v>
      </c>
      <c r="B25" s="9">
        <f>B23-B24</f>
        <v>0</v>
      </c>
      <c r="C25" s="9">
        <f t="shared" ref="C25:AB25" si="7">C23-C24</f>
        <v>0.10271858</v>
      </c>
      <c r="D25" s="9">
        <f t="shared" si="7"/>
        <v>0.10271857499999999</v>
      </c>
      <c r="E25" s="9">
        <f t="shared" si="7"/>
        <v>0.10271857499999999</v>
      </c>
      <c r="F25" s="9">
        <f t="shared" si="7"/>
        <v>0.10271857499999999</v>
      </c>
      <c r="G25" s="9">
        <f t="shared" si="7"/>
        <v>0.10271857499999999</v>
      </c>
      <c r="H25" s="9">
        <f t="shared" si="7"/>
        <v>0.10271857499999999</v>
      </c>
      <c r="I25" s="9">
        <f t="shared" si="7"/>
        <v>0.10271857499999999</v>
      </c>
      <c r="J25" s="9">
        <f t="shared" si="7"/>
        <v>0.10271857499999999</v>
      </c>
      <c r="K25" s="9">
        <f t="shared" si="7"/>
        <v>0.10271857499999999</v>
      </c>
      <c r="L25" s="9">
        <f t="shared" si="7"/>
        <v>0.10271857499999999</v>
      </c>
      <c r="M25" s="9">
        <f t="shared" si="7"/>
        <v>0.10271857499999999</v>
      </c>
      <c r="N25" s="9">
        <f t="shared" si="7"/>
        <v>0.10271857499999999</v>
      </c>
      <c r="O25" s="9">
        <f t="shared" si="7"/>
        <v>0.10271857499999999</v>
      </c>
      <c r="P25" s="12">
        <f>SUM(D25:O25)</f>
        <v>1.2326229</v>
      </c>
      <c r="Q25" s="9">
        <f t="shared" si="7"/>
        <v>0.10271857499999999</v>
      </c>
      <c r="R25" s="9">
        <f t="shared" si="7"/>
        <v>0.10271857499999999</v>
      </c>
      <c r="S25" s="9">
        <f t="shared" si="7"/>
        <v>0.10271857499999999</v>
      </c>
      <c r="T25" s="9">
        <f t="shared" si="7"/>
        <v>0.10271857499999999</v>
      </c>
      <c r="U25" s="9">
        <f t="shared" si="7"/>
        <v>0.10271857499999999</v>
      </c>
      <c r="V25" s="9">
        <f t="shared" si="7"/>
        <v>0.10271857499999999</v>
      </c>
      <c r="W25" s="9">
        <f t="shared" si="7"/>
        <v>0.10271857499999999</v>
      </c>
      <c r="X25" s="9">
        <f t="shared" si="7"/>
        <v>0.10271857499999999</v>
      </c>
      <c r="Y25" s="9">
        <f t="shared" si="7"/>
        <v>0.10271857499999999</v>
      </c>
      <c r="Z25" s="9">
        <f t="shared" si="7"/>
        <v>0.10271857499999999</v>
      </c>
      <c r="AA25" s="9">
        <f t="shared" si="7"/>
        <v>0.10271857499999999</v>
      </c>
      <c r="AB25" s="9">
        <f t="shared" si="7"/>
        <v>0.10271857499999999</v>
      </c>
      <c r="AC25" s="12">
        <f>SUM(Q25:AB25)</f>
        <v>1.2326229</v>
      </c>
      <c r="AD25" s="9">
        <f>SUM($D25:$O25)</f>
        <v>1.2326229</v>
      </c>
      <c r="AE25" s="9">
        <f>SUM($Q25:$AB25)</f>
        <v>1.2326229</v>
      </c>
    </row>
    <row r="27" spans="1:31">
      <c r="B27">
        <v>-1</v>
      </c>
      <c r="P27" s="10"/>
    </row>
    <row r="28" spans="1:31">
      <c r="P28" s="22"/>
    </row>
    <row r="29" spans="1:31">
      <c r="P29" s="22"/>
    </row>
    <row r="30" spans="1:31">
      <c r="P30" s="22"/>
    </row>
  </sheetData>
  <pageMargins left="0.7" right="0.7" top="0.75" bottom="0.75" header="0.3" footer="0.3"/>
  <pageSetup scale="81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PE Summary - Total</vt:lpstr>
      <vt:lpstr>PE Summary - General Plant</vt:lpstr>
      <vt:lpstr>2558 - Distribution</vt:lpstr>
      <vt:lpstr>4365</vt:lpstr>
      <vt:lpstr>4380</vt:lpstr>
      <vt:lpstr>4379</vt:lpstr>
      <vt:lpstr>Sheet2</vt:lpstr>
      <vt:lpstr>Sheet3</vt:lpstr>
      <vt:lpstr>'2558 - Distribution'!Print_Area</vt:lpstr>
      <vt:lpstr>'4365'!Print_Area</vt:lpstr>
      <vt:lpstr>'4379'!Print_Area</vt:lpstr>
      <vt:lpstr>'4380'!Print_Area</vt:lpstr>
      <vt:lpstr>'PE Summary - General Plant'!Print_Area</vt:lpstr>
      <vt:lpstr>'PE Summary - Total'!Print_Area</vt:lpstr>
      <vt:lpstr>'2558 - Distribution'!Print_Titles</vt:lpstr>
      <vt:lpstr>'4365'!Print_Titles</vt:lpstr>
      <vt:lpstr>'4379'!Print_Titles</vt:lpstr>
      <vt:lpstr>'4380'!Print_Titles</vt:lpstr>
      <vt:lpstr>'PE Summary - General Plant'!Print_Titles</vt:lpstr>
      <vt:lpstr>'PE Summary - Total'!Print_Titles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JMCMAHON</dc:creator>
  <cp:lastModifiedBy>Bill Buck</cp:lastModifiedBy>
  <cp:lastPrinted>2011-10-17T19:54:25Z</cp:lastPrinted>
  <dcterms:created xsi:type="dcterms:W3CDTF">2011-10-04T19:04:07Z</dcterms:created>
  <dcterms:modified xsi:type="dcterms:W3CDTF">2011-11-04T16:37:15Z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