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600" windowHeight="13500" firstSheet="1" activeTab="1"/>
  </bookViews>
  <sheets>
    <sheet name="Gulf Power Rev Share MANUAL" sheetId="1" state="hidden" r:id="rId1"/>
    <sheet name="Gulf Power RevShare" sheetId="4" r:id="rId2"/>
    <sheet name="Contract Extract" sheetId="3" r:id="rId3"/>
  </sheets>
  <externalReferences>
    <externalReference r:id="rId4"/>
  </externalReferences>
  <calcPr calcId="125725" calcMode="manual"/>
</workbook>
</file>

<file path=xl/calcChain.xml><?xml version="1.0" encoding="utf-8"?>
<calcChain xmlns="http://schemas.openxmlformats.org/spreadsheetml/2006/main">
  <c r="J19" i="1"/>
  <c r="L20" i="4"/>
  <c r="G25"/>
  <c r="G14"/>
  <c r="G20"/>
  <c r="G21" s="1"/>
  <c r="K23"/>
  <c r="K19"/>
  <c r="K7"/>
  <c r="K13"/>
  <c r="K18"/>
  <c r="G24" l="1"/>
  <c r="J25" l="1"/>
  <c r="J9"/>
  <c r="T23" l="1"/>
  <c r="S23"/>
  <c r="R23"/>
  <c r="P23"/>
  <c r="O23"/>
  <c r="N23"/>
  <c r="M23"/>
  <c r="K25"/>
  <c r="I23"/>
  <c r="F23"/>
  <c r="G29" s="1"/>
  <c r="E23"/>
  <c r="D23"/>
  <c r="T19"/>
  <c r="S19"/>
  <c r="R19"/>
  <c r="P19"/>
  <c r="O19"/>
  <c r="N19"/>
  <c r="I19"/>
  <c r="J19" s="1"/>
  <c r="F19"/>
  <c r="E19"/>
  <c r="D19"/>
  <c r="T18"/>
  <c r="S18"/>
  <c r="R18"/>
  <c r="P18"/>
  <c r="O18"/>
  <c r="N18"/>
  <c r="I18"/>
  <c r="J18" s="1"/>
  <c r="F18"/>
  <c r="E18"/>
  <c r="D18"/>
  <c r="T13"/>
  <c r="S13"/>
  <c r="R13"/>
  <c r="R20" s="1"/>
  <c r="R21" s="1"/>
  <c r="P13"/>
  <c r="O13"/>
  <c r="N13"/>
  <c r="N20" s="1"/>
  <c r="N21" s="1"/>
  <c r="L14"/>
  <c r="K14"/>
  <c r="I13"/>
  <c r="F13"/>
  <c r="E13"/>
  <c r="E14" s="1"/>
  <c r="D13"/>
  <c r="T12"/>
  <c r="S12"/>
  <c r="R12"/>
  <c r="P12"/>
  <c r="O12"/>
  <c r="N12"/>
  <c r="L12"/>
  <c r="K12"/>
  <c r="I12"/>
  <c r="F12"/>
  <c r="E12"/>
  <c r="D12"/>
  <c r="T7"/>
  <c r="S7"/>
  <c r="R7"/>
  <c r="P7"/>
  <c r="O7"/>
  <c r="N7"/>
  <c r="M7"/>
  <c r="I7"/>
  <c r="F7"/>
  <c r="E7"/>
  <c r="D7"/>
  <c r="T5"/>
  <c r="S5"/>
  <c r="R5"/>
  <c r="P5"/>
  <c r="O5"/>
  <c r="N5"/>
  <c r="L5"/>
  <c r="K5"/>
  <c r="I5"/>
  <c r="F5"/>
  <c r="E5"/>
  <c r="D5"/>
  <c r="F23" i="1"/>
  <c r="T14" i="4"/>
  <c r="S14"/>
  <c r="P14"/>
  <c r="O14"/>
  <c r="E25"/>
  <c r="F25"/>
  <c r="G30" s="1"/>
  <c r="D14"/>
  <c r="T25"/>
  <c r="S25"/>
  <c r="R25"/>
  <c r="P25"/>
  <c r="O25"/>
  <c r="N25"/>
  <c r="L25"/>
  <c r="T24"/>
  <c r="S24"/>
  <c r="R24"/>
  <c r="P24"/>
  <c r="O24"/>
  <c r="N24"/>
  <c r="L24"/>
  <c r="U23"/>
  <c r="Q23"/>
  <c r="U19"/>
  <c r="Q19"/>
  <c r="U18"/>
  <c r="Q18"/>
  <c r="U13"/>
  <c r="P19" i="1"/>
  <c r="Q19"/>
  <c r="J24"/>
  <c r="E23"/>
  <c r="H23"/>
  <c r="I23"/>
  <c r="J23"/>
  <c r="L23"/>
  <c r="M23"/>
  <c r="N23"/>
  <c r="P23"/>
  <c r="Q23"/>
  <c r="R23"/>
  <c r="D23"/>
  <c r="E8"/>
  <c r="F8"/>
  <c r="H8"/>
  <c r="I8"/>
  <c r="J8"/>
  <c r="L8"/>
  <c r="M8"/>
  <c r="N8"/>
  <c r="P8"/>
  <c r="Q8"/>
  <c r="R8"/>
  <c r="D8"/>
  <c r="S22"/>
  <c r="S24" s="1"/>
  <c r="S18"/>
  <c r="S17"/>
  <c r="S12"/>
  <c r="S13" s="1"/>
  <c r="S6"/>
  <c r="S4"/>
  <c r="N24"/>
  <c r="O9" i="4" l="1"/>
  <c r="J24"/>
  <c r="M19"/>
  <c r="M25"/>
  <c r="U12"/>
  <c r="M18"/>
  <c r="H23"/>
  <c r="I14"/>
  <c r="J13"/>
  <c r="M13" s="1"/>
  <c r="M14" s="1"/>
  <c r="S9"/>
  <c r="D9"/>
  <c r="H5"/>
  <c r="H7"/>
  <c r="H18"/>
  <c r="H19"/>
  <c r="Q7"/>
  <c r="Q12"/>
  <c r="Q13"/>
  <c r="Q20" s="1"/>
  <c r="Q21" s="1"/>
  <c r="U24"/>
  <c r="U7"/>
  <c r="F9"/>
  <c r="V18"/>
  <c r="K24"/>
  <c r="E9"/>
  <c r="M12"/>
  <c r="I24"/>
  <c r="P9"/>
  <c r="R9"/>
  <c r="O20"/>
  <c r="O21" s="1"/>
  <c r="U5"/>
  <c r="L9"/>
  <c r="I9"/>
  <c r="N14"/>
  <c r="T9"/>
  <c r="H13"/>
  <c r="H14" s="1"/>
  <c r="I25"/>
  <c r="H12"/>
  <c r="M5"/>
  <c r="N9"/>
  <c r="R14"/>
  <c r="S20"/>
  <c r="S21" s="1"/>
  <c r="D20"/>
  <c r="D21" s="1"/>
  <c r="K9"/>
  <c r="I20"/>
  <c r="I21" s="1"/>
  <c r="K20"/>
  <c r="K21" s="1"/>
  <c r="Q5"/>
  <c r="U20"/>
  <c r="T20"/>
  <c r="T21" s="1"/>
  <c r="Q24"/>
  <c r="P20"/>
  <c r="P21" s="1"/>
  <c r="L21"/>
  <c r="E24"/>
  <c r="E20"/>
  <c r="E21" s="1"/>
  <c r="F24"/>
  <c r="F20"/>
  <c r="D25"/>
  <c r="H25" s="1"/>
  <c r="D24"/>
  <c r="F14"/>
  <c r="U21"/>
  <c r="Q14"/>
  <c r="U14"/>
  <c r="Q25"/>
  <c r="U25"/>
  <c r="S8" i="1"/>
  <c r="S23"/>
  <c r="S19"/>
  <c r="S20" s="1"/>
  <c r="M24"/>
  <c r="R19"/>
  <c r="R24"/>
  <c r="R20"/>
  <c r="Q24"/>
  <c r="P24"/>
  <c r="S11"/>
  <c r="R13"/>
  <c r="Q13"/>
  <c r="P13"/>
  <c r="Q20"/>
  <c r="P20"/>
  <c r="O18"/>
  <c r="O22"/>
  <c r="N19"/>
  <c r="N20" s="1"/>
  <c r="O12"/>
  <c r="O13" s="1"/>
  <c r="O17"/>
  <c r="N13"/>
  <c r="O11"/>
  <c r="O4"/>
  <c r="O6"/>
  <c r="L24"/>
  <c r="M19"/>
  <c r="M20" s="1"/>
  <c r="L19"/>
  <c r="L20" s="1"/>
  <c r="M13"/>
  <c r="L13"/>
  <c r="K22"/>
  <c r="K18"/>
  <c r="K12"/>
  <c r="K13" s="1"/>
  <c r="K17"/>
  <c r="K11"/>
  <c r="K6"/>
  <c r="K4"/>
  <c r="J20"/>
  <c r="J13"/>
  <c r="I24"/>
  <c r="I19"/>
  <c r="I20" s="1"/>
  <c r="I13"/>
  <c r="H24"/>
  <c r="H19"/>
  <c r="H20" s="1"/>
  <c r="G22"/>
  <c r="G12"/>
  <c r="G13" s="1"/>
  <c r="H13"/>
  <c r="G18"/>
  <c r="F19"/>
  <c r="F20" s="1"/>
  <c r="G17"/>
  <c r="G11"/>
  <c r="G6"/>
  <c r="G4"/>
  <c r="F24"/>
  <c r="F13"/>
  <c r="E24"/>
  <c r="D24"/>
  <c r="D19"/>
  <c r="D20" s="1"/>
  <c r="E19"/>
  <c r="E20" s="1"/>
  <c r="E13"/>
  <c r="D13"/>
  <c r="J30" i="4" l="1"/>
  <c r="Q9"/>
  <c r="J14"/>
  <c r="J20"/>
  <c r="F21"/>
  <c r="M9"/>
  <c r="V13"/>
  <c r="U9"/>
  <c r="M24"/>
  <c r="V5"/>
  <c r="H20"/>
  <c r="H21" s="1"/>
  <c r="H9"/>
  <c r="V12"/>
  <c r="M20"/>
  <c r="M21" s="1"/>
  <c r="H24"/>
  <c r="V23"/>
  <c r="V19"/>
  <c r="V7"/>
  <c r="V14"/>
  <c r="G24" i="1"/>
  <c r="T6"/>
  <c r="O8"/>
  <c r="O24"/>
  <c r="O23"/>
  <c r="G8"/>
  <c r="G23"/>
  <c r="K8"/>
  <c r="K23"/>
  <c r="K24"/>
  <c r="O19"/>
  <c r="O20" s="1"/>
  <c r="T17"/>
  <c r="K19"/>
  <c r="K20" s="1"/>
  <c r="T11"/>
  <c r="T4"/>
  <c r="T24"/>
  <c r="T22"/>
  <c r="T13"/>
  <c r="T18"/>
  <c r="T12"/>
  <c r="G19"/>
  <c r="V25" i="4" l="1"/>
  <c r="K30"/>
  <c r="K31" s="1"/>
  <c r="J21"/>
  <c r="J29"/>
  <c r="K29" s="1"/>
  <c r="V9"/>
  <c r="V21"/>
  <c r="V20"/>
  <c r="V24"/>
  <c r="T23" i="1"/>
  <c r="T8"/>
  <c r="G20"/>
  <c r="T20" s="1"/>
  <c r="T19"/>
</calcChain>
</file>

<file path=xl/sharedStrings.xml><?xml version="1.0" encoding="utf-8"?>
<sst xmlns="http://schemas.openxmlformats.org/spreadsheetml/2006/main" count="151" uniqueCount="83">
  <si>
    <t>Gulf Power</t>
  </si>
  <si>
    <t>January</t>
  </si>
  <si>
    <t>February</t>
  </si>
  <si>
    <t>March</t>
  </si>
  <si>
    <t>1/1 to 1/31</t>
  </si>
  <si>
    <t>2/1 to 2/28</t>
  </si>
  <si>
    <t>3/1 to 3/31</t>
  </si>
  <si>
    <t>1/1 to 3/31</t>
  </si>
  <si>
    <t>Eligible Movers for Transfer</t>
  </si>
  <si>
    <t xml:space="preserve">Total Calls Received </t>
  </si>
  <si>
    <t>Effective Transfer Rate</t>
  </si>
  <si>
    <t>Call Open / Close Business</t>
  </si>
  <si>
    <t>Orders</t>
  </si>
  <si>
    <t>GAAP Revenue</t>
  </si>
  <si>
    <t>Revenue Share per contract</t>
  </si>
  <si>
    <t>Body of Call Business</t>
  </si>
  <si>
    <t>Customers Acquired</t>
  </si>
  <si>
    <t>Customers Connected</t>
  </si>
  <si>
    <t>Overall GAAP Revenue</t>
  </si>
  <si>
    <t>Average Revenue per customer</t>
  </si>
  <si>
    <t>Total Revenue Share</t>
  </si>
  <si>
    <t xml:space="preserve">Revenue Share Contract Extract </t>
  </si>
  <si>
    <t>DT-Partner</t>
  </si>
  <si>
    <t>Contract Date</t>
  </si>
  <si>
    <t xml:space="preserve">Calculated </t>
  </si>
  <si>
    <t xml:space="preserve">Revenue Share </t>
  </si>
  <si>
    <t>Monthly</t>
  </si>
  <si>
    <t xml:space="preserve">25% of Revenue </t>
  </si>
  <si>
    <t xml:space="preserve">Rev Share </t>
  </si>
  <si>
    <t>Referrer Name</t>
  </si>
  <si>
    <t>Referrer Ids</t>
  </si>
  <si>
    <t>April</t>
  </si>
  <si>
    <t>4/1 to 4/30</t>
  </si>
  <si>
    <t>May</t>
  </si>
  <si>
    <t>5/1 to 5/31</t>
  </si>
  <si>
    <t>June</t>
  </si>
  <si>
    <t>6/1 to 6/30</t>
  </si>
  <si>
    <t>4/1 to 6/30</t>
  </si>
  <si>
    <t>Supplier #:</t>
  </si>
  <si>
    <t>Supplier Name:</t>
  </si>
  <si>
    <t>GL Coding for AP:</t>
  </si>
  <si>
    <t>1001.22241- Corp. Accrued Rev Share</t>
  </si>
  <si>
    <t>7/1 to 9/30</t>
  </si>
  <si>
    <t>July</t>
  </si>
  <si>
    <t>August</t>
  </si>
  <si>
    <t>September</t>
  </si>
  <si>
    <t>7/1 to 7/31</t>
  </si>
  <si>
    <t>8/1 to 8/31</t>
  </si>
  <si>
    <t>9/1 to 9/30</t>
  </si>
  <si>
    <t>Paid Monthly</t>
  </si>
  <si>
    <t>October</t>
  </si>
  <si>
    <t>November</t>
  </si>
  <si>
    <t>December</t>
  </si>
  <si>
    <t>YTD</t>
  </si>
  <si>
    <t>10/1 to 10/31</t>
  </si>
  <si>
    <t>11/1 to 11/30</t>
  </si>
  <si>
    <t>12/1 to 12/31</t>
  </si>
  <si>
    <t>10/1 to 12/31</t>
  </si>
  <si>
    <t>1/1 to 12/31</t>
  </si>
  <si>
    <t>Current Payment Month</t>
  </si>
  <si>
    <t>Q1 2011</t>
  </si>
  <si>
    <t>Q2 2011</t>
  </si>
  <si>
    <t>Q3 2011</t>
  </si>
  <si>
    <t>Q4 2011</t>
  </si>
  <si>
    <t>Gulf PowerJAN-11</t>
  </si>
  <si>
    <t>Gulf PowerFEB-11</t>
  </si>
  <si>
    <t>Gulf PowerMAR-11</t>
  </si>
  <si>
    <t>Gulf PowerAPR-11</t>
  </si>
  <si>
    <t>Gulf PowerJUN-11</t>
  </si>
  <si>
    <t>Gulf PowerJUL-11</t>
  </si>
  <si>
    <t>Gulf PowerAUG-11</t>
  </si>
  <si>
    <t>Gulf PowerSEP-11</t>
  </si>
  <si>
    <t>Gulf PowerOCT-11</t>
  </si>
  <si>
    <t>Gulf PowerNOV-11</t>
  </si>
  <si>
    <t>Gulf PowerDEC-11</t>
  </si>
  <si>
    <t>Gulf PowerMAY-11</t>
  </si>
  <si>
    <t xml:space="preserve">Total Revenue Share </t>
  </si>
  <si>
    <t>March &amp; April  Revenue Restatement</t>
  </si>
  <si>
    <t>OLD</t>
  </si>
  <si>
    <t>REVISED</t>
  </si>
  <si>
    <t>Additional Revenue Share Owed</t>
  </si>
  <si>
    <t>Overall GAAP Revenue Difference</t>
  </si>
  <si>
    <t>Current Payment Amount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</si>
</sst>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0">
    <font>
      <sz val="10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6" tint="0.39997558519241921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1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4" fillId="1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2" fillId="0" borderId="5" xfId="1" applyNumberFormat="1" applyFill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5" xfId="1" applyNumberFormat="1" applyBorder="1" applyAlignment="1">
      <alignment horizontal="center"/>
    </xf>
    <xf numFmtId="165" fontId="2" fillId="3" borderId="5" xfId="1" applyNumberFormat="1" applyFont="1" applyFill="1" applyBorder="1" applyAlignment="1">
      <alignment horizontal="center"/>
    </xf>
    <xf numFmtId="165" fontId="2" fillId="3" borderId="5" xfId="1" applyNumberFormat="1" applyFill="1" applyBorder="1" applyAlignment="1">
      <alignment horizontal="center"/>
    </xf>
    <xf numFmtId="0" fontId="0" fillId="0" borderId="0" xfId="0" applyBorder="1" applyAlignment="1">
      <alignment horizontal="left" indent="1" shrinkToFit="1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2" fillId="3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42" fontId="0" fillId="0" borderId="0" xfId="0" applyNumberFormat="1"/>
    <xf numFmtId="44" fontId="0" fillId="0" borderId="0" xfId="0" applyNumberFormat="1"/>
    <xf numFmtId="1" fontId="6" fillId="0" borderId="5" xfId="0" applyNumberFormat="1" applyFont="1" applyBorder="1"/>
    <xf numFmtId="0" fontId="6" fillId="0" borderId="5" xfId="0" applyNumberFormat="1" applyFont="1" applyBorder="1"/>
    <xf numFmtId="44" fontId="2" fillId="0" borderId="5" xfId="2" applyBorder="1" applyAlignment="1">
      <alignment horizontal="center"/>
    </xf>
    <xf numFmtId="44" fontId="2" fillId="3" borderId="5" xfId="2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/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14" fontId="7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165" fontId="5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left" indent="1"/>
    </xf>
    <xf numFmtId="165" fontId="0" fillId="0" borderId="0" xfId="1" applyNumberFormat="1" applyFont="1" applyBorder="1" applyAlignment="1"/>
    <xf numFmtId="165" fontId="0" fillId="0" borderId="0" xfId="1" applyNumberFormat="1" applyFont="1"/>
    <xf numFmtId="44" fontId="5" fillId="0" borderId="4" xfId="2" applyFont="1" applyBorder="1" applyAlignment="1">
      <alignment horizontal="center"/>
    </xf>
    <xf numFmtId="44" fontId="0" fillId="0" borderId="0" xfId="2" applyFont="1" applyBorder="1" applyAlignment="1">
      <alignment horizontal="left" indent="1"/>
    </xf>
    <xf numFmtId="44" fontId="0" fillId="0" borderId="0" xfId="2" applyFont="1" applyBorder="1" applyAlignment="1"/>
    <xf numFmtId="44" fontId="2" fillId="0" borderId="5" xfId="2" applyFont="1" applyBorder="1" applyAlignment="1">
      <alignment horizontal="center"/>
    </xf>
    <xf numFmtId="44" fontId="0" fillId="0" borderId="0" xfId="2" applyFont="1"/>
    <xf numFmtId="44" fontId="2" fillId="4" borderId="5" xfId="2" applyFill="1" applyBorder="1" applyAlignment="1">
      <alignment horizontal="right"/>
    </xf>
    <xf numFmtId="44" fontId="2" fillId="0" borderId="0" xfId="2" applyBorder="1" applyAlignment="1">
      <alignment horizontal="left"/>
    </xf>
    <xf numFmtId="44" fontId="2" fillId="0" borderId="0" xfId="2" applyBorder="1" applyAlignment="1">
      <alignment horizontal="left" indent="1"/>
    </xf>
    <xf numFmtId="44" fontId="2" fillId="0" borderId="0" xfId="2"/>
    <xf numFmtId="44" fontId="0" fillId="0" borderId="0" xfId="2" applyFont="1" applyBorder="1" applyAlignment="1">
      <alignment horizontal="left"/>
    </xf>
    <xf numFmtId="44" fontId="5" fillId="0" borderId="0" xfId="2" applyFont="1" applyBorder="1" applyAlignment="1"/>
    <xf numFmtId="44" fontId="5" fillId="0" borderId="0" xfId="2" applyFont="1" applyBorder="1" applyAlignment="1">
      <alignment horizontal="left" indent="1"/>
    </xf>
    <xf numFmtId="44" fontId="5" fillId="0" borderId="10" xfId="2" applyFont="1" applyFill="1" applyBorder="1" applyAlignment="1">
      <alignment horizontal="center"/>
    </xf>
    <xf numFmtId="44" fontId="5" fillId="3" borderId="10" xfId="2" applyFont="1" applyFill="1" applyBorder="1" applyAlignment="1">
      <alignment horizontal="center"/>
    </xf>
    <xf numFmtId="165" fontId="6" fillId="0" borderId="5" xfId="1" applyNumberFormat="1" applyFont="1" applyBorder="1"/>
    <xf numFmtId="165" fontId="0" fillId="0" borderId="5" xfId="1" applyNumberFormat="1" applyFont="1" applyBorder="1"/>
    <xf numFmtId="165" fontId="2" fillId="0" borderId="5" xfId="1" applyNumberFormat="1" applyFont="1" applyBorder="1"/>
    <xf numFmtId="10" fontId="0" fillId="0" borderId="5" xfId="3" applyNumberFormat="1" applyFont="1" applyBorder="1" applyAlignment="1">
      <alignment horizontal="center"/>
    </xf>
    <xf numFmtId="10" fontId="2" fillId="3" borderId="5" xfId="3" applyNumberFormat="1" applyFont="1" applyFill="1" applyBorder="1" applyAlignment="1">
      <alignment horizontal="center"/>
    </xf>
    <xf numFmtId="165" fontId="2" fillId="0" borderId="5" xfId="0" applyNumberFormat="1" applyFont="1" applyBorder="1"/>
    <xf numFmtId="44" fontId="6" fillId="0" borderId="5" xfId="2" applyFont="1" applyFill="1" applyBorder="1"/>
    <xf numFmtId="0" fontId="5" fillId="3" borderId="11" xfId="0" applyFont="1" applyFill="1" applyBorder="1" applyAlignment="1">
      <alignment horizontal="center"/>
    </xf>
    <xf numFmtId="10" fontId="0" fillId="3" borderId="12" xfId="3" applyNumberFormat="1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8" fillId="0" borderId="15" xfId="0" applyFont="1" applyBorder="1" applyAlignment="1"/>
    <xf numFmtId="1" fontId="8" fillId="0" borderId="16" xfId="0" applyNumberFormat="1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right"/>
    </xf>
    <xf numFmtId="167" fontId="5" fillId="0" borderId="7" xfId="2" applyNumberFormat="1" applyFont="1" applyFill="1" applyBorder="1" applyAlignment="1">
      <alignment horizontal="center" wrapText="1"/>
    </xf>
    <xf numFmtId="167" fontId="0" fillId="5" borderId="7" xfId="2" applyNumberFormat="1" applyFont="1" applyFill="1" applyBorder="1" applyAlignment="1">
      <alignment horizontal="center" wrapText="1"/>
    </xf>
    <xf numFmtId="167" fontId="0" fillId="0" borderId="7" xfId="2" applyNumberFormat="1" applyFont="1" applyFill="1" applyBorder="1" applyAlignment="1">
      <alignment horizontal="center" wrapText="1"/>
    </xf>
    <xf numFmtId="44" fontId="5" fillId="6" borderId="10" xfId="2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left" indent="1"/>
    </xf>
    <xf numFmtId="44" fontId="0" fillId="0" borderId="0" xfId="2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 shrinkToFit="1"/>
    </xf>
    <xf numFmtId="0" fontId="9" fillId="0" borderId="18" xfId="0" applyFont="1" applyFill="1" applyBorder="1"/>
    <xf numFmtId="44" fontId="2" fillId="0" borderId="5" xfId="2" applyFont="1" applyBorder="1"/>
    <xf numFmtId="44" fontId="5" fillId="5" borderId="10" xfId="2" applyFont="1" applyFill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165" fontId="2" fillId="8" borderId="5" xfId="1" applyNumberFormat="1" applyFont="1" applyFill="1" applyBorder="1"/>
    <xf numFmtId="165" fontId="2" fillId="8" borderId="5" xfId="1" applyNumberFormat="1" applyFill="1" applyBorder="1" applyAlignment="1">
      <alignment horizontal="center"/>
    </xf>
    <xf numFmtId="3" fontId="0" fillId="8" borderId="5" xfId="0" applyNumberFormat="1" applyFill="1" applyBorder="1" applyAlignment="1">
      <alignment horizontal="center"/>
    </xf>
    <xf numFmtId="10" fontId="0" fillId="8" borderId="5" xfId="3" applyNumberFormat="1" applyFont="1" applyFill="1" applyBorder="1" applyAlignment="1">
      <alignment horizontal="center"/>
    </xf>
    <xf numFmtId="166" fontId="0" fillId="8" borderId="5" xfId="0" applyNumberFormat="1" applyFill="1" applyBorder="1" applyAlignment="1">
      <alignment horizontal="center"/>
    </xf>
    <xf numFmtId="165" fontId="2" fillId="8" borderId="5" xfId="1" applyNumberFormat="1" applyFont="1" applyFill="1" applyBorder="1" applyAlignment="1">
      <alignment horizontal="center"/>
    </xf>
    <xf numFmtId="44" fontId="2" fillId="8" borderId="5" xfId="2" applyFont="1" applyFill="1" applyBorder="1"/>
    <xf numFmtId="44" fontId="2" fillId="8" borderId="5" xfId="2" applyFill="1" applyBorder="1" applyAlignment="1">
      <alignment horizontal="right"/>
    </xf>
    <xf numFmtId="0" fontId="0" fillId="8" borderId="5" xfId="0" applyFill="1" applyBorder="1" applyAlignment="1">
      <alignment horizontal="center"/>
    </xf>
    <xf numFmtId="0" fontId="6" fillId="8" borderId="5" xfId="0" applyNumberFormat="1" applyFont="1" applyFill="1" applyBorder="1"/>
    <xf numFmtId="44" fontId="6" fillId="8" borderId="5" xfId="2" applyFont="1" applyFill="1" applyBorder="1"/>
    <xf numFmtId="44" fontId="2" fillId="8" borderId="5" xfId="2" applyFill="1" applyBorder="1" applyAlignment="1">
      <alignment horizontal="center"/>
    </xf>
    <xf numFmtId="44" fontId="5" fillId="8" borderId="10" xfId="2" applyFont="1" applyFill="1" applyBorder="1" applyAlignment="1">
      <alignment horizontal="center" wrapText="1"/>
    </xf>
    <xf numFmtId="167" fontId="0" fillId="8" borderId="7" xfId="2" applyNumberFormat="1" applyFont="1" applyFill="1" applyBorder="1" applyAlignment="1">
      <alignment horizontal="center" wrapText="1"/>
    </xf>
    <xf numFmtId="0" fontId="0" fillId="8" borderId="5" xfId="0" applyFill="1" applyBorder="1"/>
    <xf numFmtId="1" fontId="6" fillId="8" borderId="5" xfId="0" applyNumberFormat="1" applyFont="1" applyFill="1" applyBorder="1"/>
    <xf numFmtId="167" fontId="5" fillId="8" borderId="7" xfId="2" applyNumberFormat="1" applyFont="1" applyFill="1" applyBorder="1" applyAlignment="1">
      <alignment horizontal="center" wrapText="1"/>
    </xf>
    <xf numFmtId="44" fontId="0" fillId="0" borderId="3" xfId="0" applyNumberFormat="1" applyBorder="1"/>
    <xf numFmtId="44" fontId="0" fillId="0" borderId="7" xfId="0" applyNumberFormat="1" applyBorder="1"/>
    <xf numFmtId="43" fontId="0" fillId="0" borderId="0" xfId="0" applyNumberFormat="1"/>
    <xf numFmtId="0" fontId="0" fillId="0" borderId="0" xfId="0" applyAlignment="1">
      <alignment wrapText="1"/>
    </xf>
    <xf numFmtId="44" fontId="0" fillId="0" borderId="1" xfId="0" applyNumberFormat="1" applyBorder="1"/>
    <xf numFmtId="44" fontId="0" fillId="0" borderId="6" xfId="0" applyNumberFormat="1" applyBorder="1"/>
    <xf numFmtId="44" fontId="5" fillId="5" borderId="10" xfId="2" applyFont="1" applyFill="1" applyBorder="1" applyAlignment="1">
      <alignment horizontal="center"/>
    </xf>
    <xf numFmtId="167" fontId="5" fillId="5" borderId="7" xfId="2" applyNumberFormat="1" applyFont="1" applyFill="1" applyBorder="1" applyAlignment="1">
      <alignment horizontal="center" wrapText="1"/>
    </xf>
    <xf numFmtId="44" fontId="0" fillId="0" borderId="7" xfId="0" applyNumberFormat="1" applyFill="1" applyBorder="1"/>
    <xf numFmtId="0" fontId="0" fillId="0" borderId="0" xfId="0" applyBorder="1" applyAlignment="1"/>
    <xf numFmtId="0" fontId="0" fillId="0" borderId="0" xfId="0" applyBorder="1" applyAlignment="1">
      <alignment horizontal="left" indent="1"/>
    </xf>
    <xf numFmtId="44" fontId="0" fillId="0" borderId="0" xfId="2" applyFont="1" applyBorder="1" applyAlignment="1">
      <alignment horizontal="left" indent="1"/>
    </xf>
    <xf numFmtId="0" fontId="0" fillId="0" borderId="17" xfId="0" applyBorder="1" applyAlignment="1">
      <alignment horizontal="left" indent="1"/>
    </xf>
    <xf numFmtId="44" fontId="0" fillId="4" borderId="0" xfId="2" applyFont="1" applyFill="1" applyBorder="1" applyAlignment="1">
      <alignment horizontal="left" indent="1" shrinkToFit="1"/>
    </xf>
    <xf numFmtId="0" fontId="0" fillId="0" borderId="0" xfId="0" applyBorder="1" applyAlignment="1">
      <alignment shrinkToFi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 shrinkToFi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5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189939</xdr:colOff>
      <xdr:row>0</xdr:row>
      <xdr:rowOff>504825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38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189939</xdr:colOff>
      <xdr:row>0</xdr:row>
      <xdr:rowOff>504825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37764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geist\My%20Documents\RevShare\RevShare%20linked%20tab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l_report_data"/>
      <sheetName val="Sheet2"/>
      <sheetName val="Sheet3"/>
    </sheetNames>
    <sheetDataSet>
      <sheetData sheetId="0">
        <row r="2">
          <cell r="A2" t="str">
            <v>ComEdJUN-11</v>
          </cell>
          <cell r="B2" t="b">
            <v>1</v>
          </cell>
          <cell r="C2">
            <v>6</v>
          </cell>
          <cell r="D2">
            <v>0</v>
          </cell>
          <cell r="E2" t="str">
            <v>ComEd</v>
          </cell>
          <cell r="F2" t="str">
            <v>2011 06</v>
          </cell>
          <cell r="G2" t="str">
            <v>JUN-11</v>
          </cell>
          <cell r="H2">
            <v>2506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44.23</v>
          </cell>
          <cell r="P2">
            <v>0</v>
          </cell>
          <cell r="Q2">
            <v>0</v>
          </cell>
          <cell r="R2">
            <v>165</v>
          </cell>
          <cell r="S2">
            <v>117</v>
          </cell>
          <cell r="T2">
            <v>44.230000000000004</v>
          </cell>
          <cell r="U2">
            <v>0</v>
          </cell>
          <cell r="V2">
            <v>44.230000000000004</v>
          </cell>
          <cell r="W2">
            <v>0.37803418803418809</v>
          </cell>
          <cell r="X2">
            <v>0</v>
          </cell>
          <cell r="Y2" t="str">
            <v>2011</v>
          </cell>
          <cell r="Z2" t="str">
            <v>Q2</v>
          </cell>
          <cell r="AA2">
            <v>0</v>
          </cell>
          <cell r="AB2">
            <v>0</v>
          </cell>
          <cell r="AC2" t="str">
            <v>01562</v>
          </cell>
          <cell r="AD2" t="str">
            <v>Layla Bitoy</v>
          </cell>
          <cell r="AE2">
            <v>0.6</v>
          </cell>
          <cell r="AF2">
            <v>0</v>
          </cell>
          <cell r="AG2">
            <v>0</v>
          </cell>
          <cell r="AH2" t="str">
            <v>Nicor</v>
          </cell>
          <cell r="AL2" t="b">
            <v>0</v>
          </cell>
          <cell r="AN2" t="str">
            <v>X</v>
          </cell>
        </row>
        <row r="3">
          <cell r="A3" t="str">
            <v>ADPMAY-11</v>
          </cell>
          <cell r="B3" t="b">
            <v>1</v>
          </cell>
          <cell r="C3">
            <v>5</v>
          </cell>
          <cell r="D3">
            <v>0</v>
          </cell>
          <cell r="E3" t="str">
            <v>ADP</v>
          </cell>
          <cell r="F3" t="str">
            <v>2011 05</v>
          </cell>
          <cell r="G3" t="str">
            <v>MAY-11</v>
          </cell>
          <cell r="H3">
            <v>0</v>
          </cell>
          <cell r="I3">
            <v>4</v>
          </cell>
          <cell r="J3">
            <v>4</v>
          </cell>
          <cell r="K3">
            <v>4</v>
          </cell>
          <cell r="L3">
            <v>0</v>
          </cell>
          <cell r="M3">
            <v>0</v>
          </cell>
          <cell r="N3">
            <v>49.1</v>
          </cell>
          <cell r="P3">
            <v>1.5</v>
          </cell>
          <cell r="Q3">
            <v>0</v>
          </cell>
          <cell r="R3">
            <v>1</v>
          </cell>
          <cell r="S3">
            <v>1</v>
          </cell>
          <cell r="T3">
            <v>47.6</v>
          </cell>
          <cell r="U3">
            <v>7.14</v>
          </cell>
          <cell r="V3">
            <v>49.1</v>
          </cell>
          <cell r="W3">
            <v>49.1</v>
          </cell>
          <cell r="X3">
            <v>7.14</v>
          </cell>
          <cell r="Y3" t="str">
            <v>2011</v>
          </cell>
          <cell r="Z3" t="str">
            <v>Q2</v>
          </cell>
          <cell r="AA3">
            <v>0</v>
          </cell>
          <cell r="AB3">
            <v>0</v>
          </cell>
          <cell r="AC3" t="str">
            <v>04000</v>
          </cell>
          <cell r="AD3" t="str">
            <v>Scott Oakley</v>
          </cell>
          <cell r="AE3">
            <v>0.15</v>
          </cell>
          <cell r="AF3">
            <v>0</v>
          </cell>
          <cell r="AG3">
            <v>0</v>
          </cell>
          <cell r="AL3" t="b">
            <v>0</v>
          </cell>
          <cell r="AN3" t="str">
            <v>X</v>
          </cell>
        </row>
        <row r="4">
          <cell r="A4" t="str">
            <v>ADPJUN-11</v>
          </cell>
          <cell r="B4" t="b">
            <v>1</v>
          </cell>
          <cell r="C4">
            <v>6</v>
          </cell>
          <cell r="D4">
            <v>0</v>
          </cell>
          <cell r="E4" t="str">
            <v>ADP</v>
          </cell>
          <cell r="F4" t="str">
            <v>2011 06</v>
          </cell>
          <cell r="G4" t="str">
            <v>JUN-11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803.34</v>
          </cell>
          <cell r="P4">
            <v>0</v>
          </cell>
          <cell r="Q4">
            <v>0</v>
          </cell>
          <cell r="R4">
            <v>2</v>
          </cell>
          <cell r="S4">
            <v>1</v>
          </cell>
          <cell r="T4">
            <v>803.34</v>
          </cell>
          <cell r="U4">
            <v>120.501</v>
          </cell>
          <cell r="V4">
            <v>803.34</v>
          </cell>
          <cell r="W4">
            <v>803.34</v>
          </cell>
          <cell r="X4">
            <v>120.501</v>
          </cell>
          <cell r="Y4" t="str">
            <v>2011</v>
          </cell>
          <cell r="Z4" t="str">
            <v>Q2</v>
          </cell>
          <cell r="AA4">
            <v>0</v>
          </cell>
          <cell r="AB4">
            <v>0</v>
          </cell>
          <cell r="AC4" t="str">
            <v>04000</v>
          </cell>
          <cell r="AD4" t="str">
            <v>Scott Oakley</v>
          </cell>
          <cell r="AE4">
            <v>0.15</v>
          </cell>
          <cell r="AF4">
            <v>0</v>
          </cell>
          <cell r="AG4">
            <v>0</v>
          </cell>
          <cell r="AL4" t="b">
            <v>0</v>
          </cell>
          <cell r="AN4" t="str">
            <v>X</v>
          </cell>
        </row>
        <row r="5">
          <cell r="A5" t="str">
            <v>ADPJUL-11</v>
          </cell>
          <cell r="B5" t="b">
            <v>1</v>
          </cell>
          <cell r="C5">
            <v>7</v>
          </cell>
          <cell r="D5">
            <v>0</v>
          </cell>
          <cell r="E5" t="str">
            <v>ADP</v>
          </cell>
          <cell r="F5" t="str">
            <v>2011 07</v>
          </cell>
          <cell r="G5" t="str">
            <v>JUL-11</v>
          </cell>
          <cell r="H5">
            <v>0</v>
          </cell>
          <cell r="I5">
            <v>2</v>
          </cell>
          <cell r="J5">
            <v>2</v>
          </cell>
          <cell r="K5">
            <v>2</v>
          </cell>
          <cell r="L5">
            <v>0</v>
          </cell>
          <cell r="M5">
            <v>0</v>
          </cell>
          <cell r="N5">
            <v>380.85</v>
          </cell>
          <cell r="P5">
            <v>0</v>
          </cell>
          <cell r="Q5">
            <v>0</v>
          </cell>
          <cell r="R5">
            <v>1</v>
          </cell>
          <cell r="S5">
            <v>4</v>
          </cell>
          <cell r="T5">
            <v>380.84999999999997</v>
          </cell>
          <cell r="U5">
            <v>57.127499999999991</v>
          </cell>
          <cell r="V5">
            <v>380.84999999999997</v>
          </cell>
          <cell r="W5">
            <v>95.212499999999991</v>
          </cell>
          <cell r="X5">
            <v>57.127499999999991</v>
          </cell>
          <cell r="Y5" t="str">
            <v>2011</v>
          </cell>
          <cell r="Z5" t="str">
            <v>Q3</v>
          </cell>
          <cell r="AA5">
            <v>0</v>
          </cell>
          <cell r="AB5">
            <v>0</v>
          </cell>
          <cell r="AC5" t="str">
            <v>04000</v>
          </cell>
          <cell r="AD5" t="str">
            <v>Scott Oakley</v>
          </cell>
          <cell r="AE5">
            <v>0.15</v>
          </cell>
          <cell r="AF5">
            <v>0</v>
          </cell>
          <cell r="AG5">
            <v>0</v>
          </cell>
          <cell r="AL5" t="b">
            <v>0</v>
          </cell>
          <cell r="AN5" t="str">
            <v>X</v>
          </cell>
        </row>
        <row r="6">
          <cell r="A6" t="str">
            <v>AEPJAN-11</v>
          </cell>
          <cell r="B6" t="b">
            <v>1</v>
          </cell>
          <cell r="C6">
            <v>1</v>
          </cell>
          <cell r="D6">
            <v>534</v>
          </cell>
          <cell r="E6" t="str">
            <v>AEP</v>
          </cell>
          <cell r="F6" t="str">
            <v>2011 01</v>
          </cell>
          <cell r="G6" t="str">
            <v>JAN-11</v>
          </cell>
          <cell r="H6">
            <v>28629</v>
          </cell>
          <cell r="I6">
            <v>16411</v>
          </cell>
          <cell r="J6">
            <v>16945</v>
          </cell>
          <cell r="K6">
            <v>16252</v>
          </cell>
          <cell r="L6">
            <v>0.59188235705054315</v>
          </cell>
          <cell r="M6">
            <v>159</v>
          </cell>
          <cell r="N6">
            <v>235055.11</v>
          </cell>
          <cell r="P6">
            <v>0</v>
          </cell>
          <cell r="Q6">
            <v>0</v>
          </cell>
          <cell r="R6">
            <v>5141</v>
          </cell>
          <cell r="S6">
            <v>2311</v>
          </cell>
          <cell r="T6">
            <v>235055.11000000002</v>
          </cell>
          <cell r="U6">
            <v>0</v>
          </cell>
          <cell r="V6">
            <v>235055.11000000002</v>
          </cell>
          <cell r="W6">
            <v>101.71142795326699</v>
          </cell>
          <cell r="X6">
            <v>0</v>
          </cell>
          <cell r="Y6" t="str">
            <v>2011</v>
          </cell>
          <cell r="Z6" t="str">
            <v>Q1</v>
          </cell>
          <cell r="AA6">
            <v>0</v>
          </cell>
          <cell r="AB6">
            <v>0</v>
          </cell>
          <cell r="AC6" t="str">
            <v>01001</v>
          </cell>
          <cell r="AD6" t="str">
            <v>Layla Bitoy</v>
          </cell>
          <cell r="AG6">
            <v>0.2</v>
          </cell>
          <cell r="AH6" t="str">
            <v>AEP</v>
          </cell>
          <cell r="AL6" t="b">
            <v>0</v>
          </cell>
          <cell r="AM6" t="str">
            <v>X</v>
          </cell>
        </row>
        <row r="7">
          <cell r="A7" t="str">
            <v>AEPFEB-11</v>
          </cell>
          <cell r="B7" t="b">
            <v>1</v>
          </cell>
          <cell r="C7">
            <v>2</v>
          </cell>
          <cell r="D7">
            <v>473</v>
          </cell>
          <cell r="E7" t="str">
            <v>AEP</v>
          </cell>
          <cell r="F7" t="str">
            <v>2011 02</v>
          </cell>
          <cell r="G7" t="str">
            <v>FEB-11</v>
          </cell>
          <cell r="H7">
            <v>28433</v>
          </cell>
          <cell r="I7">
            <v>16622</v>
          </cell>
          <cell r="J7">
            <v>17095</v>
          </cell>
          <cell r="K7">
            <v>16523</v>
          </cell>
          <cell r="L7">
            <v>0.60123799810079837</v>
          </cell>
          <cell r="M7">
            <v>99</v>
          </cell>
          <cell r="N7">
            <v>349697.01</v>
          </cell>
          <cell r="P7">
            <v>7407.25</v>
          </cell>
          <cell r="Q7">
            <v>0</v>
          </cell>
          <cell r="R7">
            <v>5728</v>
          </cell>
          <cell r="S7">
            <v>2551</v>
          </cell>
          <cell r="T7">
            <v>342289.76000000018</v>
          </cell>
          <cell r="U7">
            <v>0</v>
          </cell>
          <cell r="V7">
            <v>349697.01000000018</v>
          </cell>
          <cell r="W7">
            <v>137.08232457859671</v>
          </cell>
          <cell r="X7">
            <v>87174.35</v>
          </cell>
          <cell r="Y7" t="str">
            <v>2011</v>
          </cell>
          <cell r="Z7" t="str">
            <v>Q1</v>
          </cell>
          <cell r="AA7">
            <v>0</v>
          </cell>
          <cell r="AB7">
            <v>0</v>
          </cell>
          <cell r="AC7" t="str">
            <v>01001</v>
          </cell>
          <cell r="AD7" t="str">
            <v>Layla Bitoy</v>
          </cell>
          <cell r="AG7">
            <v>0.2</v>
          </cell>
          <cell r="AH7" t="str">
            <v>AEP</v>
          </cell>
          <cell r="AL7" t="b">
            <v>0</v>
          </cell>
          <cell r="AM7" t="str">
            <v>X</v>
          </cell>
        </row>
        <row r="8">
          <cell r="A8" t="str">
            <v>AEPMAR-11</v>
          </cell>
          <cell r="B8" t="b">
            <v>1</v>
          </cell>
          <cell r="C8">
            <v>3</v>
          </cell>
          <cell r="D8">
            <v>456</v>
          </cell>
          <cell r="E8" t="str">
            <v>AEP</v>
          </cell>
          <cell r="F8" t="str">
            <v>2011 03</v>
          </cell>
          <cell r="G8" t="str">
            <v>MAR-11</v>
          </cell>
          <cell r="H8">
            <v>34068</v>
          </cell>
          <cell r="I8">
            <v>19019</v>
          </cell>
          <cell r="J8">
            <v>19475</v>
          </cell>
          <cell r="K8">
            <v>18894</v>
          </cell>
          <cell r="L8">
            <v>0.57165081601502876</v>
          </cell>
          <cell r="M8">
            <v>125</v>
          </cell>
          <cell r="N8">
            <v>374289.45</v>
          </cell>
          <cell r="P8">
            <v>8282.7999999999993</v>
          </cell>
          <cell r="Q8">
            <v>0</v>
          </cell>
          <cell r="R8">
            <v>6191</v>
          </cell>
          <cell r="S8">
            <v>2782</v>
          </cell>
          <cell r="T8">
            <v>366006.64999999956</v>
          </cell>
          <cell r="U8">
            <v>0</v>
          </cell>
          <cell r="V8">
            <v>374289.44999999955</v>
          </cell>
          <cell r="W8">
            <v>134.53970165348653</v>
          </cell>
          <cell r="X8">
            <v>93333.81</v>
          </cell>
          <cell r="Y8" t="str">
            <v>2011</v>
          </cell>
          <cell r="Z8" t="str">
            <v>Q1</v>
          </cell>
          <cell r="AA8">
            <v>0</v>
          </cell>
          <cell r="AB8">
            <v>0</v>
          </cell>
          <cell r="AC8" t="str">
            <v>01001</v>
          </cell>
          <cell r="AD8" t="str">
            <v>Layla Bitoy</v>
          </cell>
          <cell r="AG8">
            <v>0.2</v>
          </cell>
          <cell r="AH8" t="str">
            <v>AEP</v>
          </cell>
          <cell r="AL8" t="b">
            <v>0</v>
          </cell>
          <cell r="AM8" t="str">
            <v>X</v>
          </cell>
        </row>
        <row r="9">
          <cell r="A9" t="str">
            <v>AEPAPR-11</v>
          </cell>
          <cell r="B9" t="b">
            <v>1</v>
          </cell>
          <cell r="C9">
            <v>4</v>
          </cell>
          <cell r="D9">
            <v>429</v>
          </cell>
          <cell r="E9" t="str">
            <v>AEP</v>
          </cell>
          <cell r="F9" t="str">
            <v>2011 04</v>
          </cell>
          <cell r="G9" t="str">
            <v>APR-11</v>
          </cell>
          <cell r="H9">
            <v>31390</v>
          </cell>
          <cell r="I9">
            <v>16661</v>
          </cell>
          <cell r="J9">
            <v>17090</v>
          </cell>
          <cell r="K9">
            <v>16551</v>
          </cell>
          <cell r="L9">
            <v>0.54444090474673468</v>
          </cell>
          <cell r="M9">
            <v>110</v>
          </cell>
          <cell r="N9">
            <v>364507.01</v>
          </cell>
          <cell r="P9">
            <v>8869.2999999999993</v>
          </cell>
          <cell r="Q9">
            <v>1773.68</v>
          </cell>
          <cell r="R9">
            <v>5803</v>
          </cell>
          <cell r="S9">
            <v>2644</v>
          </cell>
          <cell r="T9">
            <v>355637.7099999999</v>
          </cell>
          <cell r="U9">
            <v>0</v>
          </cell>
          <cell r="V9">
            <v>364507.00999999989</v>
          </cell>
          <cell r="W9">
            <v>137.86195537065049</v>
          </cell>
          <cell r="X9">
            <v>90820.15</v>
          </cell>
          <cell r="Y9" t="str">
            <v>2011</v>
          </cell>
          <cell r="Z9" t="str">
            <v>Q2</v>
          </cell>
          <cell r="AA9">
            <v>0</v>
          </cell>
          <cell r="AB9">
            <v>0</v>
          </cell>
          <cell r="AC9" t="str">
            <v>01001</v>
          </cell>
          <cell r="AD9" t="str">
            <v>Layla Bitoy</v>
          </cell>
          <cell r="AG9">
            <v>0.2</v>
          </cell>
          <cell r="AH9" t="str">
            <v>AEP</v>
          </cell>
          <cell r="AL9" t="b">
            <v>0</v>
          </cell>
          <cell r="AM9" t="str">
            <v>X</v>
          </cell>
        </row>
        <row r="10">
          <cell r="A10" t="str">
            <v>AEPMAY-11</v>
          </cell>
          <cell r="B10" t="b">
            <v>1</v>
          </cell>
          <cell r="C10">
            <v>5</v>
          </cell>
          <cell r="D10">
            <v>540</v>
          </cell>
          <cell r="E10" t="str">
            <v>AEP</v>
          </cell>
          <cell r="F10" t="str">
            <v>2011 05</v>
          </cell>
          <cell r="G10" t="str">
            <v>MAY-11</v>
          </cell>
          <cell r="H10">
            <v>36863</v>
          </cell>
          <cell r="I10">
            <v>19291</v>
          </cell>
          <cell r="J10">
            <v>19831</v>
          </cell>
          <cell r="K10">
            <v>19110</v>
          </cell>
          <cell r="L10">
            <v>0.53796489705124384</v>
          </cell>
          <cell r="M10">
            <v>181</v>
          </cell>
          <cell r="N10">
            <v>414313.81</v>
          </cell>
          <cell r="O10">
            <v>2</v>
          </cell>
          <cell r="P10">
            <v>23637.46</v>
          </cell>
          <cell r="Q10">
            <v>0</v>
          </cell>
          <cell r="R10">
            <v>6231</v>
          </cell>
          <cell r="S10">
            <v>2842</v>
          </cell>
          <cell r="T10">
            <v>390676.34999999992</v>
          </cell>
          <cell r="U10">
            <v>0</v>
          </cell>
          <cell r="V10">
            <v>414313.80999999994</v>
          </cell>
          <cell r="W10">
            <v>145.78248064743136</v>
          </cell>
          <cell r="X10">
            <v>0</v>
          </cell>
          <cell r="Y10" t="str">
            <v>2011</v>
          </cell>
          <cell r="Z10" t="str">
            <v>Q2</v>
          </cell>
          <cell r="AA10">
            <v>0</v>
          </cell>
          <cell r="AB10">
            <v>0</v>
          </cell>
          <cell r="AC10" t="str">
            <v>01001</v>
          </cell>
          <cell r="AD10" t="str">
            <v>Layla Bitoy</v>
          </cell>
          <cell r="AG10">
            <v>0.2</v>
          </cell>
          <cell r="AH10" t="str">
            <v>AEP</v>
          </cell>
          <cell r="AL10" t="b">
            <v>0</v>
          </cell>
          <cell r="AM10" t="str">
            <v>X</v>
          </cell>
        </row>
        <row r="11">
          <cell r="A11" t="str">
            <v>AEPJUN-11</v>
          </cell>
          <cell r="B11" t="b">
            <v>1</v>
          </cell>
          <cell r="C11">
            <v>6</v>
          </cell>
          <cell r="D11">
            <v>545</v>
          </cell>
          <cell r="E11" t="str">
            <v>AEP</v>
          </cell>
          <cell r="F11" t="str">
            <v>2011 06</v>
          </cell>
          <cell r="G11" t="str">
            <v>JUN-11</v>
          </cell>
          <cell r="H11">
            <v>42886</v>
          </cell>
          <cell r="I11">
            <v>22950</v>
          </cell>
          <cell r="J11">
            <v>23495</v>
          </cell>
          <cell r="K11">
            <v>22657</v>
          </cell>
          <cell r="L11">
            <v>0.54784778249312127</v>
          </cell>
          <cell r="M11">
            <v>293</v>
          </cell>
          <cell r="N11">
            <v>449988.88</v>
          </cell>
          <cell r="P11">
            <v>51595.15</v>
          </cell>
          <cell r="Q11">
            <v>10319.030000000001</v>
          </cell>
          <cell r="R11">
            <v>7031</v>
          </cell>
          <cell r="S11">
            <v>3307</v>
          </cell>
          <cell r="T11">
            <v>398393.7300000001</v>
          </cell>
          <cell r="U11">
            <v>0</v>
          </cell>
          <cell r="V11">
            <v>449988.88000000012</v>
          </cell>
          <cell r="W11">
            <v>136.07162987602061</v>
          </cell>
          <cell r="X11">
            <v>0</v>
          </cell>
          <cell r="Y11" t="str">
            <v>2011</v>
          </cell>
          <cell r="Z11" t="str">
            <v>Q2</v>
          </cell>
          <cell r="AA11">
            <v>0</v>
          </cell>
          <cell r="AB11">
            <v>0</v>
          </cell>
          <cell r="AC11" t="str">
            <v>01001</v>
          </cell>
          <cell r="AD11" t="str">
            <v>Layla Bitoy</v>
          </cell>
          <cell r="AG11">
            <v>0.2</v>
          </cell>
          <cell r="AH11" t="str">
            <v>AEP</v>
          </cell>
          <cell r="AL11" t="b">
            <v>0</v>
          </cell>
          <cell r="AM11" t="str">
            <v>X</v>
          </cell>
        </row>
        <row r="12">
          <cell r="A12" t="str">
            <v>AEPJUL-11</v>
          </cell>
          <cell r="B12" t="b">
            <v>1</v>
          </cell>
          <cell r="C12">
            <v>7</v>
          </cell>
          <cell r="D12">
            <v>580</v>
          </cell>
          <cell r="E12" t="str">
            <v>AEP</v>
          </cell>
          <cell r="F12" t="str">
            <v>2011 07</v>
          </cell>
          <cell r="G12" t="str">
            <v>JUL-11</v>
          </cell>
          <cell r="H12">
            <v>41597</v>
          </cell>
          <cell r="I12">
            <v>23242</v>
          </cell>
          <cell r="J12">
            <v>23822</v>
          </cell>
          <cell r="K12">
            <v>23034</v>
          </cell>
          <cell r="L12">
            <v>0.57268553020650526</v>
          </cell>
          <cell r="M12">
            <v>208</v>
          </cell>
          <cell r="N12">
            <v>442749.14</v>
          </cell>
          <cell r="P12">
            <v>16659</v>
          </cell>
          <cell r="Q12">
            <v>0</v>
          </cell>
          <cell r="R12">
            <v>6548</v>
          </cell>
          <cell r="S12">
            <v>3213</v>
          </cell>
          <cell r="T12">
            <v>426090.13999999972</v>
          </cell>
          <cell r="U12">
            <v>0</v>
          </cell>
          <cell r="V12">
            <v>442749.13999999972</v>
          </cell>
          <cell r="W12">
            <v>137.79929660753183</v>
          </cell>
          <cell r="X12">
            <v>0</v>
          </cell>
          <cell r="Y12" t="str">
            <v>2011</v>
          </cell>
          <cell r="Z12" t="str">
            <v>Q3</v>
          </cell>
          <cell r="AA12">
            <v>0</v>
          </cell>
          <cell r="AB12">
            <v>0</v>
          </cell>
          <cell r="AC12" t="str">
            <v>01001</v>
          </cell>
          <cell r="AD12" t="str">
            <v>Layla Bitoy</v>
          </cell>
          <cell r="AG12">
            <v>0.2</v>
          </cell>
          <cell r="AH12" t="str">
            <v>AEP</v>
          </cell>
          <cell r="AL12" t="b">
            <v>0</v>
          </cell>
          <cell r="AM12" t="str">
            <v>X</v>
          </cell>
        </row>
        <row r="13">
          <cell r="A13" t="str">
            <v>AEP WebJAN-11</v>
          </cell>
          <cell r="B13" t="b">
            <v>1</v>
          </cell>
          <cell r="C13">
            <v>1</v>
          </cell>
          <cell r="D13">
            <v>0</v>
          </cell>
          <cell r="E13" t="str">
            <v>AEP Web</v>
          </cell>
          <cell r="F13" t="str">
            <v>2011 01</v>
          </cell>
          <cell r="G13" t="str">
            <v>JAN-11</v>
          </cell>
          <cell r="H13">
            <v>0</v>
          </cell>
          <cell r="I13">
            <v>1</v>
          </cell>
          <cell r="J13">
            <v>1</v>
          </cell>
          <cell r="K13">
            <v>1</v>
          </cell>
          <cell r="L13">
            <v>0</v>
          </cell>
          <cell r="M13">
            <v>0</v>
          </cell>
          <cell r="N13">
            <v>218.26</v>
          </cell>
          <cell r="P13">
            <v>0</v>
          </cell>
          <cell r="Q13">
            <v>0</v>
          </cell>
          <cell r="R13">
            <v>1</v>
          </cell>
          <cell r="S13">
            <v>2</v>
          </cell>
          <cell r="T13">
            <v>218.26</v>
          </cell>
          <cell r="U13">
            <v>39.286799999999999</v>
          </cell>
          <cell r="V13">
            <v>218.26</v>
          </cell>
          <cell r="W13">
            <v>109.13</v>
          </cell>
          <cell r="X13">
            <v>39.286799999999999</v>
          </cell>
          <cell r="Y13" t="str">
            <v>2011</v>
          </cell>
          <cell r="Z13" t="str">
            <v>Q1</v>
          </cell>
          <cell r="AA13">
            <v>0</v>
          </cell>
          <cell r="AB13">
            <v>0</v>
          </cell>
          <cell r="AC13" t="str">
            <v>01002</v>
          </cell>
          <cell r="AD13" t="str">
            <v>Layla Bitoy</v>
          </cell>
          <cell r="AE13">
            <v>0.18</v>
          </cell>
          <cell r="AG13">
            <v>0.18</v>
          </cell>
          <cell r="AH13" t="str">
            <v>AEP</v>
          </cell>
          <cell r="AL13" t="b">
            <v>0</v>
          </cell>
          <cell r="AM13" t="str">
            <v>X</v>
          </cell>
        </row>
        <row r="14">
          <cell r="A14" t="str">
            <v>AEP WebFEB-11</v>
          </cell>
          <cell r="B14" t="b">
            <v>1</v>
          </cell>
          <cell r="C14">
            <v>2</v>
          </cell>
          <cell r="D14">
            <v>0</v>
          </cell>
          <cell r="E14" t="str">
            <v>AEP Web</v>
          </cell>
          <cell r="F14" t="str">
            <v>2011 02</v>
          </cell>
          <cell r="G14" t="str">
            <v>FEB-11</v>
          </cell>
          <cell r="H14">
            <v>0</v>
          </cell>
          <cell r="I14">
            <v>10</v>
          </cell>
          <cell r="J14">
            <v>10</v>
          </cell>
          <cell r="K14">
            <v>10</v>
          </cell>
          <cell r="L14">
            <v>0</v>
          </cell>
          <cell r="M14">
            <v>0</v>
          </cell>
          <cell r="N14">
            <v>670.88</v>
          </cell>
          <cell r="P14">
            <v>6</v>
          </cell>
          <cell r="Q14">
            <v>1.0799999999999998</v>
          </cell>
          <cell r="R14">
            <v>8</v>
          </cell>
          <cell r="S14">
            <v>6</v>
          </cell>
          <cell r="T14">
            <v>664.87999999999988</v>
          </cell>
          <cell r="U14">
            <v>119.67839999999997</v>
          </cell>
          <cell r="V14">
            <v>670.87999999999988</v>
          </cell>
          <cell r="W14">
            <v>111.81333333333332</v>
          </cell>
          <cell r="X14">
            <v>120.75839999999997</v>
          </cell>
          <cell r="Y14" t="str">
            <v>2011</v>
          </cell>
          <cell r="Z14" t="str">
            <v>Q1</v>
          </cell>
          <cell r="AA14">
            <v>0</v>
          </cell>
          <cell r="AB14">
            <v>0</v>
          </cell>
          <cell r="AC14" t="str">
            <v>01002</v>
          </cell>
          <cell r="AD14" t="str">
            <v>Layla Bitoy</v>
          </cell>
          <cell r="AE14">
            <v>0.18</v>
          </cell>
          <cell r="AG14">
            <v>0.18</v>
          </cell>
          <cell r="AH14" t="str">
            <v>AEP</v>
          </cell>
          <cell r="AL14" t="b">
            <v>0</v>
          </cell>
          <cell r="AM14" t="str">
            <v>X</v>
          </cell>
        </row>
        <row r="15">
          <cell r="A15" t="str">
            <v>AEP WebMAR-11</v>
          </cell>
          <cell r="B15" t="b">
            <v>1</v>
          </cell>
          <cell r="C15">
            <v>3</v>
          </cell>
          <cell r="D15">
            <v>0</v>
          </cell>
          <cell r="E15" t="str">
            <v>AEP Web</v>
          </cell>
          <cell r="F15" t="str">
            <v>2011 03</v>
          </cell>
          <cell r="G15" t="str">
            <v>MAR-11</v>
          </cell>
          <cell r="H15">
            <v>0</v>
          </cell>
          <cell r="I15">
            <v>11</v>
          </cell>
          <cell r="J15">
            <v>11</v>
          </cell>
          <cell r="K15">
            <v>11</v>
          </cell>
          <cell r="L15">
            <v>0</v>
          </cell>
          <cell r="M15">
            <v>0</v>
          </cell>
          <cell r="N15">
            <v>975.46</v>
          </cell>
          <cell r="P15">
            <v>9</v>
          </cell>
          <cell r="Q15">
            <v>1.6199999999999999</v>
          </cell>
          <cell r="R15">
            <v>6</v>
          </cell>
          <cell r="S15">
            <v>8</v>
          </cell>
          <cell r="T15">
            <v>966.46</v>
          </cell>
          <cell r="U15">
            <v>173.96279999999999</v>
          </cell>
          <cell r="V15">
            <v>975.46</v>
          </cell>
          <cell r="W15">
            <v>121.9325</v>
          </cell>
          <cell r="X15">
            <v>175.58279999999999</v>
          </cell>
          <cell r="Y15" t="str">
            <v>2011</v>
          </cell>
          <cell r="Z15" t="str">
            <v>Q1</v>
          </cell>
          <cell r="AA15">
            <v>0</v>
          </cell>
          <cell r="AB15">
            <v>0</v>
          </cell>
          <cell r="AC15" t="str">
            <v>01002</v>
          </cell>
          <cell r="AD15" t="str">
            <v>Layla Bitoy</v>
          </cell>
          <cell r="AE15">
            <v>0.18</v>
          </cell>
          <cell r="AG15">
            <v>0.18</v>
          </cell>
          <cell r="AH15" t="str">
            <v>AEP</v>
          </cell>
          <cell r="AL15" t="b">
            <v>0</v>
          </cell>
          <cell r="AM15" t="str">
            <v>X</v>
          </cell>
        </row>
        <row r="16">
          <cell r="A16" t="str">
            <v>AEP WebAPR-11</v>
          </cell>
          <cell r="B16" t="b">
            <v>1</v>
          </cell>
          <cell r="C16">
            <v>4</v>
          </cell>
          <cell r="D16">
            <v>0</v>
          </cell>
          <cell r="E16" t="str">
            <v>AEP Web</v>
          </cell>
          <cell r="F16" t="str">
            <v>2011 04</v>
          </cell>
          <cell r="G16" t="str">
            <v>APR-11</v>
          </cell>
          <cell r="H16">
            <v>0</v>
          </cell>
          <cell r="I16">
            <v>17</v>
          </cell>
          <cell r="J16">
            <v>17</v>
          </cell>
          <cell r="K16">
            <v>17</v>
          </cell>
          <cell r="L16">
            <v>0</v>
          </cell>
          <cell r="M16">
            <v>0</v>
          </cell>
          <cell r="N16">
            <v>760.36</v>
          </cell>
          <cell r="P16">
            <v>3</v>
          </cell>
          <cell r="Q16">
            <v>0.54</v>
          </cell>
          <cell r="R16">
            <v>8</v>
          </cell>
          <cell r="S16">
            <v>6</v>
          </cell>
          <cell r="T16">
            <v>757.36</v>
          </cell>
          <cell r="U16">
            <v>136.32480000000001</v>
          </cell>
          <cell r="V16">
            <v>760.36</v>
          </cell>
          <cell r="W16">
            <v>126.72666666666667</v>
          </cell>
          <cell r="X16">
            <v>136.8648</v>
          </cell>
          <cell r="Y16" t="str">
            <v>2011</v>
          </cell>
          <cell r="Z16" t="str">
            <v>Q2</v>
          </cell>
          <cell r="AA16">
            <v>0</v>
          </cell>
          <cell r="AB16">
            <v>0</v>
          </cell>
          <cell r="AC16" t="str">
            <v>01002</v>
          </cell>
          <cell r="AD16" t="str">
            <v>Layla Bitoy</v>
          </cell>
          <cell r="AE16">
            <v>0.18</v>
          </cell>
          <cell r="AG16">
            <v>0.18</v>
          </cell>
          <cell r="AH16" t="str">
            <v>AEP</v>
          </cell>
          <cell r="AL16" t="b">
            <v>0</v>
          </cell>
          <cell r="AM16" t="str">
            <v>X</v>
          </cell>
        </row>
        <row r="17">
          <cell r="A17" t="str">
            <v>AEP WebMAY-11</v>
          </cell>
          <cell r="B17" t="b">
            <v>1</v>
          </cell>
          <cell r="C17">
            <v>5</v>
          </cell>
          <cell r="D17">
            <v>0</v>
          </cell>
          <cell r="E17" t="str">
            <v>AEP Web</v>
          </cell>
          <cell r="F17" t="str">
            <v>2011 05</v>
          </cell>
          <cell r="G17" t="str">
            <v>MAY-11</v>
          </cell>
          <cell r="H17">
            <v>0</v>
          </cell>
          <cell r="I17">
            <v>11</v>
          </cell>
          <cell r="J17">
            <v>11</v>
          </cell>
          <cell r="K17">
            <v>11</v>
          </cell>
          <cell r="L17">
            <v>0</v>
          </cell>
          <cell r="M17">
            <v>0</v>
          </cell>
          <cell r="N17">
            <v>962.6</v>
          </cell>
          <cell r="P17">
            <v>0</v>
          </cell>
          <cell r="Q17">
            <v>0</v>
          </cell>
          <cell r="R17">
            <v>6</v>
          </cell>
          <cell r="S17">
            <v>9</v>
          </cell>
          <cell r="T17">
            <v>962.59999999999991</v>
          </cell>
          <cell r="U17">
            <v>173.26799999999997</v>
          </cell>
          <cell r="V17">
            <v>962.59999999999991</v>
          </cell>
          <cell r="W17">
            <v>106.95555555555555</v>
          </cell>
          <cell r="X17">
            <v>173.26799999999997</v>
          </cell>
          <cell r="Y17" t="str">
            <v>2011</v>
          </cell>
          <cell r="Z17" t="str">
            <v>Q2</v>
          </cell>
          <cell r="AA17">
            <v>0</v>
          </cell>
          <cell r="AB17">
            <v>0</v>
          </cell>
          <cell r="AC17" t="str">
            <v>01002</v>
          </cell>
          <cell r="AD17" t="str">
            <v>Layla Bitoy</v>
          </cell>
          <cell r="AE17">
            <v>0.18</v>
          </cell>
          <cell r="AG17">
            <v>0.18</v>
          </cell>
          <cell r="AH17" t="str">
            <v>AEP</v>
          </cell>
          <cell r="AL17" t="b">
            <v>0</v>
          </cell>
          <cell r="AM17" t="str">
            <v>X</v>
          </cell>
        </row>
        <row r="18">
          <cell r="A18" t="str">
            <v>AEP WebJUN-11</v>
          </cell>
          <cell r="B18" t="b">
            <v>1</v>
          </cell>
          <cell r="C18">
            <v>6</v>
          </cell>
          <cell r="D18">
            <v>0</v>
          </cell>
          <cell r="E18" t="str">
            <v>AEP Web</v>
          </cell>
          <cell r="F18" t="str">
            <v>2011 06</v>
          </cell>
          <cell r="G18" t="str">
            <v>JUN-11</v>
          </cell>
          <cell r="H18">
            <v>0</v>
          </cell>
          <cell r="I18">
            <v>9</v>
          </cell>
          <cell r="J18">
            <v>9</v>
          </cell>
          <cell r="K18">
            <v>9</v>
          </cell>
          <cell r="L18">
            <v>0</v>
          </cell>
          <cell r="M18">
            <v>0</v>
          </cell>
          <cell r="N18">
            <v>494.66</v>
          </cell>
          <cell r="P18">
            <v>0</v>
          </cell>
          <cell r="Q18">
            <v>0</v>
          </cell>
          <cell r="R18">
            <v>4</v>
          </cell>
          <cell r="S18">
            <v>6</v>
          </cell>
          <cell r="T18">
            <v>494.66</v>
          </cell>
          <cell r="U18">
            <v>89.038799999999995</v>
          </cell>
          <cell r="V18">
            <v>494.66</v>
          </cell>
          <cell r="W18">
            <v>82.443333333333342</v>
          </cell>
          <cell r="X18">
            <v>89.038799999999995</v>
          </cell>
          <cell r="Y18" t="str">
            <v>2011</v>
          </cell>
          <cell r="Z18" t="str">
            <v>Q2</v>
          </cell>
          <cell r="AA18">
            <v>0</v>
          </cell>
          <cell r="AB18">
            <v>0</v>
          </cell>
          <cell r="AC18" t="str">
            <v>01002</v>
          </cell>
          <cell r="AD18" t="str">
            <v>Layla Bitoy</v>
          </cell>
          <cell r="AE18">
            <v>0.18</v>
          </cell>
          <cell r="AG18">
            <v>0.18</v>
          </cell>
          <cell r="AH18" t="str">
            <v>AEP</v>
          </cell>
          <cell r="AL18" t="b">
            <v>0</v>
          </cell>
          <cell r="AM18" t="str">
            <v>X</v>
          </cell>
        </row>
        <row r="19">
          <cell r="A19" t="str">
            <v>AEP WebJUL-11</v>
          </cell>
          <cell r="B19" t="b">
            <v>1</v>
          </cell>
          <cell r="C19">
            <v>7</v>
          </cell>
          <cell r="D19">
            <v>0</v>
          </cell>
          <cell r="E19" t="str">
            <v>AEP Web</v>
          </cell>
          <cell r="F19" t="str">
            <v>2011 07</v>
          </cell>
          <cell r="G19" t="str">
            <v>JUL-11</v>
          </cell>
          <cell r="H19">
            <v>0</v>
          </cell>
          <cell r="I19">
            <v>34</v>
          </cell>
          <cell r="J19">
            <v>34</v>
          </cell>
          <cell r="K19">
            <v>34</v>
          </cell>
          <cell r="L19">
            <v>0</v>
          </cell>
          <cell r="M19">
            <v>0</v>
          </cell>
          <cell r="N19">
            <v>2839.12</v>
          </cell>
          <cell r="P19">
            <v>0</v>
          </cell>
          <cell r="Q19">
            <v>0</v>
          </cell>
          <cell r="R19">
            <v>18</v>
          </cell>
          <cell r="S19">
            <v>22</v>
          </cell>
          <cell r="T19">
            <v>2839.12</v>
          </cell>
          <cell r="U19">
            <v>511.04159999999996</v>
          </cell>
          <cell r="V19">
            <v>2839.12</v>
          </cell>
          <cell r="W19">
            <v>129.05090909090907</v>
          </cell>
          <cell r="X19">
            <v>511.04159999999996</v>
          </cell>
          <cell r="Y19" t="str">
            <v>2011</v>
          </cell>
          <cell r="Z19" t="str">
            <v>Q3</v>
          </cell>
          <cell r="AA19">
            <v>0</v>
          </cell>
          <cell r="AB19">
            <v>0</v>
          </cell>
          <cell r="AC19" t="str">
            <v>01002</v>
          </cell>
          <cell r="AD19" t="str">
            <v>Layla Bitoy</v>
          </cell>
          <cell r="AE19">
            <v>0.18</v>
          </cell>
          <cell r="AG19">
            <v>0.18</v>
          </cell>
          <cell r="AH19" t="str">
            <v>AEP</v>
          </cell>
          <cell r="AL19" t="b">
            <v>0</v>
          </cell>
          <cell r="AM19" t="str">
            <v>X</v>
          </cell>
        </row>
        <row r="20">
          <cell r="A20" t="str">
            <v>Alabama PowerJAN-11</v>
          </cell>
          <cell r="B20" t="b">
            <v>1</v>
          </cell>
          <cell r="C20">
            <v>1</v>
          </cell>
          <cell r="D20">
            <v>257</v>
          </cell>
          <cell r="E20" t="str">
            <v>Alabama Power</v>
          </cell>
          <cell r="F20" t="str">
            <v>2011 01</v>
          </cell>
          <cell r="G20" t="str">
            <v>JAN-11</v>
          </cell>
          <cell r="H20">
            <v>6111</v>
          </cell>
          <cell r="I20">
            <v>533</v>
          </cell>
          <cell r="J20">
            <v>790</v>
          </cell>
          <cell r="K20">
            <v>525</v>
          </cell>
          <cell r="L20">
            <v>0.12927507772868599</v>
          </cell>
          <cell r="M20">
            <v>8</v>
          </cell>
          <cell r="N20">
            <v>27638.95</v>
          </cell>
          <cell r="P20">
            <v>0</v>
          </cell>
          <cell r="Q20">
            <v>0</v>
          </cell>
          <cell r="R20">
            <v>447</v>
          </cell>
          <cell r="S20">
            <v>254</v>
          </cell>
          <cell r="T20">
            <v>27638.949999999997</v>
          </cell>
          <cell r="U20">
            <v>6909.7374999999993</v>
          </cell>
          <cell r="V20">
            <v>27638.949999999997</v>
          </cell>
          <cell r="W20">
            <v>108.81476377952755</v>
          </cell>
          <cell r="X20">
            <v>6909.7374999999993</v>
          </cell>
          <cell r="Y20" t="str">
            <v>2011</v>
          </cell>
          <cell r="Z20" t="str">
            <v>Q1</v>
          </cell>
          <cell r="AA20">
            <v>0</v>
          </cell>
          <cell r="AB20">
            <v>0</v>
          </cell>
          <cell r="AC20" t="str">
            <v>01005</v>
          </cell>
          <cell r="AD20" t="str">
            <v>Layla Bitoy</v>
          </cell>
          <cell r="AE20">
            <v>0.25</v>
          </cell>
          <cell r="AH20" t="str">
            <v>Alabama Power</v>
          </cell>
          <cell r="AL20" t="b">
            <v>0</v>
          </cell>
          <cell r="AM20" t="str">
            <v>X</v>
          </cell>
        </row>
        <row r="21">
          <cell r="A21" t="str">
            <v>Alabama PowerFEB-11</v>
          </cell>
          <cell r="B21" t="b">
            <v>1</v>
          </cell>
          <cell r="C21">
            <v>2</v>
          </cell>
          <cell r="D21">
            <v>366</v>
          </cell>
          <cell r="E21" t="str">
            <v>Alabama Power</v>
          </cell>
          <cell r="F21" t="str">
            <v>2011 02</v>
          </cell>
          <cell r="G21" t="str">
            <v>FEB-11</v>
          </cell>
          <cell r="H21">
            <v>6736</v>
          </cell>
          <cell r="I21">
            <v>591</v>
          </cell>
          <cell r="J21">
            <v>957</v>
          </cell>
          <cell r="K21">
            <v>583</v>
          </cell>
          <cell r="L21">
            <v>0.14207244655581946</v>
          </cell>
          <cell r="M21">
            <v>8</v>
          </cell>
          <cell r="N21">
            <v>49903.43</v>
          </cell>
          <cell r="O21">
            <v>0</v>
          </cell>
          <cell r="P21">
            <v>475.33</v>
          </cell>
          <cell r="Q21">
            <v>118.8325</v>
          </cell>
          <cell r="R21">
            <v>582</v>
          </cell>
          <cell r="S21">
            <v>341</v>
          </cell>
          <cell r="T21">
            <v>49428.099999999991</v>
          </cell>
          <cell r="U21">
            <v>12357.024999999998</v>
          </cell>
          <cell r="V21">
            <v>49903.429999999993</v>
          </cell>
          <cell r="W21">
            <v>146.34436950146625</v>
          </cell>
          <cell r="X21">
            <v>12475.857499999996</v>
          </cell>
          <cell r="Y21" t="str">
            <v>2011</v>
          </cell>
          <cell r="Z21" t="str">
            <v>Q1</v>
          </cell>
          <cell r="AA21">
            <v>0</v>
          </cell>
          <cell r="AB21">
            <v>0</v>
          </cell>
          <cell r="AC21" t="str">
            <v>01005</v>
          </cell>
          <cell r="AD21" t="str">
            <v>Layla Bitoy</v>
          </cell>
          <cell r="AE21">
            <v>0.25</v>
          </cell>
          <cell r="AH21" t="str">
            <v>Alabama Power</v>
          </cell>
          <cell r="AL21" t="b">
            <v>0</v>
          </cell>
          <cell r="AM21" t="str">
            <v>X</v>
          </cell>
        </row>
        <row r="22">
          <cell r="A22" t="str">
            <v>Alabama PowerMAR-11</v>
          </cell>
          <cell r="B22" t="b">
            <v>1</v>
          </cell>
          <cell r="C22">
            <v>3</v>
          </cell>
          <cell r="D22">
            <v>315</v>
          </cell>
          <cell r="E22" t="str">
            <v>Alabama Power</v>
          </cell>
          <cell r="F22" t="str">
            <v>2011 03</v>
          </cell>
          <cell r="G22" t="str">
            <v>MAR-11</v>
          </cell>
          <cell r="H22">
            <v>7299</v>
          </cell>
          <cell r="I22">
            <v>655</v>
          </cell>
          <cell r="J22">
            <v>970</v>
          </cell>
          <cell r="K22">
            <v>651</v>
          </cell>
          <cell r="L22">
            <v>0.13289491711193313</v>
          </cell>
          <cell r="M22">
            <v>4</v>
          </cell>
          <cell r="N22">
            <v>47412.19</v>
          </cell>
          <cell r="P22">
            <v>557.98</v>
          </cell>
          <cell r="Q22">
            <v>139.495</v>
          </cell>
          <cell r="R22">
            <v>602</v>
          </cell>
          <cell r="S22">
            <v>353</v>
          </cell>
          <cell r="T22">
            <v>46854.21</v>
          </cell>
          <cell r="U22">
            <v>11713.5525</v>
          </cell>
          <cell r="V22">
            <v>47412.19</v>
          </cell>
          <cell r="W22">
            <v>134.31215297450424</v>
          </cell>
          <cell r="X22">
            <v>11853.047500000001</v>
          </cell>
          <cell r="Y22" t="str">
            <v>2011</v>
          </cell>
          <cell r="Z22" t="str">
            <v>Q1</v>
          </cell>
          <cell r="AA22">
            <v>0</v>
          </cell>
          <cell r="AB22">
            <v>0</v>
          </cell>
          <cell r="AC22" t="str">
            <v>01005</v>
          </cell>
          <cell r="AD22" t="str">
            <v>Layla Bitoy</v>
          </cell>
          <cell r="AE22">
            <v>0.25</v>
          </cell>
          <cell r="AH22" t="str">
            <v>Alabama Power</v>
          </cell>
          <cell r="AL22" t="b">
            <v>0</v>
          </cell>
          <cell r="AM22" t="str">
            <v>X</v>
          </cell>
        </row>
        <row r="23">
          <cell r="A23" t="str">
            <v>Alabama PowerAPR-11</v>
          </cell>
          <cell r="B23" t="b">
            <v>1</v>
          </cell>
          <cell r="C23">
            <v>4</v>
          </cell>
          <cell r="D23">
            <v>307</v>
          </cell>
          <cell r="E23" t="str">
            <v>Alabama Power</v>
          </cell>
          <cell r="F23" t="str">
            <v>2011 04</v>
          </cell>
          <cell r="G23" t="str">
            <v>APR-11</v>
          </cell>
          <cell r="H23">
            <v>6428</v>
          </cell>
          <cell r="I23">
            <v>703</v>
          </cell>
          <cell r="J23">
            <v>1010</v>
          </cell>
          <cell r="K23">
            <v>691</v>
          </cell>
          <cell r="L23">
            <v>0.15712507778469198</v>
          </cell>
          <cell r="M23">
            <v>12</v>
          </cell>
          <cell r="N23">
            <v>51598.89</v>
          </cell>
          <cell r="P23">
            <v>663</v>
          </cell>
          <cell r="Q23">
            <v>165.75</v>
          </cell>
          <cell r="R23">
            <v>618</v>
          </cell>
          <cell r="S23">
            <v>380</v>
          </cell>
          <cell r="T23">
            <v>50935.88999999997</v>
          </cell>
          <cell r="U23">
            <v>12733.972499999993</v>
          </cell>
          <cell r="V23">
            <v>51598.88999999997</v>
          </cell>
          <cell r="W23">
            <v>135.78655263157887</v>
          </cell>
          <cell r="X23">
            <v>12899.722499999993</v>
          </cell>
          <cell r="Y23" t="str">
            <v>2011</v>
          </cell>
          <cell r="Z23" t="str">
            <v>Q2</v>
          </cell>
          <cell r="AA23">
            <v>0</v>
          </cell>
          <cell r="AB23">
            <v>0</v>
          </cell>
          <cell r="AC23" t="str">
            <v>01005</v>
          </cell>
          <cell r="AD23" t="str">
            <v>Layla Bitoy</v>
          </cell>
          <cell r="AE23">
            <v>0.25</v>
          </cell>
          <cell r="AH23" t="str">
            <v>Alabama Power</v>
          </cell>
          <cell r="AL23" t="b">
            <v>0</v>
          </cell>
          <cell r="AM23" t="str">
            <v>X</v>
          </cell>
        </row>
        <row r="24">
          <cell r="A24" t="str">
            <v>Alabama PowerMAY-11</v>
          </cell>
          <cell r="B24" t="b">
            <v>1</v>
          </cell>
          <cell r="C24">
            <v>5</v>
          </cell>
          <cell r="D24">
            <v>411</v>
          </cell>
          <cell r="E24" t="str">
            <v>Alabama Power</v>
          </cell>
          <cell r="F24" t="str">
            <v>2011 05</v>
          </cell>
          <cell r="G24" t="str">
            <v>MAY-11</v>
          </cell>
          <cell r="H24">
            <v>8815</v>
          </cell>
          <cell r="I24">
            <v>861</v>
          </cell>
          <cell r="J24">
            <v>1272</v>
          </cell>
          <cell r="K24">
            <v>848</v>
          </cell>
          <cell r="L24">
            <v>0.14429948950652297</v>
          </cell>
          <cell r="M24">
            <v>13</v>
          </cell>
          <cell r="N24">
            <v>72709.67</v>
          </cell>
          <cell r="P24">
            <v>1376.7000000000003</v>
          </cell>
          <cell r="Q24">
            <v>344.17500000000007</v>
          </cell>
          <cell r="R24">
            <v>747</v>
          </cell>
          <cell r="S24">
            <v>456</v>
          </cell>
          <cell r="T24">
            <v>71332.969999999972</v>
          </cell>
          <cell r="U24">
            <v>17833.242499999993</v>
          </cell>
          <cell r="V24">
            <v>72709.669999999969</v>
          </cell>
          <cell r="W24">
            <v>159.45103070175432</v>
          </cell>
          <cell r="X24">
            <v>18177.417499999992</v>
          </cell>
          <cell r="Y24" t="str">
            <v>2011</v>
          </cell>
          <cell r="Z24" t="str">
            <v>Q2</v>
          </cell>
          <cell r="AA24">
            <v>0</v>
          </cell>
          <cell r="AB24">
            <v>0</v>
          </cell>
          <cell r="AC24" t="str">
            <v>01005</v>
          </cell>
          <cell r="AD24" t="str">
            <v>Layla Bitoy</v>
          </cell>
          <cell r="AE24">
            <v>0.25</v>
          </cell>
          <cell r="AH24" t="str">
            <v>Alabama Power</v>
          </cell>
          <cell r="AL24" t="b">
            <v>0</v>
          </cell>
          <cell r="AM24" t="str">
            <v>X</v>
          </cell>
        </row>
        <row r="25">
          <cell r="A25" t="str">
            <v>Alabama PowerJUN-11</v>
          </cell>
          <cell r="B25" t="b">
            <v>1</v>
          </cell>
          <cell r="C25">
            <v>6</v>
          </cell>
          <cell r="D25">
            <v>362</v>
          </cell>
          <cell r="E25" t="str">
            <v>Alabama Power</v>
          </cell>
          <cell r="F25" t="str">
            <v>2011 06</v>
          </cell>
          <cell r="G25" t="str">
            <v>JUN-11</v>
          </cell>
          <cell r="H25">
            <v>9643</v>
          </cell>
          <cell r="I25">
            <v>907</v>
          </cell>
          <cell r="J25">
            <v>1269</v>
          </cell>
          <cell r="K25">
            <v>897</v>
          </cell>
          <cell r="L25">
            <v>0.13159805039925335</v>
          </cell>
          <cell r="M25">
            <v>10</v>
          </cell>
          <cell r="N25">
            <v>82270.31</v>
          </cell>
          <cell r="P25">
            <v>3377.98</v>
          </cell>
          <cell r="Q25">
            <v>844.495</v>
          </cell>
          <cell r="R25">
            <v>801</v>
          </cell>
          <cell r="S25">
            <v>498</v>
          </cell>
          <cell r="T25">
            <v>78892.329999999987</v>
          </cell>
          <cell r="U25">
            <v>19723.082499999997</v>
          </cell>
          <cell r="V25">
            <v>82270.309999999983</v>
          </cell>
          <cell r="W25">
            <v>165.20142570281121</v>
          </cell>
          <cell r="X25">
            <v>20567.577499999996</v>
          </cell>
          <cell r="Y25" t="str">
            <v>2011</v>
          </cell>
          <cell r="Z25" t="str">
            <v>Q2</v>
          </cell>
          <cell r="AA25">
            <v>0</v>
          </cell>
          <cell r="AB25">
            <v>0</v>
          </cell>
          <cell r="AC25" t="str">
            <v>01005</v>
          </cell>
          <cell r="AD25" t="str">
            <v>Layla Bitoy</v>
          </cell>
          <cell r="AE25">
            <v>0.25</v>
          </cell>
          <cell r="AH25" t="str">
            <v>Alabama Power</v>
          </cell>
          <cell r="AL25" t="b">
            <v>0</v>
          </cell>
          <cell r="AM25" t="str">
            <v>X</v>
          </cell>
        </row>
        <row r="26">
          <cell r="A26" t="str">
            <v>Alabama PowerJUL-11</v>
          </cell>
          <cell r="B26" t="b">
            <v>1</v>
          </cell>
          <cell r="C26">
            <v>7</v>
          </cell>
          <cell r="D26">
            <v>476</v>
          </cell>
          <cell r="E26" t="str">
            <v>Alabama Power</v>
          </cell>
          <cell r="F26" t="str">
            <v>2011 07</v>
          </cell>
          <cell r="G26" t="str">
            <v>JUL-11</v>
          </cell>
          <cell r="H26">
            <v>9935</v>
          </cell>
          <cell r="I26">
            <v>1189</v>
          </cell>
          <cell r="J26">
            <v>1665</v>
          </cell>
          <cell r="K26">
            <v>1168</v>
          </cell>
          <cell r="L26">
            <v>0.16758933064921994</v>
          </cell>
          <cell r="M26">
            <v>21</v>
          </cell>
          <cell r="N26">
            <v>82144.52</v>
          </cell>
          <cell r="P26">
            <v>1362</v>
          </cell>
          <cell r="Q26">
            <v>340.5</v>
          </cell>
          <cell r="R26">
            <v>908</v>
          </cell>
          <cell r="S26">
            <v>599</v>
          </cell>
          <cell r="T26">
            <v>80782.519999999975</v>
          </cell>
          <cell r="U26">
            <v>20195.629999999994</v>
          </cell>
          <cell r="V26">
            <v>82144.519999999975</v>
          </cell>
          <cell r="W26">
            <v>137.13609348914855</v>
          </cell>
          <cell r="X26">
            <v>20536.129999999994</v>
          </cell>
          <cell r="Y26" t="str">
            <v>2011</v>
          </cell>
          <cell r="Z26" t="str">
            <v>Q3</v>
          </cell>
          <cell r="AA26">
            <v>0</v>
          </cell>
          <cell r="AB26">
            <v>0</v>
          </cell>
          <cell r="AC26" t="str">
            <v>01005</v>
          </cell>
          <cell r="AD26" t="str">
            <v>Layla Bitoy</v>
          </cell>
          <cell r="AE26">
            <v>0.25</v>
          </cell>
          <cell r="AH26" t="str">
            <v>Alabama Power</v>
          </cell>
          <cell r="AL26" t="b">
            <v>0</v>
          </cell>
          <cell r="AM26" t="str">
            <v>X</v>
          </cell>
        </row>
        <row r="27">
          <cell r="A27" t="str">
            <v>Alabama Power - WebFEB-11</v>
          </cell>
          <cell r="B27" t="b">
            <v>1</v>
          </cell>
          <cell r="C27">
            <v>2</v>
          </cell>
          <cell r="D27">
            <v>0</v>
          </cell>
          <cell r="E27" t="str">
            <v>Alabama Power - Web</v>
          </cell>
          <cell r="F27" t="str">
            <v>2011 02</v>
          </cell>
          <cell r="G27" t="str">
            <v>FEB-11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42.77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42.769999999999996</v>
          </cell>
          <cell r="U27">
            <v>10.692499999999999</v>
          </cell>
          <cell r="V27">
            <v>42.769999999999996</v>
          </cell>
          <cell r="W27">
            <v>0</v>
          </cell>
          <cell r="X27">
            <v>10.692499999999999</v>
          </cell>
          <cell r="Y27" t="str">
            <v>2011</v>
          </cell>
          <cell r="Z27" t="str">
            <v>Q1</v>
          </cell>
          <cell r="AA27">
            <v>0</v>
          </cell>
          <cell r="AB27">
            <v>0</v>
          </cell>
          <cell r="AC27" t="str">
            <v>01006</v>
          </cell>
          <cell r="AD27" t="str">
            <v>Layla Bitoy</v>
          </cell>
          <cell r="AE27">
            <v>0.25</v>
          </cell>
          <cell r="AH27" t="str">
            <v>Alabama Power</v>
          </cell>
          <cell r="AL27" t="b">
            <v>0</v>
          </cell>
          <cell r="AM27" t="str">
            <v>X</v>
          </cell>
        </row>
        <row r="28">
          <cell r="A28" t="str">
            <v>Alabama Power - WebJUL-11</v>
          </cell>
          <cell r="B28" t="b">
            <v>1</v>
          </cell>
          <cell r="C28">
            <v>7</v>
          </cell>
          <cell r="D28">
            <v>0</v>
          </cell>
          <cell r="E28" t="str">
            <v>Alabama Power - Web</v>
          </cell>
          <cell r="F28" t="str">
            <v>2011 07</v>
          </cell>
          <cell r="G28" t="str">
            <v>JUL-11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90.73</v>
          </cell>
          <cell r="P28">
            <v>0</v>
          </cell>
          <cell r="Q28">
            <v>0</v>
          </cell>
          <cell r="R28">
            <v>2</v>
          </cell>
          <cell r="S28">
            <v>1</v>
          </cell>
          <cell r="T28">
            <v>90.73</v>
          </cell>
          <cell r="U28">
            <v>22.682500000000001</v>
          </cell>
          <cell r="V28">
            <v>90.73</v>
          </cell>
          <cell r="W28">
            <v>90.73</v>
          </cell>
          <cell r="X28">
            <v>22.682500000000001</v>
          </cell>
          <cell r="Y28" t="str">
            <v>2011</v>
          </cell>
          <cell r="Z28" t="str">
            <v>Q3</v>
          </cell>
          <cell r="AA28">
            <v>0</v>
          </cell>
          <cell r="AB28">
            <v>0</v>
          </cell>
          <cell r="AC28" t="str">
            <v>01006</v>
          </cell>
          <cell r="AD28" t="str">
            <v>Layla Bitoy</v>
          </cell>
          <cell r="AE28">
            <v>0.25</v>
          </cell>
          <cell r="AH28" t="str">
            <v>Alabama Power</v>
          </cell>
          <cell r="AL28" t="b">
            <v>0</v>
          </cell>
          <cell r="AM28" t="str">
            <v>X</v>
          </cell>
        </row>
        <row r="29">
          <cell r="A29" t="str">
            <v>Allconnect WebsiteJAN-11</v>
          </cell>
          <cell r="B29" t="b">
            <v>0</v>
          </cell>
          <cell r="C29">
            <v>1</v>
          </cell>
          <cell r="D29">
            <v>0</v>
          </cell>
          <cell r="E29" t="str">
            <v>Allconnect Website</v>
          </cell>
          <cell r="F29" t="str">
            <v>2011 01</v>
          </cell>
          <cell r="G29" t="str">
            <v>JAN-11</v>
          </cell>
          <cell r="H29">
            <v>0</v>
          </cell>
          <cell r="I29">
            <v>1170</v>
          </cell>
          <cell r="J29">
            <v>1170</v>
          </cell>
          <cell r="K29">
            <v>1137</v>
          </cell>
          <cell r="L29">
            <v>0</v>
          </cell>
          <cell r="M29">
            <v>33</v>
          </cell>
          <cell r="N29">
            <v>10905.29</v>
          </cell>
          <cell r="P29">
            <v>41.08</v>
          </cell>
          <cell r="Q29">
            <v>0</v>
          </cell>
          <cell r="R29">
            <v>157</v>
          </cell>
          <cell r="S29">
            <v>151</v>
          </cell>
          <cell r="T29">
            <v>10864.209999999992</v>
          </cell>
          <cell r="U29">
            <v>0</v>
          </cell>
          <cell r="V29">
            <v>10905.289999999992</v>
          </cell>
          <cell r="W29">
            <v>72.220463576158892</v>
          </cell>
          <cell r="X29">
            <v>0</v>
          </cell>
          <cell r="Y29" t="str">
            <v>2011</v>
          </cell>
          <cell r="Z29" t="str">
            <v>Q1</v>
          </cell>
          <cell r="AA29">
            <v>0</v>
          </cell>
          <cell r="AB29">
            <v>0</v>
          </cell>
          <cell r="AC29" t="str">
            <v>03001</v>
          </cell>
          <cell r="AL29" t="b">
            <v>0</v>
          </cell>
        </row>
        <row r="30">
          <cell r="A30" t="str">
            <v>Allconnect WebsiteFEB-11</v>
          </cell>
          <cell r="B30" t="b">
            <v>0</v>
          </cell>
          <cell r="C30">
            <v>2</v>
          </cell>
          <cell r="D30">
            <v>0</v>
          </cell>
          <cell r="E30" t="str">
            <v>Allconnect Website</v>
          </cell>
          <cell r="F30" t="str">
            <v>2011 02</v>
          </cell>
          <cell r="G30" t="str">
            <v>FEB-11</v>
          </cell>
          <cell r="H30">
            <v>0</v>
          </cell>
          <cell r="I30">
            <v>1294</v>
          </cell>
          <cell r="J30">
            <v>1294</v>
          </cell>
          <cell r="K30">
            <v>1290</v>
          </cell>
          <cell r="L30">
            <v>0</v>
          </cell>
          <cell r="M30">
            <v>4</v>
          </cell>
          <cell r="N30">
            <v>17423.669999999998</v>
          </cell>
          <cell r="P30">
            <v>170.94</v>
          </cell>
          <cell r="Q30">
            <v>0</v>
          </cell>
          <cell r="R30">
            <v>191</v>
          </cell>
          <cell r="S30">
            <v>192</v>
          </cell>
          <cell r="T30">
            <v>17252.729999999996</v>
          </cell>
          <cell r="U30">
            <v>0</v>
          </cell>
          <cell r="V30">
            <v>17423.669999999995</v>
          </cell>
          <cell r="W30">
            <v>90.748281249999977</v>
          </cell>
          <cell r="X30">
            <v>0</v>
          </cell>
          <cell r="Y30" t="str">
            <v>2011</v>
          </cell>
          <cell r="Z30" t="str">
            <v>Q1</v>
          </cell>
          <cell r="AA30">
            <v>0</v>
          </cell>
          <cell r="AB30">
            <v>0</v>
          </cell>
          <cell r="AC30" t="str">
            <v>03001</v>
          </cell>
          <cell r="AL30" t="b">
            <v>0</v>
          </cell>
        </row>
        <row r="31">
          <cell r="A31" t="str">
            <v>Allconnect WebsiteMAR-11</v>
          </cell>
          <cell r="B31" t="b">
            <v>0</v>
          </cell>
          <cell r="C31">
            <v>3</v>
          </cell>
          <cell r="D31">
            <v>0</v>
          </cell>
          <cell r="E31" t="str">
            <v>Allconnect Website</v>
          </cell>
          <cell r="F31" t="str">
            <v>2011 03</v>
          </cell>
          <cell r="G31" t="str">
            <v>MAR-11</v>
          </cell>
          <cell r="H31">
            <v>0</v>
          </cell>
          <cell r="I31">
            <v>1691</v>
          </cell>
          <cell r="J31">
            <v>1691</v>
          </cell>
          <cell r="K31">
            <v>1688</v>
          </cell>
          <cell r="L31">
            <v>0</v>
          </cell>
          <cell r="M31">
            <v>3</v>
          </cell>
          <cell r="N31">
            <v>21766.51</v>
          </cell>
          <cell r="P31">
            <v>217.52</v>
          </cell>
          <cell r="Q31">
            <v>0</v>
          </cell>
          <cell r="R31">
            <v>227</v>
          </cell>
          <cell r="S31">
            <v>249</v>
          </cell>
          <cell r="T31">
            <v>21548.989999999994</v>
          </cell>
          <cell r="U31">
            <v>0</v>
          </cell>
          <cell r="V31">
            <v>21766.509999999995</v>
          </cell>
          <cell r="W31">
            <v>87.415702811244955</v>
          </cell>
          <cell r="X31">
            <v>0</v>
          </cell>
          <cell r="Y31" t="str">
            <v>2011</v>
          </cell>
          <cell r="Z31" t="str">
            <v>Q1</v>
          </cell>
          <cell r="AA31">
            <v>0</v>
          </cell>
          <cell r="AB31">
            <v>0</v>
          </cell>
          <cell r="AC31" t="str">
            <v>03001</v>
          </cell>
          <cell r="AL31" t="b">
            <v>0</v>
          </cell>
        </row>
        <row r="32">
          <cell r="A32" t="str">
            <v>Allconnect WebsiteAPR-11</v>
          </cell>
          <cell r="B32" t="b">
            <v>0</v>
          </cell>
          <cell r="C32">
            <v>4</v>
          </cell>
          <cell r="D32">
            <v>0</v>
          </cell>
          <cell r="E32" t="str">
            <v>Allconnect Website</v>
          </cell>
          <cell r="F32" t="str">
            <v>2011 04</v>
          </cell>
          <cell r="G32" t="str">
            <v>APR-11</v>
          </cell>
          <cell r="H32">
            <v>0</v>
          </cell>
          <cell r="I32">
            <v>1516</v>
          </cell>
          <cell r="J32">
            <v>1516</v>
          </cell>
          <cell r="K32">
            <v>1482</v>
          </cell>
          <cell r="L32">
            <v>0</v>
          </cell>
          <cell r="M32">
            <v>34</v>
          </cell>
          <cell r="N32">
            <v>15141.05</v>
          </cell>
          <cell r="P32">
            <v>164.71</v>
          </cell>
          <cell r="Q32">
            <v>0</v>
          </cell>
          <cell r="R32">
            <v>175</v>
          </cell>
          <cell r="S32">
            <v>155</v>
          </cell>
          <cell r="T32">
            <v>14976.339999999989</v>
          </cell>
          <cell r="U32">
            <v>0</v>
          </cell>
          <cell r="V32">
            <v>15141.049999999988</v>
          </cell>
          <cell r="W32">
            <v>97.684193548387029</v>
          </cell>
          <cell r="X32">
            <v>0</v>
          </cell>
          <cell r="Y32" t="str">
            <v>2011</v>
          </cell>
          <cell r="Z32" t="str">
            <v>Q2</v>
          </cell>
          <cell r="AA32">
            <v>0</v>
          </cell>
          <cell r="AB32">
            <v>0</v>
          </cell>
          <cell r="AC32" t="str">
            <v>03001</v>
          </cell>
          <cell r="AL32" t="b">
            <v>0</v>
          </cell>
        </row>
        <row r="33">
          <cell r="A33" t="str">
            <v>Allconnect WebsiteMAY-11</v>
          </cell>
          <cell r="B33" t="b">
            <v>0</v>
          </cell>
          <cell r="C33">
            <v>5</v>
          </cell>
          <cell r="D33">
            <v>1</v>
          </cell>
          <cell r="E33" t="str">
            <v>Allconnect Website</v>
          </cell>
          <cell r="F33" t="str">
            <v>2011 05</v>
          </cell>
          <cell r="G33" t="str">
            <v>MAY-11</v>
          </cell>
          <cell r="H33">
            <v>0</v>
          </cell>
          <cell r="I33">
            <v>2729</v>
          </cell>
          <cell r="J33">
            <v>2730</v>
          </cell>
          <cell r="K33">
            <v>1699</v>
          </cell>
          <cell r="L33">
            <v>0</v>
          </cell>
          <cell r="M33">
            <v>1030</v>
          </cell>
          <cell r="N33">
            <v>20687.93</v>
          </cell>
          <cell r="P33">
            <v>251.78</v>
          </cell>
          <cell r="Q33">
            <v>0</v>
          </cell>
          <cell r="R33">
            <v>214</v>
          </cell>
          <cell r="S33">
            <v>233</v>
          </cell>
          <cell r="T33">
            <v>20436.150000000009</v>
          </cell>
          <cell r="U33">
            <v>0</v>
          </cell>
          <cell r="V33">
            <v>20687.930000000008</v>
          </cell>
          <cell r="W33">
            <v>88.789399141630938</v>
          </cell>
          <cell r="X33">
            <v>0</v>
          </cell>
          <cell r="Y33" t="str">
            <v>2011</v>
          </cell>
          <cell r="Z33" t="str">
            <v>Q2</v>
          </cell>
          <cell r="AA33">
            <v>0</v>
          </cell>
          <cell r="AB33">
            <v>0</v>
          </cell>
          <cell r="AC33" t="str">
            <v>03001</v>
          </cell>
          <cell r="AL33" t="b">
            <v>0</v>
          </cell>
        </row>
        <row r="34">
          <cell r="A34" t="str">
            <v>Allconnect WebsiteJUN-11</v>
          </cell>
          <cell r="B34" t="b">
            <v>0</v>
          </cell>
          <cell r="C34">
            <v>6</v>
          </cell>
          <cell r="D34">
            <v>0</v>
          </cell>
          <cell r="E34" t="str">
            <v>Allconnect Website</v>
          </cell>
          <cell r="F34" t="str">
            <v>2011 06</v>
          </cell>
          <cell r="G34" t="str">
            <v>JUN-11</v>
          </cell>
          <cell r="H34">
            <v>0</v>
          </cell>
          <cell r="I34">
            <v>5166</v>
          </cell>
          <cell r="J34">
            <v>5166</v>
          </cell>
          <cell r="K34">
            <v>2920</v>
          </cell>
          <cell r="L34">
            <v>0</v>
          </cell>
          <cell r="M34">
            <v>2246</v>
          </cell>
          <cell r="N34">
            <v>39253.86</v>
          </cell>
          <cell r="P34">
            <v>99.35</v>
          </cell>
          <cell r="Q34">
            <v>0</v>
          </cell>
          <cell r="R34">
            <v>351</v>
          </cell>
          <cell r="S34">
            <v>348</v>
          </cell>
          <cell r="T34">
            <v>39154.509999999987</v>
          </cell>
          <cell r="U34">
            <v>0</v>
          </cell>
          <cell r="V34">
            <v>39253.859999999986</v>
          </cell>
          <cell r="W34">
            <v>112.79844827586203</v>
          </cell>
          <cell r="X34">
            <v>0</v>
          </cell>
          <cell r="Y34" t="str">
            <v>2011</v>
          </cell>
          <cell r="Z34" t="str">
            <v>Q2</v>
          </cell>
          <cell r="AA34">
            <v>0</v>
          </cell>
          <cell r="AB34">
            <v>0</v>
          </cell>
          <cell r="AC34" t="str">
            <v>03001</v>
          </cell>
          <cell r="AL34" t="b">
            <v>0</v>
          </cell>
        </row>
        <row r="35">
          <cell r="A35" t="str">
            <v>Allconnect WebsiteJUL-11</v>
          </cell>
          <cell r="B35" t="b">
            <v>0</v>
          </cell>
          <cell r="C35">
            <v>7</v>
          </cell>
          <cell r="D35">
            <v>0</v>
          </cell>
          <cell r="E35" t="str">
            <v>Allconnect Website</v>
          </cell>
          <cell r="F35" t="str">
            <v>2011 07</v>
          </cell>
          <cell r="G35" t="str">
            <v>JUL-11</v>
          </cell>
          <cell r="H35">
            <v>0</v>
          </cell>
          <cell r="I35">
            <v>2082</v>
          </cell>
          <cell r="J35">
            <v>2082</v>
          </cell>
          <cell r="K35">
            <v>1431</v>
          </cell>
          <cell r="L35">
            <v>0</v>
          </cell>
          <cell r="M35">
            <v>651</v>
          </cell>
          <cell r="N35">
            <v>29320.71</v>
          </cell>
          <cell r="P35">
            <v>0</v>
          </cell>
          <cell r="Q35">
            <v>0</v>
          </cell>
          <cell r="R35">
            <v>287</v>
          </cell>
          <cell r="S35">
            <v>275</v>
          </cell>
          <cell r="T35">
            <v>29320.709999999992</v>
          </cell>
          <cell r="U35">
            <v>0</v>
          </cell>
          <cell r="V35">
            <v>29320.709999999992</v>
          </cell>
          <cell r="W35">
            <v>106.62076363636361</v>
          </cell>
          <cell r="X35">
            <v>0</v>
          </cell>
          <cell r="Y35" t="str">
            <v>2011</v>
          </cell>
          <cell r="Z35" t="str">
            <v>Q3</v>
          </cell>
          <cell r="AA35">
            <v>0</v>
          </cell>
          <cell r="AB35">
            <v>0</v>
          </cell>
          <cell r="AC35" t="str">
            <v>03001</v>
          </cell>
          <cell r="AL35" t="b">
            <v>0</v>
          </cell>
        </row>
        <row r="36">
          <cell r="A36" t="str">
            <v>Allegheny EnergyMAY-11</v>
          </cell>
          <cell r="B36" t="b">
            <v>0</v>
          </cell>
          <cell r="C36">
            <v>5</v>
          </cell>
          <cell r="D36">
            <v>3</v>
          </cell>
          <cell r="E36" t="str">
            <v>Allegheny Energy</v>
          </cell>
          <cell r="F36" t="str">
            <v>2011 05</v>
          </cell>
          <cell r="G36" t="str">
            <v>MAY-11</v>
          </cell>
          <cell r="H36">
            <v>0</v>
          </cell>
          <cell r="I36">
            <v>4</v>
          </cell>
          <cell r="J36">
            <v>7</v>
          </cell>
          <cell r="K36">
            <v>4</v>
          </cell>
          <cell r="L36">
            <v>0</v>
          </cell>
          <cell r="M36">
            <v>0</v>
          </cell>
          <cell r="N36">
            <v>3</v>
          </cell>
          <cell r="P36">
            <v>3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W36">
            <v>0</v>
          </cell>
          <cell r="X36">
            <v>0</v>
          </cell>
          <cell r="Y36" t="str">
            <v>2011</v>
          </cell>
          <cell r="Z36" t="str">
            <v>Q2</v>
          </cell>
          <cell r="AA36">
            <v>0</v>
          </cell>
          <cell r="AB36">
            <v>0</v>
          </cell>
          <cell r="AC36" t="str">
            <v>01210</v>
          </cell>
          <cell r="AE36">
            <v>0</v>
          </cell>
          <cell r="AF36">
            <v>0</v>
          </cell>
          <cell r="AG36">
            <v>0</v>
          </cell>
          <cell r="AH36" t="str">
            <v>First Energy</v>
          </cell>
          <cell r="AL36" t="b">
            <v>0</v>
          </cell>
          <cell r="AN36" t="str">
            <v>X</v>
          </cell>
        </row>
        <row r="37">
          <cell r="A37" t="str">
            <v>Allegheny EnergyJUN-11</v>
          </cell>
          <cell r="B37" t="b">
            <v>0</v>
          </cell>
          <cell r="C37">
            <v>6</v>
          </cell>
          <cell r="D37">
            <v>1</v>
          </cell>
          <cell r="E37" t="str">
            <v>Allegheny Energy</v>
          </cell>
          <cell r="F37" t="str">
            <v>2011 06</v>
          </cell>
          <cell r="G37" t="str">
            <v>JUN-11</v>
          </cell>
          <cell r="H37">
            <v>0</v>
          </cell>
          <cell r="I37">
            <v>13</v>
          </cell>
          <cell r="J37">
            <v>14</v>
          </cell>
          <cell r="K37">
            <v>10</v>
          </cell>
          <cell r="L37">
            <v>0</v>
          </cell>
          <cell r="M37">
            <v>3</v>
          </cell>
          <cell r="N37">
            <v>6</v>
          </cell>
          <cell r="P37">
            <v>6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W37">
            <v>0</v>
          </cell>
          <cell r="X37">
            <v>0</v>
          </cell>
          <cell r="Y37" t="str">
            <v>2011</v>
          </cell>
          <cell r="Z37" t="str">
            <v>Q2</v>
          </cell>
          <cell r="AA37">
            <v>0</v>
          </cell>
          <cell r="AB37">
            <v>0</v>
          </cell>
          <cell r="AC37" t="str">
            <v>01210</v>
          </cell>
          <cell r="AE37">
            <v>0</v>
          </cell>
          <cell r="AF37">
            <v>0</v>
          </cell>
          <cell r="AG37">
            <v>0</v>
          </cell>
          <cell r="AH37" t="str">
            <v>First Energy</v>
          </cell>
          <cell r="AL37" t="b">
            <v>0</v>
          </cell>
          <cell r="AN37" t="str">
            <v>X</v>
          </cell>
        </row>
        <row r="38">
          <cell r="A38" t="str">
            <v>Allegheny EnergyJUL-11</v>
          </cell>
          <cell r="B38" t="b">
            <v>0</v>
          </cell>
          <cell r="C38">
            <v>7</v>
          </cell>
          <cell r="D38">
            <v>14</v>
          </cell>
          <cell r="E38" t="str">
            <v>Allegheny Energy</v>
          </cell>
          <cell r="F38" t="str">
            <v>2011 07</v>
          </cell>
          <cell r="G38" t="str">
            <v>JUL-11</v>
          </cell>
          <cell r="H38">
            <v>510</v>
          </cell>
          <cell r="I38">
            <v>429</v>
          </cell>
          <cell r="J38">
            <v>443</v>
          </cell>
          <cell r="K38">
            <v>378</v>
          </cell>
          <cell r="L38">
            <v>0.86862745098039218</v>
          </cell>
          <cell r="M38">
            <v>51</v>
          </cell>
          <cell r="N38">
            <v>7100.9</v>
          </cell>
          <cell r="P38">
            <v>171</v>
          </cell>
          <cell r="Q38">
            <v>0</v>
          </cell>
          <cell r="R38">
            <v>127</v>
          </cell>
          <cell r="S38">
            <v>60</v>
          </cell>
          <cell r="T38">
            <v>6929.8999999999987</v>
          </cell>
          <cell r="U38">
            <v>0</v>
          </cell>
          <cell r="V38">
            <v>7100.8999999999987</v>
          </cell>
          <cell r="W38">
            <v>118.34833333333331</v>
          </cell>
          <cell r="X38">
            <v>0</v>
          </cell>
          <cell r="Y38" t="str">
            <v>2011</v>
          </cell>
          <cell r="Z38" t="str">
            <v>Q3</v>
          </cell>
          <cell r="AA38">
            <v>0</v>
          </cell>
          <cell r="AB38">
            <v>0</v>
          </cell>
          <cell r="AC38" t="str">
            <v>01210</v>
          </cell>
          <cell r="AE38">
            <v>0</v>
          </cell>
          <cell r="AF38">
            <v>0</v>
          </cell>
          <cell r="AG38">
            <v>0</v>
          </cell>
          <cell r="AH38" t="str">
            <v>First Energy</v>
          </cell>
          <cell r="AL38" t="b">
            <v>0</v>
          </cell>
          <cell r="AN38" t="str">
            <v>X</v>
          </cell>
        </row>
        <row r="39">
          <cell r="A39" t="str">
            <v>AlliantJAN-11</v>
          </cell>
          <cell r="B39" t="b">
            <v>1</v>
          </cell>
          <cell r="C39">
            <v>1</v>
          </cell>
          <cell r="D39">
            <v>31</v>
          </cell>
          <cell r="E39" t="str">
            <v>Alliant</v>
          </cell>
          <cell r="F39" t="str">
            <v>2011 01</v>
          </cell>
          <cell r="G39" t="str">
            <v>JAN-11</v>
          </cell>
          <cell r="H39">
            <v>3563</v>
          </cell>
          <cell r="I39">
            <v>2326</v>
          </cell>
          <cell r="J39">
            <v>2357</v>
          </cell>
          <cell r="K39">
            <v>2304</v>
          </cell>
          <cell r="L39">
            <v>0.66152119000841991</v>
          </cell>
          <cell r="M39">
            <v>22</v>
          </cell>
          <cell r="N39">
            <v>31341.18</v>
          </cell>
          <cell r="P39">
            <v>0</v>
          </cell>
          <cell r="Q39">
            <v>0</v>
          </cell>
          <cell r="R39">
            <v>643</v>
          </cell>
          <cell r="S39">
            <v>341</v>
          </cell>
          <cell r="T39">
            <v>31341.179999999997</v>
          </cell>
          <cell r="U39">
            <v>0</v>
          </cell>
          <cell r="V39">
            <v>31341.179999999997</v>
          </cell>
          <cell r="W39">
            <v>91.909618768328443</v>
          </cell>
          <cell r="X39">
            <v>0</v>
          </cell>
          <cell r="Y39" t="str">
            <v>2011</v>
          </cell>
          <cell r="Z39" t="str">
            <v>Q1</v>
          </cell>
          <cell r="AA39">
            <v>0</v>
          </cell>
          <cell r="AB39">
            <v>0</v>
          </cell>
          <cell r="AC39" t="str">
            <v>01011</v>
          </cell>
          <cell r="AD39" t="str">
            <v>Lynn Morris</v>
          </cell>
          <cell r="AH39" t="str">
            <v>Alliant</v>
          </cell>
          <cell r="AL39" t="b">
            <v>0</v>
          </cell>
          <cell r="AN39" t="str">
            <v>X</v>
          </cell>
        </row>
        <row r="40">
          <cell r="A40" t="str">
            <v>AlliantFEB-11</v>
          </cell>
          <cell r="B40" t="b">
            <v>1</v>
          </cell>
          <cell r="C40">
            <v>2</v>
          </cell>
          <cell r="D40">
            <v>32</v>
          </cell>
          <cell r="E40" t="str">
            <v>Alliant</v>
          </cell>
          <cell r="F40" t="str">
            <v>2011 02</v>
          </cell>
          <cell r="G40" t="str">
            <v>FEB-11</v>
          </cell>
          <cell r="H40">
            <v>2591</v>
          </cell>
          <cell r="I40">
            <v>2426</v>
          </cell>
          <cell r="J40">
            <v>2458</v>
          </cell>
          <cell r="K40">
            <v>2399</v>
          </cell>
          <cell r="L40">
            <v>0.94866846777306058</v>
          </cell>
          <cell r="M40">
            <v>27</v>
          </cell>
          <cell r="N40">
            <v>38368</v>
          </cell>
          <cell r="P40">
            <v>1118.5899999999999</v>
          </cell>
          <cell r="Q40">
            <v>0</v>
          </cell>
          <cell r="R40">
            <v>623</v>
          </cell>
          <cell r="S40">
            <v>316</v>
          </cell>
          <cell r="T40">
            <v>37249.410000000003</v>
          </cell>
          <cell r="U40">
            <v>0</v>
          </cell>
          <cell r="V40">
            <v>38368</v>
          </cell>
          <cell r="W40">
            <v>121.41772151898734</v>
          </cell>
          <cell r="X40">
            <v>7293.84</v>
          </cell>
          <cell r="Y40" t="str">
            <v>2011</v>
          </cell>
          <cell r="Z40" t="str">
            <v>Q1</v>
          </cell>
          <cell r="AA40">
            <v>0</v>
          </cell>
          <cell r="AB40">
            <v>0</v>
          </cell>
          <cell r="AC40" t="str">
            <v>01011</v>
          </cell>
          <cell r="AD40" t="str">
            <v>Lynn Morris</v>
          </cell>
          <cell r="AH40" t="str">
            <v>Alliant</v>
          </cell>
          <cell r="AL40" t="b">
            <v>0</v>
          </cell>
          <cell r="AN40" t="str">
            <v>X</v>
          </cell>
        </row>
        <row r="41">
          <cell r="A41" t="str">
            <v>AlliantMAR-11</v>
          </cell>
          <cell r="B41" t="b">
            <v>1</v>
          </cell>
          <cell r="C41">
            <v>3</v>
          </cell>
          <cell r="D41">
            <v>48</v>
          </cell>
          <cell r="E41" t="str">
            <v>Alliant</v>
          </cell>
          <cell r="F41" t="str">
            <v>2011 03</v>
          </cell>
          <cell r="G41" t="str">
            <v>MAR-11</v>
          </cell>
          <cell r="H41">
            <v>2881</v>
          </cell>
          <cell r="I41">
            <v>2126</v>
          </cell>
          <cell r="J41">
            <v>2174</v>
          </cell>
          <cell r="K41">
            <v>2103</v>
          </cell>
          <cell r="L41">
            <v>0.75459909753557797</v>
          </cell>
          <cell r="M41">
            <v>23</v>
          </cell>
          <cell r="N41">
            <v>36025.300000000003</v>
          </cell>
          <cell r="P41">
            <v>1036.48</v>
          </cell>
          <cell r="Q41">
            <v>0</v>
          </cell>
          <cell r="R41">
            <v>568</v>
          </cell>
          <cell r="S41">
            <v>320</v>
          </cell>
          <cell r="T41">
            <v>34988.820000000022</v>
          </cell>
          <cell r="U41">
            <v>0</v>
          </cell>
          <cell r="V41">
            <v>36025.300000000025</v>
          </cell>
          <cell r="W41">
            <v>112.57906250000008</v>
          </cell>
          <cell r="X41">
            <v>0</v>
          </cell>
          <cell r="Y41" t="str">
            <v>2011</v>
          </cell>
          <cell r="Z41" t="str">
            <v>Q1</v>
          </cell>
          <cell r="AA41">
            <v>0</v>
          </cell>
          <cell r="AB41">
            <v>0</v>
          </cell>
          <cell r="AC41" t="str">
            <v>01011</v>
          </cell>
          <cell r="AD41" t="str">
            <v>Lynn Morris</v>
          </cell>
          <cell r="AH41" t="str">
            <v>Alliant</v>
          </cell>
          <cell r="AL41" t="b">
            <v>0</v>
          </cell>
          <cell r="AN41" t="str">
            <v>X</v>
          </cell>
        </row>
        <row r="42">
          <cell r="A42" t="str">
            <v>AlliantAPR-11</v>
          </cell>
          <cell r="B42" t="b">
            <v>1</v>
          </cell>
          <cell r="C42">
            <v>4</v>
          </cell>
          <cell r="D42">
            <v>51</v>
          </cell>
          <cell r="E42" t="str">
            <v>Alliant</v>
          </cell>
          <cell r="F42" t="str">
            <v>2011 04</v>
          </cell>
          <cell r="G42" t="str">
            <v>APR-11</v>
          </cell>
          <cell r="H42">
            <v>3207</v>
          </cell>
          <cell r="I42">
            <v>2005</v>
          </cell>
          <cell r="J42">
            <v>2056</v>
          </cell>
          <cell r="K42">
            <v>1989</v>
          </cell>
          <cell r="L42">
            <v>0.64109759900218277</v>
          </cell>
          <cell r="M42">
            <v>16</v>
          </cell>
          <cell r="N42">
            <v>37134.97</v>
          </cell>
          <cell r="P42">
            <v>1210.5</v>
          </cell>
          <cell r="Q42">
            <v>0</v>
          </cell>
          <cell r="R42">
            <v>604</v>
          </cell>
          <cell r="S42">
            <v>347</v>
          </cell>
          <cell r="T42">
            <v>35924.469999999987</v>
          </cell>
          <cell r="U42">
            <v>0</v>
          </cell>
          <cell r="V42">
            <v>37134.969999999987</v>
          </cell>
          <cell r="W42">
            <v>107.01720461095097</v>
          </cell>
          <cell r="X42">
            <v>7082.83</v>
          </cell>
          <cell r="Y42" t="str">
            <v>2011</v>
          </cell>
          <cell r="Z42" t="str">
            <v>Q2</v>
          </cell>
          <cell r="AA42">
            <v>0</v>
          </cell>
          <cell r="AB42">
            <v>0</v>
          </cell>
          <cell r="AC42" t="str">
            <v>01011</v>
          </cell>
          <cell r="AD42" t="str">
            <v>Lynn Morris</v>
          </cell>
          <cell r="AH42" t="str">
            <v>Alliant</v>
          </cell>
          <cell r="AL42" t="b">
            <v>0</v>
          </cell>
          <cell r="AN42" t="str">
            <v>X</v>
          </cell>
        </row>
        <row r="43">
          <cell r="A43" t="str">
            <v>AlliantMAY-11</v>
          </cell>
          <cell r="B43" t="b">
            <v>1</v>
          </cell>
          <cell r="C43">
            <v>5</v>
          </cell>
          <cell r="D43">
            <v>78</v>
          </cell>
          <cell r="E43" t="str">
            <v>Alliant</v>
          </cell>
          <cell r="F43" t="str">
            <v>2011 05</v>
          </cell>
          <cell r="G43" t="str">
            <v>MAY-11</v>
          </cell>
          <cell r="H43">
            <v>4192</v>
          </cell>
          <cell r="I43">
            <v>2990</v>
          </cell>
          <cell r="J43">
            <v>3068</v>
          </cell>
          <cell r="K43">
            <v>2947</v>
          </cell>
          <cell r="L43">
            <v>0.73187022900763354</v>
          </cell>
          <cell r="M43">
            <v>43</v>
          </cell>
          <cell r="N43">
            <v>40786.589999999997</v>
          </cell>
          <cell r="P43">
            <v>3662.8500000000004</v>
          </cell>
          <cell r="Q43">
            <v>695.94</v>
          </cell>
          <cell r="R43">
            <v>826</v>
          </cell>
          <cell r="S43">
            <v>396</v>
          </cell>
          <cell r="T43">
            <v>37123.740000000034</v>
          </cell>
          <cell r="U43">
            <v>7053.51</v>
          </cell>
          <cell r="V43">
            <v>40786.590000000033</v>
          </cell>
          <cell r="W43">
            <v>102.99643939393948</v>
          </cell>
          <cell r="X43">
            <v>7766.7</v>
          </cell>
          <cell r="Y43" t="str">
            <v>2011</v>
          </cell>
          <cell r="Z43" t="str">
            <v>Q2</v>
          </cell>
          <cell r="AA43">
            <v>0</v>
          </cell>
          <cell r="AB43">
            <v>0</v>
          </cell>
          <cell r="AC43" t="str">
            <v>01011</v>
          </cell>
          <cell r="AD43" t="str">
            <v>Lynn Morris</v>
          </cell>
          <cell r="AH43" t="str">
            <v>Alliant</v>
          </cell>
          <cell r="AL43" t="b">
            <v>0</v>
          </cell>
          <cell r="AN43" t="str">
            <v>X</v>
          </cell>
        </row>
        <row r="44">
          <cell r="A44" t="str">
            <v>AlliantJUN-11</v>
          </cell>
          <cell r="B44" t="b">
            <v>1</v>
          </cell>
          <cell r="C44">
            <v>6</v>
          </cell>
          <cell r="D44">
            <v>81</v>
          </cell>
          <cell r="E44" t="str">
            <v>Alliant</v>
          </cell>
          <cell r="F44" t="str">
            <v>2011 06</v>
          </cell>
          <cell r="G44" t="str">
            <v>JUN-11</v>
          </cell>
          <cell r="H44">
            <v>4045</v>
          </cell>
          <cell r="I44">
            <v>2965</v>
          </cell>
          <cell r="J44">
            <v>3046</v>
          </cell>
          <cell r="K44">
            <v>2942</v>
          </cell>
          <cell r="L44">
            <v>0.75302843016069221</v>
          </cell>
          <cell r="M44">
            <v>23</v>
          </cell>
          <cell r="N44">
            <v>48497.95</v>
          </cell>
          <cell r="P44">
            <v>7553.95</v>
          </cell>
          <cell r="Q44">
            <v>1435.25</v>
          </cell>
          <cell r="R44">
            <v>820</v>
          </cell>
          <cell r="S44">
            <v>427</v>
          </cell>
          <cell r="T44">
            <v>40944</v>
          </cell>
          <cell r="U44">
            <v>0</v>
          </cell>
          <cell r="V44">
            <v>48497.95</v>
          </cell>
          <cell r="W44">
            <v>113.57833723653395</v>
          </cell>
          <cell r="X44">
            <v>9337.99</v>
          </cell>
          <cell r="Y44" t="str">
            <v>2011</v>
          </cell>
          <cell r="Z44" t="str">
            <v>Q2</v>
          </cell>
          <cell r="AA44">
            <v>0</v>
          </cell>
          <cell r="AB44">
            <v>0</v>
          </cell>
          <cell r="AC44" t="str">
            <v>01011</v>
          </cell>
          <cell r="AD44" t="str">
            <v>Lynn Morris</v>
          </cell>
          <cell r="AH44" t="str">
            <v>Alliant</v>
          </cell>
          <cell r="AL44" t="b">
            <v>0</v>
          </cell>
          <cell r="AN44" t="str">
            <v>X</v>
          </cell>
        </row>
        <row r="45">
          <cell r="A45" t="str">
            <v>AlliantJUL-11</v>
          </cell>
          <cell r="B45" t="b">
            <v>1</v>
          </cell>
          <cell r="C45">
            <v>7</v>
          </cell>
          <cell r="D45">
            <v>67</v>
          </cell>
          <cell r="E45" t="str">
            <v>Alliant</v>
          </cell>
          <cell r="F45" t="str">
            <v>2011 07</v>
          </cell>
          <cell r="G45" t="str">
            <v>JUL-11</v>
          </cell>
          <cell r="H45">
            <v>3425</v>
          </cell>
          <cell r="I45">
            <v>3200</v>
          </cell>
          <cell r="J45">
            <v>3267</v>
          </cell>
          <cell r="K45">
            <v>3167</v>
          </cell>
          <cell r="L45">
            <v>0.95386861313868609</v>
          </cell>
          <cell r="M45">
            <v>33</v>
          </cell>
          <cell r="N45">
            <v>45433.41</v>
          </cell>
          <cell r="P45">
            <v>2340</v>
          </cell>
          <cell r="Q45">
            <v>0</v>
          </cell>
          <cell r="R45">
            <v>716</v>
          </cell>
          <cell r="S45">
            <v>445</v>
          </cell>
          <cell r="T45">
            <v>43093.409999999974</v>
          </cell>
          <cell r="U45">
            <v>0</v>
          </cell>
          <cell r="V45">
            <v>45433.409999999974</v>
          </cell>
          <cell r="W45">
            <v>102.09755056179769</v>
          </cell>
          <cell r="X45">
            <v>0</v>
          </cell>
          <cell r="Y45" t="str">
            <v>2011</v>
          </cell>
          <cell r="Z45" t="str">
            <v>Q3</v>
          </cell>
          <cell r="AA45">
            <v>0</v>
          </cell>
          <cell r="AB45">
            <v>0</v>
          </cell>
          <cell r="AC45" t="str">
            <v>01011</v>
          </cell>
          <cell r="AD45" t="str">
            <v>Lynn Morris</v>
          </cell>
          <cell r="AH45" t="str">
            <v>Alliant</v>
          </cell>
          <cell r="AL45" t="b">
            <v>0</v>
          </cell>
          <cell r="AN45" t="str">
            <v>X</v>
          </cell>
        </row>
        <row r="46">
          <cell r="A46" t="str">
            <v>Alliant Energy WebFEB-11</v>
          </cell>
          <cell r="B46" t="b">
            <v>1</v>
          </cell>
          <cell r="C46">
            <v>2</v>
          </cell>
          <cell r="D46">
            <v>0</v>
          </cell>
          <cell r="E46" t="str">
            <v>Alliant Energy Web</v>
          </cell>
          <cell r="F46" t="str">
            <v>2011 02</v>
          </cell>
          <cell r="G46" t="str">
            <v>FEB-11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20.63</v>
          </cell>
          <cell r="P46">
            <v>0</v>
          </cell>
          <cell r="Q46">
            <v>0</v>
          </cell>
          <cell r="R46">
            <v>0</v>
          </cell>
          <cell r="S46">
            <v>1</v>
          </cell>
          <cell r="T46">
            <v>20.630000000000003</v>
          </cell>
          <cell r="U46">
            <v>0</v>
          </cell>
          <cell r="V46">
            <v>20.630000000000003</v>
          </cell>
          <cell r="W46">
            <v>20.630000000000003</v>
          </cell>
          <cell r="X46">
            <v>3.92</v>
          </cell>
          <cell r="Y46" t="str">
            <v>2011</v>
          </cell>
          <cell r="Z46" t="str">
            <v>Q1</v>
          </cell>
          <cell r="AA46">
            <v>0</v>
          </cell>
          <cell r="AB46">
            <v>0</v>
          </cell>
          <cell r="AC46" t="str">
            <v>01012</v>
          </cell>
          <cell r="AD46" t="str">
            <v>Lynn Morris</v>
          </cell>
          <cell r="AH46" t="str">
            <v>Alliant</v>
          </cell>
          <cell r="AL46" t="b">
            <v>0</v>
          </cell>
          <cell r="AN46" t="str">
            <v>X</v>
          </cell>
        </row>
        <row r="47">
          <cell r="A47" t="str">
            <v>Alliant Energy WebMAR-11</v>
          </cell>
          <cell r="B47" t="b">
            <v>1</v>
          </cell>
          <cell r="C47">
            <v>3</v>
          </cell>
          <cell r="D47">
            <v>0</v>
          </cell>
          <cell r="E47" t="str">
            <v>Alliant Energy Web</v>
          </cell>
          <cell r="F47" t="str">
            <v>2011 03</v>
          </cell>
          <cell r="G47" t="str">
            <v>MAR-11</v>
          </cell>
          <cell r="H47">
            <v>0</v>
          </cell>
          <cell r="I47">
            <v>5</v>
          </cell>
          <cell r="J47">
            <v>5</v>
          </cell>
          <cell r="K47">
            <v>5</v>
          </cell>
          <cell r="L47">
            <v>0</v>
          </cell>
          <cell r="M47">
            <v>0</v>
          </cell>
          <cell r="N47">
            <v>123.91</v>
          </cell>
          <cell r="P47">
            <v>1.5</v>
          </cell>
          <cell r="Q47">
            <v>0</v>
          </cell>
          <cell r="R47">
            <v>1</v>
          </cell>
          <cell r="S47">
            <v>2</v>
          </cell>
          <cell r="T47">
            <v>122.41</v>
          </cell>
          <cell r="U47">
            <v>0</v>
          </cell>
          <cell r="V47">
            <v>123.91</v>
          </cell>
          <cell r="W47">
            <v>61.954999999999998</v>
          </cell>
          <cell r="X47">
            <v>0</v>
          </cell>
          <cell r="Y47" t="str">
            <v>2011</v>
          </cell>
          <cell r="Z47" t="str">
            <v>Q1</v>
          </cell>
          <cell r="AA47">
            <v>0</v>
          </cell>
          <cell r="AB47">
            <v>0</v>
          </cell>
          <cell r="AC47" t="str">
            <v>01012</v>
          </cell>
          <cell r="AD47" t="str">
            <v>Lynn Morris</v>
          </cell>
          <cell r="AH47" t="str">
            <v>Alliant</v>
          </cell>
          <cell r="AL47" t="b">
            <v>0</v>
          </cell>
          <cell r="AN47" t="str">
            <v>X</v>
          </cell>
        </row>
        <row r="48">
          <cell r="A48" t="str">
            <v>Alliant Energy WebAPR-11</v>
          </cell>
          <cell r="B48" t="b">
            <v>1</v>
          </cell>
          <cell r="C48">
            <v>4</v>
          </cell>
          <cell r="D48">
            <v>0</v>
          </cell>
          <cell r="E48" t="str">
            <v>Alliant Energy Web</v>
          </cell>
          <cell r="F48" t="str">
            <v>2011 04</v>
          </cell>
          <cell r="G48" t="str">
            <v>APR-11</v>
          </cell>
          <cell r="H48">
            <v>0</v>
          </cell>
          <cell r="I48">
            <v>1</v>
          </cell>
          <cell r="J48">
            <v>1</v>
          </cell>
          <cell r="K48">
            <v>1</v>
          </cell>
          <cell r="L48">
            <v>0</v>
          </cell>
          <cell r="M48">
            <v>0</v>
          </cell>
          <cell r="N48">
            <v>143.07</v>
          </cell>
          <cell r="P48">
            <v>1.5</v>
          </cell>
          <cell r="Q48">
            <v>0</v>
          </cell>
          <cell r="R48">
            <v>1</v>
          </cell>
          <cell r="S48">
            <v>2</v>
          </cell>
          <cell r="T48">
            <v>141.57000000000002</v>
          </cell>
          <cell r="U48">
            <v>0</v>
          </cell>
          <cell r="V48">
            <v>143.07000000000002</v>
          </cell>
          <cell r="W48">
            <v>71.535000000000011</v>
          </cell>
          <cell r="X48">
            <v>27.18</v>
          </cell>
          <cell r="Y48" t="str">
            <v>2011</v>
          </cell>
          <cell r="Z48" t="str">
            <v>Q2</v>
          </cell>
          <cell r="AA48">
            <v>0</v>
          </cell>
          <cell r="AB48">
            <v>0</v>
          </cell>
          <cell r="AC48" t="str">
            <v>01012</v>
          </cell>
          <cell r="AD48" t="str">
            <v>Lynn Morris</v>
          </cell>
          <cell r="AH48" t="str">
            <v>Alliant</v>
          </cell>
          <cell r="AL48" t="b">
            <v>0</v>
          </cell>
          <cell r="AN48" t="str">
            <v>X</v>
          </cell>
        </row>
        <row r="49">
          <cell r="A49" t="str">
            <v>Alliant Energy WebMAY-11</v>
          </cell>
          <cell r="B49" t="b">
            <v>1</v>
          </cell>
          <cell r="C49">
            <v>5</v>
          </cell>
          <cell r="D49">
            <v>0</v>
          </cell>
          <cell r="E49" t="str">
            <v>Alliant Energy Web</v>
          </cell>
          <cell r="F49" t="str">
            <v>2011 05</v>
          </cell>
          <cell r="G49" t="str">
            <v>MAY-11</v>
          </cell>
          <cell r="H49">
            <v>0</v>
          </cell>
          <cell r="I49">
            <v>1</v>
          </cell>
          <cell r="J49">
            <v>1</v>
          </cell>
          <cell r="K49">
            <v>1</v>
          </cell>
          <cell r="L49">
            <v>0</v>
          </cell>
          <cell r="M49">
            <v>0</v>
          </cell>
          <cell r="N49">
            <v>90.78</v>
          </cell>
          <cell r="P49">
            <v>0</v>
          </cell>
          <cell r="Q49">
            <v>0</v>
          </cell>
          <cell r="R49">
            <v>1</v>
          </cell>
          <cell r="S49">
            <v>2</v>
          </cell>
          <cell r="T49">
            <v>90.78</v>
          </cell>
          <cell r="U49">
            <v>0</v>
          </cell>
          <cell r="V49">
            <v>90.78</v>
          </cell>
          <cell r="W49">
            <v>45.39</v>
          </cell>
          <cell r="X49">
            <v>17.25</v>
          </cell>
          <cell r="Y49" t="str">
            <v>2011</v>
          </cell>
          <cell r="Z49" t="str">
            <v>Q2</v>
          </cell>
          <cell r="AA49">
            <v>0</v>
          </cell>
          <cell r="AB49">
            <v>0</v>
          </cell>
          <cell r="AC49" t="str">
            <v>01012</v>
          </cell>
          <cell r="AD49" t="str">
            <v>Lynn Morris</v>
          </cell>
          <cell r="AH49" t="str">
            <v>Alliant</v>
          </cell>
          <cell r="AL49" t="b">
            <v>0</v>
          </cell>
          <cell r="AN49" t="str">
            <v>X</v>
          </cell>
        </row>
        <row r="50">
          <cell r="A50" t="str">
            <v>Alliant Energy WebJUN-11</v>
          </cell>
          <cell r="B50" t="b">
            <v>1</v>
          </cell>
          <cell r="C50">
            <v>6</v>
          </cell>
          <cell r="D50">
            <v>0</v>
          </cell>
          <cell r="E50" t="str">
            <v>Alliant Energy Web</v>
          </cell>
          <cell r="F50" t="str">
            <v>2011 06</v>
          </cell>
          <cell r="G50" t="str">
            <v>JUN-11</v>
          </cell>
          <cell r="H50">
            <v>0</v>
          </cell>
          <cell r="I50">
            <v>1</v>
          </cell>
          <cell r="J50">
            <v>1</v>
          </cell>
          <cell r="K50">
            <v>1</v>
          </cell>
          <cell r="L50">
            <v>0</v>
          </cell>
          <cell r="M50">
            <v>0</v>
          </cell>
          <cell r="N50">
            <v>649.35</v>
          </cell>
          <cell r="P50">
            <v>0</v>
          </cell>
          <cell r="Q50">
            <v>0</v>
          </cell>
          <cell r="R50">
            <v>6</v>
          </cell>
          <cell r="S50">
            <v>4</v>
          </cell>
          <cell r="T50">
            <v>649.34999999999991</v>
          </cell>
          <cell r="U50">
            <v>0</v>
          </cell>
          <cell r="V50">
            <v>649.34999999999991</v>
          </cell>
          <cell r="W50">
            <v>162.33749999999998</v>
          </cell>
          <cell r="X50">
            <v>123.38</v>
          </cell>
          <cell r="Y50" t="str">
            <v>2011</v>
          </cell>
          <cell r="Z50" t="str">
            <v>Q2</v>
          </cell>
          <cell r="AA50">
            <v>0</v>
          </cell>
          <cell r="AB50">
            <v>0</v>
          </cell>
          <cell r="AC50" t="str">
            <v>01012</v>
          </cell>
          <cell r="AD50" t="str">
            <v>Lynn Morris</v>
          </cell>
          <cell r="AH50" t="str">
            <v>Alliant</v>
          </cell>
          <cell r="AL50" t="b">
            <v>0</v>
          </cell>
          <cell r="AN50" t="str">
            <v>X</v>
          </cell>
        </row>
        <row r="51">
          <cell r="A51" t="str">
            <v>Alliant Energy WebJUL-11</v>
          </cell>
          <cell r="B51" t="b">
            <v>1</v>
          </cell>
          <cell r="C51">
            <v>7</v>
          </cell>
          <cell r="D51">
            <v>0</v>
          </cell>
          <cell r="E51" t="str">
            <v>Alliant Energy Web</v>
          </cell>
          <cell r="F51" t="str">
            <v>2011 07</v>
          </cell>
          <cell r="G51" t="str">
            <v>JUL-11</v>
          </cell>
          <cell r="H51">
            <v>0</v>
          </cell>
          <cell r="I51">
            <v>7</v>
          </cell>
          <cell r="J51">
            <v>7</v>
          </cell>
          <cell r="K51">
            <v>7</v>
          </cell>
          <cell r="L51">
            <v>0</v>
          </cell>
          <cell r="M51">
            <v>0</v>
          </cell>
          <cell r="N51">
            <v>389.98</v>
          </cell>
          <cell r="P51">
            <v>0</v>
          </cell>
          <cell r="Q51">
            <v>0</v>
          </cell>
          <cell r="R51">
            <v>3</v>
          </cell>
          <cell r="S51">
            <v>5</v>
          </cell>
          <cell r="T51">
            <v>389.98</v>
          </cell>
          <cell r="U51">
            <v>0</v>
          </cell>
          <cell r="V51">
            <v>389.98</v>
          </cell>
          <cell r="W51">
            <v>77.996000000000009</v>
          </cell>
          <cell r="X51">
            <v>0</v>
          </cell>
          <cell r="Y51" t="str">
            <v>2011</v>
          </cell>
          <cell r="Z51" t="str">
            <v>Q3</v>
          </cell>
          <cell r="AA51">
            <v>0</v>
          </cell>
          <cell r="AB51">
            <v>0</v>
          </cell>
          <cell r="AC51" t="str">
            <v>01012</v>
          </cell>
          <cell r="AD51" t="str">
            <v>Lynn Morris</v>
          </cell>
          <cell r="AH51" t="str">
            <v>Alliant</v>
          </cell>
          <cell r="AL51" t="b">
            <v>0</v>
          </cell>
          <cell r="AN51" t="str">
            <v>X</v>
          </cell>
        </row>
        <row r="52">
          <cell r="A52" t="str">
            <v>AmerenJAN-11</v>
          </cell>
          <cell r="B52" t="b">
            <v>1</v>
          </cell>
          <cell r="C52">
            <v>1</v>
          </cell>
          <cell r="D52">
            <v>128</v>
          </cell>
          <cell r="E52" t="str">
            <v>Ameren</v>
          </cell>
          <cell r="F52" t="str">
            <v>2011 01</v>
          </cell>
          <cell r="G52" t="str">
            <v>JAN-11</v>
          </cell>
          <cell r="H52">
            <v>0</v>
          </cell>
          <cell r="I52">
            <v>1604</v>
          </cell>
          <cell r="J52">
            <v>1732</v>
          </cell>
          <cell r="K52">
            <v>1602</v>
          </cell>
          <cell r="L52">
            <v>0</v>
          </cell>
          <cell r="M52">
            <v>2</v>
          </cell>
          <cell r="N52">
            <v>42563.81</v>
          </cell>
          <cell r="P52">
            <v>0</v>
          </cell>
          <cell r="Q52">
            <v>0</v>
          </cell>
          <cell r="R52">
            <v>754</v>
          </cell>
          <cell r="S52">
            <v>389</v>
          </cell>
          <cell r="T52">
            <v>42563.810000000005</v>
          </cell>
          <cell r="U52">
            <v>4256.3810000000003</v>
          </cell>
          <cell r="V52">
            <v>42563.810000000005</v>
          </cell>
          <cell r="W52">
            <v>109.41853470437019</v>
          </cell>
          <cell r="X52">
            <v>2589.7143333333338</v>
          </cell>
          <cell r="Y52" t="str">
            <v>2011</v>
          </cell>
          <cell r="Z52" t="str">
            <v>Q1</v>
          </cell>
          <cell r="AA52">
            <v>0</v>
          </cell>
          <cell r="AB52">
            <v>0</v>
          </cell>
          <cell r="AC52" t="str">
            <v>01015</v>
          </cell>
          <cell r="AD52" t="str">
            <v>Lynn Morris</v>
          </cell>
          <cell r="AE52">
            <v>0.1</v>
          </cell>
          <cell r="AH52" t="str">
            <v>Ameren</v>
          </cell>
          <cell r="AL52" t="b">
            <v>0</v>
          </cell>
          <cell r="AN52" t="str">
            <v>X</v>
          </cell>
        </row>
        <row r="53">
          <cell r="A53" t="str">
            <v>AmerenFEB-11</v>
          </cell>
          <cell r="B53" t="b">
            <v>1</v>
          </cell>
          <cell r="C53">
            <v>2</v>
          </cell>
          <cell r="D53">
            <v>107</v>
          </cell>
          <cell r="E53" t="str">
            <v>Ameren</v>
          </cell>
          <cell r="F53" t="str">
            <v>2011 02</v>
          </cell>
          <cell r="G53" t="str">
            <v>FEB-11</v>
          </cell>
          <cell r="H53">
            <v>0</v>
          </cell>
          <cell r="I53">
            <v>1379</v>
          </cell>
          <cell r="J53">
            <v>1486</v>
          </cell>
          <cell r="K53">
            <v>1378</v>
          </cell>
          <cell r="L53">
            <v>0</v>
          </cell>
          <cell r="M53">
            <v>1</v>
          </cell>
          <cell r="N53">
            <v>52559.55</v>
          </cell>
          <cell r="P53">
            <v>751.22</v>
          </cell>
          <cell r="Q53">
            <v>75.122</v>
          </cell>
          <cell r="R53">
            <v>726</v>
          </cell>
          <cell r="S53">
            <v>396</v>
          </cell>
          <cell r="T53">
            <v>51808.33</v>
          </cell>
          <cell r="U53">
            <v>5180.8329999999996</v>
          </cell>
          <cell r="V53">
            <v>52559.55</v>
          </cell>
          <cell r="W53">
            <v>132.72613636363636</v>
          </cell>
          <cell r="X53">
            <v>3514.1663333333331</v>
          </cell>
          <cell r="Y53" t="str">
            <v>2011</v>
          </cell>
          <cell r="Z53" t="str">
            <v>Q1</v>
          </cell>
          <cell r="AA53">
            <v>0</v>
          </cell>
          <cell r="AB53">
            <v>0</v>
          </cell>
          <cell r="AC53" t="str">
            <v>01015</v>
          </cell>
          <cell r="AD53" t="str">
            <v>Lynn Morris</v>
          </cell>
          <cell r="AE53">
            <v>0.1</v>
          </cell>
          <cell r="AH53" t="str">
            <v>Ameren</v>
          </cell>
          <cell r="AL53" t="b">
            <v>0</v>
          </cell>
          <cell r="AN53" t="str">
            <v>X</v>
          </cell>
        </row>
        <row r="54">
          <cell r="A54" t="str">
            <v>AmerenMAR-11</v>
          </cell>
          <cell r="B54" t="b">
            <v>1</v>
          </cell>
          <cell r="C54">
            <v>3</v>
          </cell>
          <cell r="D54">
            <v>154</v>
          </cell>
          <cell r="E54" t="str">
            <v>Ameren</v>
          </cell>
          <cell r="F54" t="str">
            <v>2011 03</v>
          </cell>
          <cell r="G54" t="str">
            <v>MAR-11</v>
          </cell>
          <cell r="H54">
            <v>0</v>
          </cell>
          <cell r="I54">
            <v>1669</v>
          </cell>
          <cell r="J54">
            <v>1823</v>
          </cell>
          <cell r="K54">
            <v>1662</v>
          </cell>
          <cell r="L54">
            <v>0</v>
          </cell>
          <cell r="M54">
            <v>7</v>
          </cell>
          <cell r="N54">
            <v>57138.01</v>
          </cell>
          <cell r="P54">
            <v>853.48</v>
          </cell>
          <cell r="Q54">
            <v>85.348000000000013</v>
          </cell>
          <cell r="R54">
            <v>822</v>
          </cell>
          <cell r="S54">
            <v>471</v>
          </cell>
          <cell r="T54">
            <v>56284.53</v>
          </cell>
          <cell r="U54">
            <v>5628.4530000000004</v>
          </cell>
          <cell r="V54">
            <v>57138.01</v>
          </cell>
          <cell r="W54">
            <v>121.31212314225054</v>
          </cell>
          <cell r="X54">
            <v>4074.14</v>
          </cell>
          <cell r="Y54" t="str">
            <v>2011</v>
          </cell>
          <cell r="Z54" t="str">
            <v>Q1</v>
          </cell>
          <cell r="AA54">
            <v>0</v>
          </cell>
          <cell r="AB54">
            <v>0</v>
          </cell>
          <cell r="AC54" t="str">
            <v>01015</v>
          </cell>
          <cell r="AD54" t="str">
            <v>Lynn Morris</v>
          </cell>
          <cell r="AE54">
            <v>0.1</v>
          </cell>
          <cell r="AH54" t="str">
            <v>Ameren</v>
          </cell>
          <cell r="AL54" t="b">
            <v>0</v>
          </cell>
          <cell r="AN54" t="str">
            <v>X</v>
          </cell>
        </row>
        <row r="55">
          <cell r="A55" t="str">
            <v>AmerenAPR-11</v>
          </cell>
          <cell r="B55" t="b">
            <v>1</v>
          </cell>
          <cell r="C55">
            <v>4</v>
          </cell>
          <cell r="D55">
            <v>95</v>
          </cell>
          <cell r="E55" t="str">
            <v>Ameren</v>
          </cell>
          <cell r="F55" t="str">
            <v>2011 04</v>
          </cell>
          <cell r="G55" t="str">
            <v>APR-11</v>
          </cell>
          <cell r="H55">
            <v>0</v>
          </cell>
          <cell r="I55">
            <v>1463</v>
          </cell>
          <cell r="J55">
            <v>1558</v>
          </cell>
          <cell r="K55">
            <v>1459</v>
          </cell>
          <cell r="L55">
            <v>0</v>
          </cell>
          <cell r="M55">
            <v>4</v>
          </cell>
          <cell r="N55">
            <v>54499.16</v>
          </cell>
          <cell r="O55">
            <v>89.1</v>
          </cell>
          <cell r="P55">
            <v>891</v>
          </cell>
          <cell r="Q55">
            <v>89.100000000000009</v>
          </cell>
          <cell r="R55">
            <v>732</v>
          </cell>
          <cell r="S55">
            <v>429</v>
          </cell>
          <cell r="T55">
            <v>53608.159999999996</v>
          </cell>
          <cell r="U55">
            <v>5360.8159999999998</v>
          </cell>
          <cell r="V55">
            <v>54499.159999999996</v>
          </cell>
          <cell r="W55">
            <v>127.03766899766899</v>
          </cell>
          <cell r="X55">
            <v>3694.1493333333333</v>
          </cell>
          <cell r="Y55" t="str">
            <v>2011</v>
          </cell>
          <cell r="Z55" t="str">
            <v>Q2</v>
          </cell>
          <cell r="AA55">
            <v>0</v>
          </cell>
          <cell r="AB55">
            <v>0</v>
          </cell>
          <cell r="AC55" t="str">
            <v>01015</v>
          </cell>
          <cell r="AD55" t="str">
            <v>Lynn Morris</v>
          </cell>
          <cell r="AE55">
            <v>0.1</v>
          </cell>
          <cell r="AH55" t="str">
            <v>Ameren</v>
          </cell>
          <cell r="AL55" t="b">
            <v>0</v>
          </cell>
          <cell r="AN55" t="str">
            <v>X</v>
          </cell>
        </row>
        <row r="56">
          <cell r="A56" t="str">
            <v>AmerenMAY-11</v>
          </cell>
          <cell r="B56" t="b">
            <v>1</v>
          </cell>
          <cell r="C56">
            <v>5</v>
          </cell>
          <cell r="D56">
            <v>134</v>
          </cell>
          <cell r="E56" t="str">
            <v>Ameren</v>
          </cell>
          <cell r="F56" t="str">
            <v>2011 05</v>
          </cell>
          <cell r="G56" t="str">
            <v>MAY-11</v>
          </cell>
          <cell r="H56">
            <v>0</v>
          </cell>
          <cell r="I56">
            <v>1415</v>
          </cell>
          <cell r="J56">
            <v>1549</v>
          </cell>
          <cell r="K56">
            <v>1408</v>
          </cell>
          <cell r="L56">
            <v>0</v>
          </cell>
          <cell r="M56">
            <v>7</v>
          </cell>
          <cell r="N56">
            <v>56330.27</v>
          </cell>
          <cell r="P56">
            <v>1869.43</v>
          </cell>
          <cell r="Q56">
            <v>186.94300000000001</v>
          </cell>
          <cell r="R56">
            <v>747</v>
          </cell>
          <cell r="S56">
            <v>447</v>
          </cell>
          <cell r="T56">
            <v>54460.84</v>
          </cell>
          <cell r="U56">
            <v>5446.0839999999998</v>
          </cell>
          <cell r="V56">
            <v>56330.27</v>
          </cell>
          <cell r="W56">
            <v>126.01850111856822</v>
          </cell>
          <cell r="X56">
            <v>3966.36</v>
          </cell>
          <cell r="Y56" t="str">
            <v>2011</v>
          </cell>
          <cell r="Z56" t="str">
            <v>Q2</v>
          </cell>
          <cell r="AA56">
            <v>0</v>
          </cell>
          <cell r="AB56">
            <v>0</v>
          </cell>
          <cell r="AC56" t="str">
            <v>01015</v>
          </cell>
          <cell r="AD56" t="str">
            <v>Lynn Morris</v>
          </cell>
          <cell r="AE56">
            <v>0.1</v>
          </cell>
          <cell r="AH56" t="str">
            <v>Ameren</v>
          </cell>
          <cell r="AL56" t="b">
            <v>0</v>
          </cell>
          <cell r="AN56" t="str">
            <v>X</v>
          </cell>
        </row>
        <row r="57">
          <cell r="A57" t="str">
            <v>AmerenJUN-11</v>
          </cell>
          <cell r="B57" t="b">
            <v>1</v>
          </cell>
          <cell r="C57">
            <v>6</v>
          </cell>
          <cell r="D57">
            <v>94</v>
          </cell>
          <cell r="E57" t="str">
            <v>Ameren</v>
          </cell>
          <cell r="F57" t="str">
            <v>2011 06</v>
          </cell>
          <cell r="G57" t="str">
            <v>JUN-11</v>
          </cell>
          <cell r="H57">
            <v>0</v>
          </cell>
          <cell r="I57">
            <v>1414</v>
          </cell>
          <cell r="J57">
            <v>1508</v>
          </cell>
          <cell r="K57">
            <v>1412</v>
          </cell>
          <cell r="L57">
            <v>0</v>
          </cell>
          <cell r="M57">
            <v>2</v>
          </cell>
          <cell r="N57">
            <v>72624.3</v>
          </cell>
          <cell r="P57">
            <v>3929.98</v>
          </cell>
          <cell r="Q57">
            <v>392.99800000000005</v>
          </cell>
          <cell r="R57">
            <v>714</v>
          </cell>
          <cell r="S57">
            <v>475</v>
          </cell>
          <cell r="T57">
            <v>68694.319999999992</v>
          </cell>
          <cell r="U57">
            <v>6869.4319999999998</v>
          </cell>
          <cell r="V57">
            <v>72624.299999999988</v>
          </cell>
          <cell r="W57">
            <v>152.89326315789472</v>
          </cell>
          <cell r="X57">
            <v>5595.77</v>
          </cell>
          <cell r="Y57" t="str">
            <v>2011</v>
          </cell>
          <cell r="Z57" t="str">
            <v>Q2</v>
          </cell>
          <cell r="AA57">
            <v>0</v>
          </cell>
          <cell r="AB57">
            <v>0</v>
          </cell>
          <cell r="AC57" t="str">
            <v>01015</v>
          </cell>
          <cell r="AD57" t="str">
            <v>Lynn Morris</v>
          </cell>
          <cell r="AE57">
            <v>0.1</v>
          </cell>
          <cell r="AH57" t="str">
            <v>Ameren</v>
          </cell>
          <cell r="AL57" t="b">
            <v>0</v>
          </cell>
          <cell r="AN57" t="str">
            <v>X</v>
          </cell>
        </row>
        <row r="58">
          <cell r="A58" t="str">
            <v>AmerenJUL-11</v>
          </cell>
          <cell r="B58" t="b">
            <v>1</v>
          </cell>
          <cell r="C58">
            <v>7</v>
          </cell>
          <cell r="D58">
            <v>133</v>
          </cell>
          <cell r="E58" t="str">
            <v>Ameren</v>
          </cell>
          <cell r="F58" t="str">
            <v>2011 07</v>
          </cell>
          <cell r="G58" t="str">
            <v>JUL-11</v>
          </cell>
          <cell r="H58">
            <v>0</v>
          </cell>
          <cell r="I58">
            <v>1509</v>
          </cell>
          <cell r="J58">
            <v>1642</v>
          </cell>
          <cell r="K58">
            <v>1506</v>
          </cell>
          <cell r="L58">
            <v>0</v>
          </cell>
          <cell r="M58">
            <v>3</v>
          </cell>
          <cell r="N58">
            <v>57653.79</v>
          </cell>
          <cell r="P58">
            <v>1270.5</v>
          </cell>
          <cell r="Q58">
            <v>127.05000000000001</v>
          </cell>
          <cell r="R58">
            <v>713</v>
          </cell>
          <cell r="S58">
            <v>452</v>
          </cell>
          <cell r="T58">
            <v>56383.289999999986</v>
          </cell>
          <cell r="U58">
            <v>5638.3289999999988</v>
          </cell>
          <cell r="V58">
            <v>57653.789999999986</v>
          </cell>
          <cell r="W58">
            <v>127.55263274336281</v>
          </cell>
          <cell r="X58">
            <v>3971.6623333333323</v>
          </cell>
          <cell r="Y58" t="str">
            <v>2011</v>
          </cell>
          <cell r="Z58" t="str">
            <v>Q3</v>
          </cell>
          <cell r="AA58">
            <v>0</v>
          </cell>
          <cell r="AB58">
            <v>0</v>
          </cell>
          <cell r="AC58" t="str">
            <v>01015</v>
          </cell>
          <cell r="AD58" t="str">
            <v>Lynn Morris</v>
          </cell>
          <cell r="AE58">
            <v>0.1</v>
          </cell>
          <cell r="AH58" t="str">
            <v>Ameren</v>
          </cell>
          <cell r="AL58" t="b">
            <v>0</v>
          </cell>
          <cell r="AN58" t="str">
            <v>X</v>
          </cell>
        </row>
        <row r="59">
          <cell r="A59" t="str">
            <v>aol.comJAN-11</v>
          </cell>
          <cell r="B59" t="b">
            <v>0</v>
          </cell>
          <cell r="C59">
            <v>1</v>
          </cell>
          <cell r="D59">
            <v>0</v>
          </cell>
          <cell r="E59" t="str">
            <v>aol.com</v>
          </cell>
          <cell r="F59" t="str">
            <v>2011 01</v>
          </cell>
          <cell r="G59" t="str">
            <v>JAN-11</v>
          </cell>
          <cell r="H59">
            <v>0</v>
          </cell>
          <cell r="I59">
            <v>448</v>
          </cell>
          <cell r="J59">
            <v>448</v>
          </cell>
          <cell r="K59">
            <v>424</v>
          </cell>
          <cell r="L59">
            <v>0</v>
          </cell>
          <cell r="M59">
            <v>24</v>
          </cell>
          <cell r="N59">
            <v>1850.22</v>
          </cell>
          <cell r="P59">
            <v>0</v>
          </cell>
          <cell r="Q59">
            <v>0</v>
          </cell>
          <cell r="R59">
            <v>23</v>
          </cell>
          <cell r="S59">
            <v>33</v>
          </cell>
          <cell r="T59">
            <v>1850.2199999999998</v>
          </cell>
          <cell r="U59">
            <v>0</v>
          </cell>
          <cell r="V59">
            <v>1850.2199999999998</v>
          </cell>
          <cell r="W59">
            <v>56.067272727272723</v>
          </cell>
          <cell r="X59">
            <v>0</v>
          </cell>
          <cell r="Y59" t="str">
            <v>2011</v>
          </cell>
          <cell r="Z59" t="str">
            <v>Q1</v>
          </cell>
          <cell r="AA59">
            <v>0</v>
          </cell>
          <cell r="AB59">
            <v>0</v>
          </cell>
          <cell r="AC59" t="str">
            <v>01016</v>
          </cell>
          <cell r="AE59">
            <v>0</v>
          </cell>
          <cell r="AF59">
            <v>0</v>
          </cell>
          <cell r="AG59">
            <v>0</v>
          </cell>
          <cell r="AL59" t="b">
            <v>0</v>
          </cell>
        </row>
        <row r="60">
          <cell r="A60" t="str">
            <v>aol.comFEB-11</v>
          </cell>
          <cell r="B60" t="b">
            <v>0</v>
          </cell>
          <cell r="C60">
            <v>2</v>
          </cell>
          <cell r="D60">
            <v>0</v>
          </cell>
          <cell r="E60" t="str">
            <v>aol.com</v>
          </cell>
          <cell r="F60" t="str">
            <v>2011 02</v>
          </cell>
          <cell r="G60" t="str">
            <v>FEB-11</v>
          </cell>
          <cell r="H60">
            <v>0</v>
          </cell>
          <cell r="I60">
            <v>397</v>
          </cell>
          <cell r="J60">
            <v>397</v>
          </cell>
          <cell r="K60">
            <v>396</v>
          </cell>
          <cell r="L60">
            <v>0</v>
          </cell>
          <cell r="M60">
            <v>1</v>
          </cell>
          <cell r="N60">
            <v>1483.95</v>
          </cell>
          <cell r="P60">
            <v>19.5</v>
          </cell>
          <cell r="Q60">
            <v>0</v>
          </cell>
          <cell r="R60">
            <v>34</v>
          </cell>
          <cell r="S60">
            <v>18</v>
          </cell>
          <cell r="T60">
            <v>1464.4499999999998</v>
          </cell>
          <cell r="U60">
            <v>0</v>
          </cell>
          <cell r="V60">
            <v>1483.9499999999998</v>
          </cell>
          <cell r="W60">
            <v>82.441666666666663</v>
          </cell>
          <cell r="X60">
            <v>0</v>
          </cell>
          <cell r="Y60" t="str">
            <v>2011</v>
          </cell>
          <cell r="Z60" t="str">
            <v>Q1</v>
          </cell>
          <cell r="AA60">
            <v>0</v>
          </cell>
          <cell r="AB60">
            <v>0</v>
          </cell>
          <cell r="AC60" t="str">
            <v>01016</v>
          </cell>
          <cell r="AE60">
            <v>0</v>
          </cell>
          <cell r="AF60">
            <v>0</v>
          </cell>
          <cell r="AG60">
            <v>0</v>
          </cell>
          <cell r="AL60" t="b">
            <v>0</v>
          </cell>
        </row>
        <row r="61">
          <cell r="A61" t="str">
            <v>aol.comMAR-11</v>
          </cell>
          <cell r="B61" t="b">
            <v>0</v>
          </cell>
          <cell r="C61">
            <v>3</v>
          </cell>
          <cell r="D61">
            <v>0</v>
          </cell>
          <cell r="E61" t="str">
            <v>aol.com</v>
          </cell>
          <cell r="F61" t="str">
            <v>2011 03</v>
          </cell>
          <cell r="G61" t="str">
            <v>MAR-11</v>
          </cell>
          <cell r="H61">
            <v>0</v>
          </cell>
          <cell r="I61">
            <v>622</v>
          </cell>
          <cell r="J61">
            <v>622</v>
          </cell>
          <cell r="K61">
            <v>622</v>
          </cell>
          <cell r="L61">
            <v>0</v>
          </cell>
          <cell r="M61">
            <v>0</v>
          </cell>
          <cell r="N61">
            <v>2576.2600000000002</v>
          </cell>
          <cell r="P61">
            <v>28.5</v>
          </cell>
          <cell r="Q61">
            <v>0</v>
          </cell>
          <cell r="R61">
            <v>35</v>
          </cell>
          <cell r="S61">
            <v>28</v>
          </cell>
          <cell r="T61">
            <v>2547.7599999999998</v>
          </cell>
          <cell r="U61">
            <v>0</v>
          </cell>
          <cell r="V61">
            <v>2576.2599999999998</v>
          </cell>
          <cell r="W61">
            <v>92.00928571428571</v>
          </cell>
          <cell r="X61">
            <v>0</v>
          </cell>
          <cell r="Y61" t="str">
            <v>2011</v>
          </cell>
          <cell r="Z61" t="str">
            <v>Q1</v>
          </cell>
          <cell r="AA61">
            <v>0</v>
          </cell>
          <cell r="AB61">
            <v>0</v>
          </cell>
          <cell r="AC61" t="str">
            <v>01016</v>
          </cell>
          <cell r="AE61">
            <v>0</v>
          </cell>
          <cell r="AF61">
            <v>0</v>
          </cell>
          <cell r="AG61">
            <v>0</v>
          </cell>
          <cell r="AL61" t="b">
            <v>0</v>
          </cell>
        </row>
        <row r="62">
          <cell r="A62" t="str">
            <v>aol.comAPR-11</v>
          </cell>
          <cell r="B62" t="b">
            <v>0</v>
          </cell>
          <cell r="C62">
            <v>4</v>
          </cell>
          <cell r="D62">
            <v>0</v>
          </cell>
          <cell r="E62" t="str">
            <v>aol.com</v>
          </cell>
          <cell r="F62" t="str">
            <v>2011 04</v>
          </cell>
          <cell r="G62" t="str">
            <v>APR-11</v>
          </cell>
          <cell r="H62">
            <v>0</v>
          </cell>
          <cell r="I62">
            <v>1415</v>
          </cell>
          <cell r="J62">
            <v>1415</v>
          </cell>
          <cell r="K62">
            <v>1371</v>
          </cell>
          <cell r="L62">
            <v>0</v>
          </cell>
          <cell r="M62">
            <v>44</v>
          </cell>
          <cell r="N62">
            <v>2641.55</v>
          </cell>
          <cell r="P62">
            <v>52.5</v>
          </cell>
          <cell r="Q62">
            <v>0</v>
          </cell>
          <cell r="R62">
            <v>71</v>
          </cell>
          <cell r="S62">
            <v>39</v>
          </cell>
          <cell r="T62">
            <v>2589.0500000000025</v>
          </cell>
          <cell r="U62">
            <v>0</v>
          </cell>
          <cell r="V62">
            <v>2641.5500000000025</v>
          </cell>
          <cell r="W62">
            <v>67.732051282051344</v>
          </cell>
          <cell r="X62">
            <v>0</v>
          </cell>
          <cell r="Y62" t="str">
            <v>2011</v>
          </cell>
          <cell r="Z62" t="str">
            <v>Q2</v>
          </cell>
          <cell r="AA62">
            <v>0</v>
          </cell>
          <cell r="AB62">
            <v>0</v>
          </cell>
          <cell r="AC62" t="str">
            <v>01016</v>
          </cell>
          <cell r="AE62">
            <v>0</v>
          </cell>
          <cell r="AF62">
            <v>0</v>
          </cell>
          <cell r="AG62">
            <v>0</v>
          </cell>
          <cell r="AL62" t="b">
            <v>0</v>
          </cell>
        </row>
        <row r="63">
          <cell r="A63" t="str">
            <v>aol.comMAY-11</v>
          </cell>
          <cell r="B63" t="b">
            <v>0</v>
          </cell>
          <cell r="C63">
            <v>5</v>
          </cell>
          <cell r="D63">
            <v>0</v>
          </cell>
          <cell r="E63" t="str">
            <v>aol.com</v>
          </cell>
          <cell r="F63" t="str">
            <v>2011 05</v>
          </cell>
          <cell r="G63" t="str">
            <v>MAY-11</v>
          </cell>
          <cell r="H63">
            <v>0</v>
          </cell>
          <cell r="I63">
            <v>1301</v>
          </cell>
          <cell r="J63">
            <v>1301</v>
          </cell>
          <cell r="K63">
            <v>698</v>
          </cell>
          <cell r="L63">
            <v>0</v>
          </cell>
          <cell r="M63">
            <v>603</v>
          </cell>
          <cell r="N63">
            <v>3754.75</v>
          </cell>
          <cell r="P63">
            <v>23.849999999999998</v>
          </cell>
          <cell r="Q63">
            <v>0</v>
          </cell>
          <cell r="R63">
            <v>63</v>
          </cell>
          <cell r="S63">
            <v>41</v>
          </cell>
          <cell r="T63">
            <v>3730.8999999999992</v>
          </cell>
          <cell r="U63">
            <v>0</v>
          </cell>
          <cell r="V63">
            <v>3754.7499999999991</v>
          </cell>
          <cell r="W63">
            <v>91.579268292682912</v>
          </cell>
          <cell r="X63">
            <v>0</v>
          </cell>
          <cell r="Y63" t="str">
            <v>2011</v>
          </cell>
          <cell r="Z63" t="str">
            <v>Q2</v>
          </cell>
          <cell r="AA63">
            <v>0</v>
          </cell>
          <cell r="AB63">
            <v>0</v>
          </cell>
          <cell r="AC63" t="str">
            <v>01016</v>
          </cell>
          <cell r="AE63">
            <v>0</v>
          </cell>
          <cell r="AF63">
            <v>0</v>
          </cell>
          <cell r="AG63">
            <v>0</v>
          </cell>
          <cell r="AL63" t="b">
            <v>0</v>
          </cell>
        </row>
        <row r="64">
          <cell r="A64" t="str">
            <v>aol.comJUN-11</v>
          </cell>
          <cell r="B64" t="b">
            <v>0</v>
          </cell>
          <cell r="C64">
            <v>6</v>
          </cell>
          <cell r="D64">
            <v>0</v>
          </cell>
          <cell r="E64" t="str">
            <v>aol.com</v>
          </cell>
          <cell r="F64" t="str">
            <v>2011 06</v>
          </cell>
          <cell r="G64" t="str">
            <v>JUN-11</v>
          </cell>
          <cell r="H64">
            <v>0</v>
          </cell>
          <cell r="I64">
            <v>843</v>
          </cell>
          <cell r="J64">
            <v>843</v>
          </cell>
          <cell r="K64">
            <v>461</v>
          </cell>
          <cell r="L64">
            <v>0</v>
          </cell>
          <cell r="M64">
            <v>382</v>
          </cell>
          <cell r="N64">
            <v>1856.01</v>
          </cell>
          <cell r="P64">
            <v>24</v>
          </cell>
          <cell r="Q64">
            <v>0</v>
          </cell>
          <cell r="R64">
            <v>52</v>
          </cell>
          <cell r="S64">
            <v>30</v>
          </cell>
          <cell r="T64">
            <v>1832.0100000000002</v>
          </cell>
          <cell r="U64">
            <v>0</v>
          </cell>
          <cell r="V64">
            <v>1856.0100000000002</v>
          </cell>
          <cell r="W64">
            <v>61.867000000000004</v>
          </cell>
          <cell r="X64">
            <v>0</v>
          </cell>
          <cell r="Y64" t="str">
            <v>2011</v>
          </cell>
          <cell r="Z64" t="str">
            <v>Q2</v>
          </cell>
          <cell r="AA64">
            <v>0</v>
          </cell>
          <cell r="AB64">
            <v>0</v>
          </cell>
          <cell r="AC64" t="str">
            <v>01016</v>
          </cell>
          <cell r="AE64">
            <v>0</v>
          </cell>
          <cell r="AF64">
            <v>0</v>
          </cell>
          <cell r="AG64">
            <v>0</v>
          </cell>
          <cell r="AL64" t="b">
            <v>0</v>
          </cell>
        </row>
        <row r="65">
          <cell r="A65" t="str">
            <v>aol.comJUL-11</v>
          </cell>
          <cell r="B65" t="b">
            <v>0</v>
          </cell>
          <cell r="C65">
            <v>7</v>
          </cell>
          <cell r="D65">
            <v>0</v>
          </cell>
          <cell r="E65" t="str">
            <v>aol.com</v>
          </cell>
          <cell r="F65" t="str">
            <v>2011 07</v>
          </cell>
          <cell r="G65" t="str">
            <v>JUL-11</v>
          </cell>
          <cell r="H65">
            <v>0</v>
          </cell>
          <cell r="I65">
            <v>618</v>
          </cell>
          <cell r="J65">
            <v>618</v>
          </cell>
          <cell r="K65">
            <v>334</v>
          </cell>
          <cell r="L65">
            <v>0</v>
          </cell>
          <cell r="M65">
            <v>284</v>
          </cell>
          <cell r="N65">
            <v>2396.08</v>
          </cell>
          <cell r="P65">
            <v>0</v>
          </cell>
          <cell r="Q65">
            <v>0</v>
          </cell>
          <cell r="R65">
            <v>26</v>
          </cell>
          <cell r="S65">
            <v>32</v>
          </cell>
          <cell r="T65">
            <v>2396.08</v>
          </cell>
          <cell r="U65">
            <v>0</v>
          </cell>
          <cell r="V65">
            <v>2396.08</v>
          </cell>
          <cell r="W65">
            <v>74.877499999999998</v>
          </cell>
          <cell r="X65">
            <v>0</v>
          </cell>
          <cell r="Y65" t="str">
            <v>2011</v>
          </cell>
          <cell r="Z65" t="str">
            <v>Q3</v>
          </cell>
          <cell r="AA65">
            <v>0</v>
          </cell>
          <cell r="AB65">
            <v>0</v>
          </cell>
          <cell r="AC65" t="str">
            <v>01016</v>
          </cell>
          <cell r="AE65">
            <v>0</v>
          </cell>
          <cell r="AF65">
            <v>0</v>
          </cell>
          <cell r="AG65">
            <v>0</v>
          </cell>
          <cell r="AL65" t="b">
            <v>0</v>
          </cell>
        </row>
        <row r="66">
          <cell r="A66" t="str">
            <v>At&amp;t Promational emailMAR-11</v>
          </cell>
          <cell r="B66" t="b">
            <v>0</v>
          </cell>
          <cell r="C66">
            <v>3</v>
          </cell>
          <cell r="D66">
            <v>0</v>
          </cell>
          <cell r="E66" t="str">
            <v>At&amp;t Promational email</v>
          </cell>
          <cell r="F66" t="str">
            <v>2011 03</v>
          </cell>
          <cell r="G66" t="str">
            <v>MAR-11</v>
          </cell>
          <cell r="H66">
            <v>0</v>
          </cell>
          <cell r="I66">
            <v>4</v>
          </cell>
          <cell r="J66">
            <v>4</v>
          </cell>
          <cell r="K66">
            <v>3</v>
          </cell>
          <cell r="L66">
            <v>0</v>
          </cell>
          <cell r="M66">
            <v>1</v>
          </cell>
          <cell r="N66">
            <v>45.3</v>
          </cell>
          <cell r="P66">
            <v>0</v>
          </cell>
          <cell r="Q66">
            <v>0</v>
          </cell>
          <cell r="R66">
            <v>1</v>
          </cell>
          <cell r="S66">
            <v>1</v>
          </cell>
          <cell r="T66">
            <v>45.3</v>
          </cell>
          <cell r="U66">
            <v>0</v>
          </cell>
          <cell r="V66">
            <v>45.3</v>
          </cell>
          <cell r="W66">
            <v>45.3</v>
          </cell>
          <cell r="X66">
            <v>0</v>
          </cell>
          <cell r="Y66" t="str">
            <v>2011</v>
          </cell>
          <cell r="Z66" t="str">
            <v>Q1</v>
          </cell>
          <cell r="AA66">
            <v>0</v>
          </cell>
          <cell r="AB66">
            <v>0</v>
          </cell>
          <cell r="AC66" t="str">
            <v>01724</v>
          </cell>
          <cell r="AE66">
            <v>0</v>
          </cell>
          <cell r="AF66">
            <v>0</v>
          </cell>
          <cell r="AG66">
            <v>0</v>
          </cell>
          <cell r="AL66" t="b">
            <v>0</v>
          </cell>
        </row>
        <row r="67">
          <cell r="A67" t="str">
            <v>At&amp;t Promational emailMAY-11</v>
          </cell>
          <cell r="B67" t="b">
            <v>0</v>
          </cell>
          <cell r="C67">
            <v>5</v>
          </cell>
          <cell r="D67">
            <v>0</v>
          </cell>
          <cell r="E67" t="str">
            <v>At&amp;t Promational email</v>
          </cell>
          <cell r="F67" t="str">
            <v>2011 05</v>
          </cell>
          <cell r="G67" t="str">
            <v>MAY-11</v>
          </cell>
          <cell r="H67">
            <v>0</v>
          </cell>
          <cell r="I67">
            <v>5</v>
          </cell>
          <cell r="J67">
            <v>5</v>
          </cell>
          <cell r="K67">
            <v>5</v>
          </cell>
          <cell r="L67">
            <v>0</v>
          </cell>
          <cell r="M67">
            <v>0</v>
          </cell>
          <cell r="N67">
            <v>6.39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6.3900000000000006</v>
          </cell>
          <cell r="U67">
            <v>0</v>
          </cell>
          <cell r="V67">
            <v>6.3900000000000006</v>
          </cell>
          <cell r="W67">
            <v>0</v>
          </cell>
          <cell r="X67">
            <v>0</v>
          </cell>
          <cell r="Y67" t="str">
            <v>2011</v>
          </cell>
          <cell r="Z67" t="str">
            <v>Q2</v>
          </cell>
          <cell r="AA67">
            <v>0</v>
          </cell>
          <cell r="AB67">
            <v>0</v>
          </cell>
          <cell r="AC67" t="str">
            <v>01724</v>
          </cell>
          <cell r="AE67">
            <v>0</v>
          </cell>
          <cell r="AF67">
            <v>0</v>
          </cell>
          <cell r="AG67">
            <v>0</v>
          </cell>
          <cell r="AL67" t="b">
            <v>0</v>
          </cell>
        </row>
        <row r="68">
          <cell r="A68" t="str">
            <v>Bay State GasJAN-11</v>
          </cell>
          <cell r="B68" t="b">
            <v>1</v>
          </cell>
          <cell r="C68">
            <v>1</v>
          </cell>
          <cell r="D68">
            <v>20</v>
          </cell>
          <cell r="E68" t="str">
            <v>Bay State Gas</v>
          </cell>
          <cell r="F68" t="str">
            <v>2011 01</v>
          </cell>
          <cell r="G68" t="str">
            <v>JAN-11</v>
          </cell>
          <cell r="H68">
            <v>0</v>
          </cell>
          <cell r="I68">
            <v>380</v>
          </cell>
          <cell r="J68">
            <v>400</v>
          </cell>
          <cell r="K68">
            <v>379</v>
          </cell>
          <cell r="L68">
            <v>0</v>
          </cell>
          <cell r="M68">
            <v>1</v>
          </cell>
          <cell r="N68">
            <v>7427.59</v>
          </cell>
          <cell r="P68">
            <v>0</v>
          </cell>
          <cell r="Q68">
            <v>0</v>
          </cell>
          <cell r="R68">
            <v>112</v>
          </cell>
          <cell r="S68">
            <v>59</v>
          </cell>
          <cell r="T68">
            <v>7427.5899999999992</v>
          </cell>
          <cell r="U68">
            <v>742.75900000000001</v>
          </cell>
          <cell r="V68">
            <v>7427.5899999999992</v>
          </cell>
          <cell r="W68">
            <v>125.89135593220338</v>
          </cell>
          <cell r="X68">
            <v>932.76</v>
          </cell>
          <cell r="Y68" t="str">
            <v>2011</v>
          </cell>
          <cell r="Z68" t="str">
            <v>Q1</v>
          </cell>
          <cell r="AA68">
            <v>0</v>
          </cell>
          <cell r="AB68">
            <v>0</v>
          </cell>
          <cell r="AC68" t="str">
            <v>02075</v>
          </cell>
          <cell r="AD68" t="str">
            <v>Layla Bitoy</v>
          </cell>
          <cell r="AE68">
            <v>0.1</v>
          </cell>
          <cell r="AG68">
            <v>0.1</v>
          </cell>
          <cell r="AH68" t="str">
            <v>Bay State Gas</v>
          </cell>
          <cell r="AL68" t="b">
            <v>0</v>
          </cell>
          <cell r="AN68" t="str">
            <v>X</v>
          </cell>
        </row>
        <row r="69">
          <cell r="A69" t="str">
            <v>Bay State GasFEB-11</v>
          </cell>
          <cell r="B69" t="b">
            <v>1</v>
          </cell>
          <cell r="C69">
            <v>2</v>
          </cell>
          <cell r="D69">
            <v>4</v>
          </cell>
          <cell r="E69" t="str">
            <v>Bay State Gas</v>
          </cell>
          <cell r="F69" t="str">
            <v>2011 02</v>
          </cell>
          <cell r="G69" t="str">
            <v>FEB-11</v>
          </cell>
          <cell r="H69">
            <v>0</v>
          </cell>
          <cell r="I69">
            <v>357</v>
          </cell>
          <cell r="J69">
            <v>361</v>
          </cell>
          <cell r="K69">
            <v>357</v>
          </cell>
          <cell r="L69">
            <v>0</v>
          </cell>
          <cell r="M69">
            <v>0</v>
          </cell>
          <cell r="N69">
            <v>5783.23</v>
          </cell>
          <cell r="P69">
            <v>173.94</v>
          </cell>
          <cell r="Q69">
            <v>0</v>
          </cell>
          <cell r="R69">
            <v>84</v>
          </cell>
          <cell r="S69">
            <v>42</v>
          </cell>
          <cell r="T69">
            <v>5609.29</v>
          </cell>
          <cell r="U69">
            <v>560.92899999999997</v>
          </cell>
          <cell r="V69">
            <v>5783.23</v>
          </cell>
          <cell r="W69">
            <v>137.69595238095238</v>
          </cell>
          <cell r="X69">
            <v>560.92899999999997</v>
          </cell>
          <cell r="Y69" t="str">
            <v>2011</v>
          </cell>
          <cell r="Z69" t="str">
            <v>Q1</v>
          </cell>
          <cell r="AA69">
            <v>0</v>
          </cell>
          <cell r="AB69">
            <v>0</v>
          </cell>
          <cell r="AC69" t="str">
            <v>02075</v>
          </cell>
          <cell r="AD69" t="str">
            <v>Layla Bitoy</v>
          </cell>
          <cell r="AE69">
            <v>0.1</v>
          </cell>
          <cell r="AG69">
            <v>0.1</v>
          </cell>
          <cell r="AH69" t="str">
            <v>Bay State Gas</v>
          </cell>
          <cell r="AL69" t="b">
            <v>0</v>
          </cell>
          <cell r="AN69" t="str">
            <v>X</v>
          </cell>
        </row>
        <row r="70">
          <cell r="A70" t="str">
            <v>Bay State GasMAR-11</v>
          </cell>
          <cell r="B70" t="b">
            <v>1</v>
          </cell>
          <cell r="C70">
            <v>3</v>
          </cell>
          <cell r="D70">
            <v>14</v>
          </cell>
          <cell r="E70" t="str">
            <v>Bay State Gas</v>
          </cell>
          <cell r="F70" t="str">
            <v>2011 03</v>
          </cell>
          <cell r="G70" t="str">
            <v>MAR-11</v>
          </cell>
          <cell r="H70">
            <v>0</v>
          </cell>
          <cell r="I70">
            <v>542</v>
          </cell>
          <cell r="J70">
            <v>556</v>
          </cell>
          <cell r="K70">
            <v>541</v>
          </cell>
          <cell r="L70">
            <v>0</v>
          </cell>
          <cell r="M70">
            <v>1</v>
          </cell>
          <cell r="N70">
            <v>9359.82</v>
          </cell>
          <cell r="P70">
            <v>444.5</v>
          </cell>
          <cell r="Q70">
            <v>0</v>
          </cell>
          <cell r="R70">
            <v>135</v>
          </cell>
          <cell r="S70">
            <v>72</v>
          </cell>
          <cell r="T70">
            <v>8915.32</v>
          </cell>
          <cell r="U70">
            <v>891.53200000000004</v>
          </cell>
          <cell r="V70">
            <v>9359.82</v>
          </cell>
          <cell r="W70">
            <v>129.9975</v>
          </cell>
          <cell r="X70">
            <v>1206.98</v>
          </cell>
          <cell r="Y70" t="str">
            <v>2011</v>
          </cell>
          <cell r="Z70" t="str">
            <v>Q1</v>
          </cell>
          <cell r="AA70">
            <v>0</v>
          </cell>
          <cell r="AB70">
            <v>0</v>
          </cell>
          <cell r="AC70" t="str">
            <v>02075</v>
          </cell>
          <cell r="AD70" t="str">
            <v>Layla Bitoy</v>
          </cell>
          <cell r="AE70">
            <v>0.1</v>
          </cell>
          <cell r="AG70">
            <v>0.1</v>
          </cell>
          <cell r="AH70" t="str">
            <v>Bay State Gas</v>
          </cell>
          <cell r="AL70" t="b">
            <v>0</v>
          </cell>
          <cell r="AN70" t="str">
            <v>X</v>
          </cell>
        </row>
        <row r="71">
          <cell r="A71" t="str">
            <v>Bay State GasAPR-11</v>
          </cell>
          <cell r="B71" t="b">
            <v>1</v>
          </cell>
          <cell r="C71">
            <v>4</v>
          </cell>
          <cell r="D71">
            <v>7</v>
          </cell>
          <cell r="E71" t="str">
            <v>Bay State Gas</v>
          </cell>
          <cell r="F71" t="str">
            <v>2011 04</v>
          </cell>
          <cell r="G71" t="str">
            <v>APR-11</v>
          </cell>
          <cell r="H71">
            <v>0</v>
          </cell>
          <cell r="I71">
            <v>510</v>
          </cell>
          <cell r="J71">
            <v>517</v>
          </cell>
          <cell r="K71">
            <v>509</v>
          </cell>
          <cell r="L71">
            <v>0</v>
          </cell>
          <cell r="M71">
            <v>1</v>
          </cell>
          <cell r="N71">
            <v>10048.620000000001</v>
          </cell>
          <cell r="P71">
            <v>330</v>
          </cell>
          <cell r="Q71">
            <v>0</v>
          </cell>
          <cell r="R71">
            <v>140</v>
          </cell>
          <cell r="S71">
            <v>70</v>
          </cell>
          <cell r="T71">
            <v>9718.6200000000008</v>
          </cell>
          <cell r="U71">
            <v>971.86200000000008</v>
          </cell>
          <cell r="V71">
            <v>10048.620000000001</v>
          </cell>
          <cell r="W71">
            <v>143.5517142857143</v>
          </cell>
          <cell r="X71">
            <v>971.86200000000008</v>
          </cell>
          <cell r="Y71" t="str">
            <v>2011</v>
          </cell>
          <cell r="Z71" t="str">
            <v>Q2</v>
          </cell>
          <cell r="AA71">
            <v>0</v>
          </cell>
          <cell r="AB71">
            <v>0</v>
          </cell>
          <cell r="AC71" t="str">
            <v>02075</v>
          </cell>
          <cell r="AD71" t="str">
            <v>Layla Bitoy</v>
          </cell>
          <cell r="AE71">
            <v>0.1</v>
          </cell>
          <cell r="AG71">
            <v>0.1</v>
          </cell>
          <cell r="AH71" t="str">
            <v>Bay State Gas</v>
          </cell>
          <cell r="AL71" t="b">
            <v>0</v>
          </cell>
          <cell r="AN71" t="str">
            <v>X</v>
          </cell>
        </row>
        <row r="72">
          <cell r="A72" t="str">
            <v>Bay State GasMAY-11</v>
          </cell>
          <cell r="B72" t="b">
            <v>1</v>
          </cell>
          <cell r="C72">
            <v>5</v>
          </cell>
          <cell r="D72">
            <v>11</v>
          </cell>
          <cell r="E72" t="str">
            <v>Bay State Gas</v>
          </cell>
          <cell r="F72" t="str">
            <v>2011 05</v>
          </cell>
          <cell r="G72" t="str">
            <v>MAY-11</v>
          </cell>
          <cell r="H72">
            <v>0</v>
          </cell>
          <cell r="I72">
            <v>669</v>
          </cell>
          <cell r="J72">
            <v>680</v>
          </cell>
          <cell r="K72">
            <v>669</v>
          </cell>
          <cell r="L72">
            <v>0</v>
          </cell>
          <cell r="M72">
            <v>0</v>
          </cell>
          <cell r="N72">
            <v>12190.71</v>
          </cell>
          <cell r="P72">
            <v>995</v>
          </cell>
          <cell r="Q72">
            <v>0</v>
          </cell>
          <cell r="R72">
            <v>193</v>
          </cell>
          <cell r="S72">
            <v>91</v>
          </cell>
          <cell r="T72">
            <v>11195.709999999997</v>
          </cell>
          <cell r="U72">
            <v>1119.5709999999997</v>
          </cell>
          <cell r="V72">
            <v>12190.709999999997</v>
          </cell>
          <cell r="W72">
            <v>133.96384615384613</v>
          </cell>
          <cell r="X72">
            <v>1119.5709999999997</v>
          </cell>
          <cell r="Y72" t="str">
            <v>2011</v>
          </cell>
          <cell r="Z72" t="str">
            <v>Q2</v>
          </cell>
          <cell r="AA72">
            <v>0</v>
          </cell>
          <cell r="AB72">
            <v>0</v>
          </cell>
          <cell r="AC72" t="str">
            <v>02075</v>
          </cell>
          <cell r="AD72" t="str">
            <v>Layla Bitoy</v>
          </cell>
          <cell r="AE72">
            <v>0.1</v>
          </cell>
          <cell r="AG72">
            <v>0.1</v>
          </cell>
          <cell r="AH72" t="str">
            <v>Bay State Gas</v>
          </cell>
          <cell r="AL72" t="b">
            <v>0</v>
          </cell>
          <cell r="AN72" t="str">
            <v>X</v>
          </cell>
        </row>
        <row r="73">
          <cell r="A73" t="str">
            <v>Bay State GasJUN-11</v>
          </cell>
          <cell r="B73" t="b">
            <v>1</v>
          </cell>
          <cell r="C73">
            <v>6</v>
          </cell>
          <cell r="D73">
            <v>16</v>
          </cell>
          <cell r="E73" t="str">
            <v>Bay State Gas</v>
          </cell>
          <cell r="F73" t="str">
            <v>2011 06</v>
          </cell>
          <cell r="G73" t="str">
            <v>JUN-11</v>
          </cell>
          <cell r="H73">
            <v>0</v>
          </cell>
          <cell r="I73">
            <v>945</v>
          </cell>
          <cell r="J73">
            <v>961</v>
          </cell>
          <cell r="K73">
            <v>945</v>
          </cell>
          <cell r="L73">
            <v>0</v>
          </cell>
          <cell r="M73">
            <v>0</v>
          </cell>
          <cell r="N73">
            <v>16748.78</v>
          </cell>
          <cell r="P73">
            <v>2315.98</v>
          </cell>
          <cell r="Q73">
            <v>231.6</v>
          </cell>
          <cell r="R73">
            <v>269</v>
          </cell>
          <cell r="S73">
            <v>118</v>
          </cell>
          <cell r="T73">
            <v>14432.799999999997</v>
          </cell>
          <cell r="U73">
            <v>1443.2799999999997</v>
          </cell>
          <cell r="V73">
            <v>16748.78</v>
          </cell>
          <cell r="W73">
            <v>141.93881355932203</v>
          </cell>
          <cell r="X73">
            <v>2147.38</v>
          </cell>
          <cell r="Y73" t="str">
            <v>2011</v>
          </cell>
          <cell r="Z73" t="str">
            <v>Q2</v>
          </cell>
          <cell r="AA73">
            <v>0</v>
          </cell>
          <cell r="AB73">
            <v>0</v>
          </cell>
          <cell r="AC73" t="str">
            <v>02075</v>
          </cell>
          <cell r="AD73" t="str">
            <v>Layla Bitoy</v>
          </cell>
          <cell r="AE73">
            <v>0.1</v>
          </cell>
          <cell r="AG73">
            <v>0.1</v>
          </cell>
          <cell r="AH73" t="str">
            <v>Bay State Gas</v>
          </cell>
          <cell r="AL73" t="b">
            <v>0</v>
          </cell>
          <cell r="AN73" t="str">
            <v>X</v>
          </cell>
        </row>
        <row r="74">
          <cell r="A74" t="str">
            <v>Bay State GasJUL-11</v>
          </cell>
          <cell r="B74" t="b">
            <v>1</v>
          </cell>
          <cell r="C74">
            <v>7</v>
          </cell>
          <cell r="D74">
            <v>10</v>
          </cell>
          <cell r="E74" t="str">
            <v>Bay State Gas</v>
          </cell>
          <cell r="F74" t="str">
            <v>2011 07</v>
          </cell>
          <cell r="G74" t="str">
            <v>JUL-11</v>
          </cell>
          <cell r="H74">
            <v>0</v>
          </cell>
          <cell r="I74">
            <v>589</v>
          </cell>
          <cell r="J74">
            <v>599</v>
          </cell>
          <cell r="K74">
            <v>589</v>
          </cell>
          <cell r="L74">
            <v>0</v>
          </cell>
          <cell r="M74">
            <v>0</v>
          </cell>
          <cell r="N74">
            <v>17638.97</v>
          </cell>
          <cell r="P74">
            <v>543</v>
          </cell>
          <cell r="Q74">
            <v>0</v>
          </cell>
          <cell r="R74">
            <v>193</v>
          </cell>
          <cell r="S74">
            <v>137</v>
          </cell>
          <cell r="T74">
            <v>17095.970000000008</v>
          </cell>
          <cell r="U74">
            <v>1709.5970000000009</v>
          </cell>
          <cell r="V74">
            <v>17638.970000000008</v>
          </cell>
          <cell r="W74">
            <v>128.75160583941613</v>
          </cell>
          <cell r="X74">
            <v>1709.5970000000009</v>
          </cell>
          <cell r="Y74" t="str">
            <v>2011</v>
          </cell>
          <cell r="Z74" t="str">
            <v>Q3</v>
          </cell>
          <cell r="AA74">
            <v>0</v>
          </cell>
          <cell r="AB74">
            <v>0</v>
          </cell>
          <cell r="AC74" t="str">
            <v>02075</v>
          </cell>
          <cell r="AD74" t="str">
            <v>Layla Bitoy</v>
          </cell>
          <cell r="AE74">
            <v>0.1</v>
          </cell>
          <cell r="AG74">
            <v>0.1</v>
          </cell>
          <cell r="AH74" t="str">
            <v>Bay State Gas</v>
          </cell>
          <cell r="AL74" t="b">
            <v>0</v>
          </cell>
          <cell r="AN74" t="str">
            <v>X</v>
          </cell>
        </row>
        <row r="75">
          <cell r="A75" t="str">
            <v>CLECOJAN-11</v>
          </cell>
          <cell r="B75" t="b">
            <v>1</v>
          </cell>
          <cell r="C75">
            <v>1</v>
          </cell>
          <cell r="D75">
            <v>11</v>
          </cell>
          <cell r="E75" t="str">
            <v>CLECO</v>
          </cell>
          <cell r="F75" t="str">
            <v>2011 01</v>
          </cell>
          <cell r="G75" t="str">
            <v>JAN-11</v>
          </cell>
          <cell r="H75">
            <v>0</v>
          </cell>
          <cell r="I75">
            <v>119</v>
          </cell>
          <cell r="J75">
            <v>130</v>
          </cell>
          <cell r="K75">
            <v>114</v>
          </cell>
          <cell r="L75">
            <v>0</v>
          </cell>
          <cell r="M75">
            <v>5</v>
          </cell>
          <cell r="N75">
            <v>2929.4</v>
          </cell>
          <cell r="P75">
            <v>0</v>
          </cell>
          <cell r="Q75">
            <v>0</v>
          </cell>
          <cell r="R75">
            <v>38</v>
          </cell>
          <cell r="S75">
            <v>26</v>
          </cell>
          <cell r="T75">
            <v>2929.3999999999992</v>
          </cell>
          <cell r="U75">
            <v>0</v>
          </cell>
          <cell r="V75">
            <v>2929.3999999999992</v>
          </cell>
          <cell r="W75">
            <v>112.66923076923074</v>
          </cell>
          <cell r="X75">
            <v>195</v>
          </cell>
          <cell r="Y75" t="str">
            <v>2011</v>
          </cell>
          <cell r="Z75" t="str">
            <v>Q1</v>
          </cell>
          <cell r="AA75">
            <v>0</v>
          </cell>
          <cell r="AB75">
            <v>0</v>
          </cell>
          <cell r="AC75" t="str">
            <v>01104</v>
          </cell>
          <cell r="AD75" t="str">
            <v>Layla Bitoy</v>
          </cell>
          <cell r="AF75">
            <v>1.5</v>
          </cell>
          <cell r="AH75" t="str">
            <v>CLECO</v>
          </cell>
          <cell r="AL75" t="b">
            <v>0</v>
          </cell>
          <cell r="AN75" t="str">
            <v>X</v>
          </cell>
        </row>
        <row r="76">
          <cell r="A76" t="str">
            <v>CLECOFEB-11</v>
          </cell>
          <cell r="B76" t="b">
            <v>1</v>
          </cell>
          <cell r="C76">
            <v>2</v>
          </cell>
          <cell r="D76">
            <v>21</v>
          </cell>
          <cell r="E76" t="str">
            <v>CLECO</v>
          </cell>
          <cell r="F76" t="str">
            <v>2011 02</v>
          </cell>
          <cell r="G76" t="str">
            <v>FEB-11</v>
          </cell>
          <cell r="H76">
            <v>0</v>
          </cell>
          <cell r="I76">
            <v>107</v>
          </cell>
          <cell r="J76">
            <v>128</v>
          </cell>
          <cell r="K76">
            <v>105</v>
          </cell>
          <cell r="L76">
            <v>0</v>
          </cell>
          <cell r="M76">
            <v>2</v>
          </cell>
          <cell r="N76">
            <v>4223.12</v>
          </cell>
          <cell r="P76">
            <v>41.980000000000004</v>
          </cell>
          <cell r="Q76">
            <v>0</v>
          </cell>
          <cell r="R76">
            <v>51</v>
          </cell>
          <cell r="S76">
            <v>33</v>
          </cell>
          <cell r="T76">
            <v>4181.1399999999985</v>
          </cell>
          <cell r="U76">
            <v>0</v>
          </cell>
          <cell r="V76">
            <v>4223.1199999999981</v>
          </cell>
          <cell r="W76">
            <v>127.97333333333327</v>
          </cell>
          <cell r="X76">
            <v>192</v>
          </cell>
          <cell r="Y76" t="str">
            <v>2011</v>
          </cell>
          <cell r="Z76" t="str">
            <v>Q1</v>
          </cell>
          <cell r="AA76">
            <v>0</v>
          </cell>
          <cell r="AB76">
            <v>0</v>
          </cell>
          <cell r="AC76" t="str">
            <v>01104</v>
          </cell>
          <cell r="AD76" t="str">
            <v>Layla Bitoy</v>
          </cell>
          <cell r="AF76">
            <v>1.5</v>
          </cell>
          <cell r="AH76" t="str">
            <v>CLECO</v>
          </cell>
          <cell r="AL76" t="b">
            <v>0</v>
          </cell>
          <cell r="AN76" t="str">
            <v>X</v>
          </cell>
        </row>
        <row r="77">
          <cell r="A77" t="str">
            <v>CLECOMAR-11</v>
          </cell>
          <cell r="B77" t="b">
            <v>1</v>
          </cell>
          <cell r="C77">
            <v>3</v>
          </cell>
          <cell r="D77">
            <v>18</v>
          </cell>
          <cell r="E77" t="str">
            <v>CLECO</v>
          </cell>
          <cell r="F77" t="str">
            <v>2011 03</v>
          </cell>
          <cell r="G77" t="str">
            <v>MAR-11</v>
          </cell>
          <cell r="H77">
            <v>0</v>
          </cell>
          <cell r="I77">
            <v>127</v>
          </cell>
          <cell r="J77">
            <v>145</v>
          </cell>
          <cell r="K77">
            <v>126</v>
          </cell>
          <cell r="L77">
            <v>0</v>
          </cell>
          <cell r="M77">
            <v>1</v>
          </cell>
          <cell r="N77">
            <v>4044.78</v>
          </cell>
          <cell r="P77">
            <v>48</v>
          </cell>
          <cell r="Q77">
            <v>0</v>
          </cell>
          <cell r="R77">
            <v>49</v>
          </cell>
          <cell r="S77">
            <v>29</v>
          </cell>
          <cell r="T77">
            <v>3996.7800000000007</v>
          </cell>
          <cell r="U77">
            <v>0</v>
          </cell>
          <cell r="V77">
            <v>4044.7800000000007</v>
          </cell>
          <cell r="W77">
            <v>139.47517241379313</v>
          </cell>
          <cell r="X77">
            <v>217.5</v>
          </cell>
          <cell r="Y77" t="str">
            <v>2011</v>
          </cell>
          <cell r="Z77" t="str">
            <v>Q1</v>
          </cell>
          <cell r="AA77">
            <v>0</v>
          </cell>
          <cell r="AB77">
            <v>0</v>
          </cell>
          <cell r="AC77" t="str">
            <v>01104</v>
          </cell>
          <cell r="AD77" t="str">
            <v>Layla Bitoy</v>
          </cell>
          <cell r="AF77">
            <v>1.5</v>
          </cell>
          <cell r="AH77" t="str">
            <v>CLECO</v>
          </cell>
          <cell r="AL77" t="b">
            <v>0</v>
          </cell>
          <cell r="AN77" t="str">
            <v>X</v>
          </cell>
        </row>
        <row r="78">
          <cell r="A78" t="str">
            <v>CLECOAPR-11</v>
          </cell>
          <cell r="B78" t="b">
            <v>1</v>
          </cell>
          <cell r="C78">
            <v>4</v>
          </cell>
          <cell r="D78">
            <v>12</v>
          </cell>
          <cell r="E78" t="str">
            <v>CLECO</v>
          </cell>
          <cell r="F78" t="str">
            <v>2011 04</v>
          </cell>
          <cell r="G78" t="str">
            <v>APR-11</v>
          </cell>
          <cell r="H78">
            <v>0</v>
          </cell>
          <cell r="I78">
            <v>119</v>
          </cell>
          <cell r="J78">
            <v>131</v>
          </cell>
          <cell r="K78">
            <v>118</v>
          </cell>
          <cell r="L78">
            <v>0</v>
          </cell>
          <cell r="M78">
            <v>1</v>
          </cell>
          <cell r="N78">
            <v>3904.99</v>
          </cell>
          <cell r="P78">
            <v>40.5</v>
          </cell>
          <cell r="Q78">
            <v>0</v>
          </cell>
          <cell r="R78">
            <v>45</v>
          </cell>
          <cell r="S78">
            <v>23</v>
          </cell>
          <cell r="T78">
            <v>3864.49</v>
          </cell>
          <cell r="U78">
            <v>0</v>
          </cell>
          <cell r="V78">
            <v>3904.99</v>
          </cell>
          <cell r="W78">
            <v>169.78217391304347</v>
          </cell>
          <cell r="X78">
            <v>196.5</v>
          </cell>
          <cell r="Y78" t="str">
            <v>2011</v>
          </cell>
          <cell r="Z78" t="str">
            <v>Q2</v>
          </cell>
          <cell r="AA78">
            <v>0</v>
          </cell>
          <cell r="AB78">
            <v>0</v>
          </cell>
          <cell r="AC78" t="str">
            <v>01104</v>
          </cell>
          <cell r="AD78" t="str">
            <v>Layla Bitoy</v>
          </cell>
          <cell r="AF78">
            <v>1.5</v>
          </cell>
          <cell r="AH78" t="str">
            <v>CLECO</v>
          </cell>
          <cell r="AL78" t="b">
            <v>0</v>
          </cell>
          <cell r="AN78" t="str">
            <v>X</v>
          </cell>
        </row>
        <row r="79">
          <cell r="A79" t="str">
            <v>CLECOMAY-11</v>
          </cell>
          <cell r="B79" t="b">
            <v>1</v>
          </cell>
          <cell r="C79">
            <v>5</v>
          </cell>
          <cell r="D79">
            <v>16</v>
          </cell>
          <cell r="E79" t="str">
            <v>CLECO</v>
          </cell>
          <cell r="F79" t="str">
            <v>2011 05</v>
          </cell>
          <cell r="G79" t="str">
            <v>MAY-11</v>
          </cell>
          <cell r="H79">
            <v>0</v>
          </cell>
          <cell r="I79">
            <v>121</v>
          </cell>
          <cell r="J79">
            <v>137</v>
          </cell>
          <cell r="K79">
            <v>110</v>
          </cell>
          <cell r="L79">
            <v>0</v>
          </cell>
          <cell r="M79">
            <v>11</v>
          </cell>
          <cell r="N79">
            <v>3077.28</v>
          </cell>
          <cell r="P79">
            <v>111.87</v>
          </cell>
          <cell r="Q79">
            <v>0</v>
          </cell>
          <cell r="R79">
            <v>44</v>
          </cell>
          <cell r="S79">
            <v>24</v>
          </cell>
          <cell r="T79">
            <v>2965.4100000000003</v>
          </cell>
          <cell r="U79">
            <v>0</v>
          </cell>
          <cell r="V79">
            <v>3077.28</v>
          </cell>
          <cell r="W79">
            <v>128.22</v>
          </cell>
          <cell r="X79">
            <v>205.5</v>
          </cell>
          <cell r="Y79" t="str">
            <v>2011</v>
          </cell>
          <cell r="Z79" t="str">
            <v>Q2</v>
          </cell>
          <cell r="AA79">
            <v>0</v>
          </cell>
          <cell r="AB79">
            <v>0</v>
          </cell>
          <cell r="AC79" t="str">
            <v>01104</v>
          </cell>
          <cell r="AD79" t="str">
            <v>Layla Bitoy</v>
          </cell>
          <cell r="AF79">
            <v>1.5</v>
          </cell>
          <cell r="AH79" t="str">
            <v>CLECO</v>
          </cell>
          <cell r="AL79" t="b">
            <v>0</v>
          </cell>
          <cell r="AN79" t="str">
            <v>X</v>
          </cell>
        </row>
        <row r="80">
          <cell r="A80" t="str">
            <v>CLECOJUN-11</v>
          </cell>
          <cell r="B80" t="b">
            <v>1</v>
          </cell>
          <cell r="C80">
            <v>6</v>
          </cell>
          <cell r="D80">
            <v>23</v>
          </cell>
          <cell r="E80" t="str">
            <v>CLECO</v>
          </cell>
          <cell r="F80" t="str">
            <v>2011 06</v>
          </cell>
          <cell r="G80" t="str">
            <v>JUN-11</v>
          </cell>
          <cell r="H80">
            <v>0</v>
          </cell>
          <cell r="I80">
            <v>159</v>
          </cell>
          <cell r="J80">
            <v>182</v>
          </cell>
          <cell r="K80">
            <v>157</v>
          </cell>
          <cell r="L80">
            <v>0</v>
          </cell>
          <cell r="M80">
            <v>2</v>
          </cell>
          <cell r="N80">
            <v>6516.45</v>
          </cell>
          <cell r="P80">
            <v>270</v>
          </cell>
          <cell r="Q80">
            <v>0</v>
          </cell>
          <cell r="R80">
            <v>68</v>
          </cell>
          <cell r="S80">
            <v>33</v>
          </cell>
          <cell r="T80">
            <v>6246.4499999999989</v>
          </cell>
          <cell r="U80">
            <v>0</v>
          </cell>
          <cell r="V80">
            <v>6516.4499999999989</v>
          </cell>
          <cell r="W80">
            <v>197.46818181818179</v>
          </cell>
          <cell r="X80">
            <v>273</v>
          </cell>
          <cell r="Y80" t="str">
            <v>2011</v>
          </cell>
          <cell r="Z80" t="str">
            <v>Q2</v>
          </cell>
          <cell r="AA80">
            <v>0</v>
          </cell>
          <cell r="AB80">
            <v>0</v>
          </cell>
          <cell r="AC80" t="str">
            <v>01104</v>
          </cell>
          <cell r="AD80" t="str">
            <v>Layla Bitoy</v>
          </cell>
          <cell r="AF80">
            <v>1.5</v>
          </cell>
          <cell r="AH80" t="str">
            <v>CLECO</v>
          </cell>
          <cell r="AL80" t="b">
            <v>0</v>
          </cell>
          <cell r="AN80" t="str">
            <v>X</v>
          </cell>
        </row>
        <row r="81">
          <cell r="A81" t="str">
            <v>CLECOJUL-11</v>
          </cell>
          <cell r="B81" t="b">
            <v>1</v>
          </cell>
          <cell r="C81">
            <v>7</v>
          </cell>
          <cell r="D81">
            <v>18</v>
          </cell>
          <cell r="E81" t="str">
            <v>CLECO</v>
          </cell>
          <cell r="F81" t="str">
            <v>2011 07</v>
          </cell>
          <cell r="G81" t="str">
            <v>JUL-11</v>
          </cell>
          <cell r="H81">
            <v>0</v>
          </cell>
          <cell r="I81">
            <v>156</v>
          </cell>
          <cell r="J81">
            <v>174</v>
          </cell>
          <cell r="K81">
            <v>148</v>
          </cell>
          <cell r="L81">
            <v>0</v>
          </cell>
          <cell r="M81">
            <v>8</v>
          </cell>
          <cell r="N81">
            <v>4603.9799999999996</v>
          </cell>
          <cell r="P81">
            <v>78</v>
          </cell>
          <cell r="Q81">
            <v>0</v>
          </cell>
          <cell r="R81">
            <v>51</v>
          </cell>
          <cell r="S81">
            <v>37</v>
          </cell>
          <cell r="T81">
            <v>4525.9799999999996</v>
          </cell>
          <cell r="U81">
            <v>0</v>
          </cell>
          <cell r="V81">
            <v>4603.9799999999996</v>
          </cell>
          <cell r="W81">
            <v>124.43189189189188</v>
          </cell>
          <cell r="X81">
            <v>261</v>
          </cell>
          <cell r="Y81" t="str">
            <v>2011</v>
          </cell>
          <cell r="Z81" t="str">
            <v>Q3</v>
          </cell>
          <cell r="AA81">
            <v>0</v>
          </cell>
          <cell r="AB81">
            <v>0</v>
          </cell>
          <cell r="AC81" t="str">
            <v>01104</v>
          </cell>
          <cell r="AD81" t="str">
            <v>Layla Bitoy</v>
          </cell>
          <cell r="AF81">
            <v>1.5</v>
          </cell>
          <cell r="AH81" t="str">
            <v>CLECO</v>
          </cell>
          <cell r="AL81" t="b">
            <v>0</v>
          </cell>
          <cell r="AN81" t="str">
            <v>X</v>
          </cell>
        </row>
        <row r="82">
          <cell r="A82" t="str">
            <v>CLECO WebFEB-11</v>
          </cell>
          <cell r="B82" t="b">
            <v>1</v>
          </cell>
          <cell r="C82">
            <v>2</v>
          </cell>
          <cell r="D82">
            <v>0</v>
          </cell>
          <cell r="E82" t="str">
            <v>CLECO Web</v>
          </cell>
          <cell r="F82" t="str">
            <v>2011 02</v>
          </cell>
          <cell r="G82" t="str">
            <v>FEB-11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271.43</v>
          </cell>
          <cell r="P82">
            <v>0</v>
          </cell>
          <cell r="Q82">
            <v>0</v>
          </cell>
          <cell r="R82">
            <v>1</v>
          </cell>
          <cell r="S82">
            <v>1</v>
          </cell>
          <cell r="T82">
            <v>271.43000000000006</v>
          </cell>
          <cell r="U82">
            <v>0</v>
          </cell>
          <cell r="V82">
            <v>271.43000000000006</v>
          </cell>
          <cell r="W82">
            <v>271.43000000000006</v>
          </cell>
          <cell r="X82">
            <v>0</v>
          </cell>
          <cell r="Y82" t="str">
            <v>2011</v>
          </cell>
          <cell r="Z82" t="str">
            <v>Q1</v>
          </cell>
          <cell r="AA82">
            <v>0</v>
          </cell>
          <cell r="AB82">
            <v>0</v>
          </cell>
          <cell r="AC82" t="str">
            <v>01106</v>
          </cell>
          <cell r="AD82" t="str">
            <v>Layla Bitoy</v>
          </cell>
          <cell r="AF82">
            <v>1.5</v>
          </cell>
          <cell r="AH82" t="str">
            <v>CLECO</v>
          </cell>
          <cell r="AL82" t="b">
            <v>0</v>
          </cell>
          <cell r="AN82" t="str">
            <v>X</v>
          </cell>
        </row>
        <row r="83">
          <cell r="A83" t="str">
            <v>CLECO WebMAR-11</v>
          </cell>
          <cell r="B83" t="b">
            <v>1</v>
          </cell>
          <cell r="C83">
            <v>3</v>
          </cell>
          <cell r="D83">
            <v>0</v>
          </cell>
          <cell r="E83" t="str">
            <v>CLECO Web</v>
          </cell>
          <cell r="F83" t="str">
            <v>2011 03</v>
          </cell>
          <cell r="G83" t="str">
            <v>MAR-11</v>
          </cell>
          <cell r="H83">
            <v>0</v>
          </cell>
          <cell r="I83">
            <v>1</v>
          </cell>
          <cell r="J83">
            <v>1</v>
          </cell>
          <cell r="K83">
            <v>1</v>
          </cell>
          <cell r="L83">
            <v>0</v>
          </cell>
          <cell r="M83">
            <v>0</v>
          </cell>
          <cell r="N83">
            <v>-0.94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-0.94000000000000128</v>
          </cell>
          <cell r="U83">
            <v>0</v>
          </cell>
          <cell r="V83">
            <v>-0.94000000000000128</v>
          </cell>
          <cell r="W83">
            <v>0</v>
          </cell>
          <cell r="X83">
            <v>1.5</v>
          </cell>
          <cell r="Y83" t="str">
            <v>2011</v>
          </cell>
          <cell r="Z83" t="str">
            <v>Q1</v>
          </cell>
          <cell r="AA83">
            <v>0</v>
          </cell>
          <cell r="AB83">
            <v>0</v>
          </cell>
          <cell r="AC83" t="str">
            <v>01106</v>
          </cell>
          <cell r="AD83" t="str">
            <v>Layla Bitoy</v>
          </cell>
          <cell r="AF83">
            <v>1.5</v>
          </cell>
          <cell r="AH83" t="str">
            <v>CLECO</v>
          </cell>
          <cell r="AL83" t="b">
            <v>0</v>
          </cell>
          <cell r="AN83" t="str">
            <v>X</v>
          </cell>
        </row>
        <row r="84">
          <cell r="A84" t="str">
            <v>CLECO WebAPR-11</v>
          </cell>
          <cell r="B84" t="b">
            <v>1</v>
          </cell>
          <cell r="C84">
            <v>4</v>
          </cell>
          <cell r="D84">
            <v>0</v>
          </cell>
          <cell r="E84" t="str">
            <v>CLECO Web</v>
          </cell>
          <cell r="F84" t="str">
            <v>2011 04</v>
          </cell>
          <cell r="G84" t="str">
            <v>APR-11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126.51</v>
          </cell>
          <cell r="P84">
            <v>1.5</v>
          </cell>
          <cell r="Q84">
            <v>0</v>
          </cell>
          <cell r="R84">
            <v>0</v>
          </cell>
          <cell r="S84">
            <v>2</v>
          </cell>
          <cell r="T84">
            <v>125.00999999999999</v>
          </cell>
          <cell r="U84">
            <v>0</v>
          </cell>
          <cell r="V84">
            <v>126.50999999999999</v>
          </cell>
          <cell r="W84">
            <v>63.254999999999995</v>
          </cell>
          <cell r="X84">
            <v>0</v>
          </cell>
          <cell r="Y84" t="str">
            <v>2011</v>
          </cell>
          <cell r="Z84" t="str">
            <v>Q2</v>
          </cell>
          <cell r="AA84">
            <v>0</v>
          </cell>
          <cell r="AB84">
            <v>0</v>
          </cell>
          <cell r="AC84" t="str">
            <v>01106</v>
          </cell>
          <cell r="AD84" t="str">
            <v>Layla Bitoy</v>
          </cell>
          <cell r="AF84">
            <v>1.5</v>
          </cell>
          <cell r="AH84" t="str">
            <v>CLECO</v>
          </cell>
          <cell r="AL84" t="b">
            <v>0</v>
          </cell>
          <cell r="AN84" t="str">
            <v>X</v>
          </cell>
        </row>
        <row r="85">
          <cell r="A85" t="str">
            <v>CLECO WebMAY-11</v>
          </cell>
          <cell r="B85" t="b">
            <v>1</v>
          </cell>
          <cell r="C85">
            <v>5</v>
          </cell>
          <cell r="D85">
            <v>0</v>
          </cell>
          <cell r="E85" t="str">
            <v>CLECO Web</v>
          </cell>
          <cell r="F85" t="str">
            <v>2011 05</v>
          </cell>
          <cell r="G85" t="str">
            <v>MAY-11</v>
          </cell>
          <cell r="H85">
            <v>0</v>
          </cell>
          <cell r="I85">
            <v>2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130.71</v>
          </cell>
          <cell r="P85">
            <v>0</v>
          </cell>
          <cell r="Q85">
            <v>0</v>
          </cell>
          <cell r="R85">
            <v>2</v>
          </cell>
          <cell r="S85">
            <v>2</v>
          </cell>
          <cell r="T85">
            <v>130.71</v>
          </cell>
          <cell r="U85">
            <v>0</v>
          </cell>
          <cell r="V85">
            <v>130.71</v>
          </cell>
          <cell r="W85">
            <v>65.355000000000004</v>
          </cell>
          <cell r="X85">
            <v>3</v>
          </cell>
          <cell r="Y85" t="str">
            <v>2011</v>
          </cell>
          <cell r="Z85" t="str">
            <v>Q2</v>
          </cell>
          <cell r="AA85">
            <v>0</v>
          </cell>
          <cell r="AB85">
            <v>0</v>
          </cell>
          <cell r="AC85" t="str">
            <v>01106</v>
          </cell>
          <cell r="AD85" t="str">
            <v>Layla Bitoy</v>
          </cell>
          <cell r="AF85">
            <v>1.5</v>
          </cell>
          <cell r="AH85" t="str">
            <v>CLECO</v>
          </cell>
          <cell r="AL85" t="b">
            <v>0</v>
          </cell>
          <cell r="AN85" t="str">
            <v>X</v>
          </cell>
        </row>
        <row r="86">
          <cell r="A86" t="str">
            <v>CLECO WebJUN-11</v>
          </cell>
          <cell r="B86" t="b">
            <v>1</v>
          </cell>
          <cell r="C86">
            <v>6</v>
          </cell>
          <cell r="D86">
            <v>0</v>
          </cell>
          <cell r="E86" t="str">
            <v>CLECO Web</v>
          </cell>
          <cell r="F86" t="str">
            <v>2011 06</v>
          </cell>
          <cell r="G86" t="str">
            <v>JUN-11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144.74</v>
          </cell>
          <cell r="P86">
            <v>0</v>
          </cell>
          <cell r="Q86">
            <v>0</v>
          </cell>
          <cell r="R86">
            <v>2</v>
          </cell>
          <cell r="S86">
            <v>2</v>
          </cell>
          <cell r="T86">
            <v>144.74</v>
          </cell>
          <cell r="U86">
            <v>0</v>
          </cell>
          <cell r="V86">
            <v>144.74</v>
          </cell>
          <cell r="W86">
            <v>72.37</v>
          </cell>
          <cell r="X86">
            <v>0</v>
          </cell>
          <cell r="Y86" t="str">
            <v>2011</v>
          </cell>
          <cell r="Z86" t="str">
            <v>Q2</v>
          </cell>
          <cell r="AA86">
            <v>0</v>
          </cell>
          <cell r="AB86">
            <v>0</v>
          </cell>
          <cell r="AC86" t="str">
            <v>01106</v>
          </cell>
          <cell r="AD86" t="str">
            <v>Layla Bitoy</v>
          </cell>
          <cell r="AF86">
            <v>1.5</v>
          </cell>
          <cell r="AH86" t="str">
            <v>CLECO</v>
          </cell>
          <cell r="AL86" t="b">
            <v>0</v>
          </cell>
          <cell r="AN86" t="str">
            <v>X</v>
          </cell>
        </row>
        <row r="87">
          <cell r="A87" t="str">
            <v>CLECO WebJUL-11</v>
          </cell>
          <cell r="B87" t="b">
            <v>1</v>
          </cell>
          <cell r="C87">
            <v>7</v>
          </cell>
          <cell r="D87">
            <v>0</v>
          </cell>
          <cell r="E87" t="str">
            <v>CLECO Web</v>
          </cell>
          <cell r="F87" t="str">
            <v>2011 07</v>
          </cell>
          <cell r="G87" t="str">
            <v>JUL-11</v>
          </cell>
          <cell r="H87">
            <v>0</v>
          </cell>
          <cell r="I87">
            <v>5</v>
          </cell>
          <cell r="J87">
            <v>5</v>
          </cell>
          <cell r="K87">
            <v>5</v>
          </cell>
          <cell r="L87">
            <v>0</v>
          </cell>
          <cell r="M87">
            <v>0</v>
          </cell>
          <cell r="N87">
            <v>156.57</v>
          </cell>
          <cell r="P87">
            <v>0</v>
          </cell>
          <cell r="Q87">
            <v>0</v>
          </cell>
          <cell r="R87">
            <v>2</v>
          </cell>
          <cell r="S87">
            <v>2</v>
          </cell>
          <cell r="T87">
            <v>156.57000000000002</v>
          </cell>
          <cell r="U87">
            <v>0</v>
          </cell>
          <cell r="V87">
            <v>156.57000000000002</v>
          </cell>
          <cell r="W87">
            <v>78.285000000000011</v>
          </cell>
          <cell r="X87">
            <v>7.5</v>
          </cell>
          <cell r="Y87" t="str">
            <v>2011</v>
          </cell>
          <cell r="Z87" t="str">
            <v>Q3</v>
          </cell>
          <cell r="AA87">
            <v>0</v>
          </cell>
          <cell r="AB87">
            <v>0</v>
          </cell>
          <cell r="AC87" t="str">
            <v>01106</v>
          </cell>
          <cell r="AD87" t="str">
            <v>Layla Bitoy</v>
          </cell>
          <cell r="AF87">
            <v>1.5</v>
          </cell>
          <cell r="AH87" t="str">
            <v>CLECO</v>
          </cell>
          <cell r="AL87" t="b">
            <v>0</v>
          </cell>
          <cell r="AN87" t="str">
            <v>X</v>
          </cell>
        </row>
        <row r="88">
          <cell r="A88" t="str">
            <v>ComEdJUL-11</v>
          </cell>
          <cell r="B88" t="b">
            <v>1</v>
          </cell>
          <cell r="C88">
            <v>7</v>
          </cell>
          <cell r="D88">
            <v>0</v>
          </cell>
          <cell r="E88" t="str">
            <v>ComEd</v>
          </cell>
          <cell r="F88" t="str">
            <v>2011 07</v>
          </cell>
          <cell r="G88" t="str">
            <v>JUL-11</v>
          </cell>
          <cell r="H88">
            <v>1501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22408.87</v>
          </cell>
          <cell r="P88">
            <v>18</v>
          </cell>
          <cell r="Q88">
            <v>0</v>
          </cell>
          <cell r="R88">
            <v>141</v>
          </cell>
          <cell r="S88">
            <v>103</v>
          </cell>
          <cell r="T88">
            <v>22390.869999999995</v>
          </cell>
          <cell r="U88">
            <v>13434.521999999997</v>
          </cell>
          <cell r="V88">
            <v>22408.869999999995</v>
          </cell>
          <cell r="W88">
            <v>217.56184466019414</v>
          </cell>
          <cell r="X88">
            <v>13434.521999999997</v>
          </cell>
          <cell r="Y88" t="str">
            <v>2011</v>
          </cell>
          <cell r="Z88" t="str">
            <v>Q3</v>
          </cell>
          <cell r="AA88">
            <v>0</v>
          </cell>
          <cell r="AB88">
            <v>0</v>
          </cell>
          <cell r="AC88" t="str">
            <v>01562</v>
          </cell>
          <cell r="AD88" t="str">
            <v>Layla Bitoy</v>
          </cell>
          <cell r="AE88">
            <v>0.6</v>
          </cell>
          <cell r="AF88">
            <v>0</v>
          </cell>
          <cell r="AG88">
            <v>0</v>
          </cell>
          <cell r="AH88" t="str">
            <v>Nicor</v>
          </cell>
          <cell r="AL88" t="b">
            <v>0</v>
          </cell>
          <cell r="AN88" t="str">
            <v>X</v>
          </cell>
        </row>
        <row r="89">
          <cell r="A89" t="str">
            <v>Consumers EnergyJAN-11</v>
          </cell>
          <cell r="B89" t="b">
            <v>1</v>
          </cell>
          <cell r="C89">
            <v>1</v>
          </cell>
          <cell r="D89">
            <v>114</v>
          </cell>
          <cell r="E89" t="str">
            <v>Consumers Energy</v>
          </cell>
          <cell r="F89" t="str">
            <v>2011 01</v>
          </cell>
          <cell r="G89" t="str">
            <v>JAN-11</v>
          </cell>
          <cell r="H89">
            <v>0</v>
          </cell>
          <cell r="I89">
            <v>12416</v>
          </cell>
          <cell r="J89">
            <v>12530</v>
          </cell>
          <cell r="K89">
            <v>11921</v>
          </cell>
          <cell r="L89">
            <v>0</v>
          </cell>
          <cell r="M89">
            <v>495</v>
          </cell>
          <cell r="N89">
            <v>167514.69</v>
          </cell>
          <cell r="P89">
            <v>0</v>
          </cell>
          <cell r="Q89">
            <v>0</v>
          </cell>
          <cell r="R89">
            <v>3260</v>
          </cell>
          <cell r="S89">
            <v>1543</v>
          </cell>
          <cell r="T89">
            <v>167514.69</v>
          </cell>
          <cell r="U89">
            <v>0</v>
          </cell>
          <cell r="V89">
            <v>167514.69</v>
          </cell>
          <cell r="W89">
            <v>108.56428386260532</v>
          </cell>
          <cell r="X89">
            <v>40203.53</v>
          </cell>
          <cell r="Y89" t="str">
            <v>2011</v>
          </cell>
          <cell r="Z89" t="str">
            <v>Q1</v>
          </cell>
          <cell r="AA89">
            <v>0</v>
          </cell>
          <cell r="AB89">
            <v>0</v>
          </cell>
          <cell r="AC89" t="str">
            <v>01111</v>
          </cell>
          <cell r="AD89" t="str">
            <v>Lynn Morris</v>
          </cell>
          <cell r="AH89" t="str">
            <v>Consumers Energy</v>
          </cell>
          <cell r="AL89" t="b">
            <v>0</v>
          </cell>
          <cell r="AN89" t="str">
            <v>X</v>
          </cell>
        </row>
        <row r="90">
          <cell r="A90" t="str">
            <v>Consumers EnergyFEB-11</v>
          </cell>
          <cell r="B90" t="b">
            <v>1</v>
          </cell>
          <cell r="C90">
            <v>2</v>
          </cell>
          <cell r="D90">
            <v>102</v>
          </cell>
          <cell r="E90" t="str">
            <v>Consumers Energy</v>
          </cell>
          <cell r="F90" t="str">
            <v>2011 02</v>
          </cell>
          <cell r="G90" t="str">
            <v>FEB-11</v>
          </cell>
          <cell r="H90">
            <v>0</v>
          </cell>
          <cell r="I90">
            <v>12168</v>
          </cell>
          <cell r="J90">
            <v>12270</v>
          </cell>
          <cell r="K90">
            <v>11998</v>
          </cell>
          <cell r="L90">
            <v>0</v>
          </cell>
          <cell r="M90">
            <v>170</v>
          </cell>
          <cell r="N90">
            <v>210372.1</v>
          </cell>
          <cell r="P90">
            <v>5820.8499999999995</v>
          </cell>
          <cell r="Q90">
            <v>0</v>
          </cell>
          <cell r="R90">
            <v>3514</v>
          </cell>
          <cell r="S90">
            <v>1587</v>
          </cell>
          <cell r="T90">
            <v>204551.25000000003</v>
          </cell>
          <cell r="U90">
            <v>0</v>
          </cell>
          <cell r="V90">
            <v>210372.10000000003</v>
          </cell>
          <cell r="W90">
            <v>132.55960932577193</v>
          </cell>
          <cell r="X90">
            <v>44809.26</v>
          </cell>
          <cell r="Y90" t="str">
            <v>2011</v>
          </cell>
          <cell r="Z90" t="str">
            <v>Q1</v>
          </cell>
          <cell r="AA90">
            <v>0</v>
          </cell>
          <cell r="AB90">
            <v>0</v>
          </cell>
          <cell r="AC90" t="str">
            <v>01111</v>
          </cell>
          <cell r="AD90" t="str">
            <v>Lynn Morris</v>
          </cell>
          <cell r="AH90" t="str">
            <v>Consumers Energy</v>
          </cell>
          <cell r="AL90" t="b">
            <v>0</v>
          </cell>
          <cell r="AN90" t="str">
            <v>X</v>
          </cell>
        </row>
        <row r="91">
          <cell r="A91" t="str">
            <v>Consumers EnergyMAR-11</v>
          </cell>
          <cell r="B91" t="b">
            <v>1</v>
          </cell>
          <cell r="C91">
            <v>3</v>
          </cell>
          <cell r="D91">
            <v>146</v>
          </cell>
          <cell r="E91" t="str">
            <v>Consumers Energy</v>
          </cell>
          <cell r="F91" t="str">
            <v>2011 03</v>
          </cell>
          <cell r="G91" t="str">
            <v>MAR-11</v>
          </cell>
          <cell r="H91">
            <v>0</v>
          </cell>
          <cell r="I91">
            <v>16168</v>
          </cell>
          <cell r="J91">
            <v>16314</v>
          </cell>
          <cell r="K91">
            <v>15695</v>
          </cell>
          <cell r="L91">
            <v>0</v>
          </cell>
          <cell r="M91">
            <v>473</v>
          </cell>
          <cell r="N91">
            <v>255179.56</v>
          </cell>
          <cell r="P91">
            <v>7429.3299999999981</v>
          </cell>
          <cell r="Q91">
            <v>0</v>
          </cell>
          <cell r="R91">
            <v>4575</v>
          </cell>
          <cell r="S91">
            <v>2063</v>
          </cell>
          <cell r="T91">
            <v>247750.22999999978</v>
          </cell>
          <cell r="U91">
            <v>0</v>
          </cell>
          <cell r="V91">
            <v>255179.55999999976</v>
          </cell>
          <cell r="W91">
            <v>123.69343674260774</v>
          </cell>
          <cell r="X91">
            <v>0</v>
          </cell>
          <cell r="Y91" t="str">
            <v>2011</v>
          </cell>
          <cell r="Z91" t="str">
            <v>Q1</v>
          </cell>
          <cell r="AA91">
            <v>0</v>
          </cell>
          <cell r="AB91">
            <v>0</v>
          </cell>
          <cell r="AC91" t="str">
            <v>01111</v>
          </cell>
          <cell r="AD91" t="str">
            <v>Lynn Morris</v>
          </cell>
          <cell r="AH91" t="str">
            <v>Consumers Energy</v>
          </cell>
          <cell r="AL91" t="b">
            <v>0</v>
          </cell>
          <cell r="AN91" t="str">
            <v>X</v>
          </cell>
        </row>
        <row r="92">
          <cell r="A92" t="str">
            <v>Consumers EnergyAPR-11</v>
          </cell>
          <cell r="B92" t="b">
            <v>1</v>
          </cell>
          <cell r="C92">
            <v>4</v>
          </cell>
          <cell r="D92">
            <v>108</v>
          </cell>
          <cell r="E92" t="str">
            <v>Consumers Energy</v>
          </cell>
          <cell r="F92" t="str">
            <v>2011 04</v>
          </cell>
          <cell r="G92" t="str">
            <v>APR-11</v>
          </cell>
          <cell r="H92">
            <v>0</v>
          </cell>
          <cell r="I92">
            <v>15951</v>
          </cell>
          <cell r="J92">
            <v>16059</v>
          </cell>
          <cell r="K92">
            <v>15804</v>
          </cell>
          <cell r="L92">
            <v>0</v>
          </cell>
          <cell r="M92">
            <v>147</v>
          </cell>
          <cell r="N92">
            <v>262441.63</v>
          </cell>
          <cell r="P92">
            <v>8506.4</v>
          </cell>
          <cell r="Q92">
            <v>2041.54</v>
          </cell>
          <cell r="R92">
            <v>4447</v>
          </cell>
          <cell r="S92">
            <v>1963</v>
          </cell>
          <cell r="T92">
            <v>253935.22999999995</v>
          </cell>
          <cell r="U92">
            <v>0</v>
          </cell>
          <cell r="V92">
            <v>262441.62999999995</v>
          </cell>
          <cell r="W92">
            <v>133.69415690269992</v>
          </cell>
          <cell r="X92">
            <v>62985.99</v>
          </cell>
          <cell r="Y92" t="str">
            <v>2011</v>
          </cell>
          <cell r="Z92" t="str">
            <v>Q2</v>
          </cell>
          <cell r="AA92">
            <v>0</v>
          </cell>
          <cell r="AB92">
            <v>0</v>
          </cell>
          <cell r="AC92" t="str">
            <v>01111</v>
          </cell>
          <cell r="AD92" t="str">
            <v>Lynn Morris</v>
          </cell>
          <cell r="AH92" t="str">
            <v>Consumers Energy</v>
          </cell>
          <cell r="AL92" t="b">
            <v>0</v>
          </cell>
          <cell r="AN92" t="str">
            <v>X</v>
          </cell>
        </row>
        <row r="93">
          <cell r="A93" t="str">
            <v>Consumers EnergyMAY-11</v>
          </cell>
          <cell r="B93" t="b">
            <v>1</v>
          </cell>
          <cell r="C93">
            <v>5</v>
          </cell>
          <cell r="D93">
            <v>157</v>
          </cell>
          <cell r="E93" t="str">
            <v>Consumers Energy</v>
          </cell>
          <cell r="F93" t="str">
            <v>2011 05</v>
          </cell>
          <cell r="G93" t="str">
            <v>MAY-11</v>
          </cell>
          <cell r="H93">
            <v>0</v>
          </cell>
          <cell r="I93">
            <v>16086</v>
          </cell>
          <cell r="J93">
            <v>16243</v>
          </cell>
          <cell r="K93">
            <v>15756</v>
          </cell>
          <cell r="L93">
            <v>0</v>
          </cell>
          <cell r="M93">
            <v>330</v>
          </cell>
          <cell r="N93">
            <v>273539.94</v>
          </cell>
          <cell r="P93">
            <v>16971.68</v>
          </cell>
          <cell r="Q93">
            <v>4073.2</v>
          </cell>
          <cell r="R93">
            <v>4409</v>
          </cell>
          <cell r="S93">
            <v>2091</v>
          </cell>
          <cell r="T93">
            <v>256568.25999999983</v>
          </cell>
          <cell r="U93">
            <v>0</v>
          </cell>
          <cell r="V93">
            <v>273539.93999999983</v>
          </cell>
          <cell r="W93">
            <v>130.8177618364418</v>
          </cell>
          <cell r="X93">
            <v>0</v>
          </cell>
          <cell r="Y93" t="str">
            <v>2011</v>
          </cell>
          <cell r="Z93" t="str">
            <v>Q2</v>
          </cell>
          <cell r="AA93">
            <v>0</v>
          </cell>
          <cell r="AB93">
            <v>0</v>
          </cell>
          <cell r="AC93" t="str">
            <v>01111</v>
          </cell>
          <cell r="AD93" t="str">
            <v>Lynn Morris</v>
          </cell>
          <cell r="AH93" t="str">
            <v>Consumers Energy</v>
          </cell>
          <cell r="AL93" t="b">
            <v>0</v>
          </cell>
          <cell r="AN93" t="str">
            <v>X</v>
          </cell>
        </row>
        <row r="94">
          <cell r="A94" t="str">
            <v>Consumers EnergyJUN-11</v>
          </cell>
          <cell r="B94" t="b">
            <v>1</v>
          </cell>
          <cell r="C94">
            <v>6</v>
          </cell>
          <cell r="D94">
            <v>122</v>
          </cell>
          <cell r="E94" t="str">
            <v>Consumers Energy</v>
          </cell>
          <cell r="F94" t="str">
            <v>2011 06</v>
          </cell>
          <cell r="G94" t="str">
            <v>JUN-11</v>
          </cell>
          <cell r="H94">
            <v>0</v>
          </cell>
          <cell r="I94">
            <v>18405</v>
          </cell>
          <cell r="J94">
            <v>18527</v>
          </cell>
          <cell r="K94">
            <v>17952</v>
          </cell>
          <cell r="L94">
            <v>0</v>
          </cell>
          <cell r="M94">
            <v>453</v>
          </cell>
          <cell r="N94">
            <v>315478.42</v>
          </cell>
          <cell r="P94">
            <v>35003.760000000002</v>
          </cell>
          <cell r="Q94">
            <v>8400.9</v>
          </cell>
          <cell r="R94">
            <v>4567</v>
          </cell>
          <cell r="S94">
            <v>2269</v>
          </cell>
          <cell r="T94">
            <v>280474.65999999997</v>
          </cell>
          <cell r="U94">
            <v>0</v>
          </cell>
          <cell r="V94">
            <v>315478.42</v>
          </cell>
          <cell r="W94">
            <v>139.03852798589688</v>
          </cell>
          <cell r="X94">
            <v>75723.69</v>
          </cell>
          <cell r="Y94" t="str">
            <v>2011</v>
          </cell>
          <cell r="Z94" t="str">
            <v>Q2</v>
          </cell>
          <cell r="AA94">
            <v>0</v>
          </cell>
          <cell r="AB94">
            <v>0</v>
          </cell>
          <cell r="AC94" t="str">
            <v>01111</v>
          </cell>
          <cell r="AD94" t="str">
            <v>Lynn Morris</v>
          </cell>
          <cell r="AH94" t="str">
            <v>Consumers Energy</v>
          </cell>
          <cell r="AL94" t="b">
            <v>0</v>
          </cell>
          <cell r="AN94" t="str">
            <v>X</v>
          </cell>
        </row>
        <row r="95">
          <cell r="A95" t="str">
            <v>Consumers EnergyJUL-11</v>
          </cell>
          <cell r="B95" t="b">
            <v>1</v>
          </cell>
          <cell r="C95">
            <v>7</v>
          </cell>
          <cell r="D95">
            <v>157</v>
          </cell>
          <cell r="E95" t="str">
            <v>Consumers Energy</v>
          </cell>
          <cell r="F95" t="str">
            <v>2011 07</v>
          </cell>
          <cell r="G95" t="str">
            <v>JUL-11</v>
          </cell>
          <cell r="H95">
            <v>0</v>
          </cell>
          <cell r="I95">
            <v>17999</v>
          </cell>
          <cell r="J95">
            <v>18156</v>
          </cell>
          <cell r="K95">
            <v>16989</v>
          </cell>
          <cell r="L95">
            <v>0</v>
          </cell>
          <cell r="M95">
            <v>1010</v>
          </cell>
          <cell r="N95">
            <v>288035.20000000001</v>
          </cell>
          <cell r="P95">
            <v>10770</v>
          </cell>
          <cell r="Q95">
            <v>0</v>
          </cell>
          <cell r="R95">
            <v>4210</v>
          </cell>
          <cell r="S95">
            <v>2313</v>
          </cell>
          <cell r="T95">
            <v>277265.1999999999</v>
          </cell>
          <cell r="U95">
            <v>0</v>
          </cell>
          <cell r="V95">
            <v>288035.1999999999</v>
          </cell>
          <cell r="W95">
            <v>124.5288370082144</v>
          </cell>
          <cell r="X95">
            <v>0</v>
          </cell>
          <cell r="Y95" t="str">
            <v>2011</v>
          </cell>
          <cell r="Z95" t="str">
            <v>Q3</v>
          </cell>
          <cell r="AA95">
            <v>0</v>
          </cell>
          <cell r="AB95">
            <v>0</v>
          </cell>
          <cell r="AC95" t="str">
            <v>01111</v>
          </cell>
          <cell r="AD95" t="str">
            <v>Lynn Morris</v>
          </cell>
          <cell r="AH95" t="str">
            <v>Consumers Energy</v>
          </cell>
          <cell r="AL95" t="b">
            <v>0</v>
          </cell>
          <cell r="AN95" t="str">
            <v>X</v>
          </cell>
        </row>
        <row r="96">
          <cell r="A96" t="str">
            <v>Consumers Energy - WebAPR-11</v>
          </cell>
          <cell r="B96" t="b">
            <v>1</v>
          </cell>
          <cell r="C96">
            <v>4</v>
          </cell>
          <cell r="D96">
            <v>0</v>
          </cell>
          <cell r="E96" t="str">
            <v>Consumers Energy - Web</v>
          </cell>
          <cell r="F96" t="str">
            <v>2011 04</v>
          </cell>
          <cell r="G96" t="str">
            <v>APR-11</v>
          </cell>
          <cell r="H96">
            <v>0</v>
          </cell>
          <cell r="I96">
            <v>1</v>
          </cell>
          <cell r="J96">
            <v>1</v>
          </cell>
          <cell r="K96">
            <v>1</v>
          </cell>
          <cell r="L96">
            <v>0</v>
          </cell>
          <cell r="M96">
            <v>0</v>
          </cell>
          <cell r="N96">
            <v>259.99</v>
          </cell>
          <cell r="P96">
            <v>1.5</v>
          </cell>
          <cell r="Q96">
            <v>0</v>
          </cell>
          <cell r="R96">
            <v>1</v>
          </cell>
          <cell r="S96">
            <v>1</v>
          </cell>
          <cell r="T96">
            <v>258.49</v>
          </cell>
          <cell r="U96">
            <v>0</v>
          </cell>
          <cell r="V96">
            <v>259.99</v>
          </cell>
          <cell r="W96">
            <v>259.99</v>
          </cell>
          <cell r="X96">
            <v>0</v>
          </cell>
          <cell r="Y96" t="str">
            <v>2011</v>
          </cell>
          <cell r="Z96" t="str">
            <v>Q2</v>
          </cell>
          <cell r="AA96">
            <v>0</v>
          </cell>
          <cell r="AB96">
            <v>0</v>
          </cell>
          <cell r="AC96" t="str">
            <v>01403</v>
          </cell>
          <cell r="AD96" t="str">
            <v>Lynn Morris</v>
          </cell>
          <cell r="AH96" t="str">
            <v>Consumers Energy</v>
          </cell>
          <cell r="AL96" t="b">
            <v>0</v>
          </cell>
          <cell r="AN96" t="str">
            <v>X</v>
          </cell>
        </row>
        <row r="97">
          <cell r="A97" t="str">
            <v>Consumers Energy - WebMAY-11</v>
          </cell>
          <cell r="B97" t="b">
            <v>1</v>
          </cell>
          <cell r="C97">
            <v>5</v>
          </cell>
          <cell r="D97">
            <v>0</v>
          </cell>
          <cell r="E97" t="str">
            <v>Consumers Energy - Web</v>
          </cell>
          <cell r="F97" t="str">
            <v>2011 05</v>
          </cell>
          <cell r="G97" t="str">
            <v>MAY-11</v>
          </cell>
          <cell r="H97">
            <v>0</v>
          </cell>
          <cell r="I97">
            <v>1</v>
          </cell>
          <cell r="J97">
            <v>1</v>
          </cell>
          <cell r="K97">
            <v>1</v>
          </cell>
          <cell r="L97">
            <v>0</v>
          </cell>
          <cell r="M97">
            <v>0</v>
          </cell>
          <cell r="N97">
            <v>-5.15</v>
          </cell>
          <cell r="P97">
            <v>6.95</v>
          </cell>
          <cell r="Q97">
            <v>0</v>
          </cell>
          <cell r="R97">
            <v>1</v>
          </cell>
          <cell r="S97">
            <v>0</v>
          </cell>
          <cell r="T97">
            <v>-12.100000000000005</v>
          </cell>
          <cell r="U97">
            <v>0</v>
          </cell>
          <cell r="V97">
            <v>-5.1500000000000048</v>
          </cell>
          <cell r="W97">
            <v>0</v>
          </cell>
          <cell r="X97">
            <v>0</v>
          </cell>
          <cell r="Y97" t="str">
            <v>2011</v>
          </cell>
          <cell r="Z97" t="str">
            <v>Q2</v>
          </cell>
          <cell r="AA97">
            <v>0</v>
          </cell>
          <cell r="AB97">
            <v>0</v>
          </cell>
          <cell r="AC97" t="str">
            <v>01403</v>
          </cell>
          <cell r="AD97" t="str">
            <v>Lynn Morris</v>
          </cell>
          <cell r="AH97" t="str">
            <v>Consumers Energy</v>
          </cell>
          <cell r="AL97" t="b">
            <v>0</v>
          </cell>
          <cell r="AN97" t="str">
            <v>X</v>
          </cell>
        </row>
        <row r="98">
          <cell r="A98" t="str">
            <v>Consumers Energy - WebJUN-11</v>
          </cell>
          <cell r="B98" t="b">
            <v>1</v>
          </cell>
          <cell r="C98">
            <v>6</v>
          </cell>
          <cell r="D98">
            <v>0</v>
          </cell>
          <cell r="E98" t="str">
            <v>Consumers Energy - Web</v>
          </cell>
          <cell r="F98" t="str">
            <v>2011 06</v>
          </cell>
          <cell r="G98" t="str">
            <v>JUN-11</v>
          </cell>
          <cell r="H98">
            <v>0</v>
          </cell>
          <cell r="I98">
            <v>1</v>
          </cell>
          <cell r="J98">
            <v>1</v>
          </cell>
          <cell r="K98">
            <v>1</v>
          </cell>
          <cell r="L98">
            <v>0</v>
          </cell>
          <cell r="M98">
            <v>0</v>
          </cell>
          <cell r="N98">
            <v>36.94</v>
          </cell>
          <cell r="P98">
            <v>0</v>
          </cell>
          <cell r="Q98">
            <v>0</v>
          </cell>
          <cell r="R98">
            <v>1</v>
          </cell>
          <cell r="S98">
            <v>1</v>
          </cell>
          <cell r="T98">
            <v>36.940000000000005</v>
          </cell>
          <cell r="U98">
            <v>0</v>
          </cell>
          <cell r="V98">
            <v>36.940000000000005</v>
          </cell>
          <cell r="W98">
            <v>36.940000000000005</v>
          </cell>
          <cell r="X98">
            <v>8.8699999999999992</v>
          </cell>
          <cell r="Y98" t="str">
            <v>2011</v>
          </cell>
          <cell r="Z98" t="str">
            <v>Q2</v>
          </cell>
          <cell r="AA98">
            <v>0</v>
          </cell>
          <cell r="AB98">
            <v>0</v>
          </cell>
          <cell r="AC98" t="str">
            <v>01403</v>
          </cell>
          <cell r="AD98" t="str">
            <v>Lynn Morris</v>
          </cell>
          <cell r="AH98" t="str">
            <v>Consumers Energy</v>
          </cell>
          <cell r="AL98" t="b">
            <v>0</v>
          </cell>
          <cell r="AN98" t="str">
            <v>X</v>
          </cell>
        </row>
        <row r="99">
          <cell r="A99" t="str">
            <v>CPS EnergyJAN-11</v>
          </cell>
          <cell r="B99" t="b">
            <v>1</v>
          </cell>
          <cell r="C99">
            <v>1</v>
          </cell>
          <cell r="D99">
            <v>61</v>
          </cell>
          <cell r="E99" t="str">
            <v>CPS Energy</v>
          </cell>
          <cell r="F99" t="str">
            <v>2011 01</v>
          </cell>
          <cell r="G99" t="str">
            <v>JAN-11</v>
          </cell>
          <cell r="H99">
            <v>0</v>
          </cell>
          <cell r="I99">
            <v>4810</v>
          </cell>
          <cell r="J99">
            <v>4871</v>
          </cell>
          <cell r="K99">
            <v>4742</v>
          </cell>
          <cell r="L99">
            <v>0</v>
          </cell>
          <cell r="M99">
            <v>68</v>
          </cell>
          <cell r="N99">
            <v>50756.67</v>
          </cell>
          <cell r="O99">
            <v>2</v>
          </cell>
          <cell r="P99">
            <v>19.29</v>
          </cell>
          <cell r="Q99">
            <v>0</v>
          </cell>
          <cell r="R99">
            <v>1102</v>
          </cell>
          <cell r="S99">
            <v>489</v>
          </cell>
          <cell r="T99">
            <v>50737.38</v>
          </cell>
          <cell r="U99">
            <v>0</v>
          </cell>
          <cell r="V99">
            <v>50756.67</v>
          </cell>
          <cell r="W99">
            <v>103.79687116564416</v>
          </cell>
          <cell r="X99">
            <v>0</v>
          </cell>
          <cell r="Y99" t="str">
            <v>2011</v>
          </cell>
          <cell r="Z99" t="str">
            <v>Q1</v>
          </cell>
          <cell r="AA99">
            <v>0</v>
          </cell>
          <cell r="AB99">
            <v>0</v>
          </cell>
          <cell r="AC99" t="str">
            <v>01621</v>
          </cell>
          <cell r="AD99" t="str">
            <v>Susan Osbeck</v>
          </cell>
          <cell r="AH99" t="str">
            <v>CPS Energy</v>
          </cell>
          <cell r="AL99" t="b">
            <v>0</v>
          </cell>
          <cell r="AN99" t="str">
            <v>X</v>
          </cell>
        </row>
        <row r="100">
          <cell r="A100" t="str">
            <v>CPS EnergyFEB-11</v>
          </cell>
          <cell r="B100" t="b">
            <v>1</v>
          </cell>
          <cell r="C100">
            <v>2</v>
          </cell>
          <cell r="D100">
            <v>67</v>
          </cell>
          <cell r="E100" t="str">
            <v>CPS Energy</v>
          </cell>
          <cell r="F100" t="str">
            <v>2011 02</v>
          </cell>
          <cell r="G100" t="str">
            <v>FEB-11</v>
          </cell>
          <cell r="H100">
            <v>0</v>
          </cell>
          <cell r="I100">
            <v>4669</v>
          </cell>
          <cell r="J100">
            <v>4736</v>
          </cell>
          <cell r="K100">
            <v>4599</v>
          </cell>
          <cell r="L100">
            <v>0</v>
          </cell>
          <cell r="M100">
            <v>70</v>
          </cell>
          <cell r="N100">
            <v>76582.33</v>
          </cell>
          <cell r="P100">
            <v>2222.1800000000003</v>
          </cell>
          <cell r="Q100">
            <v>0</v>
          </cell>
          <cell r="R100">
            <v>1089</v>
          </cell>
          <cell r="S100">
            <v>502</v>
          </cell>
          <cell r="T100">
            <v>74360.150000000023</v>
          </cell>
          <cell r="U100">
            <v>0</v>
          </cell>
          <cell r="V100">
            <v>76582.330000000016</v>
          </cell>
          <cell r="W100">
            <v>152.55444223107574</v>
          </cell>
          <cell r="X100">
            <v>13478.49</v>
          </cell>
          <cell r="Y100" t="str">
            <v>2011</v>
          </cell>
          <cell r="Z100" t="str">
            <v>Q1</v>
          </cell>
          <cell r="AA100">
            <v>0</v>
          </cell>
          <cell r="AB100">
            <v>0</v>
          </cell>
          <cell r="AC100" t="str">
            <v>01621</v>
          </cell>
          <cell r="AD100" t="str">
            <v>Susan Osbeck</v>
          </cell>
          <cell r="AH100" t="str">
            <v>CPS Energy</v>
          </cell>
          <cell r="AL100" t="b">
            <v>0</v>
          </cell>
          <cell r="AN100" t="str">
            <v>X</v>
          </cell>
        </row>
        <row r="101">
          <cell r="A101" t="str">
            <v>CPS EnergyMAR-11</v>
          </cell>
          <cell r="B101" t="b">
            <v>1</v>
          </cell>
          <cell r="C101">
            <v>3</v>
          </cell>
          <cell r="D101">
            <v>73</v>
          </cell>
          <cell r="E101" t="str">
            <v>CPS Energy</v>
          </cell>
          <cell r="F101" t="str">
            <v>2011 03</v>
          </cell>
          <cell r="G101" t="str">
            <v>MAR-11</v>
          </cell>
          <cell r="H101">
            <v>0</v>
          </cell>
          <cell r="I101">
            <v>5403</v>
          </cell>
          <cell r="J101">
            <v>5476</v>
          </cell>
          <cell r="K101">
            <v>5333</v>
          </cell>
          <cell r="L101">
            <v>0</v>
          </cell>
          <cell r="M101">
            <v>70</v>
          </cell>
          <cell r="N101">
            <v>96455.64</v>
          </cell>
          <cell r="P101">
            <v>2591.94</v>
          </cell>
          <cell r="Q101">
            <v>0</v>
          </cell>
          <cell r="R101">
            <v>1341</v>
          </cell>
          <cell r="S101">
            <v>652</v>
          </cell>
          <cell r="T101">
            <v>93863.699999999953</v>
          </cell>
          <cell r="U101">
            <v>0</v>
          </cell>
          <cell r="V101">
            <v>96455.639999999956</v>
          </cell>
          <cell r="W101">
            <v>147.93809815950914</v>
          </cell>
          <cell r="X101">
            <v>0</v>
          </cell>
          <cell r="Y101" t="str">
            <v>2011</v>
          </cell>
          <cell r="Z101" t="str">
            <v>Q1</v>
          </cell>
          <cell r="AA101">
            <v>0</v>
          </cell>
          <cell r="AB101">
            <v>0</v>
          </cell>
          <cell r="AC101" t="str">
            <v>01621</v>
          </cell>
          <cell r="AD101" t="str">
            <v>Susan Osbeck</v>
          </cell>
          <cell r="AH101" t="str">
            <v>CPS Energy</v>
          </cell>
          <cell r="AL101" t="b">
            <v>0</v>
          </cell>
          <cell r="AN101" t="str">
            <v>X</v>
          </cell>
        </row>
        <row r="102">
          <cell r="A102" t="str">
            <v>CPS EnergyAPR-11</v>
          </cell>
          <cell r="B102" t="b">
            <v>1</v>
          </cell>
          <cell r="C102">
            <v>4</v>
          </cell>
          <cell r="D102">
            <v>48</v>
          </cell>
          <cell r="E102" t="str">
            <v>CPS Energy</v>
          </cell>
          <cell r="F102" t="str">
            <v>2011 04</v>
          </cell>
          <cell r="G102" t="str">
            <v>APR-11</v>
          </cell>
          <cell r="H102">
            <v>0</v>
          </cell>
          <cell r="I102">
            <v>5020</v>
          </cell>
          <cell r="J102">
            <v>5068</v>
          </cell>
          <cell r="K102">
            <v>4960</v>
          </cell>
          <cell r="L102">
            <v>0</v>
          </cell>
          <cell r="M102">
            <v>60</v>
          </cell>
          <cell r="N102">
            <v>91289.96</v>
          </cell>
          <cell r="P102">
            <v>2833.5</v>
          </cell>
          <cell r="Q102">
            <v>498.7</v>
          </cell>
          <cell r="R102">
            <v>1291</v>
          </cell>
          <cell r="S102">
            <v>614</v>
          </cell>
          <cell r="T102">
            <v>88456.459999999992</v>
          </cell>
          <cell r="U102">
            <v>0</v>
          </cell>
          <cell r="V102">
            <v>91289.959999999992</v>
          </cell>
          <cell r="W102">
            <v>148.68071661237784</v>
          </cell>
          <cell r="X102">
            <v>16217.3</v>
          </cell>
          <cell r="Y102" t="str">
            <v>2011</v>
          </cell>
          <cell r="Z102" t="str">
            <v>Q2</v>
          </cell>
          <cell r="AA102">
            <v>0</v>
          </cell>
          <cell r="AB102">
            <v>0</v>
          </cell>
          <cell r="AC102" t="str">
            <v>01621</v>
          </cell>
          <cell r="AD102" t="str">
            <v>Susan Osbeck</v>
          </cell>
          <cell r="AH102" t="str">
            <v>CPS Energy</v>
          </cell>
          <cell r="AL102" t="b">
            <v>0</v>
          </cell>
          <cell r="AN102" t="str">
            <v>X</v>
          </cell>
        </row>
        <row r="103">
          <cell r="A103" t="str">
            <v>CPS EnergyMAY-11</v>
          </cell>
          <cell r="B103" t="b">
            <v>1</v>
          </cell>
          <cell r="C103">
            <v>5</v>
          </cell>
          <cell r="D103">
            <v>61</v>
          </cell>
          <cell r="E103" t="str">
            <v>CPS Energy</v>
          </cell>
          <cell r="F103" t="str">
            <v>2011 05</v>
          </cell>
          <cell r="G103" t="str">
            <v>MAY-11</v>
          </cell>
          <cell r="H103">
            <v>0</v>
          </cell>
          <cell r="I103">
            <v>6108</v>
          </cell>
          <cell r="J103">
            <v>6169</v>
          </cell>
          <cell r="K103">
            <v>6004</v>
          </cell>
          <cell r="L103">
            <v>0</v>
          </cell>
          <cell r="M103">
            <v>104</v>
          </cell>
          <cell r="N103">
            <v>110493.45</v>
          </cell>
          <cell r="P103">
            <v>7017.8</v>
          </cell>
          <cell r="Q103">
            <v>1235.1300000000001</v>
          </cell>
          <cell r="R103">
            <v>1417</v>
          </cell>
          <cell r="S103">
            <v>745</v>
          </cell>
          <cell r="T103">
            <v>103475.65000000001</v>
          </cell>
          <cell r="U103">
            <v>18211.71</v>
          </cell>
          <cell r="V103">
            <v>110493.45000000001</v>
          </cell>
          <cell r="W103">
            <v>148.31335570469801</v>
          </cell>
          <cell r="X103">
            <v>19489.86</v>
          </cell>
          <cell r="Y103" t="str">
            <v>2011</v>
          </cell>
          <cell r="Z103" t="str">
            <v>Q2</v>
          </cell>
          <cell r="AA103">
            <v>0</v>
          </cell>
          <cell r="AB103">
            <v>0</v>
          </cell>
          <cell r="AC103" t="str">
            <v>01621</v>
          </cell>
          <cell r="AD103" t="str">
            <v>Susan Osbeck</v>
          </cell>
          <cell r="AH103" t="str">
            <v>CPS Energy</v>
          </cell>
          <cell r="AL103" t="b">
            <v>0</v>
          </cell>
          <cell r="AN103" t="str">
            <v>X</v>
          </cell>
        </row>
        <row r="104">
          <cell r="A104" t="str">
            <v>CPS EnergyJUN-11</v>
          </cell>
          <cell r="B104" t="b">
            <v>1</v>
          </cell>
          <cell r="C104">
            <v>6</v>
          </cell>
          <cell r="D104">
            <v>99</v>
          </cell>
          <cell r="E104" t="str">
            <v>CPS Energy</v>
          </cell>
          <cell r="F104" t="str">
            <v>2011 06</v>
          </cell>
          <cell r="G104" t="str">
            <v>JUN-11</v>
          </cell>
          <cell r="H104">
            <v>0</v>
          </cell>
          <cell r="I104">
            <v>6776</v>
          </cell>
          <cell r="J104">
            <v>6875</v>
          </cell>
          <cell r="K104">
            <v>6691</v>
          </cell>
          <cell r="L104">
            <v>0</v>
          </cell>
          <cell r="M104">
            <v>85</v>
          </cell>
          <cell r="N104">
            <v>146637.73000000001</v>
          </cell>
          <cell r="P104">
            <v>15247.41</v>
          </cell>
          <cell r="Q104">
            <v>2683.54</v>
          </cell>
          <cell r="R104">
            <v>1586</v>
          </cell>
          <cell r="S104">
            <v>920</v>
          </cell>
          <cell r="T104">
            <v>131390.31999999998</v>
          </cell>
          <cell r="U104">
            <v>0</v>
          </cell>
          <cell r="V104">
            <v>146637.72999999998</v>
          </cell>
          <cell r="W104">
            <v>159.38883695652171</v>
          </cell>
          <cell r="X104">
            <v>25855.35</v>
          </cell>
          <cell r="Y104" t="str">
            <v>2011</v>
          </cell>
          <cell r="Z104" t="str">
            <v>Q2</v>
          </cell>
          <cell r="AA104">
            <v>0</v>
          </cell>
          <cell r="AB104">
            <v>0</v>
          </cell>
          <cell r="AC104" t="str">
            <v>01621</v>
          </cell>
          <cell r="AD104" t="str">
            <v>Susan Osbeck</v>
          </cell>
          <cell r="AH104" t="str">
            <v>CPS Energy</v>
          </cell>
          <cell r="AL104" t="b">
            <v>0</v>
          </cell>
          <cell r="AN104" t="str">
            <v>X</v>
          </cell>
        </row>
        <row r="105">
          <cell r="A105" t="str">
            <v>CPS EnergyJUL-11</v>
          </cell>
          <cell r="B105" t="b">
            <v>1</v>
          </cell>
          <cell r="C105">
            <v>7</v>
          </cell>
          <cell r="D105">
            <v>95</v>
          </cell>
          <cell r="E105" t="str">
            <v>CPS Energy</v>
          </cell>
          <cell r="F105" t="str">
            <v>2011 07</v>
          </cell>
          <cell r="G105" t="str">
            <v>JUL-11</v>
          </cell>
          <cell r="H105">
            <v>0</v>
          </cell>
          <cell r="I105">
            <v>6685</v>
          </cell>
          <cell r="J105">
            <v>6780</v>
          </cell>
          <cell r="K105">
            <v>6590</v>
          </cell>
          <cell r="L105">
            <v>0</v>
          </cell>
          <cell r="M105">
            <v>95</v>
          </cell>
          <cell r="N105">
            <v>127111.88</v>
          </cell>
          <cell r="P105">
            <v>4998</v>
          </cell>
          <cell r="Q105">
            <v>0</v>
          </cell>
          <cell r="R105">
            <v>1611</v>
          </cell>
          <cell r="S105">
            <v>962</v>
          </cell>
          <cell r="T105">
            <v>122113.88000000002</v>
          </cell>
          <cell r="U105">
            <v>0</v>
          </cell>
          <cell r="V105">
            <v>127111.88000000002</v>
          </cell>
          <cell r="W105">
            <v>132.13293139293143</v>
          </cell>
          <cell r="X105">
            <v>0</v>
          </cell>
          <cell r="Y105" t="str">
            <v>2011</v>
          </cell>
          <cell r="Z105" t="str">
            <v>Q3</v>
          </cell>
          <cell r="AA105">
            <v>0</v>
          </cell>
          <cell r="AB105">
            <v>0</v>
          </cell>
          <cell r="AC105" t="str">
            <v>01621</v>
          </cell>
          <cell r="AD105" t="str">
            <v>Susan Osbeck</v>
          </cell>
          <cell r="AH105" t="str">
            <v>CPS Energy</v>
          </cell>
          <cell r="AL105" t="b">
            <v>0</v>
          </cell>
          <cell r="AN105" t="str">
            <v>X</v>
          </cell>
        </row>
        <row r="106">
          <cell r="A106" t="str">
            <v>CPS Energy - WebFEB-11</v>
          </cell>
          <cell r="B106" t="b">
            <v>1</v>
          </cell>
          <cell r="C106">
            <v>2</v>
          </cell>
          <cell r="D106">
            <v>0</v>
          </cell>
          <cell r="E106" t="str">
            <v>CPS Energy - Web</v>
          </cell>
          <cell r="F106" t="str">
            <v>2011 02</v>
          </cell>
          <cell r="G106" t="str">
            <v>FEB-11</v>
          </cell>
          <cell r="H106">
            <v>0</v>
          </cell>
          <cell r="I106">
            <v>3</v>
          </cell>
          <cell r="J106">
            <v>3</v>
          </cell>
          <cell r="K106">
            <v>3</v>
          </cell>
          <cell r="L106">
            <v>0</v>
          </cell>
          <cell r="M106">
            <v>0</v>
          </cell>
          <cell r="N106">
            <v>1.5</v>
          </cell>
          <cell r="P106">
            <v>1.5</v>
          </cell>
          <cell r="Q106">
            <v>0</v>
          </cell>
          <cell r="R106">
            <v>1</v>
          </cell>
          <cell r="S106">
            <v>0</v>
          </cell>
          <cell r="U106">
            <v>0</v>
          </cell>
          <cell r="V106">
            <v>1.5</v>
          </cell>
          <cell r="W106">
            <v>0</v>
          </cell>
          <cell r="X106">
            <v>0</v>
          </cell>
          <cell r="Y106" t="str">
            <v>2011</v>
          </cell>
          <cell r="Z106" t="str">
            <v>Q1</v>
          </cell>
          <cell r="AA106">
            <v>0</v>
          </cell>
          <cell r="AB106">
            <v>0</v>
          </cell>
          <cell r="AC106" t="str">
            <v>01623</v>
          </cell>
          <cell r="AD106" t="str">
            <v>Susan Osbeck</v>
          </cell>
          <cell r="AH106" t="str">
            <v>CPS Energy</v>
          </cell>
          <cell r="AL106" t="b">
            <v>0</v>
          </cell>
          <cell r="AN106" t="str">
            <v>X</v>
          </cell>
        </row>
        <row r="107">
          <cell r="A107" t="str">
            <v>CPS Energy - WebMAR-11</v>
          </cell>
          <cell r="B107" t="b">
            <v>1</v>
          </cell>
          <cell r="C107">
            <v>3</v>
          </cell>
          <cell r="D107">
            <v>0</v>
          </cell>
          <cell r="E107" t="str">
            <v>CPS Energy - Web</v>
          </cell>
          <cell r="F107" t="str">
            <v>2011 03</v>
          </cell>
          <cell r="G107" t="str">
            <v>MAR-11</v>
          </cell>
          <cell r="H107">
            <v>0</v>
          </cell>
          <cell r="I107">
            <v>5</v>
          </cell>
          <cell r="J107">
            <v>5</v>
          </cell>
          <cell r="K107">
            <v>5</v>
          </cell>
          <cell r="L107">
            <v>0</v>
          </cell>
          <cell r="M107">
            <v>0</v>
          </cell>
          <cell r="N107">
            <v>231.9</v>
          </cell>
          <cell r="P107">
            <v>0</v>
          </cell>
          <cell r="Q107">
            <v>0</v>
          </cell>
          <cell r="R107">
            <v>3</v>
          </cell>
          <cell r="S107">
            <v>1</v>
          </cell>
          <cell r="T107">
            <v>231.90000000000003</v>
          </cell>
          <cell r="U107">
            <v>0</v>
          </cell>
          <cell r="V107">
            <v>231.90000000000003</v>
          </cell>
          <cell r="W107">
            <v>231.90000000000003</v>
          </cell>
          <cell r="X107">
            <v>0</v>
          </cell>
          <cell r="Y107" t="str">
            <v>2011</v>
          </cell>
          <cell r="Z107" t="str">
            <v>Q1</v>
          </cell>
          <cell r="AA107">
            <v>0</v>
          </cell>
          <cell r="AB107">
            <v>0</v>
          </cell>
          <cell r="AC107" t="str">
            <v>01623</v>
          </cell>
          <cell r="AD107" t="str">
            <v>Susan Osbeck</v>
          </cell>
          <cell r="AH107" t="str">
            <v>CPS Energy</v>
          </cell>
          <cell r="AL107" t="b">
            <v>0</v>
          </cell>
          <cell r="AN107" t="str">
            <v>X</v>
          </cell>
        </row>
        <row r="108">
          <cell r="A108" t="str">
            <v>CPS Energy - WebAPR-11</v>
          </cell>
          <cell r="B108" t="b">
            <v>1</v>
          </cell>
          <cell r="C108">
            <v>4</v>
          </cell>
          <cell r="D108">
            <v>0</v>
          </cell>
          <cell r="E108" t="str">
            <v>CPS Energy - Web</v>
          </cell>
          <cell r="F108" t="str">
            <v>2011 04</v>
          </cell>
          <cell r="G108" t="str">
            <v>APR-11</v>
          </cell>
          <cell r="H108">
            <v>0</v>
          </cell>
          <cell r="I108">
            <v>7</v>
          </cell>
          <cell r="J108">
            <v>7</v>
          </cell>
          <cell r="K108">
            <v>7</v>
          </cell>
          <cell r="L108">
            <v>0</v>
          </cell>
          <cell r="M108">
            <v>0</v>
          </cell>
          <cell r="N108">
            <v>853.79</v>
          </cell>
          <cell r="P108">
            <v>3</v>
          </cell>
          <cell r="Q108">
            <v>0</v>
          </cell>
          <cell r="R108">
            <v>3</v>
          </cell>
          <cell r="S108">
            <v>3</v>
          </cell>
          <cell r="T108">
            <v>850.79</v>
          </cell>
          <cell r="U108">
            <v>0</v>
          </cell>
          <cell r="V108">
            <v>853.79</v>
          </cell>
          <cell r="W108">
            <v>284.59666666666664</v>
          </cell>
          <cell r="X108">
            <v>150.27000000000001</v>
          </cell>
          <cell r="Y108" t="str">
            <v>2011</v>
          </cell>
          <cell r="Z108" t="str">
            <v>Q2</v>
          </cell>
          <cell r="AA108">
            <v>0</v>
          </cell>
          <cell r="AB108">
            <v>0</v>
          </cell>
          <cell r="AC108" t="str">
            <v>01623</v>
          </cell>
          <cell r="AD108" t="str">
            <v>Susan Osbeck</v>
          </cell>
          <cell r="AH108" t="str">
            <v>CPS Energy</v>
          </cell>
          <cell r="AL108" t="b">
            <v>0</v>
          </cell>
          <cell r="AN108" t="str">
            <v>X</v>
          </cell>
        </row>
        <row r="109">
          <cell r="A109" t="str">
            <v>CPS Energy - WebMAY-11</v>
          </cell>
          <cell r="B109" t="b">
            <v>1</v>
          </cell>
          <cell r="C109">
            <v>5</v>
          </cell>
          <cell r="D109">
            <v>0</v>
          </cell>
          <cell r="E109" t="str">
            <v>CPS Energy - Web</v>
          </cell>
          <cell r="F109" t="str">
            <v>2011 05</v>
          </cell>
          <cell r="G109" t="str">
            <v>MAY-11</v>
          </cell>
          <cell r="H109">
            <v>0</v>
          </cell>
          <cell r="I109">
            <v>13</v>
          </cell>
          <cell r="J109">
            <v>13</v>
          </cell>
          <cell r="K109">
            <v>13</v>
          </cell>
          <cell r="L109">
            <v>0</v>
          </cell>
          <cell r="M109">
            <v>0</v>
          </cell>
          <cell r="N109">
            <v>244.4</v>
          </cell>
          <cell r="P109">
            <v>6.95</v>
          </cell>
          <cell r="Q109">
            <v>0</v>
          </cell>
          <cell r="R109">
            <v>2</v>
          </cell>
          <cell r="S109">
            <v>2</v>
          </cell>
          <cell r="T109">
            <v>237.45000000000002</v>
          </cell>
          <cell r="U109">
            <v>0</v>
          </cell>
          <cell r="V109">
            <v>244.4</v>
          </cell>
          <cell r="W109">
            <v>122.2</v>
          </cell>
          <cell r="X109">
            <v>43.01</v>
          </cell>
          <cell r="Y109" t="str">
            <v>2011</v>
          </cell>
          <cell r="Z109" t="str">
            <v>Q2</v>
          </cell>
          <cell r="AA109">
            <v>0</v>
          </cell>
          <cell r="AB109">
            <v>0</v>
          </cell>
          <cell r="AC109" t="str">
            <v>01623</v>
          </cell>
          <cell r="AD109" t="str">
            <v>Susan Osbeck</v>
          </cell>
          <cell r="AH109" t="str">
            <v>CPS Energy</v>
          </cell>
          <cell r="AL109" t="b">
            <v>0</v>
          </cell>
          <cell r="AN109" t="str">
            <v>X</v>
          </cell>
        </row>
        <row r="110">
          <cell r="A110" t="str">
            <v>CPS Energy - WebJUN-11</v>
          </cell>
          <cell r="B110" t="b">
            <v>1</v>
          </cell>
          <cell r="C110">
            <v>6</v>
          </cell>
          <cell r="D110">
            <v>0</v>
          </cell>
          <cell r="E110" t="str">
            <v>CPS Energy - Web</v>
          </cell>
          <cell r="F110" t="str">
            <v>2011 06</v>
          </cell>
          <cell r="G110" t="str">
            <v>JUN-11</v>
          </cell>
          <cell r="H110">
            <v>0</v>
          </cell>
          <cell r="I110">
            <v>1</v>
          </cell>
          <cell r="J110">
            <v>1</v>
          </cell>
          <cell r="K110">
            <v>1</v>
          </cell>
          <cell r="L110">
            <v>0</v>
          </cell>
          <cell r="M110">
            <v>0</v>
          </cell>
          <cell r="N110">
            <v>267.67</v>
          </cell>
          <cell r="P110">
            <v>0</v>
          </cell>
          <cell r="Q110">
            <v>0</v>
          </cell>
          <cell r="R110">
            <v>2</v>
          </cell>
          <cell r="S110">
            <v>4</v>
          </cell>
          <cell r="T110">
            <v>267.67</v>
          </cell>
          <cell r="U110">
            <v>0</v>
          </cell>
          <cell r="V110">
            <v>267.67</v>
          </cell>
          <cell r="W110">
            <v>66.917500000000004</v>
          </cell>
          <cell r="X110">
            <v>0</v>
          </cell>
          <cell r="Y110" t="str">
            <v>2011</v>
          </cell>
          <cell r="Z110" t="str">
            <v>Q2</v>
          </cell>
          <cell r="AA110">
            <v>0</v>
          </cell>
          <cell r="AB110">
            <v>0</v>
          </cell>
          <cell r="AC110" t="str">
            <v>01623</v>
          </cell>
          <cell r="AD110" t="str">
            <v>Susan Osbeck</v>
          </cell>
          <cell r="AH110" t="str">
            <v>CPS Energy</v>
          </cell>
          <cell r="AL110" t="b">
            <v>0</v>
          </cell>
          <cell r="AN110" t="str">
            <v>X</v>
          </cell>
        </row>
        <row r="111">
          <cell r="A111" t="str">
            <v>CPS Energy - WebJUL-11</v>
          </cell>
          <cell r="B111" t="b">
            <v>1</v>
          </cell>
          <cell r="C111">
            <v>7</v>
          </cell>
          <cell r="D111">
            <v>0</v>
          </cell>
          <cell r="E111" t="str">
            <v>CPS Energy - Web</v>
          </cell>
          <cell r="F111" t="str">
            <v>2011 07</v>
          </cell>
          <cell r="G111" t="str">
            <v>JUL-11</v>
          </cell>
          <cell r="H111">
            <v>0</v>
          </cell>
          <cell r="I111">
            <v>6</v>
          </cell>
          <cell r="J111">
            <v>6</v>
          </cell>
          <cell r="K111">
            <v>6</v>
          </cell>
          <cell r="L111">
            <v>0</v>
          </cell>
          <cell r="M111">
            <v>0</v>
          </cell>
          <cell r="N111">
            <v>411.86</v>
          </cell>
          <cell r="P111">
            <v>0</v>
          </cell>
          <cell r="Q111">
            <v>0</v>
          </cell>
          <cell r="R111">
            <v>2</v>
          </cell>
          <cell r="S111">
            <v>3</v>
          </cell>
          <cell r="T111">
            <v>411.86</v>
          </cell>
          <cell r="U111">
            <v>0</v>
          </cell>
          <cell r="V111">
            <v>411.86</v>
          </cell>
          <cell r="W111">
            <v>137.28666666666666</v>
          </cell>
          <cell r="X111">
            <v>0</v>
          </cell>
          <cell r="Y111" t="str">
            <v>2011</v>
          </cell>
          <cell r="Z111" t="str">
            <v>Q3</v>
          </cell>
          <cell r="AA111">
            <v>0</v>
          </cell>
          <cell r="AB111">
            <v>0</v>
          </cell>
          <cell r="AC111" t="str">
            <v>01623</v>
          </cell>
          <cell r="AD111" t="str">
            <v>Susan Osbeck</v>
          </cell>
          <cell r="AH111" t="str">
            <v>CPS Energy</v>
          </cell>
          <cell r="AL111" t="b">
            <v>0</v>
          </cell>
          <cell r="AN111" t="str">
            <v>X</v>
          </cell>
        </row>
        <row r="112">
          <cell r="A112" t="str">
            <v>Direct Order EntryJAN-11</v>
          </cell>
          <cell r="B112" t="b">
            <v>0</v>
          </cell>
          <cell r="C112">
            <v>1</v>
          </cell>
          <cell r="D112">
            <v>0</v>
          </cell>
          <cell r="E112" t="str">
            <v>Direct Order Entry</v>
          </cell>
          <cell r="F112" t="str">
            <v>2011 01</v>
          </cell>
          <cell r="G112" t="str">
            <v>JAN-11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375015.15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375015.15</v>
          </cell>
          <cell r="U112">
            <v>0</v>
          </cell>
          <cell r="V112">
            <v>375015.15</v>
          </cell>
          <cell r="W112">
            <v>0</v>
          </cell>
          <cell r="X112">
            <v>0</v>
          </cell>
          <cell r="Y112" t="str">
            <v>2011</v>
          </cell>
          <cell r="Z112" t="str">
            <v>Q1</v>
          </cell>
          <cell r="AA112">
            <v>0</v>
          </cell>
          <cell r="AB112">
            <v>0</v>
          </cell>
          <cell r="AC112" t="str">
            <v>01999</v>
          </cell>
          <cell r="AL112" t="b">
            <v>0</v>
          </cell>
        </row>
        <row r="113">
          <cell r="A113" t="str">
            <v>Direct Order EntryFEB-11</v>
          </cell>
          <cell r="B113" t="b">
            <v>0</v>
          </cell>
          <cell r="C113">
            <v>2</v>
          </cell>
          <cell r="D113">
            <v>0</v>
          </cell>
          <cell r="E113" t="str">
            <v>Direct Order Entry</v>
          </cell>
          <cell r="F113" t="str">
            <v>2011 02</v>
          </cell>
          <cell r="G113" t="str">
            <v>FEB-11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392179.65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392179.64999999997</v>
          </cell>
          <cell r="U113">
            <v>0</v>
          </cell>
          <cell r="V113">
            <v>392179.64999999997</v>
          </cell>
          <cell r="W113">
            <v>0</v>
          </cell>
          <cell r="X113">
            <v>0</v>
          </cell>
          <cell r="Y113" t="str">
            <v>2011</v>
          </cell>
          <cell r="Z113" t="str">
            <v>Q1</v>
          </cell>
          <cell r="AA113">
            <v>0</v>
          </cell>
          <cell r="AB113">
            <v>0</v>
          </cell>
          <cell r="AC113" t="str">
            <v>01999</v>
          </cell>
          <cell r="AL113" t="b">
            <v>0</v>
          </cell>
        </row>
        <row r="114">
          <cell r="A114" t="str">
            <v>Direct Order EntryMAR-11</v>
          </cell>
          <cell r="B114" t="b">
            <v>0</v>
          </cell>
          <cell r="C114">
            <v>3</v>
          </cell>
          <cell r="D114">
            <v>0</v>
          </cell>
          <cell r="E114" t="str">
            <v>Direct Order Entry</v>
          </cell>
          <cell r="F114" t="str">
            <v>2011 03</v>
          </cell>
          <cell r="G114" t="str">
            <v>MAR-11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411234.66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411234.66000000009</v>
          </cell>
          <cell r="U114">
            <v>0</v>
          </cell>
          <cell r="V114">
            <v>411234.66000000009</v>
          </cell>
          <cell r="W114">
            <v>0</v>
          </cell>
          <cell r="X114">
            <v>0</v>
          </cell>
          <cell r="Y114" t="str">
            <v>2011</v>
          </cell>
          <cell r="Z114" t="str">
            <v>Q1</v>
          </cell>
          <cell r="AA114">
            <v>0</v>
          </cell>
          <cell r="AB114">
            <v>0</v>
          </cell>
          <cell r="AC114" t="str">
            <v>01999</v>
          </cell>
          <cell r="AL114" t="b">
            <v>0</v>
          </cell>
        </row>
        <row r="115">
          <cell r="A115" t="str">
            <v>Direct Order EntryAPR-11</v>
          </cell>
          <cell r="B115" t="b">
            <v>0</v>
          </cell>
          <cell r="C115">
            <v>4</v>
          </cell>
          <cell r="D115">
            <v>0</v>
          </cell>
          <cell r="E115" t="str">
            <v>Direct Order Entry</v>
          </cell>
          <cell r="F115" t="str">
            <v>2011 04</v>
          </cell>
          <cell r="G115" t="str">
            <v>APR-11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430420.09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430420.08999999997</v>
          </cell>
          <cell r="U115">
            <v>0</v>
          </cell>
          <cell r="V115">
            <v>430420.08999999997</v>
          </cell>
          <cell r="W115">
            <v>0</v>
          </cell>
          <cell r="X115">
            <v>0</v>
          </cell>
          <cell r="Y115" t="str">
            <v>2011</v>
          </cell>
          <cell r="Z115" t="str">
            <v>Q2</v>
          </cell>
          <cell r="AA115">
            <v>0</v>
          </cell>
          <cell r="AB115">
            <v>0</v>
          </cell>
          <cell r="AC115" t="str">
            <v>01999</v>
          </cell>
          <cell r="AL115" t="b">
            <v>0</v>
          </cell>
        </row>
        <row r="116">
          <cell r="A116" t="str">
            <v>Direct Order EntryMAY-11</v>
          </cell>
          <cell r="B116" t="b">
            <v>0</v>
          </cell>
          <cell r="C116">
            <v>5</v>
          </cell>
          <cell r="D116">
            <v>0</v>
          </cell>
          <cell r="E116" t="str">
            <v>Direct Order Entry</v>
          </cell>
          <cell r="F116" t="str">
            <v>2011 05</v>
          </cell>
          <cell r="G116" t="str">
            <v>MAY-11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433387.97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433387.96999999991</v>
          </cell>
          <cell r="U116">
            <v>0</v>
          </cell>
          <cell r="V116">
            <v>433387.96999999991</v>
          </cell>
          <cell r="W116">
            <v>0</v>
          </cell>
          <cell r="X116">
            <v>0</v>
          </cell>
          <cell r="Y116" t="str">
            <v>2011</v>
          </cell>
          <cell r="Z116" t="str">
            <v>Q2</v>
          </cell>
          <cell r="AA116">
            <v>0</v>
          </cell>
          <cell r="AB116">
            <v>0</v>
          </cell>
          <cell r="AC116" t="str">
            <v>01999</v>
          </cell>
          <cell r="AL116" t="b">
            <v>0</v>
          </cell>
        </row>
        <row r="117">
          <cell r="A117" t="str">
            <v>Direct Order EntryJUN-11</v>
          </cell>
          <cell r="B117" t="b">
            <v>0</v>
          </cell>
          <cell r="C117">
            <v>6</v>
          </cell>
          <cell r="D117">
            <v>0</v>
          </cell>
          <cell r="E117" t="str">
            <v>Direct Order Entry</v>
          </cell>
          <cell r="F117" t="str">
            <v>2011 06</v>
          </cell>
          <cell r="G117" t="str">
            <v>JUN-11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503652.12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503652.11999999994</v>
          </cell>
          <cell r="U117">
            <v>0</v>
          </cell>
          <cell r="V117">
            <v>503652.11999999994</v>
          </cell>
          <cell r="W117">
            <v>0</v>
          </cell>
          <cell r="X117">
            <v>0</v>
          </cell>
          <cell r="Y117" t="str">
            <v>2011</v>
          </cell>
          <cell r="Z117" t="str">
            <v>Q2</v>
          </cell>
          <cell r="AA117">
            <v>0</v>
          </cell>
          <cell r="AB117">
            <v>0</v>
          </cell>
          <cell r="AC117" t="str">
            <v>01999</v>
          </cell>
          <cell r="AL117" t="b">
            <v>0</v>
          </cell>
        </row>
        <row r="118">
          <cell r="A118" t="str">
            <v>Direct Order EntryJUL-11</v>
          </cell>
          <cell r="B118" t="b">
            <v>0</v>
          </cell>
          <cell r="C118">
            <v>7</v>
          </cell>
          <cell r="D118">
            <v>0</v>
          </cell>
          <cell r="E118" t="str">
            <v>Direct Order Entry</v>
          </cell>
          <cell r="F118" t="str">
            <v>2011 07</v>
          </cell>
          <cell r="G118" t="str">
            <v>JUL-11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532740.98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532740.97999999975</v>
          </cell>
          <cell r="U118">
            <v>0</v>
          </cell>
          <cell r="V118">
            <v>532740.97999999975</v>
          </cell>
          <cell r="W118">
            <v>0</v>
          </cell>
          <cell r="X118">
            <v>0</v>
          </cell>
          <cell r="Y118" t="str">
            <v>2011</v>
          </cell>
          <cell r="Z118" t="str">
            <v>Q3</v>
          </cell>
          <cell r="AA118">
            <v>0</v>
          </cell>
          <cell r="AB118">
            <v>0</v>
          </cell>
          <cell r="AC118" t="str">
            <v>01999</v>
          </cell>
          <cell r="AL118" t="b">
            <v>0</v>
          </cell>
        </row>
        <row r="119">
          <cell r="A119" t="str">
            <v>Direct StarJAN-11</v>
          </cell>
          <cell r="B119" t="b">
            <v>0</v>
          </cell>
          <cell r="C119">
            <v>1</v>
          </cell>
          <cell r="D119">
            <v>2</v>
          </cell>
          <cell r="E119" t="str">
            <v>Direct Star</v>
          </cell>
          <cell r="F119" t="str">
            <v>2011 01</v>
          </cell>
          <cell r="G119" t="str">
            <v>JAN-11</v>
          </cell>
          <cell r="H119">
            <v>0</v>
          </cell>
          <cell r="I119">
            <v>17</v>
          </cell>
          <cell r="J119">
            <v>19</v>
          </cell>
          <cell r="K119">
            <v>13</v>
          </cell>
          <cell r="L119">
            <v>0</v>
          </cell>
          <cell r="M119">
            <v>4</v>
          </cell>
          <cell r="N119">
            <v>35.89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35.890000000000008</v>
          </cell>
          <cell r="U119">
            <v>0</v>
          </cell>
          <cell r="V119">
            <v>35.890000000000008</v>
          </cell>
          <cell r="W119">
            <v>0</v>
          </cell>
          <cell r="X119">
            <v>0</v>
          </cell>
          <cell r="Y119" t="str">
            <v>2011</v>
          </cell>
          <cell r="Z119" t="str">
            <v>Q1</v>
          </cell>
          <cell r="AA119">
            <v>0</v>
          </cell>
          <cell r="AB119">
            <v>0</v>
          </cell>
          <cell r="AC119" t="str">
            <v>01114</v>
          </cell>
          <cell r="AD119" t="str">
            <v>Layla Bitoy</v>
          </cell>
          <cell r="AL119" t="b">
            <v>0</v>
          </cell>
        </row>
        <row r="120">
          <cell r="A120" t="str">
            <v>Direct StarMAR-11</v>
          </cell>
          <cell r="B120" t="b">
            <v>0</v>
          </cell>
          <cell r="C120">
            <v>3</v>
          </cell>
          <cell r="D120">
            <v>0</v>
          </cell>
          <cell r="E120" t="str">
            <v>Direct Star</v>
          </cell>
          <cell r="F120" t="str">
            <v>2011 03</v>
          </cell>
          <cell r="G120" t="str">
            <v>MAR-11</v>
          </cell>
          <cell r="H120">
            <v>0</v>
          </cell>
          <cell r="I120">
            <v>7</v>
          </cell>
          <cell r="J120">
            <v>7</v>
          </cell>
          <cell r="K120">
            <v>5</v>
          </cell>
          <cell r="L120">
            <v>0</v>
          </cell>
          <cell r="M120">
            <v>2</v>
          </cell>
          <cell r="N120">
            <v>8.0399999999999991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8.0400000000000009</v>
          </cell>
          <cell r="U120">
            <v>0</v>
          </cell>
          <cell r="V120">
            <v>8.0400000000000009</v>
          </cell>
          <cell r="W120">
            <v>0</v>
          </cell>
          <cell r="X120">
            <v>0</v>
          </cell>
          <cell r="Y120" t="str">
            <v>2011</v>
          </cell>
          <cell r="Z120" t="str">
            <v>Q1</v>
          </cell>
          <cell r="AA120">
            <v>0</v>
          </cell>
          <cell r="AB120">
            <v>0</v>
          </cell>
          <cell r="AC120" t="str">
            <v>01114</v>
          </cell>
          <cell r="AD120" t="str">
            <v>Layla Bitoy</v>
          </cell>
          <cell r="AL120" t="b">
            <v>0</v>
          </cell>
        </row>
        <row r="121">
          <cell r="A121" t="str">
            <v>Direct StarAPR-11</v>
          </cell>
          <cell r="B121" t="b">
            <v>0</v>
          </cell>
          <cell r="C121">
            <v>4</v>
          </cell>
          <cell r="D121">
            <v>1</v>
          </cell>
          <cell r="E121" t="str">
            <v>Direct Star</v>
          </cell>
          <cell r="F121" t="str">
            <v>2011 04</v>
          </cell>
          <cell r="G121" t="str">
            <v>APR-11</v>
          </cell>
          <cell r="H121">
            <v>0</v>
          </cell>
          <cell r="I121">
            <v>2</v>
          </cell>
          <cell r="J121">
            <v>3</v>
          </cell>
          <cell r="K121">
            <v>1</v>
          </cell>
          <cell r="L121">
            <v>0</v>
          </cell>
          <cell r="M121">
            <v>1</v>
          </cell>
          <cell r="N121">
            <v>75.489999999999995</v>
          </cell>
          <cell r="P121">
            <v>0</v>
          </cell>
          <cell r="Q121">
            <v>0</v>
          </cell>
          <cell r="R121">
            <v>1</v>
          </cell>
          <cell r="S121">
            <v>1</v>
          </cell>
          <cell r="T121">
            <v>75.489999999999995</v>
          </cell>
          <cell r="U121">
            <v>0</v>
          </cell>
          <cell r="V121">
            <v>75.489999999999995</v>
          </cell>
          <cell r="W121">
            <v>75.489999999999995</v>
          </cell>
          <cell r="X121">
            <v>0</v>
          </cell>
          <cell r="Y121" t="str">
            <v>2011</v>
          </cell>
          <cell r="Z121" t="str">
            <v>Q2</v>
          </cell>
          <cell r="AA121">
            <v>0</v>
          </cell>
          <cell r="AB121">
            <v>0</v>
          </cell>
          <cell r="AC121" t="str">
            <v>01114</v>
          </cell>
          <cell r="AD121" t="str">
            <v>Layla Bitoy</v>
          </cell>
          <cell r="AL121" t="b">
            <v>0</v>
          </cell>
        </row>
        <row r="122">
          <cell r="A122" t="str">
            <v>Direct StarMAY-11</v>
          </cell>
          <cell r="B122" t="b">
            <v>0</v>
          </cell>
          <cell r="C122">
            <v>5</v>
          </cell>
          <cell r="D122">
            <v>0</v>
          </cell>
          <cell r="E122" t="str">
            <v>Direct Star</v>
          </cell>
          <cell r="F122" t="str">
            <v>2011 05</v>
          </cell>
          <cell r="G122" t="str">
            <v>MAY-11</v>
          </cell>
          <cell r="H122">
            <v>0</v>
          </cell>
          <cell r="I122">
            <v>5</v>
          </cell>
          <cell r="J122">
            <v>5</v>
          </cell>
          <cell r="K122">
            <v>4</v>
          </cell>
          <cell r="L122">
            <v>0</v>
          </cell>
          <cell r="M122">
            <v>1</v>
          </cell>
          <cell r="N122">
            <v>15.96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15.959999999999999</v>
          </cell>
          <cell r="U122">
            <v>0</v>
          </cell>
          <cell r="V122">
            <v>15.959999999999999</v>
          </cell>
          <cell r="W122">
            <v>0</v>
          </cell>
          <cell r="X122">
            <v>0</v>
          </cell>
          <cell r="Y122" t="str">
            <v>2011</v>
          </cell>
          <cell r="Z122" t="str">
            <v>Q2</v>
          </cell>
          <cell r="AA122">
            <v>0</v>
          </cell>
          <cell r="AB122">
            <v>0</v>
          </cell>
          <cell r="AC122" t="str">
            <v>01114</v>
          </cell>
          <cell r="AD122" t="str">
            <v>Layla Bitoy</v>
          </cell>
          <cell r="AL122" t="b">
            <v>0</v>
          </cell>
        </row>
        <row r="123">
          <cell r="A123" t="str">
            <v>Direct StarJUN-11</v>
          </cell>
          <cell r="B123" t="b">
            <v>0</v>
          </cell>
          <cell r="C123">
            <v>6</v>
          </cell>
          <cell r="D123">
            <v>0</v>
          </cell>
          <cell r="E123" t="str">
            <v>Direct Star</v>
          </cell>
          <cell r="F123" t="str">
            <v>2011 06</v>
          </cell>
          <cell r="G123" t="str">
            <v>JUN-11</v>
          </cell>
          <cell r="H123">
            <v>0</v>
          </cell>
          <cell r="I123">
            <v>6</v>
          </cell>
          <cell r="J123">
            <v>6</v>
          </cell>
          <cell r="K123">
            <v>5</v>
          </cell>
          <cell r="L123">
            <v>0</v>
          </cell>
          <cell r="M123">
            <v>1</v>
          </cell>
          <cell r="N123">
            <v>48.6</v>
          </cell>
          <cell r="P123">
            <v>0</v>
          </cell>
          <cell r="Q123">
            <v>0</v>
          </cell>
          <cell r="R123">
            <v>1</v>
          </cell>
          <cell r="S123">
            <v>1</v>
          </cell>
          <cell r="T123">
            <v>48.6</v>
          </cell>
          <cell r="U123">
            <v>0</v>
          </cell>
          <cell r="V123">
            <v>48.6</v>
          </cell>
          <cell r="W123">
            <v>48.6</v>
          </cell>
          <cell r="X123">
            <v>0</v>
          </cell>
          <cell r="Y123" t="str">
            <v>2011</v>
          </cell>
          <cell r="Z123" t="str">
            <v>Q2</v>
          </cell>
          <cell r="AA123">
            <v>0</v>
          </cell>
          <cell r="AB123">
            <v>0</v>
          </cell>
          <cell r="AC123" t="str">
            <v>01114</v>
          </cell>
          <cell r="AD123" t="str">
            <v>Layla Bitoy</v>
          </cell>
          <cell r="AL123" t="b">
            <v>0</v>
          </cell>
        </row>
        <row r="124">
          <cell r="A124" t="str">
            <v>DIRECTV Bundles - ACEJAN-11</v>
          </cell>
          <cell r="B124" t="b">
            <v>0</v>
          </cell>
          <cell r="C124">
            <v>1</v>
          </cell>
          <cell r="D124">
            <v>0</v>
          </cell>
          <cell r="E124" t="str">
            <v>DIRECTV Bundles - ACE</v>
          </cell>
          <cell r="F124" t="str">
            <v>2011 01</v>
          </cell>
          <cell r="G124" t="str">
            <v>JAN-11</v>
          </cell>
          <cell r="H124">
            <v>0</v>
          </cell>
          <cell r="I124">
            <v>69165</v>
          </cell>
          <cell r="J124">
            <v>69165</v>
          </cell>
          <cell r="K124">
            <v>69032</v>
          </cell>
          <cell r="L124">
            <v>0</v>
          </cell>
          <cell r="M124">
            <v>133</v>
          </cell>
          <cell r="N124">
            <v>26744.89</v>
          </cell>
          <cell r="P124">
            <v>0</v>
          </cell>
          <cell r="Q124">
            <v>0</v>
          </cell>
          <cell r="R124">
            <v>17848</v>
          </cell>
          <cell r="S124">
            <v>12389</v>
          </cell>
          <cell r="T124">
            <v>26744.890000000014</v>
          </cell>
          <cell r="U124">
            <v>0</v>
          </cell>
          <cell r="V124">
            <v>26744.890000000014</v>
          </cell>
          <cell r="W124">
            <v>2.1587609976592148</v>
          </cell>
          <cell r="X124">
            <v>0</v>
          </cell>
          <cell r="Y124" t="str">
            <v>2011</v>
          </cell>
          <cell r="Z124" t="str">
            <v>Q1</v>
          </cell>
          <cell r="AA124">
            <v>0</v>
          </cell>
          <cell r="AB124">
            <v>0</v>
          </cell>
          <cell r="AC124" t="str">
            <v>01118</v>
          </cell>
          <cell r="AD124" t="str">
            <v>Layla Bitoy</v>
          </cell>
          <cell r="AL124" t="b">
            <v>0</v>
          </cell>
        </row>
        <row r="125">
          <cell r="A125" t="str">
            <v>DIRECTV Bundles - ACEFEB-11</v>
          </cell>
          <cell r="B125" t="b">
            <v>0</v>
          </cell>
          <cell r="C125">
            <v>2</v>
          </cell>
          <cell r="D125">
            <v>0</v>
          </cell>
          <cell r="E125" t="str">
            <v>DIRECTV Bundles - ACE</v>
          </cell>
          <cell r="F125" t="str">
            <v>2011 02</v>
          </cell>
          <cell r="G125" t="str">
            <v>FEB-11</v>
          </cell>
          <cell r="H125">
            <v>0</v>
          </cell>
          <cell r="I125">
            <v>64930</v>
          </cell>
          <cell r="J125">
            <v>64930</v>
          </cell>
          <cell r="K125">
            <v>64188</v>
          </cell>
          <cell r="L125">
            <v>0</v>
          </cell>
          <cell r="M125">
            <v>742</v>
          </cell>
          <cell r="N125">
            <v>82853.42</v>
          </cell>
          <cell r="P125">
            <v>0</v>
          </cell>
          <cell r="Q125">
            <v>0</v>
          </cell>
          <cell r="R125">
            <v>18183</v>
          </cell>
          <cell r="S125">
            <v>12171</v>
          </cell>
          <cell r="T125">
            <v>82853.41999999994</v>
          </cell>
          <cell r="U125">
            <v>0</v>
          </cell>
          <cell r="V125">
            <v>82853.41999999994</v>
          </cell>
          <cell r="W125">
            <v>6.8074455673321781</v>
          </cell>
          <cell r="X125">
            <v>0</v>
          </cell>
          <cell r="Y125" t="str">
            <v>2011</v>
          </cell>
          <cell r="Z125" t="str">
            <v>Q1</v>
          </cell>
          <cell r="AA125">
            <v>0</v>
          </cell>
          <cell r="AB125">
            <v>0</v>
          </cell>
          <cell r="AC125" t="str">
            <v>01118</v>
          </cell>
          <cell r="AD125" t="str">
            <v>Layla Bitoy</v>
          </cell>
          <cell r="AL125" t="b">
            <v>0</v>
          </cell>
        </row>
        <row r="126">
          <cell r="A126" t="str">
            <v>DIRECTV Bundles - ACEMAR-11</v>
          </cell>
          <cell r="B126" t="b">
            <v>0</v>
          </cell>
          <cell r="C126">
            <v>3</v>
          </cell>
          <cell r="D126">
            <v>0</v>
          </cell>
          <cell r="E126" t="str">
            <v>DIRECTV Bundles - ACE</v>
          </cell>
          <cell r="F126" t="str">
            <v>2011 03</v>
          </cell>
          <cell r="G126" t="str">
            <v>MAR-11</v>
          </cell>
          <cell r="H126">
            <v>0</v>
          </cell>
          <cell r="I126">
            <v>76127</v>
          </cell>
          <cell r="J126">
            <v>76127</v>
          </cell>
          <cell r="K126">
            <v>76127</v>
          </cell>
          <cell r="L126">
            <v>0</v>
          </cell>
          <cell r="M126">
            <v>0</v>
          </cell>
          <cell r="N126">
            <v>-48327.25</v>
          </cell>
          <cell r="P126">
            <v>0</v>
          </cell>
          <cell r="Q126">
            <v>0</v>
          </cell>
          <cell r="R126">
            <v>20738</v>
          </cell>
          <cell r="S126">
            <v>14191</v>
          </cell>
          <cell r="T126">
            <v>-48327.249999999985</v>
          </cell>
          <cell r="U126">
            <v>0</v>
          </cell>
          <cell r="V126">
            <v>-48327.249999999985</v>
          </cell>
          <cell r="W126">
            <v>-3.4054858713268965</v>
          </cell>
          <cell r="X126">
            <v>0</v>
          </cell>
          <cell r="Y126" t="str">
            <v>2011</v>
          </cell>
          <cell r="Z126" t="str">
            <v>Q1</v>
          </cell>
          <cell r="AA126">
            <v>0</v>
          </cell>
          <cell r="AB126">
            <v>0</v>
          </cell>
          <cell r="AC126" t="str">
            <v>01118</v>
          </cell>
          <cell r="AD126" t="str">
            <v>Layla Bitoy</v>
          </cell>
          <cell r="AL126" t="b">
            <v>0</v>
          </cell>
        </row>
        <row r="127">
          <cell r="A127" t="str">
            <v>DIRECTV Bundles - ACEAPR-11</v>
          </cell>
          <cell r="B127" t="b">
            <v>0</v>
          </cell>
          <cell r="C127">
            <v>4</v>
          </cell>
          <cell r="D127">
            <v>0</v>
          </cell>
          <cell r="E127" t="str">
            <v>DIRECTV Bundles - ACE</v>
          </cell>
          <cell r="F127" t="str">
            <v>2011 04</v>
          </cell>
          <cell r="G127" t="str">
            <v>APR-11</v>
          </cell>
          <cell r="H127">
            <v>0</v>
          </cell>
          <cell r="I127">
            <v>60038</v>
          </cell>
          <cell r="J127">
            <v>60038</v>
          </cell>
          <cell r="K127">
            <v>59976</v>
          </cell>
          <cell r="L127">
            <v>0</v>
          </cell>
          <cell r="M127">
            <v>62</v>
          </cell>
          <cell r="N127">
            <v>14683.29</v>
          </cell>
          <cell r="P127">
            <v>0</v>
          </cell>
          <cell r="Q127">
            <v>0</v>
          </cell>
          <cell r="R127">
            <v>16924</v>
          </cell>
          <cell r="S127">
            <v>11720</v>
          </cell>
          <cell r="T127">
            <v>14683.290000000012</v>
          </cell>
          <cell r="U127">
            <v>0</v>
          </cell>
          <cell r="V127">
            <v>14683.290000000012</v>
          </cell>
          <cell r="W127">
            <v>1.2528404436860079</v>
          </cell>
          <cell r="X127">
            <v>0</v>
          </cell>
          <cell r="Y127" t="str">
            <v>2011</v>
          </cell>
          <cell r="Z127" t="str">
            <v>Q2</v>
          </cell>
          <cell r="AA127">
            <v>0</v>
          </cell>
          <cell r="AB127">
            <v>0</v>
          </cell>
          <cell r="AC127" t="str">
            <v>01118</v>
          </cell>
          <cell r="AD127" t="str">
            <v>Layla Bitoy</v>
          </cell>
          <cell r="AL127" t="b">
            <v>0</v>
          </cell>
        </row>
        <row r="128">
          <cell r="A128" t="str">
            <v>DIRECTV Bundles - ACEMAY-11</v>
          </cell>
          <cell r="B128" t="b">
            <v>0</v>
          </cell>
          <cell r="C128">
            <v>5</v>
          </cell>
          <cell r="D128">
            <v>0</v>
          </cell>
          <cell r="E128" t="str">
            <v>DIRECTV Bundles - ACE</v>
          </cell>
          <cell r="F128" t="str">
            <v>2011 05</v>
          </cell>
          <cell r="G128" t="str">
            <v>MAY-11</v>
          </cell>
          <cell r="H128">
            <v>0</v>
          </cell>
          <cell r="I128">
            <v>58526</v>
          </cell>
          <cell r="J128">
            <v>58526</v>
          </cell>
          <cell r="K128">
            <v>58219</v>
          </cell>
          <cell r="L128">
            <v>0</v>
          </cell>
          <cell r="M128">
            <v>307</v>
          </cell>
          <cell r="N128">
            <v>11871.59</v>
          </cell>
          <cell r="P128">
            <v>0</v>
          </cell>
          <cell r="Q128">
            <v>0</v>
          </cell>
          <cell r="R128">
            <v>16016</v>
          </cell>
          <cell r="S128">
            <v>11218</v>
          </cell>
          <cell r="T128">
            <v>11871.59</v>
          </cell>
          <cell r="U128">
            <v>0</v>
          </cell>
          <cell r="V128">
            <v>11871.59</v>
          </cell>
          <cell r="W128">
            <v>1.0582626136566233</v>
          </cell>
          <cell r="X128">
            <v>0</v>
          </cell>
          <cell r="Y128" t="str">
            <v>2011</v>
          </cell>
          <cell r="Z128" t="str">
            <v>Q2</v>
          </cell>
          <cell r="AA128">
            <v>0</v>
          </cell>
          <cell r="AB128">
            <v>0</v>
          </cell>
          <cell r="AC128" t="str">
            <v>01118</v>
          </cell>
          <cell r="AD128" t="str">
            <v>Layla Bitoy</v>
          </cell>
          <cell r="AL128" t="b">
            <v>0</v>
          </cell>
        </row>
        <row r="129">
          <cell r="A129" t="str">
            <v>DIRECTV Bundles - ACEJUN-11</v>
          </cell>
          <cell r="B129" t="b">
            <v>0</v>
          </cell>
          <cell r="C129">
            <v>6</v>
          </cell>
          <cell r="D129">
            <v>0</v>
          </cell>
          <cell r="E129" t="str">
            <v>DIRECTV Bundles - ACE</v>
          </cell>
          <cell r="F129" t="str">
            <v>2011 06</v>
          </cell>
          <cell r="G129" t="str">
            <v>JUN-11</v>
          </cell>
          <cell r="H129">
            <v>0</v>
          </cell>
          <cell r="I129">
            <v>66650</v>
          </cell>
          <cell r="J129">
            <v>66650</v>
          </cell>
          <cell r="K129">
            <v>66602</v>
          </cell>
          <cell r="L129">
            <v>0</v>
          </cell>
          <cell r="M129">
            <v>48</v>
          </cell>
          <cell r="N129">
            <v>14423.64</v>
          </cell>
          <cell r="P129">
            <v>0</v>
          </cell>
          <cell r="Q129">
            <v>0</v>
          </cell>
          <cell r="R129">
            <v>18074</v>
          </cell>
          <cell r="S129">
            <v>12743</v>
          </cell>
          <cell r="T129">
            <v>14423.63999999999</v>
          </cell>
          <cell r="U129">
            <v>0</v>
          </cell>
          <cell r="V129">
            <v>14423.63999999999</v>
          </cell>
          <cell r="W129">
            <v>1.1318873106803728</v>
          </cell>
          <cell r="X129">
            <v>0</v>
          </cell>
          <cell r="Y129" t="str">
            <v>2011</v>
          </cell>
          <cell r="Z129" t="str">
            <v>Q2</v>
          </cell>
          <cell r="AA129">
            <v>0</v>
          </cell>
          <cell r="AB129">
            <v>0</v>
          </cell>
          <cell r="AC129" t="str">
            <v>01118</v>
          </cell>
          <cell r="AD129" t="str">
            <v>Layla Bitoy</v>
          </cell>
          <cell r="AL129" t="b">
            <v>0</v>
          </cell>
        </row>
        <row r="130">
          <cell r="A130" t="str">
            <v>DIRECTV Bundles - ACEJUL-11</v>
          </cell>
          <cell r="B130" t="b">
            <v>0</v>
          </cell>
          <cell r="C130">
            <v>7</v>
          </cell>
          <cell r="D130">
            <v>0</v>
          </cell>
          <cell r="E130" t="str">
            <v>DIRECTV Bundles - ACE</v>
          </cell>
          <cell r="F130" t="str">
            <v>2011 07</v>
          </cell>
          <cell r="G130" t="str">
            <v>JUL-11</v>
          </cell>
          <cell r="H130">
            <v>0</v>
          </cell>
          <cell r="I130">
            <v>74856</v>
          </cell>
          <cell r="J130">
            <v>74856</v>
          </cell>
          <cell r="K130">
            <v>74832</v>
          </cell>
          <cell r="L130">
            <v>0</v>
          </cell>
          <cell r="M130">
            <v>24</v>
          </cell>
          <cell r="N130">
            <v>2772.38</v>
          </cell>
          <cell r="P130">
            <v>0</v>
          </cell>
          <cell r="Q130">
            <v>0</v>
          </cell>
          <cell r="R130">
            <v>20031</v>
          </cell>
          <cell r="S130">
            <v>14020</v>
          </cell>
          <cell r="T130">
            <v>2772.380000000011</v>
          </cell>
          <cell r="U130">
            <v>0</v>
          </cell>
          <cell r="V130">
            <v>2772.380000000011</v>
          </cell>
          <cell r="W130">
            <v>0.19774465049928752</v>
          </cell>
          <cell r="X130">
            <v>0</v>
          </cell>
          <cell r="Y130" t="str">
            <v>2011</v>
          </cell>
          <cell r="Z130" t="str">
            <v>Q3</v>
          </cell>
          <cell r="AA130">
            <v>0</v>
          </cell>
          <cell r="AB130">
            <v>0</v>
          </cell>
          <cell r="AC130" t="str">
            <v>01118</v>
          </cell>
          <cell r="AD130" t="str">
            <v>Layla Bitoy</v>
          </cell>
          <cell r="AL130" t="b">
            <v>0</v>
          </cell>
        </row>
        <row r="131">
          <cell r="A131" t="str">
            <v>DIRECTV Bundles - CRGJAN-11</v>
          </cell>
          <cell r="B131" t="b">
            <v>0</v>
          </cell>
          <cell r="C131">
            <v>1</v>
          </cell>
          <cell r="D131">
            <v>0</v>
          </cell>
          <cell r="E131" t="str">
            <v>DIRECTV Bundles - CRG</v>
          </cell>
          <cell r="F131" t="str">
            <v>2011 01</v>
          </cell>
          <cell r="G131" t="str">
            <v>JAN-11</v>
          </cell>
          <cell r="H131">
            <v>0</v>
          </cell>
          <cell r="I131">
            <v>13864</v>
          </cell>
          <cell r="J131">
            <v>13864</v>
          </cell>
          <cell r="K131">
            <v>13827</v>
          </cell>
          <cell r="L131">
            <v>0</v>
          </cell>
          <cell r="M131">
            <v>37</v>
          </cell>
          <cell r="N131">
            <v>5956.65</v>
          </cell>
          <cell r="P131">
            <v>0</v>
          </cell>
          <cell r="Q131">
            <v>0</v>
          </cell>
          <cell r="R131">
            <v>3499</v>
          </cell>
          <cell r="S131">
            <v>2627</v>
          </cell>
          <cell r="T131">
            <v>5956.650000000016</v>
          </cell>
          <cell r="U131">
            <v>0</v>
          </cell>
          <cell r="V131">
            <v>5956.650000000016</v>
          </cell>
          <cell r="W131">
            <v>2.2674724019794503</v>
          </cell>
          <cell r="X131">
            <v>0</v>
          </cell>
          <cell r="Y131" t="str">
            <v>2011</v>
          </cell>
          <cell r="Z131" t="str">
            <v>Q1</v>
          </cell>
          <cell r="AA131">
            <v>0</v>
          </cell>
          <cell r="AB131">
            <v>0</v>
          </cell>
          <cell r="AC131" t="str">
            <v>01119</v>
          </cell>
          <cell r="AD131" t="str">
            <v>Layla Bitoy</v>
          </cell>
          <cell r="AL131" t="b">
            <v>0</v>
          </cell>
        </row>
        <row r="132">
          <cell r="A132" t="str">
            <v>DIRECTV Bundles - CRGFEB-11</v>
          </cell>
          <cell r="B132" t="b">
            <v>0</v>
          </cell>
          <cell r="C132">
            <v>2</v>
          </cell>
          <cell r="D132">
            <v>0</v>
          </cell>
          <cell r="E132" t="str">
            <v>DIRECTV Bundles - CRG</v>
          </cell>
          <cell r="F132" t="str">
            <v>2011 02</v>
          </cell>
          <cell r="G132" t="str">
            <v>FEB-11</v>
          </cell>
          <cell r="H132">
            <v>0</v>
          </cell>
          <cell r="I132">
            <v>12608</v>
          </cell>
          <cell r="J132">
            <v>12608</v>
          </cell>
          <cell r="K132">
            <v>12584</v>
          </cell>
          <cell r="L132">
            <v>0</v>
          </cell>
          <cell r="M132">
            <v>24</v>
          </cell>
          <cell r="N132">
            <v>18674.71</v>
          </cell>
          <cell r="P132">
            <v>0</v>
          </cell>
          <cell r="Q132">
            <v>0</v>
          </cell>
          <cell r="R132">
            <v>3383</v>
          </cell>
          <cell r="S132">
            <v>2521</v>
          </cell>
          <cell r="T132">
            <v>18674.709999999981</v>
          </cell>
          <cell r="U132">
            <v>0</v>
          </cell>
          <cell r="V132">
            <v>18674.709999999981</v>
          </cell>
          <cell r="W132">
            <v>7.4076596588655219</v>
          </cell>
          <cell r="X132">
            <v>0</v>
          </cell>
          <cell r="Y132" t="str">
            <v>2011</v>
          </cell>
          <cell r="Z132" t="str">
            <v>Q1</v>
          </cell>
          <cell r="AA132">
            <v>0</v>
          </cell>
          <cell r="AB132">
            <v>0</v>
          </cell>
          <cell r="AC132" t="str">
            <v>01119</v>
          </cell>
          <cell r="AD132" t="str">
            <v>Layla Bitoy</v>
          </cell>
          <cell r="AL132" t="b">
            <v>0</v>
          </cell>
        </row>
        <row r="133">
          <cell r="A133" t="str">
            <v>DIRECTV Bundles - CRGMAR-11</v>
          </cell>
          <cell r="B133" t="b">
            <v>0</v>
          </cell>
          <cell r="C133">
            <v>3</v>
          </cell>
          <cell r="D133">
            <v>0</v>
          </cell>
          <cell r="E133" t="str">
            <v>DIRECTV Bundles - CRG</v>
          </cell>
          <cell r="F133" t="str">
            <v>2011 03</v>
          </cell>
          <cell r="G133" t="str">
            <v>MAR-11</v>
          </cell>
          <cell r="H133">
            <v>0</v>
          </cell>
          <cell r="I133">
            <v>15264</v>
          </cell>
          <cell r="J133">
            <v>15264</v>
          </cell>
          <cell r="K133">
            <v>15246</v>
          </cell>
          <cell r="L133">
            <v>0</v>
          </cell>
          <cell r="M133">
            <v>18</v>
          </cell>
          <cell r="N133">
            <v>-13288.04</v>
          </cell>
          <cell r="P133">
            <v>0</v>
          </cell>
          <cell r="Q133">
            <v>0</v>
          </cell>
          <cell r="R133">
            <v>3770</v>
          </cell>
          <cell r="S133">
            <v>2717</v>
          </cell>
          <cell r="T133">
            <v>-13288.039999999994</v>
          </cell>
          <cell r="U133">
            <v>0</v>
          </cell>
          <cell r="V133">
            <v>-13288.039999999994</v>
          </cell>
          <cell r="W133">
            <v>-4.8907029812292944</v>
          </cell>
          <cell r="X133">
            <v>0</v>
          </cell>
          <cell r="Y133" t="str">
            <v>2011</v>
          </cell>
          <cell r="Z133" t="str">
            <v>Q1</v>
          </cell>
          <cell r="AA133">
            <v>0</v>
          </cell>
          <cell r="AB133">
            <v>0</v>
          </cell>
          <cell r="AC133" t="str">
            <v>01119</v>
          </cell>
          <cell r="AD133" t="str">
            <v>Layla Bitoy</v>
          </cell>
          <cell r="AL133" t="b">
            <v>0</v>
          </cell>
        </row>
        <row r="134">
          <cell r="A134" t="str">
            <v>DIRECTV Bundles - CRGAPR-11</v>
          </cell>
          <cell r="B134" t="b">
            <v>0</v>
          </cell>
          <cell r="C134">
            <v>4</v>
          </cell>
          <cell r="D134">
            <v>0</v>
          </cell>
          <cell r="E134" t="str">
            <v>DIRECTV Bundles - CRG</v>
          </cell>
          <cell r="F134" t="str">
            <v>2011 04</v>
          </cell>
          <cell r="G134" t="str">
            <v>APR-11</v>
          </cell>
          <cell r="H134">
            <v>0</v>
          </cell>
          <cell r="I134">
            <v>13628</v>
          </cell>
          <cell r="J134">
            <v>13628</v>
          </cell>
          <cell r="K134">
            <v>13590</v>
          </cell>
          <cell r="L134">
            <v>0</v>
          </cell>
          <cell r="M134">
            <v>38</v>
          </cell>
          <cell r="N134">
            <v>4809.0200000000004</v>
          </cell>
          <cell r="P134">
            <v>0</v>
          </cell>
          <cell r="Q134">
            <v>0</v>
          </cell>
          <cell r="R134">
            <v>3642</v>
          </cell>
          <cell r="S134">
            <v>2649</v>
          </cell>
          <cell r="T134">
            <v>4809.0200000000013</v>
          </cell>
          <cell r="U134">
            <v>0</v>
          </cell>
          <cell r="V134">
            <v>4809.0200000000013</v>
          </cell>
          <cell r="W134">
            <v>1.8154095885239718</v>
          </cell>
          <cell r="X134">
            <v>0</v>
          </cell>
          <cell r="Y134" t="str">
            <v>2011</v>
          </cell>
          <cell r="Z134" t="str">
            <v>Q2</v>
          </cell>
          <cell r="AA134">
            <v>0</v>
          </cell>
          <cell r="AB134">
            <v>0</v>
          </cell>
          <cell r="AC134" t="str">
            <v>01119</v>
          </cell>
          <cell r="AD134" t="str">
            <v>Layla Bitoy</v>
          </cell>
          <cell r="AL134" t="b">
            <v>0</v>
          </cell>
        </row>
        <row r="135">
          <cell r="A135" t="str">
            <v>DIRECTV Bundles - CRGMAY-11</v>
          </cell>
          <cell r="B135" t="b">
            <v>0</v>
          </cell>
          <cell r="C135">
            <v>5</v>
          </cell>
          <cell r="D135">
            <v>0</v>
          </cell>
          <cell r="E135" t="str">
            <v>DIRECTV Bundles - CRG</v>
          </cell>
          <cell r="F135" t="str">
            <v>2011 05</v>
          </cell>
          <cell r="G135" t="str">
            <v>MAY-11</v>
          </cell>
          <cell r="H135">
            <v>0</v>
          </cell>
          <cell r="I135">
            <v>13188</v>
          </cell>
          <cell r="J135">
            <v>13188</v>
          </cell>
          <cell r="K135">
            <v>13115</v>
          </cell>
          <cell r="L135">
            <v>0</v>
          </cell>
          <cell r="M135">
            <v>73</v>
          </cell>
          <cell r="N135">
            <v>2620.88</v>
          </cell>
          <cell r="P135">
            <v>0</v>
          </cell>
          <cell r="Q135">
            <v>0</v>
          </cell>
          <cell r="R135">
            <v>3647</v>
          </cell>
          <cell r="S135">
            <v>2701</v>
          </cell>
          <cell r="T135">
            <v>2620.8800000000006</v>
          </cell>
          <cell r="U135">
            <v>0</v>
          </cell>
          <cell r="V135">
            <v>2620.8800000000006</v>
          </cell>
          <cell r="W135">
            <v>0.97033691225472063</v>
          </cell>
          <cell r="X135">
            <v>0</v>
          </cell>
          <cell r="Y135" t="str">
            <v>2011</v>
          </cell>
          <cell r="Z135" t="str">
            <v>Q2</v>
          </cell>
          <cell r="AA135">
            <v>0</v>
          </cell>
          <cell r="AB135">
            <v>0</v>
          </cell>
          <cell r="AC135" t="str">
            <v>01119</v>
          </cell>
          <cell r="AD135" t="str">
            <v>Layla Bitoy</v>
          </cell>
          <cell r="AL135" t="b">
            <v>0</v>
          </cell>
        </row>
        <row r="136">
          <cell r="A136" t="str">
            <v>DIRECTV Bundles - CRGJUN-11</v>
          </cell>
          <cell r="B136" t="b">
            <v>0</v>
          </cell>
          <cell r="C136">
            <v>6</v>
          </cell>
          <cell r="D136">
            <v>0</v>
          </cell>
          <cell r="E136" t="str">
            <v>DIRECTV Bundles - CRG</v>
          </cell>
          <cell r="F136" t="str">
            <v>2011 06</v>
          </cell>
          <cell r="G136" t="str">
            <v>JUN-11</v>
          </cell>
          <cell r="H136">
            <v>0</v>
          </cell>
          <cell r="I136">
            <v>15578</v>
          </cell>
          <cell r="J136">
            <v>15578</v>
          </cell>
          <cell r="K136">
            <v>15544</v>
          </cell>
          <cell r="L136">
            <v>0</v>
          </cell>
          <cell r="M136">
            <v>34</v>
          </cell>
          <cell r="N136">
            <v>3834.17</v>
          </cell>
          <cell r="P136">
            <v>0</v>
          </cell>
          <cell r="Q136">
            <v>0</v>
          </cell>
          <cell r="R136">
            <v>4294</v>
          </cell>
          <cell r="S136">
            <v>3188</v>
          </cell>
          <cell r="T136">
            <v>3834.1699999999969</v>
          </cell>
          <cell r="U136">
            <v>0</v>
          </cell>
          <cell r="V136">
            <v>3834.1699999999969</v>
          </cell>
          <cell r="W136">
            <v>1.2026882057716426</v>
          </cell>
          <cell r="X136">
            <v>0</v>
          </cell>
          <cell r="Y136" t="str">
            <v>2011</v>
          </cell>
          <cell r="Z136" t="str">
            <v>Q2</v>
          </cell>
          <cell r="AA136">
            <v>0</v>
          </cell>
          <cell r="AB136">
            <v>0</v>
          </cell>
          <cell r="AC136" t="str">
            <v>01119</v>
          </cell>
          <cell r="AD136" t="str">
            <v>Layla Bitoy</v>
          </cell>
          <cell r="AL136" t="b">
            <v>0</v>
          </cell>
        </row>
        <row r="137">
          <cell r="A137" t="str">
            <v>DIRECTV Bundles - CRGJUL-11</v>
          </cell>
          <cell r="B137" t="b">
            <v>0</v>
          </cell>
          <cell r="C137">
            <v>7</v>
          </cell>
          <cell r="D137">
            <v>0</v>
          </cell>
          <cell r="E137" t="str">
            <v>DIRECTV Bundles - CRG</v>
          </cell>
          <cell r="F137" t="str">
            <v>2011 07</v>
          </cell>
          <cell r="G137" t="str">
            <v>JUL-11</v>
          </cell>
          <cell r="H137">
            <v>0</v>
          </cell>
          <cell r="I137">
            <v>14703</v>
          </cell>
          <cell r="J137">
            <v>14703</v>
          </cell>
          <cell r="K137">
            <v>14675</v>
          </cell>
          <cell r="L137">
            <v>0</v>
          </cell>
          <cell r="M137">
            <v>28</v>
          </cell>
          <cell r="N137">
            <v>720.77</v>
          </cell>
          <cell r="P137">
            <v>0</v>
          </cell>
          <cell r="Q137">
            <v>0</v>
          </cell>
          <cell r="R137">
            <v>4170</v>
          </cell>
          <cell r="S137">
            <v>3155</v>
          </cell>
          <cell r="T137">
            <v>720.77000000000226</v>
          </cell>
          <cell r="U137">
            <v>0</v>
          </cell>
          <cell r="V137">
            <v>720.77000000000226</v>
          </cell>
          <cell r="W137">
            <v>0.22845324881141119</v>
          </cell>
          <cell r="X137">
            <v>0</v>
          </cell>
          <cell r="Y137" t="str">
            <v>2011</v>
          </cell>
          <cell r="Z137" t="str">
            <v>Q3</v>
          </cell>
          <cell r="AA137">
            <v>0</v>
          </cell>
          <cell r="AB137">
            <v>0</v>
          </cell>
          <cell r="AC137" t="str">
            <v>01119</v>
          </cell>
          <cell r="AD137" t="str">
            <v>Layla Bitoy</v>
          </cell>
          <cell r="AL137" t="b">
            <v>0</v>
          </cell>
        </row>
        <row r="138">
          <cell r="A138" t="str">
            <v>DIRECTV Bundles - Direct SalesJAN-11</v>
          </cell>
          <cell r="B138" t="b">
            <v>0</v>
          </cell>
          <cell r="C138">
            <v>1</v>
          </cell>
          <cell r="D138">
            <v>0</v>
          </cell>
          <cell r="E138" t="str">
            <v>DIRECTV Bundles - Direct Sales</v>
          </cell>
          <cell r="F138" t="str">
            <v>2011 01</v>
          </cell>
          <cell r="G138" t="str">
            <v>JAN-11</v>
          </cell>
          <cell r="H138">
            <v>0</v>
          </cell>
          <cell r="I138">
            <v>53050</v>
          </cell>
          <cell r="J138">
            <v>53050</v>
          </cell>
          <cell r="K138">
            <v>52463</v>
          </cell>
          <cell r="L138">
            <v>0</v>
          </cell>
          <cell r="M138">
            <v>587</v>
          </cell>
          <cell r="N138">
            <v>32867.65</v>
          </cell>
          <cell r="P138">
            <v>0</v>
          </cell>
          <cell r="Q138">
            <v>0</v>
          </cell>
          <cell r="R138">
            <v>18670</v>
          </cell>
          <cell r="S138">
            <v>14133</v>
          </cell>
          <cell r="T138">
            <v>32867.649999999972</v>
          </cell>
          <cell r="U138">
            <v>0</v>
          </cell>
          <cell r="V138">
            <v>32867.649999999972</v>
          </cell>
          <cell r="W138">
            <v>2.3255961225500581</v>
          </cell>
          <cell r="X138">
            <v>0</v>
          </cell>
          <cell r="Y138" t="str">
            <v>2011</v>
          </cell>
          <cell r="Z138" t="str">
            <v>Q1</v>
          </cell>
          <cell r="AA138">
            <v>0</v>
          </cell>
          <cell r="AB138">
            <v>0</v>
          </cell>
          <cell r="AC138" t="str">
            <v>01124</v>
          </cell>
          <cell r="AD138" t="str">
            <v>Layla Bitoy</v>
          </cell>
          <cell r="AE138">
            <v>0.125</v>
          </cell>
          <cell r="AL138" t="b">
            <v>0</v>
          </cell>
        </row>
        <row r="139">
          <cell r="A139" t="str">
            <v>DIRECTV Bundles - Direct SalesFEB-11</v>
          </cell>
          <cell r="B139" t="b">
            <v>0</v>
          </cell>
          <cell r="C139">
            <v>2</v>
          </cell>
          <cell r="D139">
            <v>0</v>
          </cell>
          <cell r="E139" t="str">
            <v>DIRECTV Bundles - Direct Sales</v>
          </cell>
          <cell r="F139" t="str">
            <v>2011 02</v>
          </cell>
          <cell r="G139" t="str">
            <v>FEB-11</v>
          </cell>
          <cell r="H139">
            <v>0</v>
          </cell>
          <cell r="I139">
            <v>46223</v>
          </cell>
          <cell r="J139">
            <v>46223</v>
          </cell>
          <cell r="K139">
            <v>42108</v>
          </cell>
          <cell r="L139">
            <v>0</v>
          </cell>
          <cell r="M139">
            <v>4115</v>
          </cell>
          <cell r="N139">
            <v>81608.600000000006</v>
          </cell>
          <cell r="P139">
            <v>0</v>
          </cell>
          <cell r="Q139">
            <v>0</v>
          </cell>
          <cell r="R139">
            <v>16189</v>
          </cell>
          <cell r="S139">
            <v>11950</v>
          </cell>
          <cell r="T139">
            <v>81608.60000000002</v>
          </cell>
          <cell r="U139">
            <v>0</v>
          </cell>
          <cell r="V139">
            <v>81608.60000000002</v>
          </cell>
          <cell r="W139">
            <v>6.8291715481171567</v>
          </cell>
          <cell r="X139">
            <v>0</v>
          </cell>
          <cell r="Y139" t="str">
            <v>2011</v>
          </cell>
          <cell r="Z139" t="str">
            <v>Q1</v>
          </cell>
          <cell r="AA139">
            <v>0</v>
          </cell>
          <cell r="AB139">
            <v>0</v>
          </cell>
          <cell r="AC139" t="str">
            <v>01124</v>
          </cell>
          <cell r="AD139" t="str">
            <v>Layla Bitoy</v>
          </cell>
          <cell r="AE139">
            <v>0.125</v>
          </cell>
          <cell r="AL139" t="b">
            <v>0</v>
          </cell>
        </row>
        <row r="140">
          <cell r="A140" t="str">
            <v>DIRECTV Bundles - Direct SalesMAR-11</v>
          </cell>
          <cell r="B140" t="b">
            <v>0</v>
          </cell>
          <cell r="C140">
            <v>3</v>
          </cell>
          <cell r="D140">
            <v>0</v>
          </cell>
          <cell r="E140" t="str">
            <v>DIRECTV Bundles - Direct Sales</v>
          </cell>
          <cell r="F140" t="str">
            <v>2011 03</v>
          </cell>
          <cell r="G140" t="str">
            <v>MAR-11</v>
          </cell>
          <cell r="H140">
            <v>0</v>
          </cell>
          <cell r="I140">
            <v>53395</v>
          </cell>
          <cell r="J140">
            <v>53395</v>
          </cell>
          <cell r="K140">
            <v>46997</v>
          </cell>
          <cell r="L140">
            <v>0</v>
          </cell>
          <cell r="M140">
            <v>6398</v>
          </cell>
          <cell r="N140">
            <v>-35579.949999999997</v>
          </cell>
          <cell r="P140">
            <v>0</v>
          </cell>
          <cell r="Q140">
            <v>0</v>
          </cell>
          <cell r="R140">
            <v>18010</v>
          </cell>
          <cell r="S140">
            <v>13400</v>
          </cell>
          <cell r="T140">
            <v>-35579.950000000033</v>
          </cell>
          <cell r="U140">
            <v>0</v>
          </cell>
          <cell r="V140">
            <v>-35579.950000000033</v>
          </cell>
          <cell r="W140">
            <v>-2.6552201492537337</v>
          </cell>
          <cell r="X140">
            <v>0</v>
          </cell>
          <cell r="Y140" t="str">
            <v>2011</v>
          </cell>
          <cell r="Z140" t="str">
            <v>Q1</v>
          </cell>
          <cell r="AA140">
            <v>0</v>
          </cell>
          <cell r="AB140">
            <v>0</v>
          </cell>
          <cell r="AC140" t="str">
            <v>01124</v>
          </cell>
          <cell r="AD140" t="str">
            <v>Layla Bitoy</v>
          </cell>
          <cell r="AE140">
            <v>0.125</v>
          </cell>
          <cell r="AL140" t="b">
            <v>0</v>
          </cell>
        </row>
        <row r="141">
          <cell r="A141" t="str">
            <v>DIRECTV Bundles - Direct SalesAPR-11</v>
          </cell>
          <cell r="B141" t="b">
            <v>0</v>
          </cell>
          <cell r="C141">
            <v>4</v>
          </cell>
          <cell r="D141">
            <v>0</v>
          </cell>
          <cell r="E141" t="str">
            <v>DIRECTV Bundles - Direct Sales</v>
          </cell>
          <cell r="F141" t="str">
            <v>2011 04</v>
          </cell>
          <cell r="G141" t="str">
            <v>APR-11</v>
          </cell>
          <cell r="H141">
            <v>0</v>
          </cell>
          <cell r="I141">
            <v>53238</v>
          </cell>
          <cell r="J141">
            <v>53238</v>
          </cell>
          <cell r="K141">
            <v>49115</v>
          </cell>
          <cell r="L141">
            <v>0</v>
          </cell>
          <cell r="M141">
            <v>4123</v>
          </cell>
          <cell r="N141">
            <v>20813.169999999998</v>
          </cell>
          <cell r="P141">
            <v>6</v>
          </cell>
          <cell r="Q141">
            <v>0</v>
          </cell>
          <cell r="R141">
            <v>17612</v>
          </cell>
          <cell r="S141">
            <v>12759</v>
          </cell>
          <cell r="T141">
            <v>20807.170000000002</v>
          </cell>
          <cell r="U141">
            <v>0</v>
          </cell>
          <cell r="V141">
            <v>20813.170000000002</v>
          </cell>
          <cell r="W141">
            <v>1.6312540167724745</v>
          </cell>
          <cell r="X141">
            <v>0</v>
          </cell>
          <cell r="Y141" t="str">
            <v>2011</v>
          </cell>
          <cell r="Z141" t="str">
            <v>Q2</v>
          </cell>
          <cell r="AA141">
            <v>0</v>
          </cell>
          <cell r="AB141">
            <v>0</v>
          </cell>
          <cell r="AC141" t="str">
            <v>01124</v>
          </cell>
          <cell r="AD141" t="str">
            <v>Layla Bitoy</v>
          </cell>
          <cell r="AE141">
            <v>0.125</v>
          </cell>
          <cell r="AL141" t="b">
            <v>0</v>
          </cell>
        </row>
        <row r="142">
          <cell r="A142" t="str">
            <v>DIRECTV Bundles - Direct SalesMAY-11</v>
          </cell>
          <cell r="B142" t="b">
            <v>0</v>
          </cell>
          <cell r="C142">
            <v>5</v>
          </cell>
          <cell r="D142">
            <v>0</v>
          </cell>
          <cell r="E142" t="str">
            <v>DIRECTV Bundles - Direct Sales</v>
          </cell>
          <cell r="F142" t="str">
            <v>2011 05</v>
          </cell>
          <cell r="G142" t="str">
            <v>MAY-11</v>
          </cell>
          <cell r="H142">
            <v>0</v>
          </cell>
          <cell r="I142">
            <v>52743</v>
          </cell>
          <cell r="J142">
            <v>52743</v>
          </cell>
          <cell r="K142">
            <v>52529</v>
          </cell>
          <cell r="L142">
            <v>0</v>
          </cell>
          <cell r="M142">
            <v>214</v>
          </cell>
          <cell r="N142">
            <v>13619.79</v>
          </cell>
          <cell r="P142">
            <v>0</v>
          </cell>
          <cell r="Q142">
            <v>0</v>
          </cell>
          <cell r="R142">
            <v>18547</v>
          </cell>
          <cell r="S142">
            <v>13773</v>
          </cell>
          <cell r="T142">
            <v>13619.79</v>
          </cell>
          <cell r="U142">
            <v>0</v>
          </cell>
          <cell r="V142">
            <v>13619.79</v>
          </cell>
          <cell r="W142">
            <v>0.98887606186016119</v>
          </cell>
          <cell r="X142">
            <v>0</v>
          </cell>
          <cell r="Y142" t="str">
            <v>2011</v>
          </cell>
          <cell r="Z142" t="str">
            <v>Q2</v>
          </cell>
          <cell r="AA142">
            <v>0</v>
          </cell>
          <cell r="AB142">
            <v>0</v>
          </cell>
          <cell r="AC142" t="str">
            <v>01124</v>
          </cell>
          <cell r="AD142" t="str">
            <v>Layla Bitoy</v>
          </cell>
          <cell r="AE142">
            <v>0.125</v>
          </cell>
          <cell r="AL142" t="b">
            <v>0</v>
          </cell>
        </row>
        <row r="143">
          <cell r="A143" t="str">
            <v>DIRECTV Bundles - Direct SalesJUN-11</v>
          </cell>
          <cell r="B143" t="b">
            <v>0</v>
          </cell>
          <cell r="C143">
            <v>6</v>
          </cell>
          <cell r="D143">
            <v>0</v>
          </cell>
          <cell r="E143" t="str">
            <v>DIRECTV Bundles - Direct Sales</v>
          </cell>
          <cell r="F143" t="str">
            <v>2011 06</v>
          </cell>
          <cell r="G143" t="str">
            <v>JUN-11</v>
          </cell>
          <cell r="H143">
            <v>0</v>
          </cell>
          <cell r="I143">
            <v>55977</v>
          </cell>
          <cell r="J143">
            <v>55977</v>
          </cell>
          <cell r="K143">
            <v>55886</v>
          </cell>
          <cell r="L143">
            <v>0</v>
          </cell>
          <cell r="M143">
            <v>91</v>
          </cell>
          <cell r="N143">
            <v>18384.27</v>
          </cell>
          <cell r="P143">
            <v>0</v>
          </cell>
          <cell r="Q143">
            <v>0</v>
          </cell>
          <cell r="R143">
            <v>21742</v>
          </cell>
          <cell r="S143">
            <v>16526</v>
          </cell>
          <cell r="T143">
            <v>18384.269999999997</v>
          </cell>
          <cell r="U143">
            <v>0</v>
          </cell>
          <cell r="V143">
            <v>18384.269999999997</v>
          </cell>
          <cell r="W143">
            <v>1.1124452378070917</v>
          </cell>
          <cell r="X143">
            <v>0</v>
          </cell>
          <cell r="Y143" t="str">
            <v>2011</v>
          </cell>
          <cell r="Z143" t="str">
            <v>Q2</v>
          </cell>
          <cell r="AA143">
            <v>0</v>
          </cell>
          <cell r="AB143">
            <v>0</v>
          </cell>
          <cell r="AC143" t="str">
            <v>01124</v>
          </cell>
          <cell r="AD143" t="str">
            <v>Layla Bitoy</v>
          </cell>
          <cell r="AE143">
            <v>0.125</v>
          </cell>
          <cell r="AL143" t="b">
            <v>0</v>
          </cell>
        </row>
        <row r="144">
          <cell r="A144" t="str">
            <v>DIRECTV Bundles - Direct SalesJUL-11</v>
          </cell>
          <cell r="B144" t="b">
            <v>0</v>
          </cell>
          <cell r="C144">
            <v>7</v>
          </cell>
          <cell r="D144">
            <v>0</v>
          </cell>
          <cell r="E144" t="str">
            <v>DIRECTV Bundles - Direct Sales</v>
          </cell>
          <cell r="F144" t="str">
            <v>2011 07</v>
          </cell>
          <cell r="G144" t="str">
            <v>JUL-11</v>
          </cell>
          <cell r="H144">
            <v>0</v>
          </cell>
          <cell r="I144">
            <v>69382</v>
          </cell>
          <cell r="J144">
            <v>69382</v>
          </cell>
          <cell r="K144">
            <v>69353</v>
          </cell>
          <cell r="L144">
            <v>0</v>
          </cell>
          <cell r="M144">
            <v>29</v>
          </cell>
          <cell r="N144">
            <v>1964.28</v>
          </cell>
          <cell r="P144">
            <v>0</v>
          </cell>
          <cell r="Q144">
            <v>0</v>
          </cell>
          <cell r="R144">
            <v>27304</v>
          </cell>
          <cell r="S144">
            <v>20253</v>
          </cell>
          <cell r="T144">
            <v>1964.2800000000195</v>
          </cell>
          <cell r="U144">
            <v>0</v>
          </cell>
          <cell r="V144">
            <v>1964.2800000000195</v>
          </cell>
          <cell r="W144">
            <v>9.6987113020294252E-2</v>
          </cell>
          <cell r="X144">
            <v>0</v>
          </cell>
          <cell r="Y144" t="str">
            <v>2011</v>
          </cell>
          <cell r="Z144" t="str">
            <v>Q3</v>
          </cell>
          <cell r="AA144">
            <v>0</v>
          </cell>
          <cell r="AB144">
            <v>0</v>
          </cell>
          <cell r="AC144" t="str">
            <v>01124</v>
          </cell>
          <cell r="AD144" t="str">
            <v>Layla Bitoy</v>
          </cell>
          <cell r="AE144">
            <v>0.125</v>
          </cell>
          <cell r="AL144" t="b">
            <v>0</v>
          </cell>
        </row>
        <row r="145">
          <cell r="A145" t="str">
            <v>DIRECTV Bundles - Local DealersJAN-11</v>
          </cell>
          <cell r="B145" t="b">
            <v>0</v>
          </cell>
          <cell r="C145">
            <v>1</v>
          </cell>
          <cell r="D145">
            <v>0</v>
          </cell>
          <cell r="E145" t="str">
            <v>DIRECTV Bundles - Local Dealers</v>
          </cell>
          <cell r="F145" t="str">
            <v>2011 01</v>
          </cell>
          <cell r="G145" t="str">
            <v>JAN-11</v>
          </cell>
          <cell r="H145">
            <v>0</v>
          </cell>
          <cell r="I145">
            <v>2134</v>
          </cell>
          <cell r="J145">
            <v>2134</v>
          </cell>
          <cell r="K145">
            <v>2121</v>
          </cell>
          <cell r="L145">
            <v>0</v>
          </cell>
          <cell r="M145">
            <v>13</v>
          </cell>
          <cell r="N145">
            <v>696.77</v>
          </cell>
          <cell r="P145">
            <v>0</v>
          </cell>
          <cell r="Q145">
            <v>0</v>
          </cell>
          <cell r="R145">
            <v>444</v>
          </cell>
          <cell r="S145">
            <v>328</v>
          </cell>
          <cell r="T145">
            <v>696.76999999999975</v>
          </cell>
          <cell r="U145">
            <v>0</v>
          </cell>
          <cell r="V145">
            <v>696.76999999999975</v>
          </cell>
          <cell r="W145">
            <v>2.1242987804878042</v>
          </cell>
          <cell r="X145">
            <v>0</v>
          </cell>
          <cell r="Y145" t="str">
            <v>2011</v>
          </cell>
          <cell r="Z145" t="str">
            <v>Q1</v>
          </cell>
          <cell r="AA145">
            <v>0</v>
          </cell>
          <cell r="AB145">
            <v>0</v>
          </cell>
          <cell r="AC145" t="str">
            <v>01126</v>
          </cell>
          <cell r="AE145">
            <v>0</v>
          </cell>
          <cell r="AF145">
            <v>0</v>
          </cell>
          <cell r="AG145">
            <v>0</v>
          </cell>
          <cell r="AL145" t="b">
            <v>0</v>
          </cell>
        </row>
        <row r="146">
          <cell r="A146" t="str">
            <v>DIRECTV Bundles - Local DealersFEB-11</v>
          </cell>
          <cell r="B146" t="b">
            <v>0</v>
          </cell>
          <cell r="C146">
            <v>2</v>
          </cell>
          <cell r="D146">
            <v>0</v>
          </cell>
          <cell r="E146" t="str">
            <v>DIRECTV Bundles - Local Dealers</v>
          </cell>
          <cell r="F146" t="str">
            <v>2011 02</v>
          </cell>
          <cell r="G146" t="str">
            <v>FEB-11</v>
          </cell>
          <cell r="H146">
            <v>0</v>
          </cell>
          <cell r="I146">
            <v>1589</v>
          </cell>
          <cell r="J146">
            <v>1589</v>
          </cell>
          <cell r="K146">
            <v>1581</v>
          </cell>
          <cell r="L146">
            <v>0</v>
          </cell>
          <cell r="M146">
            <v>8</v>
          </cell>
          <cell r="N146">
            <v>1564.72</v>
          </cell>
          <cell r="P146">
            <v>0</v>
          </cell>
          <cell r="Q146">
            <v>0</v>
          </cell>
          <cell r="R146">
            <v>349</v>
          </cell>
          <cell r="S146">
            <v>269</v>
          </cell>
          <cell r="T146">
            <v>1564.7199999999996</v>
          </cell>
          <cell r="U146">
            <v>0</v>
          </cell>
          <cell r="V146">
            <v>1564.7199999999996</v>
          </cell>
          <cell r="W146">
            <v>5.8168029739776932</v>
          </cell>
          <cell r="X146">
            <v>0</v>
          </cell>
          <cell r="Y146" t="str">
            <v>2011</v>
          </cell>
          <cell r="Z146" t="str">
            <v>Q1</v>
          </cell>
          <cell r="AA146">
            <v>0</v>
          </cell>
          <cell r="AB146">
            <v>0</v>
          </cell>
          <cell r="AC146" t="str">
            <v>01126</v>
          </cell>
          <cell r="AE146">
            <v>0</v>
          </cell>
          <cell r="AF146">
            <v>0</v>
          </cell>
          <cell r="AG146">
            <v>0</v>
          </cell>
          <cell r="AL146" t="b">
            <v>0</v>
          </cell>
        </row>
        <row r="147">
          <cell r="A147" t="str">
            <v>DIRECTV Bundles - Local DealersMAR-11</v>
          </cell>
          <cell r="B147" t="b">
            <v>0</v>
          </cell>
          <cell r="C147">
            <v>3</v>
          </cell>
          <cell r="D147">
            <v>0</v>
          </cell>
          <cell r="E147" t="str">
            <v>DIRECTV Bundles - Local Dealers</v>
          </cell>
          <cell r="F147" t="str">
            <v>2011 03</v>
          </cell>
          <cell r="G147" t="str">
            <v>MAR-11</v>
          </cell>
          <cell r="H147">
            <v>0</v>
          </cell>
          <cell r="I147">
            <v>1955</v>
          </cell>
          <cell r="J147">
            <v>1955</v>
          </cell>
          <cell r="K147">
            <v>1949</v>
          </cell>
          <cell r="L147">
            <v>0</v>
          </cell>
          <cell r="M147">
            <v>6</v>
          </cell>
          <cell r="N147">
            <v>-1406.45</v>
          </cell>
          <cell r="P147">
            <v>0</v>
          </cell>
          <cell r="Q147">
            <v>0</v>
          </cell>
          <cell r="R147">
            <v>452</v>
          </cell>
          <cell r="S147">
            <v>333</v>
          </cell>
          <cell r="T147">
            <v>-1406.450000000001</v>
          </cell>
          <cell r="U147">
            <v>0</v>
          </cell>
          <cell r="V147">
            <v>-1406.450000000001</v>
          </cell>
          <cell r="W147">
            <v>-4.2235735735735762</v>
          </cell>
          <cell r="X147">
            <v>0</v>
          </cell>
          <cell r="Y147" t="str">
            <v>2011</v>
          </cell>
          <cell r="Z147" t="str">
            <v>Q1</v>
          </cell>
          <cell r="AA147">
            <v>0</v>
          </cell>
          <cell r="AB147">
            <v>0</v>
          </cell>
          <cell r="AC147" t="str">
            <v>01126</v>
          </cell>
          <cell r="AE147">
            <v>0</v>
          </cell>
          <cell r="AF147">
            <v>0</v>
          </cell>
          <cell r="AG147">
            <v>0</v>
          </cell>
          <cell r="AL147" t="b">
            <v>0</v>
          </cell>
        </row>
        <row r="148">
          <cell r="A148" t="str">
            <v>DIRECTV Bundles - Local DealersAPR-11</v>
          </cell>
          <cell r="B148" t="b">
            <v>0</v>
          </cell>
          <cell r="C148">
            <v>4</v>
          </cell>
          <cell r="D148">
            <v>0</v>
          </cell>
          <cell r="E148" t="str">
            <v>DIRECTV Bundles - Local Dealers</v>
          </cell>
          <cell r="F148" t="str">
            <v>2011 04</v>
          </cell>
          <cell r="G148" t="str">
            <v>APR-11</v>
          </cell>
          <cell r="H148">
            <v>0</v>
          </cell>
          <cell r="I148">
            <v>2045</v>
          </cell>
          <cell r="J148">
            <v>2045</v>
          </cell>
          <cell r="K148">
            <v>2035</v>
          </cell>
          <cell r="L148">
            <v>0</v>
          </cell>
          <cell r="M148">
            <v>10</v>
          </cell>
          <cell r="N148">
            <v>377.09</v>
          </cell>
          <cell r="P148">
            <v>0</v>
          </cell>
          <cell r="Q148">
            <v>0</v>
          </cell>
          <cell r="R148">
            <v>496</v>
          </cell>
          <cell r="S148">
            <v>349</v>
          </cell>
          <cell r="T148">
            <v>377.08999999999969</v>
          </cell>
          <cell r="U148">
            <v>0</v>
          </cell>
          <cell r="V148">
            <v>377.08999999999969</v>
          </cell>
          <cell r="W148">
            <v>1.080487106017191</v>
          </cell>
          <cell r="X148">
            <v>0</v>
          </cell>
          <cell r="Y148" t="str">
            <v>2011</v>
          </cell>
          <cell r="Z148" t="str">
            <v>Q2</v>
          </cell>
          <cell r="AA148">
            <v>0</v>
          </cell>
          <cell r="AB148">
            <v>0</v>
          </cell>
          <cell r="AC148" t="str">
            <v>01126</v>
          </cell>
          <cell r="AE148">
            <v>0</v>
          </cell>
          <cell r="AF148">
            <v>0</v>
          </cell>
          <cell r="AG148">
            <v>0</v>
          </cell>
          <cell r="AL148" t="b">
            <v>0</v>
          </cell>
        </row>
        <row r="149">
          <cell r="A149" t="str">
            <v>DIRECTV Bundles - Local DealersMAY-11</v>
          </cell>
          <cell r="B149" t="b">
            <v>0</v>
          </cell>
          <cell r="C149">
            <v>5</v>
          </cell>
          <cell r="D149">
            <v>0</v>
          </cell>
          <cell r="E149" t="str">
            <v>DIRECTV Bundles - Local Dealers</v>
          </cell>
          <cell r="F149" t="str">
            <v>2011 05</v>
          </cell>
          <cell r="G149" t="str">
            <v>MAY-11</v>
          </cell>
          <cell r="H149">
            <v>0</v>
          </cell>
          <cell r="I149">
            <v>3078</v>
          </cell>
          <cell r="J149">
            <v>3078</v>
          </cell>
          <cell r="K149">
            <v>3056</v>
          </cell>
          <cell r="L149">
            <v>0</v>
          </cell>
          <cell r="M149">
            <v>22</v>
          </cell>
          <cell r="N149">
            <v>419.91</v>
          </cell>
          <cell r="P149">
            <v>0</v>
          </cell>
          <cell r="Q149">
            <v>0</v>
          </cell>
          <cell r="R149">
            <v>627</v>
          </cell>
          <cell r="S149">
            <v>473</v>
          </cell>
          <cell r="T149">
            <v>419.91000000000008</v>
          </cell>
          <cell r="U149">
            <v>0</v>
          </cell>
          <cell r="V149">
            <v>419.91000000000008</v>
          </cell>
          <cell r="W149">
            <v>0.88775898520084584</v>
          </cell>
          <cell r="X149">
            <v>0</v>
          </cell>
          <cell r="Y149" t="str">
            <v>2011</v>
          </cell>
          <cell r="Z149" t="str">
            <v>Q2</v>
          </cell>
          <cell r="AA149">
            <v>0</v>
          </cell>
          <cell r="AB149">
            <v>0</v>
          </cell>
          <cell r="AC149" t="str">
            <v>01126</v>
          </cell>
          <cell r="AE149">
            <v>0</v>
          </cell>
          <cell r="AF149">
            <v>0</v>
          </cell>
          <cell r="AG149">
            <v>0</v>
          </cell>
          <cell r="AL149" t="b">
            <v>0</v>
          </cell>
        </row>
        <row r="150">
          <cell r="A150" t="str">
            <v>DIRECTV Bundles - Local DealersJUN-11</v>
          </cell>
          <cell r="B150" t="b">
            <v>0</v>
          </cell>
          <cell r="C150">
            <v>6</v>
          </cell>
          <cell r="D150">
            <v>0</v>
          </cell>
          <cell r="E150" t="str">
            <v>DIRECTV Bundles - Local Dealers</v>
          </cell>
          <cell r="F150" t="str">
            <v>2011 06</v>
          </cell>
          <cell r="G150" t="str">
            <v>JUN-11</v>
          </cell>
          <cell r="H150">
            <v>0</v>
          </cell>
          <cell r="I150">
            <v>2776</v>
          </cell>
          <cell r="J150">
            <v>2776</v>
          </cell>
          <cell r="K150">
            <v>2760</v>
          </cell>
          <cell r="L150">
            <v>0</v>
          </cell>
          <cell r="M150">
            <v>16</v>
          </cell>
          <cell r="N150">
            <v>491.52</v>
          </cell>
          <cell r="P150">
            <v>0</v>
          </cell>
          <cell r="Q150">
            <v>0</v>
          </cell>
          <cell r="R150">
            <v>734</v>
          </cell>
          <cell r="S150">
            <v>549</v>
          </cell>
          <cell r="T150">
            <v>491.51999999999987</v>
          </cell>
          <cell r="U150">
            <v>0</v>
          </cell>
          <cell r="V150">
            <v>491.51999999999987</v>
          </cell>
          <cell r="W150">
            <v>0.89530054644808721</v>
          </cell>
          <cell r="X150">
            <v>0</v>
          </cell>
          <cell r="Y150" t="str">
            <v>2011</v>
          </cell>
          <cell r="Z150" t="str">
            <v>Q2</v>
          </cell>
          <cell r="AA150">
            <v>0</v>
          </cell>
          <cell r="AB150">
            <v>0</v>
          </cell>
          <cell r="AC150" t="str">
            <v>01126</v>
          </cell>
          <cell r="AE150">
            <v>0</v>
          </cell>
          <cell r="AF150">
            <v>0</v>
          </cell>
          <cell r="AG150">
            <v>0</v>
          </cell>
          <cell r="AL150" t="b">
            <v>0</v>
          </cell>
        </row>
        <row r="151">
          <cell r="A151" t="str">
            <v>DIRECTV Bundles - Local DealersJUL-11</v>
          </cell>
          <cell r="B151" t="b">
            <v>0</v>
          </cell>
          <cell r="C151">
            <v>7</v>
          </cell>
          <cell r="D151">
            <v>0</v>
          </cell>
          <cell r="E151" t="str">
            <v>DIRECTV Bundles - Local Dealers</v>
          </cell>
          <cell r="F151" t="str">
            <v>2011 07</v>
          </cell>
          <cell r="G151" t="str">
            <v>JUL-11</v>
          </cell>
          <cell r="H151">
            <v>0</v>
          </cell>
          <cell r="I151">
            <v>2915</v>
          </cell>
          <cell r="J151">
            <v>2915</v>
          </cell>
          <cell r="K151">
            <v>2901</v>
          </cell>
          <cell r="L151">
            <v>0</v>
          </cell>
          <cell r="M151">
            <v>14</v>
          </cell>
          <cell r="N151">
            <v>29.61</v>
          </cell>
          <cell r="P151">
            <v>0</v>
          </cell>
          <cell r="Q151">
            <v>0</v>
          </cell>
          <cell r="R151">
            <v>748</v>
          </cell>
          <cell r="S151">
            <v>583</v>
          </cell>
          <cell r="T151">
            <v>29.609999999999889</v>
          </cell>
          <cell r="U151">
            <v>0</v>
          </cell>
          <cell r="V151">
            <v>29.609999999999889</v>
          </cell>
          <cell r="W151">
            <v>5.0789022298456069E-2</v>
          </cell>
          <cell r="X151">
            <v>0</v>
          </cell>
          <cell r="Y151" t="str">
            <v>2011</v>
          </cell>
          <cell r="Z151" t="str">
            <v>Q3</v>
          </cell>
          <cell r="AA151">
            <v>0</v>
          </cell>
          <cell r="AB151">
            <v>0</v>
          </cell>
          <cell r="AC151" t="str">
            <v>01126</v>
          </cell>
          <cell r="AE151">
            <v>0</v>
          </cell>
          <cell r="AF151">
            <v>0</v>
          </cell>
          <cell r="AG151">
            <v>0</v>
          </cell>
          <cell r="AL151" t="b">
            <v>0</v>
          </cell>
        </row>
        <row r="152">
          <cell r="A152" t="str">
            <v>DIRECTV Bundles - MASJAN-11</v>
          </cell>
          <cell r="B152" t="b">
            <v>0</v>
          </cell>
          <cell r="C152">
            <v>1</v>
          </cell>
          <cell r="D152">
            <v>0</v>
          </cell>
          <cell r="E152" t="str">
            <v>DIRECTV Bundles - MAS</v>
          </cell>
          <cell r="F152" t="str">
            <v>2011 01</v>
          </cell>
          <cell r="G152" t="str">
            <v>JAN-11</v>
          </cell>
          <cell r="H152">
            <v>0</v>
          </cell>
          <cell r="I152">
            <v>9637</v>
          </cell>
          <cell r="J152">
            <v>9637</v>
          </cell>
          <cell r="K152">
            <v>9636</v>
          </cell>
          <cell r="L152">
            <v>0</v>
          </cell>
          <cell r="M152">
            <v>1</v>
          </cell>
          <cell r="N152">
            <v>3500.88</v>
          </cell>
          <cell r="P152">
            <v>0</v>
          </cell>
          <cell r="Q152">
            <v>0</v>
          </cell>
          <cell r="R152">
            <v>2190</v>
          </cell>
          <cell r="S152">
            <v>1511</v>
          </cell>
          <cell r="T152">
            <v>3500.8800000000047</v>
          </cell>
          <cell r="U152">
            <v>0</v>
          </cell>
          <cell r="V152">
            <v>3500.8800000000047</v>
          </cell>
          <cell r="W152">
            <v>2.3169291859695598</v>
          </cell>
          <cell r="X152">
            <v>0</v>
          </cell>
          <cell r="Y152" t="str">
            <v>2011</v>
          </cell>
          <cell r="Z152" t="str">
            <v>Q1</v>
          </cell>
          <cell r="AA152">
            <v>0</v>
          </cell>
          <cell r="AB152">
            <v>0</v>
          </cell>
          <cell r="AC152" t="str">
            <v>01128</v>
          </cell>
          <cell r="AL152" t="b">
            <v>0</v>
          </cell>
        </row>
        <row r="153">
          <cell r="A153" t="str">
            <v>DIRECTV Bundles - MASFEB-11</v>
          </cell>
          <cell r="B153" t="b">
            <v>0</v>
          </cell>
          <cell r="C153">
            <v>2</v>
          </cell>
          <cell r="D153">
            <v>0</v>
          </cell>
          <cell r="E153" t="str">
            <v>DIRECTV Bundles - MAS</v>
          </cell>
          <cell r="F153" t="str">
            <v>2011 02</v>
          </cell>
          <cell r="G153" t="str">
            <v>FEB-11</v>
          </cell>
          <cell r="H153">
            <v>0</v>
          </cell>
          <cell r="I153">
            <v>8855</v>
          </cell>
          <cell r="J153">
            <v>8855</v>
          </cell>
          <cell r="K153">
            <v>8845</v>
          </cell>
          <cell r="L153">
            <v>0</v>
          </cell>
          <cell r="M153">
            <v>10</v>
          </cell>
          <cell r="N153">
            <v>9199.9500000000007</v>
          </cell>
          <cell r="P153">
            <v>0</v>
          </cell>
          <cell r="Q153">
            <v>0</v>
          </cell>
          <cell r="R153">
            <v>2262</v>
          </cell>
          <cell r="S153">
            <v>1492</v>
          </cell>
          <cell r="T153">
            <v>9199.9499999999971</v>
          </cell>
          <cell r="U153">
            <v>0</v>
          </cell>
          <cell r="V153">
            <v>9199.9499999999971</v>
          </cell>
          <cell r="W153">
            <v>6.1661863270777459</v>
          </cell>
          <cell r="X153">
            <v>0</v>
          </cell>
          <cell r="Y153" t="str">
            <v>2011</v>
          </cell>
          <cell r="Z153" t="str">
            <v>Q1</v>
          </cell>
          <cell r="AA153">
            <v>0</v>
          </cell>
          <cell r="AB153">
            <v>0</v>
          </cell>
          <cell r="AC153" t="str">
            <v>01128</v>
          </cell>
          <cell r="AL153" t="b">
            <v>0</v>
          </cell>
        </row>
        <row r="154">
          <cell r="A154" t="str">
            <v>DIRECTV Bundles - MASMAR-11</v>
          </cell>
          <cell r="B154" t="b">
            <v>0</v>
          </cell>
          <cell r="C154">
            <v>3</v>
          </cell>
          <cell r="D154">
            <v>0</v>
          </cell>
          <cell r="E154" t="str">
            <v>DIRECTV Bundles - MAS</v>
          </cell>
          <cell r="F154" t="str">
            <v>2011 03</v>
          </cell>
          <cell r="G154" t="str">
            <v>MAR-11</v>
          </cell>
          <cell r="H154">
            <v>0</v>
          </cell>
          <cell r="I154">
            <v>11628</v>
          </cell>
          <cell r="J154">
            <v>11628</v>
          </cell>
          <cell r="K154">
            <v>11625</v>
          </cell>
          <cell r="L154">
            <v>0</v>
          </cell>
          <cell r="M154">
            <v>3</v>
          </cell>
          <cell r="N154">
            <v>-17101.7</v>
          </cell>
          <cell r="P154">
            <v>0</v>
          </cell>
          <cell r="Q154">
            <v>0</v>
          </cell>
          <cell r="R154">
            <v>2727</v>
          </cell>
          <cell r="S154">
            <v>1898</v>
          </cell>
          <cell r="T154">
            <v>-17101.7</v>
          </cell>
          <cell r="U154">
            <v>0</v>
          </cell>
          <cell r="V154">
            <v>-17101.7</v>
          </cell>
          <cell r="W154">
            <v>-9.0103793466807165</v>
          </cell>
          <cell r="X154">
            <v>0</v>
          </cell>
          <cell r="Y154" t="str">
            <v>2011</v>
          </cell>
          <cell r="Z154" t="str">
            <v>Q1</v>
          </cell>
          <cell r="AA154">
            <v>0</v>
          </cell>
          <cell r="AB154">
            <v>0</v>
          </cell>
          <cell r="AC154" t="str">
            <v>01128</v>
          </cell>
          <cell r="AL154" t="b">
            <v>0</v>
          </cell>
        </row>
        <row r="155">
          <cell r="A155" t="str">
            <v>DIRECTV Bundles - MASAPR-11</v>
          </cell>
          <cell r="B155" t="b">
            <v>0</v>
          </cell>
          <cell r="C155">
            <v>4</v>
          </cell>
          <cell r="D155">
            <v>0</v>
          </cell>
          <cell r="E155" t="str">
            <v>DIRECTV Bundles - MAS</v>
          </cell>
          <cell r="F155" t="str">
            <v>2011 04</v>
          </cell>
          <cell r="G155" t="str">
            <v>APR-11</v>
          </cell>
          <cell r="H155">
            <v>0</v>
          </cell>
          <cell r="I155">
            <v>9548</v>
          </cell>
          <cell r="J155">
            <v>9548</v>
          </cell>
          <cell r="K155">
            <v>9541</v>
          </cell>
          <cell r="L155">
            <v>0</v>
          </cell>
          <cell r="M155">
            <v>7</v>
          </cell>
          <cell r="N155">
            <v>484.87</v>
          </cell>
          <cell r="P155">
            <v>0</v>
          </cell>
          <cell r="Q155">
            <v>0</v>
          </cell>
          <cell r="R155">
            <v>2311</v>
          </cell>
          <cell r="S155">
            <v>1560</v>
          </cell>
          <cell r="T155">
            <v>484.87000000000006</v>
          </cell>
          <cell r="U155">
            <v>0</v>
          </cell>
          <cell r="V155">
            <v>484.87000000000006</v>
          </cell>
          <cell r="W155">
            <v>0.31081410256410258</v>
          </cell>
          <cell r="X155">
            <v>0</v>
          </cell>
          <cell r="Y155" t="str">
            <v>2011</v>
          </cell>
          <cell r="Z155" t="str">
            <v>Q2</v>
          </cell>
          <cell r="AA155">
            <v>0</v>
          </cell>
          <cell r="AB155">
            <v>0</v>
          </cell>
          <cell r="AC155" t="str">
            <v>01128</v>
          </cell>
          <cell r="AL155" t="b">
            <v>0</v>
          </cell>
        </row>
        <row r="156">
          <cell r="A156" t="str">
            <v>DIRECTV Bundles - MASMAY-11</v>
          </cell>
          <cell r="B156" t="b">
            <v>0</v>
          </cell>
          <cell r="C156">
            <v>5</v>
          </cell>
          <cell r="D156">
            <v>0</v>
          </cell>
          <cell r="E156" t="str">
            <v>DIRECTV Bundles - MAS</v>
          </cell>
          <cell r="F156" t="str">
            <v>2011 05</v>
          </cell>
          <cell r="G156" t="str">
            <v>MAY-11</v>
          </cell>
          <cell r="H156">
            <v>0</v>
          </cell>
          <cell r="I156">
            <v>9823</v>
          </cell>
          <cell r="J156">
            <v>9823</v>
          </cell>
          <cell r="K156">
            <v>9774</v>
          </cell>
          <cell r="L156">
            <v>0</v>
          </cell>
          <cell r="M156">
            <v>49</v>
          </cell>
          <cell r="N156">
            <v>447.6</v>
          </cell>
          <cell r="P156">
            <v>0</v>
          </cell>
          <cell r="Q156">
            <v>0</v>
          </cell>
          <cell r="R156">
            <v>2317</v>
          </cell>
          <cell r="S156">
            <v>1605</v>
          </cell>
          <cell r="T156">
            <v>447.60000000000019</v>
          </cell>
          <cell r="U156">
            <v>0</v>
          </cell>
          <cell r="V156">
            <v>447.60000000000019</v>
          </cell>
          <cell r="W156">
            <v>0.27887850467289732</v>
          </cell>
          <cell r="X156">
            <v>0</v>
          </cell>
          <cell r="Y156" t="str">
            <v>2011</v>
          </cell>
          <cell r="Z156" t="str">
            <v>Q2</v>
          </cell>
          <cell r="AA156">
            <v>0</v>
          </cell>
          <cell r="AB156">
            <v>0</v>
          </cell>
          <cell r="AC156" t="str">
            <v>01128</v>
          </cell>
          <cell r="AL156" t="b">
            <v>0</v>
          </cell>
        </row>
        <row r="157">
          <cell r="A157" t="str">
            <v>DIRECTV Bundles - MASJUN-11</v>
          </cell>
          <cell r="B157" t="b">
            <v>0</v>
          </cell>
          <cell r="C157">
            <v>6</v>
          </cell>
          <cell r="D157">
            <v>0</v>
          </cell>
          <cell r="E157" t="str">
            <v>DIRECTV Bundles - MAS</v>
          </cell>
          <cell r="F157" t="str">
            <v>2011 06</v>
          </cell>
          <cell r="G157" t="str">
            <v>JUN-11</v>
          </cell>
          <cell r="H157">
            <v>0</v>
          </cell>
          <cell r="I157">
            <v>9435</v>
          </cell>
          <cell r="J157">
            <v>9435</v>
          </cell>
          <cell r="K157">
            <v>9420</v>
          </cell>
          <cell r="L157">
            <v>0</v>
          </cell>
          <cell r="M157">
            <v>15</v>
          </cell>
          <cell r="N157">
            <v>511.13</v>
          </cell>
          <cell r="P157">
            <v>0</v>
          </cell>
          <cell r="Q157">
            <v>0</v>
          </cell>
          <cell r="R157">
            <v>2212</v>
          </cell>
          <cell r="S157">
            <v>1561</v>
          </cell>
          <cell r="T157">
            <v>511.13000000000028</v>
          </cell>
          <cell r="U157">
            <v>0</v>
          </cell>
          <cell r="V157">
            <v>511.13000000000028</v>
          </cell>
          <cell r="W157">
            <v>0.32743754003843706</v>
          </cell>
          <cell r="X157">
            <v>0</v>
          </cell>
          <cell r="Y157" t="str">
            <v>2011</v>
          </cell>
          <cell r="Z157" t="str">
            <v>Q2</v>
          </cell>
          <cell r="AA157">
            <v>0</v>
          </cell>
          <cell r="AB157">
            <v>0</v>
          </cell>
          <cell r="AC157" t="str">
            <v>01128</v>
          </cell>
          <cell r="AL157" t="b">
            <v>0</v>
          </cell>
        </row>
        <row r="158">
          <cell r="A158" t="str">
            <v>DIRECTV Bundles - MASJUL-11</v>
          </cell>
          <cell r="B158" t="b">
            <v>0</v>
          </cell>
          <cell r="C158">
            <v>7</v>
          </cell>
          <cell r="D158">
            <v>0</v>
          </cell>
          <cell r="E158" t="str">
            <v>DIRECTV Bundles - MAS</v>
          </cell>
          <cell r="F158" t="str">
            <v>2011 07</v>
          </cell>
          <cell r="G158" t="str">
            <v>JUL-11</v>
          </cell>
          <cell r="H158">
            <v>0</v>
          </cell>
          <cell r="I158">
            <v>9743</v>
          </cell>
          <cell r="J158">
            <v>9743</v>
          </cell>
          <cell r="K158">
            <v>9737</v>
          </cell>
          <cell r="L158">
            <v>0</v>
          </cell>
          <cell r="M158">
            <v>6</v>
          </cell>
          <cell r="N158">
            <v>112.2</v>
          </cell>
          <cell r="P158">
            <v>0</v>
          </cell>
          <cell r="Q158">
            <v>0</v>
          </cell>
          <cell r="R158">
            <v>2450</v>
          </cell>
          <cell r="S158">
            <v>1703</v>
          </cell>
          <cell r="T158">
            <v>112.19999999999968</v>
          </cell>
          <cell r="U158">
            <v>0</v>
          </cell>
          <cell r="V158">
            <v>112.19999999999968</v>
          </cell>
          <cell r="W158">
            <v>6.5883734586024478E-2</v>
          </cell>
          <cell r="X158">
            <v>0</v>
          </cell>
          <cell r="Y158" t="str">
            <v>2011</v>
          </cell>
          <cell r="Z158" t="str">
            <v>Q3</v>
          </cell>
          <cell r="AA158">
            <v>0</v>
          </cell>
          <cell r="AB158">
            <v>0</v>
          </cell>
          <cell r="AC158" t="str">
            <v>01128</v>
          </cell>
          <cell r="AL158" t="b">
            <v>0</v>
          </cell>
        </row>
        <row r="159">
          <cell r="A159" t="str">
            <v>DIRECTV Bundles - MoversJAN-11</v>
          </cell>
          <cell r="B159" t="b">
            <v>0</v>
          </cell>
          <cell r="C159">
            <v>1</v>
          </cell>
          <cell r="D159">
            <v>0</v>
          </cell>
          <cell r="E159" t="str">
            <v>DIRECTV Bundles - Movers</v>
          </cell>
          <cell r="F159" t="str">
            <v>2011 01</v>
          </cell>
          <cell r="G159" t="str">
            <v>JAN-11</v>
          </cell>
          <cell r="H159">
            <v>0</v>
          </cell>
          <cell r="I159">
            <v>5513</v>
          </cell>
          <cell r="J159">
            <v>5513</v>
          </cell>
          <cell r="K159">
            <v>5509</v>
          </cell>
          <cell r="L159">
            <v>0</v>
          </cell>
          <cell r="M159">
            <v>4</v>
          </cell>
          <cell r="N159">
            <v>2978.27</v>
          </cell>
          <cell r="P159">
            <v>0</v>
          </cell>
          <cell r="Q159">
            <v>0</v>
          </cell>
          <cell r="R159">
            <v>1644</v>
          </cell>
          <cell r="S159">
            <v>1221</v>
          </cell>
          <cell r="T159">
            <v>2978.2700000000004</v>
          </cell>
          <cell r="U159">
            <v>0</v>
          </cell>
          <cell r="V159">
            <v>2978.2700000000004</v>
          </cell>
          <cell r="W159">
            <v>2.4392055692055696</v>
          </cell>
          <cell r="X159">
            <v>0</v>
          </cell>
          <cell r="Y159" t="str">
            <v>2011</v>
          </cell>
          <cell r="Z159" t="str">
            <v>Q1</v>
          </cell>
          <cell r="AA159">
            <v>0</v>
          </cell>
          <cell r="AB159">
            <v>0</v>
          </cell>
          <cell r="AC159" t="str">
            <v>01120</v>
          </cell>
          <cell r="AD159" t="str">
            <v>Layla Bitoy</v>
          </cell>
          <cell r="AE159">
            <v>0</v>
          </cell>
          <cell r="AF159">
            <v>0</v>
          </cell>
          <cell r="AG159">
            <v>0</v>
          </cell>
          <cell r="AL159" t="b">
            <v>0</v>
          </cell>
        </row>
        <row r="160">
          <cell r="A160" t="str">
            <v>DIRECTV Bundles - MoversFEB-11</v>
          </cell>
          <cell r="B160" t="b">
            <v>0</v>
          </cell>
          <cell r="C160">
            <v>2</v>
          </cell>
          <cell r="D160">
            <v>0</v>
          </cell>
          <cell r="E160" t="str">
            <v>DIRECTV Bundles - Movers</v>
          </cell>
          <cell r="F160" t="str">
            <v>2011 02</v>
          </cell>
          <cell r="G160" t="str">
            <v>FEB-11</v>
          </cell>
          <cell r="H160">
            <v>0</v>
          </cell>
          <cell r="I160">
            <v>15392</v>
          </cell>
          <cell r="J160">
            <v>15392</v>
          </cell>
          <cell r="K160">
            <v>15362</v>
          </cell>
          <cell r="L160">
            <v>0</v>
          </cell>
          <cell r="M160">
            <v>30</v>
          </cell>
          <cell r="N160">
            <v>17325.71</v>
          </cell>
          <cell r="P160">
            <v>0</v>
          </cell>
          <cell r="Q160">
            <v>0</v>
          </cell>
          <cell r="R160">
            <v>4127</v>
          </cell>
          <cell r="S160">
            <v>2924</v>
          </cell>
          <cell r="T160">
            <v>17325.710000000006</v>
          </cell>
          <cell r="U160">
            <v>0</v>
          </cell>
          <cell r="V160">
            <v>17325.710000000006</v>
          </cell>
          <cell r="W160">
            <v>5.925345417236664</v>
          </cell>
          <cell r="X160">
            <v>0</v>
          </cell>
          <cell r="Y160" t="str">
            <v>2011</v>
          </cell>
          <cell r="Z160" t="str">
            <v>Q1</v>
          </cell>
          <cell r="AA160">
            <v>0</v>
          </cell>
          <cell r="AB160">
            <v>0</v>
          </cell>
          <cell r="AC160" t="str">
            <v>01120</v>
          </cell>
          <cell r="AD160" t="str">
            <v>Layla Bitoy</v>
          </cell>
          <cell r="AE160">
            <v>0</v>
          </cell>
          <cell r="AF160">
            <v>0</v>
          </cell>
          <cell r="AG160">
            <v>0</v>
          </cell>
          <cell r="AL160" t="b">
            <v>0</v>
          </cell>
        </row>
        <row r="161">
          <cell r="A161" t="str">
            <v>DIRECTV Bundles - MoversMAR-11</v>
          </cell>
          <cell r="B161" t="b">
            <v>0</v>
          </cell>
          <cell r="C161">
            <v>3</v>
          </cell>
          <cell r="D161">
            <v>0</v>
          </cell>
          <cell r="E161" t="str">
            <v>DIRECTV Bundles - Movers</v>
          </cell>
          <cell r="F161" t="str">
            <v>2011 03</v>
          </cell>
          <cell r="G161" t="str">
            <v>MAR-11</v>
          </cell>
          <cell r="H161">
            <v>0</v>
          </cell>
          <cell r="I161">
            <v>15968</v>
          </cell>
          <cell r="J161">
            <v>15968</v>
          </cell>
          <cell r="K161">
            <v>15960</v>
          </cell>
          <cell r="L161">
            <v>0</v>
          </cell>
          <cell r="M161">
            <v>8</v>
          </cell>
          <cell r="N161">
            <v>-12913.84</v>
          </cell>
          <cell r="P161">
            <v>0</v>
          </cell>
          <cell r="Q161">
            <v>0</v>
          </cell>
          <cell r="R161">
            <v>4877</v>
          </cell>
          <cell r="S161">
            <v>3583</v>
          </cell>
          <cell r="T161">
            <v>-12913.839999999987</v>
          </cell>
          <cell r="U161">
            <v>0</v>
          </cell>
          <cell r="V161">
            <v>-12913.839999999987</v>
          </cell>
          <cell r="W161">
            <v>-3.6041975997767199</v>
          </cell>
          <cell r="X161">
            <v>0</v>
          </cell>
          <cell r="Y161" t="str">
            <v>2011</v>
          </cell>
          <cell r="Z161" t="str">
            <v>Q1</v>
          </cell>
          <cell r="AA161">
            <v>0</v>
          </cell>
          <cell r="AB161">
            <v>0</v>
          </cell>
          <cell r="AC161" t="str">
            <v>01120</v>
          </cell>
          <cell r="AD161" t="str">
            <v>Layla Bitoy</v>
          </cell>
          <cell r="AE161">
            <v>0</v>
          </cell>
          <cell r="AF161">
            <v>0</v>
          </cell>
          <cell r="AG161">
            <v>0</v>
          </cell>
          <cell r="AL161" t="b">
            <v>0</v>
          </cell>
        </row>
        <row r="162">
          <cell r="A162" t="str">
            <v>DIRECTV Bundles - MoversAPR-11</v>
          </cell>
          <cell r="B162" t="b">
            <v>0</v>
          </cell>
          <cell r="C162">
            <v>4</v>
          </cell>
          <cell r="D162">
            <v>0</v>
          </cell>
          <cell r="E162" t="str">
            <v>DIRECTV Bundles - Movers</v>
          </cell>
          <cell r="F162" t="str">
            <v>2011 04</v>
          </cell>
          <cell r="G162" t="str">
            <v>APR-11</v>
          </cell>
          <cell r="H162">
            <v>0</v>
          </cell>
          <cell r="I162">
            <v>16733</v>
          </cell>
          <cell r="J162">
            <v>16733</v>
          </cell>
          <cell r="K162">
            <v>16707</v>
          </cell>
          <cell r="L162">
            <v>0</v>
          </cell>
          <cell r="M162">
            <v>26</v>
          </cell>
          <cell r="N162">
            <v>3868.52</v>
          </cell>
          <cell r="P162">
            <v>0</v>
          </cell>
          <cell r="Q162">
            <v>0</v>
          </cell>
          <cell r="R162">
            <v>4850</v>
          </cell>
          <cell r="S162">
            <v>3467</v>
          </cell>
          <cell r="T162">
            <v>3868.5199999999995</v>
          </cell>
          <cell r="U162">
            <v>0</v>
          </cell>
          <cell r="V162">
            <v>3868.5199999999995</v>
          </cell>
          <cell r="W162">
            <v>1.1158119411595038</v>
          </cell>
          <cell r="X162">
            <v>0</v>
          </cell>
          <cell r="Y162" t="str">
            <v>2011</v>
          </cell>
          <cell r="Z162" t="str">
            <v>Q2</v>
          </cell>
          <cell r="AA162">
            <v>0</v>
          </cell>
          <cell r="AB162">
            <v>0</v>
          </cell>
          <cell r="AC162" t="str">
            <v>01120</v>
          </cell>
          <cell r="AD162" t="str">
            <v>Layla Bitoy</v>
          </cell>
          <cell r="AE162">
            <v>0</v>
          </cell>
          <cell r="AF162">
            <v>0</v>
          </cell>
          <cell r="AG162">
            <v>0</v>
          </cell>
          <cell r="AL162" t="b">
            <v>0</v>
          </cell>
        </row>
        <row r="163">
          <cell r="A163" t="str">
            <v>DIRECTV Bundles - MoversMAY-11</v>
          </cell>
          <cell r="B163" t="b">
            <v>0</v>
          </cell>
          <cell r="C163">
            <v>5</v>
          </cell>
          <cell r="D163">
            <v>0</v>
          </cell>
          <cell r="E163" t="str">
            <v>DIRECTV Bundles - Movers</v>
          </cell>
          <cell r="F163" t="str">
            <v>2011 05</v>
          </cell>
          <cell r="G163" t="str">
            <v>MAY-11</v>
          </cell>
          <cell r="H163">
            <v>0</v>
          </cell>
          <cell r="I163">
            <v>23867</v>
          </cell>
          <cell r="J163">
            <v>23867</v>
          </cell>
          <cell r="K163">
            <v>23731</v>
          </cell>
          <cell r="L163">
            <v>0</v>
          </cell>
          <cell r="M163">
            <v>136</v>
          </cell>
          <cell r="N163">
            <v>5037.2</v>
          </cell>
          <cell r="P163">
            <v>0</v>
          </cell>
          <cell r="Q163">
            <v>0</v>
          </cell>
          <cell r="R163">
            <v>6594</v>
          </cell>
          <cell r="S163">
            <v>4853</v>
          </cell>
          <cell r="T163">
            <v>5037.199999999998</v>
          </cell>
          <cell r="U163">
            <v>0</v>
          </cell>
          <cell r="V163">
            <v>5037.199999999998</v>
          </cell>
          <cell r="W163">
            <v>1.0379559035648049</v>
          </cell>
          <cell r="X163">
            <v>0</v>
          </cell>
          <cell r="Y163" t="str">
            <v>2011</v>
          </cell>
          <cell r="Z163" t="str">
            <v>Q2</v>
          </cell>
          <cell r="AA163">
            <v>0</v>
          </cell>
          <cell r="AB163">
            <v>0</v>
          </cell>
          <cell r="AC163" t="str">
            <v>01120</v>
          </cell>
          <cell r="AD163" t="str">
            <v>Layla Bitoy</v>
          </cell>
          <cell r="AE163">
            <v>0</v>
          </cell>
          <cell r="AF163">
            <v>0</v>
          </cell>
          <cell r="AG163">
            <v>0</v>
          </cell>
          <cell r="AL163" t="b">
            <v>0</v>
          </cell>
        </row>
        <row r="164">
          <cell r="A164" t="str">
            <v>DIRECTV Bundles - MoversJUN-11</v>
          </cell>
          <cell r="B164" t="b">
            <v>0</v>
          </cell>
          <cell r="C164">
            <v>6</v>
          </cell>
          <cell r="D164">
            <v>0</v>
          </cell>
          <cell r="E164" t="str">
            <v>DIRECTV Bundles - Movers</v>
          </cell>
          <cell r="F164" t="str">
            <v>2011 06</v>
          </cell>
          <cell r="G164" t="str">
            <v>JUN-11</v>
          </cell>
          <cell r="H164">
            <v>0</v>
          </cell>
          <cell r="I164">
            <v>30991</v>
          </cell>
          <cell r="J164">
            <v>30991</v>
          </cell>
          <cell r="K164">
            <v>30965</v>
          </cell>
          <cell r="L164">
            <v>0</v>
          </cell>
          <cell r="M164">
            <v>26</v>
          </cell>
          <cell r="N164">
            <v>6901.77</v>
          </cell>
          <cell r="P164">
            <v>6</v>
          </cell>
          <cell r="Q164">
            <v>0</v>
          </cell>
          <cell r="R164">
            <v>8394</v>
          </cell>
          <cell r="S164">
            <v>6263</v>
          </cell>
          <cell r="T164">
            <v>6895.7700000000013</v>
          </cell>
          <cell r="U164">
            <v>0</v>
          </cell>
          <cell r="V164">
            <v>6901.7700000000013</v>
          </cell>
          <cell r="W164">
            <v>1.1019910585981161</v>
          </cell>
          <cell r="X164">
            <v>0</v>
          </cell>
          <cell r="Y164" t="str">
            <v>2011</v>
          </cell>
          <cell r="Z164" t="str">
            <v>Q2</v>
          </cell>
          <cell r="AA164">
            <v>0</v>
          </cell>
          <cell r="AB164">
            <v>0</v>
          </cell>
          <cell r="AC164" t="str">
            <v>01120</v>
          </cell>
          <cell r="AD164" t="str">
            <v>Layla Bitoy</v>
          </cell>
          <cell r="AE164">
            <v>0</v>
          </cell>
          <cell r="AF164">
            <v>0</v>
          </cell>
          <cell r="AG164">
            <v>0</v>
          </cell>
          <cell r="AL164" t="b">
            <v>0</v>
          </cell>
        </row>
        <row r="165">
          <cell r="A165" t="str">
            <v>DIRECTV Bundles - MoversJUL-11</v>
          </cell>
          <cell r="B165" t="b">
            <v>0</v>
          </cell>
          <cell r="C165">
            <v>7</v>
          </cell>
          <cell r="D165">
            <v>0</v>
          </cell>
          <cell r="E165" t="str">
            <v>DIRECTV Bundles - Movers</v>
          </cell>
          <cell r="F165" t="str">
            <v>2011 07</v>
          </cell>
          <cell r="G165" t="str">
            <v>JUL-11</v>
          </cell>
          <cell r="H165">
            <v>0</v>
          </cell>
          <cell r="I165">
            <v>24977</v>
          </cell>
          <cell r="J165">
            <v>24977</v>
          </cell>
          <cell r="K165">
            <v>24949</v>
          </cell>
          <cell r="L165">
            <v>0</v>
          </cell>
          <cell r="M165">
            <v>28</v>
          </cell>
          <cell r="N165">
            <v>795.53</v>
          </cell>
          <cell r="P165">
            <v>0</v>
          </cell>
          <cell r="Q165">
            <v>0</v>
          </cell>
          <cell r="R165">
            <v>6945</v>
          </cell>
          <cell r="S165">
            <v>5230</v>
          </cell>
          <cell r="T165">
            <v>795.52999999999611</v>
          </cell>
          <cell r="U165">
            <v>0</v>
          </cell>
          <cell r="V165">
            <v>795.52999999999611</v>
          </cell>
          <cell r="W165">
            <v>0.15210898661567804</v>
          </cell>
          <cell r="X165">
            <v>0</v>
          </cell>
          <cell r="Y165" t="str">
            <v>2011</v>
          </cell>
          <cell r="Z165" t="str">
            <v>Q3</v>
          </cell>
          <cell r="AA165">
            <v>0</v>
          </cell>
          <cell r="AB165">
            <v>0</v>
          </cell>
          <cell r="AC165" t="str">
            <v>01120</v>
          </cell>
          <cell r="AD165" t="str">
            <v>Layla Bitoy</v>
          </cell>
          <cell r="AE165">
            <v>0</v>
          </cell>
          <cell r="AF165">
            <v>0</v>
          </cell>
          <cell r="AG165">
            <v>0</v>
          </cell>
          <cell r="AL165" t="b">
            <v>0</v>
          </cell>
        </row>
        <row r="166">
          <cell r="A166" t="str">
            <v>DIRECTV Bundles - National DealersJAN-11</v>
          </cell>
          <cell r="B166" t="b">
            <v>0</v>
          </cell>
          <cell r="C166">
            <v>1</v>
          </cell>
          <cell r="D166">
            <v>0</v>
          </cell>
          <cell r="E166" t="str">
            <v>DIRECTV Bundles - National Dealers</v>
          </cell>
          <cell r="F166" t="str">
            <v>2011 01</v>
          </cell>
          <cell r="G166" t="str">
            <v>JAN-11</v>
          </cell>
          <cell r="H166">
            <v>0</v>
          </cell>
          <cell r="I166">
            <v>10761</v>
          </cell>
          <cell r="J166">
            <v>10761</v>
          </cell>
          <cell r="K166">
            <v>10665</v>
          </cell>
          <cell r="L166">
            <v>0</v>
          </cell>
          <cell r="M166">
            <v>96</v>
          </cell>
          <cell r="N166">
            <v>3776.7</v>
          </cell>
          <cell r="P166">
            <v>0</v>
          </cell>
          <cell r="Q166">
            <v>0</v>
          </cell>
          <cell r="R166">
            <v>2572</v>
          </cell>
          <cell r="S166">
            <v>1935</v>
          </cell>
          <cell r="T166">
            <v>3776.7000000000035</v>
          </cell>
          <cell r="U166">
            <v>0</v>
          </cell>
          <cell r="V166">
            <v>3776.7000000000035</v>
          </cell>
          <cell r="W166">
            <v>1.951782945736436</v>
          </cell>
          <cell r="X166">
            <v>0</v>
          </cell>
          <cell r="Y166" t="str">
            <v>2011</v>
          </cell>
          <cell r="Z166" t="str">
            <v>Q1</v>
          </cell>
          <cell r="AA166">
            <v>0</v>
          </cell>
          <cell r="AB166">
            <v>0</v>
          </cell>
          <cell r="AC166" t="str">
            <v>01127</v>
          </cell>
          <cell r="AE166">
            <v>0</v>
          </cell>
          <cell r="AF166">
            <v>0</v>
          </cell>
          <cell r="AG166">
            <v>0</v>
          </cell>
          <cell r="AL166" t="b">
            <v>0</v>
          </cell>
        </row>
        <row r="167">
          <cell r="A167" t="str">
            <v>DIRECTV Bundles - National DealersFEB-11</v>
          </cell>
          <cell r="B167" t="b">
            <v>0</v>
          </cell>
          <cell r="C167">
            <v>2</v>
          </cell>
          <cell r="D167">
            <v>0</v>
          </cell>
          <cell r="E167" t="str">
            <v>DIRECTV Bundles - National Dealers</v>
          </cell>
          <cell r="F167" t="str">
            <v>2011 02</v>
          </cell>
          <cell r="G167" t="str">
            <v>FEB-11</v>
          </cell>
          <cell r="H167">
            <v>0</v>
          </cell>
          <cell r="I167">
            <v>12614</v>
          </cell>
          <cell r="J167">
            <v>12614</v>
          </cell>
          <cell r="K167">
            <v>12459</v>
          </cell>
          <cell r="L167">
            <v>0</v>
          </cell>
          <cell r="M167">
            <v>155</v>
          </cell>
          <cell r="N167">
            <v>13470.67</v>
          </cell>
          <cell r="P167">
            <v>0</v>
          </cell>
          <cell r="Q167">
            <v>0</v>
          </cell>
          <cell r="R167">
            <v>3016</v>
          </cell>
          <cell r="S167">
            <v>2084</v>
          </cell>
          <cell r="T167">
            <v>13470.670000000002</v>
          </cell>
          <cell r="U167">
            <v>0</v>
          </cell>
          <cell r="V167">
            <v>13470.670000000002</v>
          </cell>
          <cell r="W167">
            <v>6.4638531669865653</v>
          </cell>
          <cell r="X167">
            <v>0</v>
          </cell>
          <cell r="Y167" t="str">
            <v>2011</v>
          </cell>
          <cell r="Z167" t="str">
            <v>Q1</v>
          </cell>
          <cell r="AA167">
            <v>0</v>
          </cell>
          <cell r="AB167">
            <v>0</v>
          </cell>
          <cell r="AC167" t="str">
            <v>01127</v>
          </cell>
          <cell r="AE167">
            <v>0</v>
          </cell>
          <cell r="AF167">
            <v>0</v>
          </cell>
          <cell r="AG167">
            <v>0</v>
          </cell>
          <cell r="AL167" t="b">
            <v>0</v>
          </cell>
        </row>
        <row r="168">
          <cell r="A168" t="str">
            <v>DIRECTV Bundles - National DealersMAR-11</v>
          </cell>
          <cell r="B168" t="b">
            <v>0</v>
          </cell>
          <cell r="C168">
            <v>3</v>
          </cell>
          <cell r="D168">
            <v>0</v>
          </cell>
          <cell r="E168" t="str">
            <v>DIRECTV Bundles - National Dealers</v>
          </cell>
          <cell r="F168" t="str">
            <v>2011 03</v>
          </cell>
          <cell r="G168" t="str">
            <v>MAR-11</v>
          </cell>
          <cell r="H168">
            <v>0</v>
          </cell>
          <cell r="I168">
            <v>14024</v>
          </cell>
          <cell r="J168">
            <v>14024</v>
          </cell>
          <cell r="K168">
            <v>13871</v>
          </cell>
          <cell r="L168">
            <v>0</v>
          </cell>
          <cell r="M168">
            <v>153</v>
          </cell>
          <cell r="N168">
            <v>-12114.81</v>
          </cell>
          <cell r="P168">
            <v>0</v>
          </cell>
          <cell r="Q168">
            <v>0</v>
          </cell>
          <cell r="R168">
            <v>3377</v>
          </cell>
          <cell r="S168">
            <v>2547</v>
          </cell>
          <cell r="T168">
            <v>-12114.810000000005</v>
          </cell>
          <cell r="U168">
            <v>0</v>
          </cell>
          <cell r="V168">
            <v>-12114.810000000005</v>
          </cell>
          <cell r="W168">
            <v>-4.7565017667844538</v>
          </cell>
          <cell r="X168">
            <v>0</v>
          </cell>
          <cell r="Y168" t="str">
            <v>2011</v>
          </cell>
          <cell r="Z168" t="str">
            <v>Q1</v>
          </cell>
          <cell r="AA168">
            <v>0</v>
          </cell>
          <cell r="AB168">
            <v>0</v>
          </cell>
          <cell r="AC168" t="str">
            <v>01127</v>
          </cell>
          <cell r="AE168">
            <v>0</v>
          </cell>
          <cell r="AF168">
            <v>0</v>
          </cell>
          <cell r="AG168">
            <v>0</v>
          </cell>
          <cell r="AL168" t="b">
            <v>0</v>
          </cell>
        </row>
        <row r="169">
          <cell r="A169" t="str">
            <v>DIRECTV Bundles - National DealersAPR-11</v>
          </cell>
          <cell r="B169" t="b">
            <v>0</v>
          </cell>
          <cell r="C169">
            <v>4</v>
          </cell>
          <cell r="D169">
            <v>0</v>
          </cell>
          <cell r="E169" t="str">
            <v>DIRECTV Bundles - National Dealers</v>
          </cell>
          <cell r="F169" t="str">
            <v>2011 04</v>
          </cell>
          <cell r="G169" t="str">
            <v>APR-11</v>
          </cell>
          <cell r="H169">
            <v>0</v>
          </cell>
          <cell r="I169">
            <v>8692</v>
          </cell>
          <cell r="J169">
            <v>8692</v>
          </cell>
          <cell r="K169">
            <v>8621</v>
          </cell>
          <cell r="L169">
            <v>0</v>
          </cell>
          <cell r="M169">
            <v>71</v>
          </cell>
          <cell r="N169">
            <v>2934.04</v>
          </cell>
          <cell r="P169">
            <v>0</v>
          </cell>
          <cell r="Q169">
            <v>0</v>
          </cell>
          <cell r="R169">
            <v>2657</v>
          </cell>
          <cell r="S169">
            <v>1965</v>
          </cell>
          <cell r="T169">
            <v>2934.0400000000013</v>
          </cell>
          <cell r="U169">
            <v>0</v>
          </cell>
          <cell r="V169">
            <v>2934.0400000000013</v>
          </cell>
          <cell r="W169">
            <v>1.4931501272264638</v>
          </cell>
          <cell r="X169">
            <v>0</v>
          </cell>
          <cell r="Y169" t="str">
            <v>2011</v>
          </cell>
          <cell r="Z169" t="str">
            <v>Q2</v>
          </cell>
          <cell r="AA169">
            <v>0</v>
          </cell>
          <cell r="AB169">
            <v>0</v>
          </cell>
          <cell r="AC169" t="str">
            <v>01127</v>
          </cell>
          <cell r="AE169">
            <v>0</v>
          </cell>
          <cell r="AF169">
            <v>0</v>
          </cell>
          <cell r="AG169">
            <v>0</v>
          </cell>
          <cell r="AL169" t="b">
            <v>0</v>
          </cell>
        </row>
        <row r="170">
          <cell r="A170" t="str">
            <v>DIRECTV Bundles - National DealersMAY-11</v>
          </cell>
          <cell r="B170" t="b">
            <v>0</v>
          </cell>
          <cell r="C170">
            <v>5</v>
          </cell>
          <cell r="D170">
            <v>0</v>
          </cell>
          <cell r="E170" t="str">
            <v>DIRECTV Bundles - National Dealers</v>
          </cell>
          <cell r="F170" t="str">
            <v>2011 05</v>
          </cell>
          <cell r="G170" t="str">
            <v>MAY-11</v>
          </cell>
          <cell r="H170">
            <v>0</v>
          </cell>
          <cell r="I170">
            <v>8102</v>
          </cell>
          <cell r="J170">
            <v>8102</v>
          </cell>
          <cell r="K170">
            <v>8014</v>
          </cell>
          <cell r="L170">
            <v>0</v>
          </cell>
          <cell r="M170">
            <v>88</v>
          </cell>
          <cell r="N170">
            <v>2273.1</v>
          </cell>
          <cell r="P170">
            <v>0</v>
          </cell>
          <cell r="Q170">
            <v>0</v>
          </cell>
          <cell r="R170">
            <v>2550</v>
          </cell>
          <cell r="S170">
            <v>1896</v>
          </cell>
          <cell r="T170">
            <v>2273.0999999999972</v>
          </cell>
          <cell r="U170">
            <v>0</v>
          </cell>
          <cell r="V170">
            <v>2273.0999999999972</v>
          </cell>
          <cell r="W170">
            <v>1.1988924050632896</v>
          </cell>
          <cell r="X170">
            <v>0</v>
          </cell>
          <cell r="Y170" t="str">
            <v>2011</v>
          </cell>
          <cell r="Z170" t="str">
            <v>Q2</v>
          </cell>
          <cell r="AA170">
            <v>0</v>
          </cell>
          <cell r="AB170">
            <v>0</v>
          </cell>
          <cell r="AC170" t="str">
            <v>01127</v>
          </cell>
          <cell r="AE170">
            <v>0</v>
          </cell>
          <cell r="AF170">
            <v>0</v>
          </cell>
          <cell r="AG170">
            <v>0</v>
          </cell>
          <cell r="AL170" t="b">
            <v>0</v>
          </cell>
        </row>
        <row r="171">
          <cell r="A171" t="str">
            <v>DIRECTV Bundles - National DealersJUN-11</v>
          </cell>
          <cell r="B171" t="b">
            <v>0</v>
          </cell>
          <cell r="C171">
            <v>6</v>
          </cell>
          <cell r="D171">
            <v>0</v>
          </cell>
          <cell r="E171" t="str">
            <v>DIRECTV Bundles - National Dealers</v>
          </cell>
          <cell r="F171" t="str">
            <v>2011 06</v>
          </cell>
          <cell r="G171" t="str">
            <v>JUN-11</v>
          </cell>
          <cell r="H171">
            <v>0</v>
          </cell>
          <cell r="I171">
            <v>7319</v>
          </cell>
          <cell r="J171">
            <v>7319</v>
          </cell>
          <cell r="K171">
            <v>7244</v>
          </cell>
          <cell r="L171">
            <v>0</v>
          </cell>
          <cell r="M171">
            <v>75</v>
          </cell>
          <cell r="N171">
            <v>2230.4299999999998</v>
          </cell>
          <cell r="P171">
            <v>0</v>
          </cell>
          <cell r="Q171">
            <v>0</v>
          </cell>
          <cell r="R171">
            <v>2305</v>
          </cell>
          <cell r="S171">
            <v>1753</v>
          </cell>
          <cell r="T171">
            <v>2230.4300000000012</v>
          </cell>
          <cell r="U171">
            <v>0</v>
          </cell>
          <cell r="V171">
            <v>2230.4300000000012</v>
          </cell>
          <cell r="W171">
            <v>1.272350256702796</v>
          </cell>
          <cell r="X171">
            <v>0</v>
          </cell>
          <cell r="Y171" t="str">
            <v>2011</v>
          </cell>
          <cell r="Z171" t="str">
            <v>Q2</v>
          </cell>
          <cell r="AA171">
            <v>0</v>
          </cell>
          <cell r="AB171">
            <v>0</v>
          </cell>
          <cell r="AC171" t="str">
            <v>01127</v>
          </cell>
          <cell r="AE171">
            <v>0</v>
          </cell>
          <cell r="AF171">
            <v>0</v>
          </cell>
          <cell r="AG171">
            <v>0</v>
          </cell>
          <cell r="AL171" t="b">
            <v>0</v>
          </cell>
        </row>
        <row r="172">
          <cell r="A172" t="str">
            <v>DIRECTV Bundles - National DealersJUL-11</v>
          </cell>
          <cell r="B172" t="b">
            <v>0</v>
          </cell>
          <cell r="C172">
            <v>7</v>
          </cell>
          <cell r="D172">
            <v>0</v>
          </cell>
          <cell r="E172" t="str">
            <v>DIRECTV Bundles - National Dealers</v>
          </cell>
          <cell r="F172" t="str">
            <v>2011 07</v>
          </cell>
          <cell r="G172" t="str">
            <v>JUL-11</v>
          </cell>
          <cell r="H172">
            <v>0</v>
          </cell>
          <cell r="I172">
            <v>9761</v>
          </cell>
          <cell r="J172">
            <v>9761</v>
          </cell>
          <cell r="K172">
            <v>9677</v>
          </cell>
          <cell r="L172">
            <v>0</v>
          </cell>
          <cell r="M172">
            <v>84</v>
          </cell>
          <cell r="N172">
            <v>624.16999999999996</v>
          </cell>
          <cell r="P172">
            <v>0</v>
          </cell>
          <cell r="Q172">
            <v>0</v>
          </cell>
          <cell r="R172">
            <v>2876</v>
          </cell>
          <cell r="S172">
            <v>2144</v>
          </cell>
          <cell r="T172">
            <v>624.1700000000003</v>
          </cell>
          <cell r="U172">
            <v>0</v>
          </cell>
          <cell r="V172">
            <v>624.1700000000003</v>
          </cell>
          <cell r="W172">
            <v>0.29112406716417927</v>
          </cell>
          <cell r="X172">
            <v>0</v>
          </cell>
          <cell r="Y172" t="str">
            <v>2011</v>
          </cell>
          <cell r="Z172" t="str">
            <v>Q3</v>
          </cell>
          <cell r="AA172">
            <v>0</v>
          </cell>
          <cell r="AB172">
            <v>0</v>
          </cell>
          <cell r="AC172" t="str">
            <v>01127</v>
          </cell>
          <cell r="AE172">
            <v>0</v>
          </cell>
          <cell r="AF172">
            <v>0</v>
          </cell>
          <cell r="AG172">
            <v>0</v>
          </cell>
          <cell r="AL172" t="b">
            <v>0</v>
          </cell>
        </row>
        <row r="173">
          <cell r="A173" t="str">
            <v>DIRECTV Bundles - OutboundJAN-11</v>
          </cell>
          <cell r="B173" t="b">
            <v>0</v>
          </cell>
          <cell r="C173">
            <v>1</v>
          </cell>
          <cell r="D173">
            <v>0</v>
          </cell>
          <cell r="E173" t="str">
            <v>DIRECTV Bundles - Outbound</v>
          </cell>
          <cell r="F173" t="str">
            <v>2011 01</v>
          </cell>
          <cell r="G173" t="str">
            <v>JAN-11</v>
          </cell>
          <cell r="H173">
            <v>0</v>
          </cell>
          <cell r="I173">
            <v>811</v>
          </cell>
          <cell r="J173">
            <v>811</v>
          </cell>
          <cell r="K173">
            <v>806</v>
          </cell>
          <cell r="L173">
            <v>0</v>
          </cell>
          <cell r="M173">
            <v>5</v>
          </cell>
          <cell r="N173">
            <v>330.68</v>
          </cell>
          <cell r="P173">
            <v>0</v>
          </cell>
          <cell r="Q173">
            <v>0</v>
          </cell>
          <cell r="R173">
            <v>152</v>
          </cell>
          <cell r="S173">
            <v>115</v>
          </cell>
          <cell r="T173">
            <v>330.67999999999984</v>
          </cell>
          <cell r="U173">
            <v>0</v>
          </cell>
          <cell r="V173">
            <v>330.67999999999984</v>
          </cell>
          <cell r="W173">
            <v>2.8754782608695639</v>
          </cell>
          <cell r="X173">
            <v>0</v>
          </cell>
          <cell r="Y173" t="str">
            <v>2011</v>
          </cell>
          <cell r="Z173" t="str">
            <v>Q1</v>
          </cell>
          <cell r="AA173">
            <v>0</v>
          </cell>
          <cell r="AB173">
            <v>0</v>
          </cell>
          <cell r="AC173" t="str">
            <v>01125</v>
          </cell>
          <cell r="AL173" t="b">
            <v>0</v>
          </cell>
        </row>
        <row r="174">
          <cell r="A174" t="str">
            <v>DIRECTV Bundles - OutboundFEB-11</v>
          </cell>
          <cell r="B174" t="b">
            <v>0</v>
          </cell>
          <cell r="C174">
            <v>2</v>
          </cell>
          <cell r="D174">
            <v>0</v>
          </cell>
          <cell r="E174" t="str">
            <v>DIRECTV Bundles - Outbound</v>
          </cell>
          <cell r="F174" t="str">
            <v>2011 02</v>
          </cell>
          <cell r="G174" t="str">
            <v>FEB-11</v>
          </cell>
          <cell r="H174">
            <v>0</v>
          </cell>
          <cell r="I174">
            <v>759</v>
          </cell>
          <cell r="J174">
            <v>759</v>
          </cell>
          <cell r="K174">
            <v>754</v>
          </cell>
          <cell r="L174">
            <v>0</v>
          </cell>
          <cell r="M174">
            <v>5</v>
          </cell>
          <cell r="N174">
            <v>577.89</v>
          </cell>
          <cell r="P174">
            <v>0</v>
          </cell>
          <cell r="Q174">
            <v>0</v>
          </cell>
          <cell r="R174">
            <v>112</v>
          </cell>
          <cell r="S174">
            <v>91</v>
          </cell>
          <cell r="T174">
            <v>577.88999999999987</v>
          </cell>
          <cell r="U174">
            <v>0</v>
          </cell>
          <cell r="V174">
            <v>577.88999999999987</v>
          </cell>
          <cell r="W174">
            <v>6.3504395604395594</v>
          </cell>
          <cell r="X174">
            <v>0</v>
          </cell>
          <cell r="Y174" t="str">
            <v>2011</v>
          </cell>
          <cell r="Z174" t="str">
            <v>Q1</v>
          </cell>
          <cell r="AA174">
            <v>0</v>
          </cell>
          <cell r="AB174">
            <v>0</v>
          </cell>
          <cell r="AC174" t="str">
            <v>01125</v>
          </cell>
          <cell r="AL174" t="b">
            <v>0</v>
          </cell>
        </row>
        <row r="175">
          <cell r="A175" t="str">
            <v>DIRECTV Bundles - OutboundMAR-11</v>
          </cell>
          <cell r="B175" t="b">
            <v>0</v>
          </cell>
          <cell r="C175">
            <v>3</v>
          </cell>
          <cell r="D175">
            <v>0</v>
          </cell>
          <cell r="E175" t="str">
            <v>DIRECTV Bundles - Outbound</v>
          </cell>
          <cell r="F175" t="str">
            <v>2011 03</v>
          </cell>
          <cell r="G175" t="str">
            <v>MAR-11</v>
          </cell>
          <cell r="H175">
            <v>0</v>
          </cell>
          <cell r="I175">
            <v>1160</v>
          </cell>
          <cell r="J175">
            <v>1160</v>
          </cell>
          <cell r="K175">
            <v>1156</v>
          </cell>
          <cell r="L175">
            <v>0</v>
          </cell>
          <cell r="M175">
            <v>4</v>
          </cell>
          <cell r="N175">
            <v>-36.56</v>
          </cell>
          <cell r="P175">
            <v>0</v>
          </cell>
          <cell r="Q175">
            <v>0</v>
          </cell>
          <cell r="R175">
            <v>148</v>
          </cell>
          <cell r="S175">
            <v>108</v>
          </cell>
          <cell r="T175">
            <v>-36.560000000000173</v>
          </cell>
          <cell r="U175">
            <v>0</v>
          </cell>
          <cell r="V175">
            <v>-36.560000000000173</v>
          </cell>
          <cell r="W175">
            <v>-0.33851851851852011</v>
          </cell>
          <cell r="X175">
            <v>0</v>
          </cell>
          <cell r="Y175" t="str">
            <v>2011</v>
          </cell>
          <cell r="Z175" t="str">
            <v>Q1</v>
          </cell>
          <cell r="AA175">
            <v>0</v>
          </cell>
          <cell r="AB175">
            <v>0</v>
          </cell>
          <cell r="AC175" t="str">
            <v>01125</v>
          </cell>
          <cell r="AL175" t="b">
            <v>0</v>
          </cell>
        </row>
        <row r="176">
          <cell r="A176" t="str">
            <v>DIRECTV Bundles - OutboundAPR-11</v>
          </cell>
          <cell r="B176" t="b">
            <v>0</v>
          </cell>
          <cell r="C176">
            <v>4</v>
          </cell>
          <cell r="D176">
            <v>0</v>
          </cell>
          <cell r="E176" t="str">
            <v>DIRECTV Bundles - Outbound</v>
          </cell>
          <cell r="F176" t="str">
            <v>2011 04</v>
          </cell>
          <cell r="G176" t="str">
            <v>APR-11</v>
          </cell>
          <cell r="H176">
            <v>0</v>
          </cell>
          <cell r="I176">
            <v>1159</v>
          </cell>
          <cell r="J176">
            <v>1159</v>
          </cell>
          <cell r="K176">
            <v>1154</v>
          </cell>
          <cell r="L176">
            <v>0</v>
          </cell>
          <cell r="M176">
            <v>5</v>
          </cell>
          <cell r="N176">
            <v>203.25</v>
          </cell>
          <cell r="P176">
            <v>0</v>
          </cell>
          <cell r="Q176">
            <v>0</v>
          </cell>
          <cell r="R176">
            <v>162</v>
          </cell>
          <cell r="S176">
            <v>132</v>
          </cell>
          <cell r="T176">
            <v>203.25000000000006</v>
          </cell>
          <cell r="U176">
            <v>0</v>
          </cell>
          <cell r="V176">
            <v>203.25000000000006</v>
          </cell>
          <cell r="W176">
            <v>1.5397727272727277</v>
          </cell>
          <cell r="X176">
            <v>0</v>
          </cell>
          <cell r="Y176" t="str">
            <v>2011</v>
          </cell>
          <cell r="Z176" t="str">
            <v>Q2</v>
          </cell>
          <cell r="AA176">
            <v>0</v>
          </cell>
          <cell r="AB176">
            <v>0</v>
          </cell>
          <cell r="AC176" t="str">
            <v>01125</v>
          </cell>
          <cell r="AL176" t="b">
            <v>0</v>
          </cell>
        </row>
        <row r="177">
          <cell r="A177" t="str">
            <v>DIRECTV Bundles - OutboundMAY-11</v>
          </cell>
          <cell r="B177" t="b">
            <v>0</v>
          </cell>
          <cell r="C177">
            <v>5</v>
          </cell>
          <cell r="D177">
            <v>0</v>
          </cell>
          <cell r="E177" t="str">
            <v>DIRECTV Bundles - Outbound</v>
          </cell>
          <cell r="F177" t="str">
            <v>2011 05</v>
          </cell>
          <cell r="G177" t="str">
            <v>MAY-11</v>
          </cell>
          <cell r="H177">
            <v>0</v>
          </cell>
          <cell r="I177">
            <v>838</v>
          </cell>
          <cell r="J177">
            <v>838</v>
          </cell>
          <cell r="K177">
            <v>833</v>
          </cell>
          <cell r="L177">
            <v>0</v>
          </cell>
          <cell r="M177">
            <v>5</v>
          </cell>
          <cell r="N177">
            <v>149.69</v>
          </cell>
          <cell r="P177">
            <v>0</v>
          </cell>
          <cell r="Q177">
            <v>0</v>
          </cell>
          <cell r="R177">
            <v>132</v>
          </cell>
          <cell r="S177">
            <v>102</v>
          </cell>
          <cell r="T177">
            <v>149.69000000000005</v>
          </cell>
          <cell r="U177">
            <v>0</v>
          </cell>
          <cell r="V177">
            <v>149.69000000000005</v>
          </cell>
          <cell r="W177">
            <v>1.4675490196078436</v>
          </cell>
          <cell r="X177">
            <v>0</v>
          </cell>
          <cell r="Y177" t="str">
            <v>2011</v>
          </cell>
          <cell r="Z177" t="str">
            <v>Q2</v>
          </cell>
          <cell r="AA177">
            <v>0</v>
          </cell>
          <cell r="AB177">
            <v>0</v>
          </cell>
          <cell r="AC177" t="str">
            <v>01125</v>
          </cell>
          <cell r="AL177" t="b">
            <v>0</v>
          </cell>
        </row>
        <row r="178">
          <cell r="A178" t="str">
            <v>DIRECTV Bundles - OutboundJUN-11</v>
          </cell>
          <cell r="B178" t="b">
            <v>0</v>
          </cell>
          <cell r="C178">
            <v>6</v>
          </cell>
          <cell r="D178">
            <v>0</v>
          </cell>
          <cell r="E178" t="str">
            <v>DIRECTV Bundles - Outbound</v>
          </cell>
          <cell r="F178" t="str">
            <v>2011 06</v>
          </cell>
          <cell r="G178" t="str">
            <v>JUN-11</v>
          </cell>
          <cell r="H178">
            <v>0</v>
          </cell>
          <cell r="I178">
            <v>1024</v>
          </cell>
          <cell r="J178">
            <v>1024</v>
          </cell>
          <cell r="K178">
            <v>1019</v>
          </cell>
          <cell r="L178">
            <v>0</v>
          </cell>
          <cell r="M178">
            <v>5</v>
          </cell>
          <cell r="N178">
            <v>198.28</v>
          </cell>
          <cell r="P178">
            <v>0</v>
          </cell>
          <cell r="Q178">
            <v>0</v>
          </cell>
          <cell r="R178">
            <v>212</v>
          </cell>
          <cell r="S178">
            <v>162</v>
          </cell>
          <cell r="T178">
            <v>198.28</v>
          </cell>
          <cell r="U178">
            <v>0</v>
          </cell>
          <cell r="V178">
            <v>198.28</v>
          </cell>
          <cell r="W178">
            <v>1.2239506172839507</v>
          </cell>
          <cell r="X178">
            <v>0</v>
          </cell>
          <cell r="Y178" t="str">
            <v>2011</v>
          </cell>
          <cell r="Z178" t="str">
            <v>Q2</v>
          </cell>
          <cell r="AA178">
            <v>0</v>
          </cell>
          <cell r="AB178">
            <v>0</v>
          </cell>
          <cell r="AC178" t="str">
            <v>01125</v>
          </cell>
          <cell r="AL178" t="b">
            <v>0</v>
          </cell>
        </row>
        <row r="179">
          <cell r="A179" t="str">
            <v>DIRECTV Bundles - OutboundJUL-11</v>
          </cell>
          <cell r="B179" t="b">
            <v>0</v>
          </cell>
          <cell r="C179">
            <v>7</v>
          </cell>
          <cell r="D179">
            <v>0</v>
          </cell>
          <cell r="E179" t="str">
            <v>DIRECTV Bundles - Outbound</v>
          </cell>
          <cell r="F179" t="str">
            <v>2011 07</v>
          </cell>
          <cell r="G179" t="str">
            <v>JUL-11</v>
          </cell>
          <cell r="H179">
            <v>0</v>
          </cell>
          <cell r="I179">
            <v>1095</v>
          </cell>
          <cell r="J179">
            <v>1095</v>
          </cell>
          <cell r="K179">
            <v>1093</v>
          </cell>
          <cell r="L179">
            <v>0</v>
          </cell>
          <cell r="M179">
            <v>2</v>
          </cell>
          <cell r="N179">
            <v>23.9</v>
          </cell>
          <cell r="P179">
            <v>0</v>
          </cell>
          <cell r="Q179">
            <v>0</v>
          </cell>
          <cell r="R179">
            <v>218</v>
          </cell>
          <cell r="S179">
            <v>165</v>
          </cell>
          <cell r="T179">
            <v>23.900000000000052</v>
          </cell>
          <cell r="U179">
            <v>0</v>
          </cell>
          <cell r="V179">
            <v>23.900000000000052</v>
          </cell>
          <cell r="W179">
            <v>0.14484848484848517</v>
          </cell>
          <cell r="X179">
            <v>0</v>
          </cell>
          <cell r="Y179" t="str">
            <v>2011</v>
          </cell>
          <cell r="Z179" t="str">
            <v>Q3</v>
          </cell>
          <cell r="AA179">
            <v>0</v>
          </cell>
          <cell r="AB179">
            <v>0</v>
          </cell>
          <cell r="AC179" t="str">
            <v>01125</v>
          </cell>
          <cell r="AL179" t="b">
            <v>0</v>
          </cell>
        </row>
        <row r="180">
          <cell r="A180" t="str">
            <v>Dish Network Connections - Direct SalesMAY-11</v>
          </cell>
          <cell r="B180" t="b">
            <v>0</v>
          </cell>
          <cell r="C180">
            <v>5</v>
          </cell>
          <cell r="D180">
            <v>0</v>
          </cell>
          <cell r="E180" t="str">
            <v>Dish Network Connections - Direct Sales</v>
          </cell>
          <cell r="F180" t="str">
            <v>2011 05</v>
          </cell>
          <cell r="G180" t="str">
            <v>MAY-11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1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 t="str">
            <v>2011</v>
          </cell>
          <cell r="Z180" t="str">
            <v>Q2</v>
          </cell>
          <cell r="AA180">
            <v>0</v>
          </cell>
          <cell r="AB180">
            <v>0</v>
          </cell>
          <cell r="AC180" t="str">
            <v>01117</v>
          </cell>
          <cell r="AD180" t="str">
            <v>Layla Bitoy</v>
          </cell>
          <cell r="AL180" t="b">
            <v>0</v>
          </cell>
        </row>
        <row r="181">
          <cell r="A181" t="str">
            <v>Dish Network Connections - Direct SalesJUL-11</v>
          </cell>
          <cell r="B181" t="b">
            <v>0</v>
          </cell>
          <cell r="C181">
            <v>7</v>
          </cell>
          <cell r="D181">
            <v>0</v>
          </cell>
          <cell r="E181" t="str">
            <v>Dish Network Connections - Direct Sales</v>
          </cell>
          <cell r="F181" t="str">
            <v>2011 07</v>
          </cell>
          <cell r="G181" t="str">
            <v>JUL-11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19136.41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  <cell r="T181">
            <v>19136.41</v>
          </cell>
          <cell r="U181">
            <v>0</v>
          </cell>
          <cell r="V181">
            <v>19136.41</v>
          </cell>
          <cell r="W181">
            <v>0</v>
          </cell>
          <cell r="X181">
            <v>0</v>
          </cell>
          <cell r="Y181" t="str">
            <v>2011</v>
          </cell>
          <cell r="Z181" t="str">
            <v>Q3</v>
          </cell>
          <cell r="AA181">
            <v>0</v>
          </cell>
          <cell r="AB181">
            <v>0</v>
          </cell>
          <cell r="AC181" t="str">
            <v>01117</v>
          </cell>
          <cell r="AD181" t="str">
            <v>Layla Bitoy</v>
          </cell>
          <cell r="AL181" t="b">
            <v>0</v>
          </cell>
        </row>
        <row r="182">
          <cell r="A182" t="str">
            <v>Dish Network MPMAR-11</v>
          </cell>
          <cell r="B182" t="b">
            <v>0</v>
          </cell>
          <cell r="C182">
            <v>3</v>
          </cell>
          <cell r="D182">
            <v>0</v>
          </cell>
          <cell r="E182" t="str">
            <v>Dish Network MP</v>
          </cell>
          <cell r="F182" t="str">
            <v>2011 03</v>
          </cell>
          <cell r="G182" t="str">
            <v>MAR-11</v>
          </cell>
          <cell r="H182">
            <v>0</v>
          </cell>
          <cell r="I182">
            <v>6</v>
          </cell>
          <cell r="J182">
            <v>6</v>
          </cell>
          <cell r="K182">
            <v>0</v>
          </cell>
          <cell r="L182">
            <v>0</v>
          </cell>
          <cell r="M182">
            <v>6</v>
          </cell>
          <cell r="N182">
            <v>84.98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84.980000000000018</v>
          </cell>
          <cell r="U182">
            <v>0</v>
          </cell>
          <cell r="V182">
            <v>84.980000000000018</v>
          </cell>
          <cell r="W182">
            <v>0</v>
          </cell>
          <cell r="X182">
            <v>0</v>
          </cell>
          <cell r="Y182" t="str">
            <v>2011</v>
          </cell>
          <cell r="Z182" t="str">
            <v>Q1</v>
          </cell>
          <cell r="AA182">
            <v>0</v>
          </cell>
          <cell r="AB182">
            <v>0</v>
          </cell>
          <cell r="AC182" t="str">
            <v>01112</v>
          </cell>
          <cell r="AD182" t="str">
            <v>Layla Bitoy</v>
          </cell>
          <cell r="AL182" t="b">
            <v>0</v>
          </cell>
        </row>
        <row r="183">
          <cell r="A183" t="str">
            <v>Dish Network MPMAY-11</v>
          </cell>
          <cell r="B183" t="b">
            <v>0</v>
          </cell>
          <cell r="C183">
            <v>5</v>
          </cell>
          <cell r="D183">
            <v>0</v>
          </cell>
          <cell r="E183" t="str">
            <v>Dish Network MP</v>
          </cell>
          <cell r="F183" t="str">
            <v>2011 05</v>
          </cell>
          <cell r="G183" t="str">
            <v>MAY-11</v>
          </cell>
          <cell r="H183">
            <v>0</v>
          </cell>
          <cell r="I183">
            <v>7</v>
          </cell>
          <cell r="J183">
            <v>7</v>
          </cell>
          <cell r="K183">
            <v>0</v>
          </cell>
          <cell r="L183">
            <v>0</v>
          </cell>
          <cell r="M183">
            <v>7</v>
          </cell>
          <cell r="N183">
            <v>118.75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118.75</v>
          </cell>
          <cell r="U183">
            <v>0</v>
          </cell>
          <cell r="V183">
            <v>118.75</v>
          </cell>
          <cell r="W183">
            <v>0</v>
          </cell>
          <cell r="X183">
            <v>0</v>
          </cell>
          <cell r="Y183" t="str">
            <v>2011</v>
          </cell>
          <cell r="Z183" t="str">
            <v>Q2</v>
          </cell>
          <cell r="AA183">
            <v>0</v>
          </cell>
          <cell r="AB183">
            <v>0</v>
          </cell>
          <cell r="AC183" t="str">
            <v>01112</v>
          </cell>
          <cell r="AD183" t="str">
            <v>Layla Bitoy</v>
          </cell>
          <cell r="AL183" t="b">
            <v>0</v>
          </cell>
        </row>
        <row r="184">
          <cell r="A184" t="str">
            <v>Dish Network MPJUN-11</v>
          </cell>
          <cell r="B184" t="b">
            <v>0</v>
          </cell>
          <cell r="C184">
            <v>6</v>
          </cell>
          <cell r="D184">
            <v>0</v>
          </cell>
          <cell r="E184" t="str">
            <v>Dish Network MP</v>
          </cell>
          <cell r="F184" t="str">
            <v>2011 06</v>
          </cell>
          <cell r="G184" t="str">
            <v>JUN-11</v>
          </cell>
          <cell r="H184">
            <v>0</v>
          </cell>
          <cell r="I184">
            <v>5</v>
          </cell>
          <cell r="J184">
            <v>5</v>
          </cell>
          <cell r="K184">
            <v>0</v>
          </cell>
          <cell r="L184">
            <v>0</v>
          </cell>
          <cell r="M184">
            <v>5</v>
          </cell>
          <cell r="N184">
            <v>229.19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229.19</v>
          </cell>
          <cell r="U184">
            <v>0</v>
          </cell>
          <cell r="V184">
            <v>229.19</v>
          </cell>
          <cell r="W184">
            <v>0</v>
          </cell>
          <cell r="X184">
            <v>0</v>
          </cell>
          <cell r="Y184" t="str">
            <v>2011</v>
          </cell>
          <cell r="Z184" t="str">
            <v>Q2</v>
          </cell>
          <cell r="AA184">
            <v>0</v>
          </cell>
          <cell r="AB184">
            <v>0</v>
          </cell>
          <cell r="AC184" t="str">
            <v>01112</v>
          </cell>
          <cell r="AD184" t="str">
            <v>Layla Bitoy</v>
          </cell>
          <cell r="AL184" t="b">
            <v>0</v>
          </cell>
        </row>
        <row r="185">
          <cell r="A185" t="str">
            <v>Dish Network MPJUL-11</v>
          </cell>
          <cell r="B185" t="b">
            <v>0</v>
          </cell>
          <cell r="C185">
            <v>7</v>
          </cell>
          <cell r="D185">
            <v>0</v>
          </cell>
          <cell r="E185" t="str">
            <v>Dish Network MP</v>
          </cell>
          <cell r="F185" t="str">
            <v>2011 07</v>
          </cell>
          <cell r="G185" t="str">
            <v>JUL-11</v>
          </cell>
          <cell r="H185">
            <v>0</v>
          </cell>
          <cell r="I185">
            <v>3</v>
          </cell>
          <cell r="J185">
            <v>3</v>
          </cell>
          <cell r="K185">
            <v>0</v>
          </cell>
          <cell r="L185">
            <v>0</v>
          </cell>
          <cell r="M185">
            <v>3</v>
          </cell>
          <cell r="N185">
            <v>562.96</v>
          </cell>
          <cell r="P185">
            <v>0</v>
          </cell>
          <cell r="Q185">
            <v>0</v>
          </cell>
          <cell r="R185">
            <v>1</v>
          </cell>
          <cell r="S185">
            <v>1</v>
          </cell>
          <cell r="T185">
            <v>562.96</v>
          </cell>
          <cell r="U185">
            <v>0</v>
          </cell>
          <cell r="V185">
            <v>562.96</v>
          </cell>
          <cell r="W185">
            <v>562.96</v>
          </cell>
          <cell r="X185">
            <v>0</v>
          </cell>
          <cell r="Y185" t="str">
            <v>2011</v>
          </cell>
          <cell r="Z185" t="str">
            <v>Q3</v>
          </cell>
          <cell r="AA185">
            <v>0</v>
          </cell>
          <cell r="AB185">
            <v>0</v>
          </cell>
          <cell r="AC185" t="str">
            <v>01112</v>
          </cell>
          <cell r="AD185" t="str">
            <v>Layla Bitoy</v>
          </cell>
          <cell r="AL185" t="b">
            <v>0</v>
          </cell>
        </row>
        <row r="186">
          <cell r="A186" t="str">
            <v>DominionJAN-11</v>
          </cell>
          <cell r="B186" t="b">
            <v>1</v>
          </cell>
          <cell r="C186">
            <v>1</v>
          </cell>
          <cell r="D186">
            <v>407</v>
          </cell>
          <cell r="E186" t="str">
            <v>Dominion</v>
          </cell>
          <cell r="F186" t="str">
            <v>2011 01</v>
          </cell>
          <cell r="G186" t="str">
            <v>JAN-11</v>
          </cell>
          <cell r="H186">
            <v>25024</v>
          </cell>
          <cell r="I186">
            <v>20678</v>
          </cell>
          <cell r="J186">
            <v>21085</v>
          </cell>
          <cell r="K186">
            <v>20275</v>
          </cell>
          <cell r="L186">
            <v>0</v>
          </cell>
          <cell r="M186">
            <v>403</v>
          </cell>
          <cell r="N186">
            <v>636279.43000000005</v>
          </cell>
          <cell r="O186">
            <v>8291</v>
          </cell>
          <cell r="P186">
            <v>82916.710000000006</v>
          </cell>
          <cell r="Q186">
            <v>12437.506500000001</v>
          </cell>
          <cell r="R186">
            <v>7244</v>
          </cell>
          <cell r="S186">
            <v>4889</v>
          </cell>
          <cell r="T186">
            <v>553362.72</v>
          </cell>
          <cell r="U186">
            <v>138340.68</v>
          </cell>
          <cell r="V186">
            <v>636279.42999999993</v>
          </cell>
          <cell r="W186">
            <v>130.14510738392309</v>
          </cell>
          <cell r="X186">
            <v>150778.18649999998</v>
          </cell>
          <cell r="Y186" t="str">
            <v>2011</v>
          </cell>
          <cell r="Z186" t="str">
            <v>Q1</v>
          </cell>
          <cell r="AA186">
            <v>0</v>
          </cell>
          <cell r="AB186">
            <v>0</v>
          </cell>
          <cell r="AC186" t="str">
            <v>01115</v>
          </cell>
          <cell r="AD186" t="str">
            <v>Lynn Morris</v>
          </cell>
          <cell r="AE186">
            <v>0.25</v>
          </cell>
          <cell r="AG186">
            <v>0.15</v>
          </cell>
          <cell r="AH186" t="str">
            <v>Dominion</v>
          </cell>
          <cell r="AL186" t="b">
            <v>0</v>
          </cell>
          <cell r="AN186" t="str">
            <v>X</v>
          </cell>
        </row>
        <row r="187">
          <cell r="A187" t="str">
            <v>DominionFEB-11</v>
          </cell>
          <cell r="B187" t="b">
            <v>1</v>
          </cell>
          <cell r="C187">
            <v>2</v>
          </cell>
          <cell r="D187">
            <v>348</v>
          </cell>
          <cell r="E187" t="str">
            <v>Dominion</v>
          </cell>
          <cell r="F187" t="str">
            <v>2011 02</v>
          </cell>
          <cell r="G187" t="str">
            <v>FEB-11</v>
          </cell>
          <cell r="H187">
            <v>26922</v>
          </cell>
          <cell r="I187">
            <v>22023</v>
          </cell>
          <cell r="J187">
            <v>22371</v>
          </cell>
          <cell r="K187">
            <v>21873</v>
          </cell>
          <cell r="L187">
            <v>0</v>
          </cell>
          <cell r="M187">
            <v>150</v>
          </cell>
          <cell r="N187">
            <v>690888.4</v>
          </cell>
          <cell r="O187">
            <v>0</v>
          </cell>
          <cell r="P187">
            <v>12175.489999999996</v>
          </cell>
          <cell r="Q187">
            <v>1826.3234999999993</v>
          </cell>
          <cell r="R187">
            <v>7983</v>
          </cell>
          <cell r="S187">
            <v>4978</v>
          </cell>
          <cell r="T187">
            <v>678712.90999999968</v>
          </cell>
          <cell r="U187">
            <v>169678.22749999992</v>
          </cell>
          <cell r="V187">
            <v>690888.39999999967</v>
          </cell>
          <cell r="W187">
            <v>138.78834873443142</v>
          </cell>
          <cell r="X187">
            <v>171504.55099999992</v>
          </cell>
          <cell r="Y187" t="str">
            <v>2011</v>
          </cell>
          <cell r="Z187" t="str">
            <v>Q1</v>
          </cell>
          <cell r="AA187">
            <v>0</v>
          </cell>
          <cell r="AB187">
            <v>0</v>
          </cell>
          <cell r="AC187" t="str">
            <v>01115</v>
          </cell>
          <cell r="AD187" t="str">
            <v>Lynn Morris</v>
          </cell>
          <cell r="AE187">
            <v>0.25</v>
          </cell>
          <cell r="AG187">
            <v>0.15</v>
          </cell>
          <cell r="AH187" t="str">
            <v>Dominion</v>
          </cell>
          <cell r="AL187" t="b">
            <v>0</v>
          </cell>
          <cell r="AN187" t="str">
            <v>X</v>
          </cell>
        </row>
        <row r="188">
          <cell r="A188" t="str">
            <v>DominionMAR-11</v>
          </cell>
          <cell r="B188" t="b">
            <v>1</v>
          </cell>
          <cell r="C188">
            <v>3</v>
          </cell>
          <cell r="D188">
            <v>452</v>
          </cell>
          <cell r="E188" t="str">
            <v>Dominion</v>
          </cell>
          <cell r="F188" t="str">
            <v>2011 03</v>
          </cell>
          <cell r="G188" t="str">
            <v>MAR-11</v>
          </cell>
          <cell r="H188">
            <v>32263</v>
          </cell>
          <cell r="I188">
            <v>26488</v>
          </cell>
          <cell r="J188">
            <v>26940</v>
          </cell>
          <cell r="K188">
            <v>26143</v>
          </cell>
          <cell r="L188">
            <v>0</v>
          </cell>
          <cell r="M188">
            <v>345</v>
          </cell>
          <cell r="N188">
            <v>1009501.25</v>
          </cell>
          <cell r="O188">
            <v>11256</v>
          </cell>
          <cell r="P188">
            <v>127207.67000000001</v>
          </cell>
          <cell r="Q188">
            <v>19081.1505</v>
          </cell>
          <cell r="R188">
            <v>8995</v>
          </cell>
          <cell r="S188">
            <v>5568</v>
          </cell>
          <cell r="T188">
            <v>882293.57999999984</v>
          </cell>
          <cell r="U188">
            <v>220573.39499999996</v>
          </cell>
          <cell r="V188">
            <v>1009501.2499999999</v>
          </cell>
          <cell r="W188">
            <v>181.30410380747125</v>
          </cell>
          <cell r="X188">
            <v>239654.54549999995</v>
          </cell>
          <cell r="Y188" t="str">
            <v>2011</v>
          </cell>
          <cell r="Z188" t="str">
            <v>Q1</v>
          </cell>
          <cell r="AA188">
            <v>0</v>
          </cell>
          <cell r="AB188">
            <v>0</v>
          </cell>
          <cell r="AC188" t="str">
            <v>01115</v>
          </cell>
          <cell r="AD188" t="str">
            <v>Lynn Morris</v>
          </cell>
          <cell r="AE188">
            <v>0.25</v>
          </cell>
          <cell r="AG188">
            <v>0.15</v>
          </cell>
          <cell r="AH188" t="str">
            <v>Dominion</v>
          </cell>
          <cell r="AL188" t="b">
            <v>0</v>
          </cell>
          <cell r="AN188" t="str">
            <v>X</v>
          </cell>
        </row>
        <row r="189">
          <cell r="A189" t="str">
            <v>DominionAPR-11</v>
          </cell>
          <cell r="B189" t="b">
            <v>1</v>
          </cell>
          <cell r="C189">
            <v>4</v>
          </cell>
          <cell r="D189">
            <v>438</v>
          </cell>
          <cell r="E189" t="str">
            <v>Dominion</v>
          </cell>
          <cell r="F189" t="str">
            <v>2011 04</v>
          </cell>
          <cell r="G189" t="str">
            <v>APR-11</v>
          </cell>
          <cell r="H189">
            <v>0</v>
          </cell>
          <cell r="I189">
            <v>24407</v>
          </cell>
          <cell r="J189">
            <v>24845</v>
          </cell>
          <cell r="K189">
            <v>24313</v>
          </cell>
          <cell r="L189">
            <v>0</v>
          </cell>
          <cell r="M189">
            <v>94</v>
          </cell>
          <cell r="N189">
            <v>986149.02</v>
          </cell>
          <cell r="O189">
            <v>11173</v>
          </cell>
          <cell r="P189">
            <v>128395.60000000002</v>
          </cell>
          <cell r="Q189">
            <v>19259.340000000004</v>
          </cell>
          <cell r="R189">
            <v>9035</v>
          </cell>
          <cell r="S189">
            <v>5923</v>
          </cell>
          <cell r="T189">
            <v>857753.42000000016</v>
          </cell>
          <cell r="U189">
            <v>214438.35500000004</v>
          </cell>
          <cell r="V189">
            <v>986149.02000000014</v>
          </cell>
          <cell r="W189">
            <v>166.49485395914235</v>
          </cell>
          <cell r="X189">
            <v>149070</v>
          </cell>
          <cell r="Y189" t="str">
            <v>2011</v>
          </cell>
          <cell r="Z189" t="str">
            <v>Q2</v>
          </cell>
          <cell r="AA189">
            <v>0</v>
          </cell>
          <cell r="AB189">
            <v>0</v>
          </cell>
          <cell r="AC189" t="str">
            <v>01115</v>
          </cell>
          <cell r="AD189" t="str">
            <v>Lynn Morris</v>
          </cell>
          <cell r="AE189">
            <v>0.25</v>
          </cell>
          <cell r="AG189">
            <v>0.15</v>
          </cell>
          <cell r="AH189" t="str">
            <v>Dominion</v>
          </cell>
          <cell r="AL189" t="b">
            <v>0</v>
          </cell>
          <cell r="AN189" t="str">
            <v>X</v>
          </cell>
        </row>
        <row r="190">
          <cell r="A190" t="str">
            <v>DominionMAY-11</v>
          </cell>
          <cell r="B190" t="b">
            <v>1</v>
          </cell>
          <cell r="C190">
            <v>5</v>
          </cell>
          <cell r="D190">
            <v>550</v>
          </cell>
          <cell r="E190" t="str">
            <v>Dominion</v>
          </cell>
          <cell r="F190" t="str">
            <v>2011 05</v>
          </cell>
          <cell r="G190" t="str">
            <v>MAY-11</v>
          </cell>
          <cell r="H190">
            <v>33835</v>
          </cell>
          <cell r="I190">
            <v>28945</v>
          </cell>
          <cell r="J190">
            <v>29495</v>
          </cell>
          <cell r="K190">
            <v>28613</v>
          </cell>
          <cell r="L190">
            <v>0.87173045662775228</v>
          </cell>
          <cell r="M190">
            <v>332</v>
          </cell>
          <cell r="N190">
            <v>997291.86</v>
          </cell>
          <cell r="O190">
            <v>12315</v>
          </cell>
          <cell r="P190">
            <v>162932.48000000001</v>
          </cell>
          <cell r="Q190">
            <v>24439.871999999999</v>
          </cell>
          <cell r="R190">
            <v>9810</v>
          </cell>
          <cell r="S190">
            <v>6078</v>
          </cell>
          <cell r="T190">
            <v>834359.38</v>
          </cell>
          <cell r="U190">
            <v>208589.845</v>
          </cell>
          <cell r="V190">
            <v>997291.86</v>
          </cell>
          <cell r="W190">
            <v>164.0822408687068</v>
          </cell>
          <cell r="X190">
            <v>201738.96</v>
          </cell>
          <cell r="Y190" t="str">
            <v>2011</v>
          </cell>
          <cell r="Z190" t="str">
            <v>Q2</v>
          </cell>
          <cell r="AA190">
            <v>0</v>
          </cell>
          <cell r="AB190">
            <v>0</v>
          </cell>
          <cell r="AC190" t="str">
            <v>01115</v>
          </cell>
          <cell r="AD190" t="str">
            <v>Lynn Morris</v>
          </cell>
          <cell r="AE190">
            <v>0.25</v>
          </cell>
          <cell r="AG190">
            <v>0.15</v>
          </cell>
          <cell r="AH190" t="str">
            <v>Dominion</v>
          </cell>
          <cell r="AL190" t="b">
            <v>0</v>
          </cell>
          <cell r="AN190" t="str">
            <v>X</v>
          </cell>
        </row>
        <row r="191">
          <cell r="A191" t="str">
            <v>DominionJUN-11</v>
          </cell>
          <cell r="B191" t="b">
            <v>1</v>
          </cell>
          <cell r="C191">
            <v>6</v>
          </cell>
          <cell r="D191">
            <v>540</v>
          </cell>
          <cell r="E191" t="str">
            <v>Dominion</v>
          </cell>
          <cell r="F191" t="str">
            <v>2011 06</v>
          </cell>
          <cell r="G191" t="str">
            <v>JUN-11</v>
          </cell>
          <cell r="H191">
            <v>0</v>
          </cell>
          <cell r="I191">
            <v>33597</v>
          </cell>
          <cell r="J191">
            <v>34137</v>
          </cell>
          <cell r="K191">
            <v>33211</v>
          </cell>
          <cell r="L191">
            <v>0</v>
          </cell>
          <cell r="M191">
            <v>386</v>
          </cell>
          <cell r="N191">
            <v>1330788.8600000001</v>
          </cell>
          <cell r="O191">
            <v>14050</v>
          </cell>
          <cell r="P191">
            <v>228425.03000000003</v>
          </cell>
          <cell r="Q191">
            <v>34263.754500000003</v>
          </cell>
          <cell r="R191">
            <v>11262</v>
          </cell>
          <cell r="S191">
            <v>7359</v>
          </cell>
          <cell r="T191">
            <v>1102363.8299999998</v>
          </cell>
          <cell r="U191">
            <v>275590.95749999996</v>
          </cell>
          <cell r="V191">
            <v>1330788.8599999999</v>
          </cell>
          <cell r="W191">
            <v>180.83827422204101</v>
          </cell>
          <cell r="X191">
            <v>239424.7</v>
          </cell>
          <cell r="Y191" t="str">
            <v>2011</v>
          </cell>
          <cell r="Z191" t="str">
            <v>Q2</v>
          </cell>
          <cell r="AA191">
            <v>0</v>
          </cell>
          <cell r="AB191">
            <v>0</v>
          </cell>
          <cell r="AC191" t="str">
            <v>01115</v>
          </cell>
          <cell r="AD191" t="str">
            <v>Lynn Morris</v>
          </cell>
          <cell r="AE191">
            <v>0.25</v>
          </cell>
          <cell r="AG191">
            <v>0.15</v>
          </cell>
          <cell r="AH191" t="str">
            <v>Dominion</v>
          </cell>
          <cell r="AL191" t="b">
            <v>0</v>
          </cell>
          <cell r="AN191" t="str">
            <v>X</v>
          </cell>
        </row>
        <row r="192">
          <cell r="A192" t="str">
            <v>DominionJUL-11</v>
          </cell>
          <cell r="B192" t="b">
            <v>1</v>
          </cell>
          <cell r="C192">
            <v>7</v>
          </cell>
          <cell r="D192">
            <v>643</v>
          </cell>
          <cell r="E192" t="str">
            <v>Dominion</v>
          </cell>
          <cell r="F192" t="str">
            <v>2011 07</v>
          </cell>
          <cell r="G192" t="str">
            <v>JUL-11</v>
          </cell>
          <cell r="H192">
            <v>39005</v>
          </cell>
          <cell r="I192">
            <v>33578</v>
          </cell>
          <cell r="J192">
            <v>34221</v>
          </cell>
          <cell r="K192">
            <v>33195</v>
          </cell>
          <cell r="L192">
            <v>0.87734905781310091</v>
          </cell>
          <cell r="M192">
            <v>383</v>
          </cell>
          <cell r="N192">
            <v>1274861.26</v>
          </cell>
          <cell r="O192">
            <v>0</v>
          </cell>
          <cell r="P192">
            <v>28491</v>
          </cell>
          <cell r="Q192">
            <v>4273.6499999999996</v>
          </cell>
          <cell r="R192">
            <v>11160</v>
          </cell>
          <cell r="S192">
            <v>7467</v>
          </cell>
          <cell r="T192">
            <v>1246370.2600000009</v>
          </cell>
          <cell r="U192">
            <v>311592.56500000024</v>
          </cell>
          <cell r="V192">
            <v>1274861.2600000009</v>
          </cell>
          <cell r="W192">
            <v>170.73272532476241</v>
          </cell>
          <cell r="X192">
            <v>315866.21500000026</v>
          </cell>
          <cell r="Y192" t="str">
            <v>2011</v>
          </cell>
          <cell r="Z192" t="str">
            <v>Q3</v>
          </cell>
          <cell r="AA192">
            <v>0</v>
          </cell>
          <cell r="AB192">
            <v>0</v>
          </cell>
          <cell r="AC192" t="str">
            <v>01115</v>
          </cell>
          <cell r="AD192" t="str">
            <v>Lynn Morris</v>
          </cell>
          <cell r="AE192">
            <v>0.25</v>
          </cell>
          <cell r="AG192">
            <v>0.15</v>
          </cell>
          <cell r="AH192" t="str">
            <v>Dominion</v>
          </cell>
          <cell r="AL192" t="b">
            <v>0</v>
          </cell>
          <cell r="AN192" t="str">
            <v>X</v>
          </cell>
        </row>
        <row r="193">
          <cell r="A193" t="str">
            <v>Dominion WebJAN-11</v>
          </cell>
          <cell r="B193" t="b">
            <v>1</v>
          </cell>
          <cell r="C193">
            <v>1</v>
          </cell>
          <cell r="D193">
            <v>0</v>
          </cell>
          <cell r="E193" t="str">
            <v>Dominion Web</v>
          </cell>
          <cell r="F193" t="str">
            <v>2011 01</v>
          </cell>
          <cell r="G193" t="str">
            <v>JAN-11</v>
          </cell>
          <cell r="H193">
            <v>0</v>
          </cell>
          <cell r="I193">
            <v>8</v>
          </cell>
          <cell r="J193">
            <v>8</v>
          </cell>
          <cell r="K193">
            <v>8</v>
          </cell>
          <cell r="L193">
            <v>0</v>
          </cell>
          <cell r="M193">
            <v>0</v>
          </cell>
          <cell r="N193">
            <v>1058.23</v>
          </cell>
          <cell r="P193">
            <v>0</v>
          </cell>
          <cell r="Q193">
            <v>0</v>
          </cell>
          <cell r="R193">
            <v>6</v>
          </cell>
          <cell r="S193">
            <v>8</v>
          </cell>
          <cell r="T193">
            <v>1058.2300000000002</v>
          </cell>
          <cell r="U193">
            <v>158.73450000000003</v>
          </cell>
          <cell r="V193">
            <v>1058.2300000000002</v>
          </cell>
          <cell r="W193">
            <v>132.27875000000003</v>
          </cell>
          <cell r="X193">
            <v>158.73450000000003</v>
          </cell>
          <cell r="Y193" t="str">
            <v>2011</v>
          </cell>
          <cell r="Z193" t="str">
            <v>Q1</v>
          </cell>
          <cell r="AA193">
            <v>0</v>
          </cell>
          <cell r="AB193">
            <v>0</v>
          </cell>
          <cell r="AC193" t="str">
            <v>01123</v>
          </cell>
          <cell r="AD193" t="str">
            <v>Lynn Morris</v>
          </cell>
          <cell r="AE193">
            <v>0.15</v>
          </cell>
          <cell r="AG193">
            <v>0.15</v>
          </cell>
          <cell r="AH193" t="str">
            <v>Dominion</v>
          </cell>
          <cell r="AL193" t="b">
            <v>0</v>
          </cell>
          <cell r="AN193" t="str">
            <v>X</v>
          </cell>
        </row>
        <row r="194">
          <cell r="A194" t="str">
            <v>Dominion WebFEB-11</v>
          </cell>
          <cell r="B194" t="b">
            <v>1</v>
          </cell>
          <cell r="C194">
            <v>2</v>
          </cell>
          <cell r="D194">
            <v>0</v>
          </cell>
          <cell r="E194" t="str">
            <v>Dominion Web</v>
          </cell>
          <cell r="F194" t="str">
            <v>2011 02</v>
          </cell>
          <cell r="G194" t="str">
            <v>FEB-11</v>
          </cell>
          <cell r="H194">
            <v>0</v>
          </cell>
          <cell r="I194">
            <v>12</v>
          </cell>
          <cell r="J194">
            <v>12</v>
          </cell>
          <cell r="K194">
            <v>12</v>
          </cell>
          <cell r="L194">
            <v>0</v>
          </cell>
          <cell r="M194">
            <v>0</v>
          </cell>
          <cell r="N194">
            <v>536.02</v>
          </cell>
          <cell r="P194">
            <v>9</v>
          </cell>
          <cell r="Q194">
            <v>1.3499999999999999</v>
          </cell>
          <cell r="R194">
            <v>5</v>
          </cell>
          <cell r="S194">
            <v>6</v>
          </cell>
          <cell r="T194">
            <v>527.0200000000001</v>
          </cell>
          <cell r="U194">
            <v>79.052999999999997</v>
          </cell>
          <cell r="V194">
            <v>536.0200000000001</v>
          </cell>
          <cell r="W194">
            <v>89.336666666666687</v>
          </cell>
          <cell r="X194">
            <v>80.402999999999992</v>
          </cell>
          <cell r="Y194" t="str">
            <v>2011</v>
          </cell>
          <cell r="Z194" t="str">
            <v>Q1</v>
          </cell>
          <cell r="AA194">
            <v>0</v>
          </cell>
          <cell r="AB194">
            <v>0</v>
          </cell>
          <cell r="AC194" t="str">
            <v>01123</v>
          </cell>
          <cell r="AD194" t="str">
            <v>Lynn Morris</v>
          </cell>
          <cell r="AE194">
            <v>0.15</v>
          </cell>
          <cell r="AG194">
            <v>0.15</v>
          </cell>
          <cell r="AH194" t="str">
            <v>Dominion</v>
          </cell>
          <cell r="AL194" t="b">
            <v>0</v>
          </cell>
          <cell r="AN194" t="str">
            <v>X</v>
          </cell>
        </row>
        <row r="195">
          <cell r="A195" t="str">
            <v>Dominion WebMAR-11</v>
          </cell>
          <cell r="B195" t="b">
            <v>1</v>
          </cell>
          <cell r="C195">
            <v>3</v>
          </cell>
          <cell r="D195">
            <v>0</v>
          </cell>
          <cell r="E195" t="str">
            <v>Dominion Web</v>
          </cell>
          <cell r="F195" t="str">
            <v>2011 03</v>
          </cell>
          <cell r="G195" t="str">
            <v>MAR-11</v>
          </cell>
          <cell r="H195">
            <v>0</v>
          </cell>
          <cell r="I195">
            <v>19</v>
          </cell>
          <cell r="J195">
            <v>19</v>
          </cell>
          <cell r="K195">
            <v>19</v>
          </cell>
          <cell r="L195">
            <v>0</v>
          </cell>
          <cell r="M195">
            <v>0</v>
          </cell>
          <cell r="N195">
            <v>1538.26</v>
          </cell>
          <cell r="P195">
            <v>6</v>
          </cell>
          <cell r="Q195">
            <v>0.89999999999999991</v>
          </cell>
          <cell r="R195">
            <v>8</v>
          </cell>
          <cell r="S195">
            <v>15</v>
          </cell>
          <cell r="T195">
            <v>1532.26</v>
          </cell>
          <cell r="U195">
            <v>229.839</v>
          </cell>
          <cell r="V195">
            <v>1538.26</v>
          </cell>
          <cell r="W195">
            <v>102.55066666666667</v>
          </cell>
          <cell r="X195">
            <v>230.739</v>
          </cell>
          <cell r="Y195" t="str">
            <v>2011</v>
          </cell>
          <cell r="Z195" t="str">
            <v>Q1</v>
          </cell>
          <cell r="AA195">
            <v>0</v>
          </cell>
          <cell r="AB195">
            <v>0</v>
          </cell>
          <cell r="AC195" t="str">
            <v>01123</v>
          </cell>
          <cell r="AD195" t="str">
            <v>Lynn Morris</v>
          </cell>
          <cell r="AE195">
            <v>0.15</v>
          </cell>
          <cell r="AG195">
            <v>0.15</v>
          </cell>
          <cell r="AH195" t="str">
            <v>Dominion</v>
          </cell>
          <cell r="AL195" t="b">
            <v>0</v>
          </cell>
          <cell r="AN195" t="str">
            <v>X</v>
          </cell>
        </row>
        <row r="196">
          <cell r="A196" t="str">
            <v>Dominion WebAPR-11</v>
          </cell>
          <cell r="B196" t="b">
            <v>1</v>
          </cell>
          <cell r="C196">
            <v>4</v>
          </cell>
          <cell r="D196">
            <v>0</v>
          </cell>
          <cell r="E196" t="str">
            <v>Dominion Web</v>
          </cell>
          <cell r="F196" t="str">
            <v>2011 04</v>
          </cell>
          <cell r="G196" t="str">
            <v>APR-11</v>
          </cell>
          <cell r="H196">
            <v>0</v>
          </cell>
          <cell r="I196">
            <v>9</v>
          </cell>
          <cell r="J196">
            <v>9</v>
          </cell>
          <cell r="K196">
            <v>9</v>
          </cell>
          <cell r="L196">
            <v>0</v>
          </cell>
          <cell r="M196">
            <v>0</v>
          </cell>
          <cell r="N196">
            <v>1728.94</v>
          </cell>
          <cell r="P196">
            <v>4.5</v>
          </cell>
          <cell r="Q196">
            <v>0.67499999999999993</v>
          </cell>
          <cell r="R196">
            <v>5</v>
          </cell>
          <cell r="S196">
            <v>9</v>
          </cell>
          <cell r="T196">
            <v>1724.4399999999998</v>
          </cell>
          <cell r="U196">
            <v>258.66599999999994</v>
          </cell>
          <cell r="V196">
            <v>1728.9399999999998</v>
          </cell>
          <cell r="W196">
            <v>192.10444444444443</v>
          </cell>
          <cell r="X196">
            <v>259.34099999999995</v>
          </cell>
          <cell r="Y196" t="str">
            <v>2011</v>
          </cell>
          <cell r="Z196" t="str">
            <v>Q2</v>
          </cell>
          <cell r="AA196">
            <v>0</v>
          </cell>
          <cell r="AB196">
            <v>0</v>
          </cell>
          <cell r="AC196" t="str">
            <v>01123</v>
          </cell>
          <cell r="AD196" t="str">
            <v>Lynn Morris</v>
          </cell>
          <cell r="AE196">
            <v>0.15</v>
          </cell>
          <cell r="AG196">
            <v>0.15</v>
          </cell>
          <cell r="AH196" t="str">
            <v>Dominion</v>
          </cell>
          <cell r="AL196" t="b">
            <v>0</v>
          </cell>
          <cell r="AN196" t="str">
            <v>X</v>
          </cell>
        </row>
        <row r="197">
          <cell r="A197" t="str">
            <v>Dominion WebMAY-11</v>
          </cell>
          <cell r="B197" t="b">
            <v>1</v>
          </cell>
          <cell r="C197">
            <v>5</v>
          </cell>
          <cell r="D197">
            <v>0</v>
          </cell>
          <cell r="E197" t="str">
            <v>Dominion Web</v>
          </cell>
          <cell r="F197" t="str">
            <v>2011 05</v>
          </cell>
          <cell r="G197" t="str">
            <v>MAY-11</v>
          </cell>
          <cell r="H197">
            <v>0</v>
          </cell>
          <cell r="I197">
            <v>15</v>
          </cell>
          <cell r="J197">
            <v>15</v>
          </cell>
          <cell r="K197">
            <v>15</v>
          </cell>
          <cell r="L197">
            <v>0</v>
          </cell>
          <cell r="M197">
            <v>0</v>
          </cell>
          <cell r="N197">
            <v>1675.74</v>
          </cell>
          <cell r="P197">
            <v>6.95</v>
          </cell>
          <cell r="Q197">
            <v>1.0425</v>
          </cell>
          <cell r="R197">
            <v>7</v>
          </cell>
          <cell r="S197">
            <v>15</v>
          </cell>
          <cell r="T197">
            <v>1668.7900000000002</v>
          </cell>
          <cell r="U197">
            <v>250.31850000000003</v>
          </cell>
          <cell r="V197">
            <v>1675.7400000000002</v>
          </cell>
          <cell r="W197">
            <v>111.71600000000002</v>
          </cell>
          <cell r="X197">
            <v>251.36100000000002</v>
          </cell>
          <cell r="Y197" t="str">
            <v>2011</v>
          </cell>
          <cell r="Z197" t="str">
            <v>Q2</v>
          </cell>
          <cell r="AA197">
            <v>0</v>
          </cell>
          <cell r="AB197">
            <v>0</v>
          </cell>
          <cell r="AC197" t="str">
            <v>01123</v>
          </cell>
          <cell r="AD197" t="str">
            <v>Lynn Morris</v>
          </cell>
          <cell r="AE197">
            <v>0.15</v>
          </cell>
          <cell r="AG197">
            <v>0.15</v>
          </cell>
          <cell r="AH197" t="str">
            <v>Dominion</v>
          </cell>
          <cell r="AL197" t="b">
            <v>0</v>
          </cell>
          <cell r="AN197" t="str">
            <v>X</v>
          </cell>
        </row>
        <row r="198">
          <cell r="A198" t="str">
            <v>Dominion WebJUN-11</v>
          </cell>
          <cell r="B198" t="b">
            <v>1</v>
          </cell>
          <cell r="C198">
            <v>6</v>
          </cell>
          <cell r="D198">
            <v>0</v>
          </cell>
          <cell r="E198" t="str">
            <v>Dominion Web</v>
          </cell>
          <cell r="F198" t="str">
            <v>2011 06</v>
          </cell>
          <cell r="G198" t="str">
            <v>JUN-11</v>
          </cell>
          <cell r="H198">
            <v>0</v>
          </cell>
          <cell r="I198">
            <v>9</v>
          </cell>
          <cell r="J198">
            <v>9</v>
          </cell>
          <cell r="K198">
            <v>9</v>
          </cell>
          <cell r="L198">
            <v>0</v>
          </cell>
          <cell r="M198">
            <v>0</v>
          </cell>
          <cell r="N198">
            <v>1837.11</v>
          </cell>
          <cell r="P198">
            <v>6</v>
          </cell>
          <cell r="Q198">
            <v>0.89999999999999991</v>
          </cell>
          <cell r="R198">
            <v>8</v>
          </cell>
          <cell r="S198">
            <v>15</v>
          </cell>
          <cell r="T198">
            <v>1831.1100000000001</v>
          </cell>
          <cell r="U198">
            <v>274.66649999999998</v>
          </cell>
          <cell r="V198">
            <v>1837.1100000000001</v>
          </cell>
          <cell r="W198">
            <v>122.474</v>
          </cell>
          <cell r="X198">
            <v>338.95</v>
          </cell>
          <cell r="Y198" t="str">
            <v>2011</v>
          </cell>
          <cell r="Z198" t="str">
            <v>Q2</v>
          </cell>
          <cell r="AA198">
            <v>0</v>
          </cell>
          <cell r="AB198">
            <v>0</v>
          </cell>
          <cell r="AC198" t="str">
            <v>01123</v>
          </cell>
          <cell r="AD198" t="str">
            <v>Lynn Morris</v>
          </cell>
          <cell r="AE198">
            <v>0.15</v>
          </cell>
          <cell r="AG198">
            <v>0.15</v>
          </cell>
          <cell r="AH198" t="str">
            <v>Dominion</v>
          </cell>
          <cell r="AL198" t="b">
            <v>0</v>
          </cell>
          <cell r="AN198" t="str">
            <v>X</v>
          </cell>
        </row>
        <row r="199">
          <cell r="A199" t="str">
            <v>Dominion WebJUL-11</v>
          </cell>
          <cell r="B199" t="b">
            <v>1</v>
          </cell>
          <cell r="C199">
            <v>7</v>
          </cell>
          <cell r="D199">
            <v>0</v>
          </cell>
          <cell r="E199" t="str">
            <v>Dominion Web</v>
          </cell>
          <cell r="F199" t="str">
            <v>2011 07</v>
          </cell>
          <cell r="G199" t="str">
            <v>JUL-11</v>
          </cell>
          <cell r="H199">
            <v>0</v>
          </cell>
          <cell r="I199">
            <v>11</v>
          </cell>
          <cell r="J199">
            <v>11</v>
          </cell>
          <cell r="K199">
            <v>11</v>
          </cell>
          <cell r="L199">
            <v>0</v>
          </cell>
          <cell r="M199">
            <v>0</v>
          </cell>
          <cell r="N199">
            <v>3463.58</v>
          </cell>
          <cell r="P199">
            <v>0</v>
          </cell>
          <cell r="Q199">
            <v>0</v>
          </cell>
          <cell r="R199">
            <v>6</v>
          </cell>
          <cell r="S199">
            <v>25</v>
          </cell>
          <cell r="T199">
            <v>3463.579999999999</v>
          </cell>
          <cell r="U199">
            <v>519.53699999999981</v>
          </cell>
          <cell r="V199">
            <v>3463.579999999999</v>
          </cell>
          <cell r="W199">
            <v>138.54319999999996</v>
          </cell>
          <cell r="X199">
            <v>519.53699999999981</v>
          </cell>
          <cell r="Y199" t="str">
            <v>2011</v>
          </cell>
          <cell r="Z199" t="str">
            <v>Q3</v>
          </cell>
          <cell r="AA199">
            <v>0</v>
          </cell>
          <cell r="AB199">
            <v>0</v>
          </cell>
          <cell r="AC199" t="str">
            <v>01123</v>
          </cell>
          <cell r="AD199" t="str">
            <v>Lynn Morris</v>
          </cell>
          <cell r="AE199">
            <v>0.15</v>
          </cell>
          <cell r="AG199">
            <v>0.15</v>
          </cell>
          <cell r="AH199" t="str">
            <v>Dominion</v>
          </cell>
          <cell r="AL199" t="b">
            <v>0</v>
          </cell>
          <cell r="AN199" t="str">
            <v>X</v>
          </cell>
        </row>
        <row r="200">
          <cell r="A200" t="str">
            <v>Duke CarolinasJAN-11</v>
          </cell>
          <cell r="B200" t="b">
            <v>1</v>
          </cell>
          <cell r="C200">
            <v>1</v>
          </cell>
          <cell r="D200">
            <v>111</v>
          </cell>
          <cell r="E200" t="str">
            <v>Duke Carolinas</v>
          </cell>
          <cell r="F200" t="str">
            <v>2011 01</v>
          </cell>
          <cell r="G200" t="str">
            <v>JAN-11</v>
          </cell>
          <cell r="H200">
            <v>0</v>
          </cell>
          <cell r="I200">
            <v>6788</v>
          </cell>
          <cell r="J200">
            <v>6899</v>
          </cell>
          <cell r="K200">
            <v>6447</v>
          </cell>
          <cell r="L200">
            <v>0</v>
          </cell>
          <cell r="M200">
            <v>341</v>
          </cell>
          <cell r="N200">
            <v>80915.88</v>
          </cell>
          <cell r="P200">
            <v>0</v>
          </cell>
          <cell r="Q200">
            <v>0</v>
          </cell>
          <cell r="R200">
            <v>1852</v>
          </cell>
          <cell r="S200">
            <v>770</v>
          </cell>
          <cell r="T200">
            <v>80915.87999999999</v>
          </cell>
          <cell r="U200">
            <v>0</v>
          </cell>
          <cell r="V200">
            <v>80915.87999999999</v>
          </cell>
          <cell r="W200">
            <v>105.08555844155843</v>
          </cell>
          <cell r="X200">
            <v>18035.5</v>
          </cell>
          <cell r="Y200" t="str">
            <v>2011</v>
          </cell>
          <cell r="Z200" t="str">
            <v>Q1</v>
          </cell>
          <cell r="AA200">
            <v>0</v>
          </cell>
          <cell r="AB200">
            <v>0</v>
          </cell>
          <cell r="AC200" t="str">
            <v>01121</v>
          </cell>
          <cell r="AD200" t="str">
            <v>Susan Osbeck</v>
          </cell>
          <cell r="AF200">
            <v>3.5</v>
          </cell>
          <cell r="AH200" t="str">
            <v>Duke Carolinas</v>
          </cell>
          <cell r="AL200" t="b">
            <v>0</v>
          </cell>
          <cell r="AN200" t="str">
            <v>X</v>
          </cell>
        </row>
        <row r="201">
          <cell r="A201" t="str">
            <v>Duke CarolinasFEB-11</v>
          </cell>
          <cell r="B201" t="b">
            <v>1</v>
          </cell>
          <cell r="C201">
            <v>2</v>
          </cell>
          <cell r="D201">
            <v>144</v>
          </cell>
          <cell r="E201" t="str">
            <v>Duke Carolinas</v>
          </cell>
          <cell r="F201" t="str">
            <v>2011 02</v>
          </cell>
          <cell r="G201" t="str">
            <v>FEB-11</v>
          </cell>
          <cell r="H201">
            <v>0</v>
          </cell>
          <cell r="I201">
            <v>8525</v>
          </cell>
          <cell r="J201">
            <v>8669</v>
          </cell>
          <cell r="K201">
            <v>8136</v>
          </cell>
          <cell r="L201">
            <v>0</v>
          </cell>
          <cell r="M201">
            <v>389</v>
          </cell>
          <cell r="N201">
            <v>141254.53</v>
          </cell>
          <cell r="P201">
            <v>4445.8500000000004</v>
          </cell>
          <cell r="Q201">
            <v>0</v>
          </cell>
          <cell r="R201">
            <v>2555</v>
          </cell>
          <cell r="S201">
            <v>1189</v>
          </cell>
          <cell r="T201">
            <v>136808.67999999982</v>
          </cell>
          <cell r="U201">
            <v>0</v>
          </cell>
          <cell r="V201">
            <v>141254.52999999982</v>
          </cell>
          <cell r="W201">
            <v>118.8011185870478</v>
          </cell>
          <cell r="X201">
            <v>20940.5</v>
          </cell>
          <cell r="Y201" t="str">
            <v>2011</v>
          </cell>
          <cell r="Z201" t="str">
            <v>Q1</v>
          </cell>
          <cell r="AA201">
            <v>0</v>
          </cell>
          <cell r="AB201">
            <v>0</v>
          </cell>
          <cell r="AC201" t="str">
            <v>01121</v>
          </cell>
          <cell r="AD201" t="str">
            <v>Susan Osbeck</v>
          </cell>
          <cell r="AF201">
            <v>3.5</v>
          </cell>
          <cell r="AH201" t="str">
            <v>Duke Carolinas</v>
          </cell>
          <cell r="AL201" t="b">
            <v>0</v>
          </cell>
          <cell r="AN201" t="str">
            <v>X</v>
          </cell>
        </row>
        <row r="202">
          <cell r="A202" t="str">
            <v>Duke CarolinasMAR-11</v>
          </cell>
          <cell r="B202" t="b">
            <v>1</v>
          </cell>
          <cell r="C202">
            <v>3</v>
          </cell>
          <cell r="D202">
            <v>175</v>
          </cell>
          <cell r="E202" t="str">
            <v>Duke Carolinas</v>
          </cell>
          <cell r="F202" t="str">
            <v>2011 03</v>
          </cell>
          <cell r="G202" t="str">
            <v>MAR-11</v>
          </cell>
          <cell r="H202">
            <v>0</v>
          </cell>
          <cell r="I202">
            <v>9445</v>
          </cell>
          <cell r="J202">
            <v>9620</v>
          </cell>
          <cell r="K202">
            <v>9061</v>
          </cell>
          <cell r="L202">
            <v>0</v>
          </cell>
          <cell r="M202">
            <v>384</v>
          </cell>
          <cell r="N202">
            <v>167355.57999999999</v>
          </cell>
          <cell r="P202">
            <v>5083.38</v>
          </cell>
          <cell r="Q202">
            <v>0</v>
          </cell>
          <cell r="R202">
            <v>2733</v>
          </cell>
          <cell r="S202">
            <v>1329</v>
          </cell>
          <cell r="T202">
            <v>162272.20000000004</v>
          </cell>
          <cell r="U202">
            <v>0</v>
          </cell>
          <cell r="V202">
            <v>167355.58000000005</v>
          </cell>
          <cell r="W202">
            <v>125.9259443190369</v>
          </cell>
          <cell r="X202">
            <v>25529</v>
          </cell>
          <cell r="Y202" t="str">
            <v>2011</v>
          </cell>
          <cell r="Z202" t="str">
            <v>Q1</v>
          </cell>
          <cell r="AA202">
            <v>0</v>
          </cell>
          <cell r="AB202">
            <v>0</v>
          </cell>
          <cell r="AC202" t="str">
            <v>01121</v>
          </cell>
          <cell r="AD202" t="str">
            <v>Susan Osbeck</v>
          </cell>
          <cell r="AF202">
            <v>3.5</v>
          </cell>
          <cell r="AH202" t="str">
            <v>Duke Carolinas</v>
          </cell>
          <cell r="AL202" t="b">
            <v>0</v>
          </cell>
          <cell r="AN202" t="str">
            <v>X</v>
          </cell>
        </row>
        <row r="203">
          <cell r="A203" t="str">
            <v>Duke CarolinasAPR-11</v>
          </cell>
          <cell r="B203" t="b">
            <v>1</v>
          </cell>
          <cell r="C203">
            <v>4</v>
          </cell>
          <cell r="D203">
            <v>141</v>
          </cell>
          <cell r="E203" t="str">
            <v>Duke Carolinas</v>
          </cell>
          <cell r="F203" t="str">
            <v>2011 04</v>
          </cell>
          <cell r="G203" t="str">
            <v>APR-11</v>
          </cell>
          <cell r="H203">
            <v>0</v>
          </cell>
          <cell r="I203">
            <v>9074</v>
          </cell>
          <cell r="J203">
            <v>9215</v>
          </cell>
          <cell r="K203">
            <v>8681</v>
          </cell>
          <cell r="L203">
            <v>0</v>
          </cell>
          <cell r="M203">
            <v>393</v>
          </cell>
          <cell r="N203">
            <v>136500.42000000001</v>
          </cell>
          <cell r="P203">
            <v>5278.4</v>
          </cell>
          <cell r="Q203">
            <v>0</v>
          </cell>
          <cell r="R203">
            <v>2687</v>
          </cell>
          <cell r="S203">
            <v>1088</v>
          </cell>
          <cell r="T203">
            <v>131222.01999999999</v>
          </cell>
          <cell r="U203">
            <v>0</v>
          </cell>
          <cell r="V203">
            <v>136500.41999999998</v>
          </cell>
          <cell r="W203">
            <v>125.45994485294116</v>
          </cell>
          <cell r="X203">
            <v>24552.5</v>
          </cell>
          <cell r="Y203" t="str">
            <v>2011</v>
          </cell>
          <cell r="Z203" t="str">
            <v>Q2</v>
          </cell>
          <cell r="AA203">
            <v>0</v>
          </cell>
          <cell r="AB203">
            <v>0</v>
          </cell>
          <cell r="AC203" t="str">
            <v>01121</v>
          </cell>
          <cell r="AD203" t="str">
            <v>Susan Osbeck</v>
          </cell>
          <cell r="AF203">
            <v>3.5</v>
          </cell>
          <cell r="AH203" t="str">
            <v>Duke Carolinas</v>
          </cell>
          <cell r="AL203" t="b">
            <v>0</v>
          </cell>
          <cell r="AN203" t="str">
            <v>X</v>
          </cell>
        </row>
        <row r="204">
          <cell r="A204" t="str">
            <v>Duke CarolinasMAY-11</v>
          </cell>
          <cell r="B204" t="b">
            <v>1</v>
          </cell>
          <cell r="C204">
            <v>5</v>
          </cell>
          <cell r="D204">
            <v>147</v>
          </cell>
          <cell r="E204" t="str">
            <v>Duke Carolinas</v>
          </cell>
          <cell r="F204" t="str">
            <v>2011 05</v>
          </cell>
          <cell r="G204" t="str">
            <v>MAY-11</v>
          </cell>
          <cell r="H204">
            <v>0</v>
          </cell>
          <cell r="I204">
            <v>10667</v>
          </cell>
          <cell r="J204">
            <v>10814</v>
          </cell>
          <cell r="K204">
            <v>10122</v>
          </cell>
          <cell r="L204">
            <v>0</v>
          </cell>
          <cell r="M204">
            <v>545</v>
          </cell>
          <cell r="N204">
            <v>178536.8</v>
          </cell>
          <cell r="P204">
            <v>12571.94</v>
          </cell>
          <cell r="Q204">
            <v>0</v>
          </cell>
          <cell r="R204">
            <v>3138</v>
          </cell>
          <cell r="S204">
            <v>1378</v>
          </cell>
          <cell r="T204">
            <v>165964.86000000002</v>
          </cell>
          <cell r="U204">
            <v>0</v>
          </cell>
          <cell r="V204">
            <v>178536.80000000002</v>
          </cell>
          <cell r="W204">
            <v>129.56226415094341</v>
          </cell>
          <cell r="X204">
            <v>28980</v>
          </cell>
          <cell r="Y204" t="str">
            <v>2011</v>
          </cell>
          <cell r="Z204" t="str">
            <v>Q2</v>
          </cell>
          <cell r="AA204">
            <v>0</v>
          </cell>
          <cell r="AB204">
            <v>0</v>
          </cell>
          <cell r="AC204" t="str">
            <v>01121</v>
          </cell>
          <cell r="AD204" t="str">
            <v>Susan Osbeck</v>
          </cell>
          <cell r="AF204">
            <v>3.5</v>
          </cell>
          <cell r="AH204" t="str">
            <v>Duke Carolinas</v>
          </cell>
          <cell r="AL204" t="b">
            <v>0</v>
          </cell>
          <cell r="AN204" t="str">
            <v>X</v>
          </cell>
        </row>
        <row r="205">
          <cell r="A205" t="str">
            <v>Duke CarolinasJUN-11</v>
          </cell>
          <cell r="B205" t="b">
            <v>1</v>
          </cell>
          <cell r="C205">
            <v>6</v>
          </cell>
          <cell r="D205">
            <v>193</v>
          </cell>
          <cell r="E205" t="str">
            <v>Duke Carolinas</v>
          </cell>
          <cell r="F205" t="str">
            <v>2011 06</v>
          </cell>
          <cell r="G205" t="str">
            <v>JUN-11</v>
          </cell>
          <cell r="H205">
            <v>0</v>
          </cell>
          <cell r="I205">
            <v>12172</v>
          </cell>
          <cell r="J205">
            <v>12365</v>
          </cell>
          <cell r="K205">
            <v>11708</v>
          </cell>
          <cell r="L205">
            <v>0</v>
          </cell>
          <cell r="M205">
            <v>464</v>
          </cell>
          <cell r="N205">
            <v>222378.68</v>
          </cell>
          <cell r="P205">
            <v>29305.3</v>
          </cell>
          <cell r="Q205">
            <v>0</v>
          </cell>
          <cell r="R205">
            <v>3427</v>
          </cell>
          <cell r="S205">
            <v>1670</v>
          </cell>
          <cell r="T205">
            <v>193073.37999999998</v>
          </cell>
          <cell r="U205">
            <v>0</v>
          </cell>
          <cell r="V205">
            <v>222378.67999999996</v>
          </cell>
          <cell r="W205">
            <v>133.16088622754489</v>
          </cell>
          <cell r="X205">
            <v>33467</v>
          </cell>
          <cell r="Y205" t="str">
            <v>2011</v>
          </cell>
          <cell r="Z205" t="str">
            <v>Q2</v>
          </cell>
          <cell r="AA205">
            <v>0</v>
          </cell>
          <cell r="AB205">
            <v>0</v>
          </cell>
          <cell r="AC205" t="str">
            <v>01121</v>
          </cell>
          <cell r="AD205" t="str">
            <v>Susan Osbeck</v>
          </cell>
          <cell r="AF205">
            <v>3.5</v>
          </cell>
          <cell r="AH205" t="str">
            <v>Duke Carolinas</v>
          </cell>
          <cell r="AL205" t="b">
            <v>0</v>
          </cell>
          <cell r="AN205" t="str">
            <v>X</v>
          </cell>
        </row>
        <row r="206">
          <cell r="A206" t="str">
            <v>Duke CarolinasJUL-11</v>
          </cell>
          <cell r="B206" t="b">
            <v>1</v>
          </cell>
          <cell r="C206">
            <v>7</v>
          </cell>
          <cell r="D206">
            <v>212</v>
          </cell>
          <cell r="E206" t="str">
            <v>Duke Carolinas</v>
          </cell>
          <cell r="F206" t="str">
            <v>2011 07</v>
          </cell>
          <cell r="G206" t="str">
            <v>JUL-11</v>
          </cell>
          <cell r="H206">
            <v>0</v>
          </cell>
          <cell r="I206">
            <v>13264</v>
          </cell>
          <cell r="J206">
            <v>13476</v>
          </cell>
          <cell r="K206">
            <v>12572</v>
          </cell>
          <cell r="L206">
            <v>0</v>
          </cell>
          <cell r="M206">
            <v>692</v>
          </cell>
          <cell r="N206">
            <v>238355.35</v>
          </cell>
          <cell r="P206">
            <v>9840</v>
          </cell>
          <cell r="Q206">
            <v>0</v>
          </cell>
          <cell r="R206">
            <v>3588</v>
          </cell>
          <cell r="S206">
            <v>1866</v>
          </cell>
          <cell r="T206">
            <v>228515.35000000006</v>
          </cell>
          <cell r="U206">
            <v>0</v>
          </cell>
          <cell r="V206">
            <v>238355.35000000006</v>
          </cell>
          <cell r="W206">
            <v>127.73598606645234</v>
          </cell>
          <cell r="X206">
            <v>35560</v>
          </cell>
          <cell r="Y206" t="str">
            <v>2011</v>
          </cell>
          <cell r="Z206" t="str">
            <v>Q3</v>
          </cell>
          <cell r="AA206">
            <v>0</v>
          </cell>
          <cell r="AB206">
            <v>0</v>
          </cell>
          <cell r="AC206" t="str">
            <v>01121</v>
          </cell>
          <cell r="AD206" t="str">
            <v>Susan Osbeck</v>
          </cell>
          <cell r="AF206">
            <v>3.5</v>
          </cell>
          <cell r="AH206" t="str">
            <v>Duke Carolinas</v>
          </cell>
          <cell r="AL206" t="b">
            <v>0</v>
          </cell>
          <cell r="AN206" t="str">
            <v>X</v>
          </cell>
        </row>
        <row r="207">
          <cell r="A207" t="str">
            <v>Duke Carolinas WebJAN-11</v>
          </cell>
          <cell r="B207" t="b">
            <v>1</v>
          </cell>
          <cell r="C207">
            <v>1</v>
          </cell>
          <cell r="D207">
            <v>25</v>
          </cell>
          <cell r="E207" t="str">
            <v>Duke Carolinas Web</v>
          </cell>
          <cell r="F207" t="str">
            <v>2011 01</v>
          </cell>
          <cell r="G207" t="str">
            <v>JAN-11</v>
          </cell>
          <cell r="H207">
            <v>0</v>
          </cell>
          <cell r="I207">
            <v>0</v>
          </cell>
          <cell r="J207">
            <v>25</v>
          </cell>
          <cell r="K207">
            <v>0</v>
          </cell>
          <cell r="L207">
            <v>0</v>
          </cell>
          <cell r="M207">
            <v>0</v>
          </cell>
          <cell r="N207">
            <v>1828.77</v>
          </cell>
          <cell r="P207">
            <v>0</v>
          </cell>
          <cell r="Q207">
            <v>0</v>
          </cell>
          <cell r="R207">
            <v>15</v>
          </cell>
          <cell r="S207">
            <v>18</v>
          </cell>
          <cell r="T207">
            <v>1828.7699999999998</v>
          </cell>
          <cell r="U207">
            <v>0</v>
          </cell>
          <cell r="V207">
            <v>1828.7699999999998</v>
          </cell>
          <cell r="W207">
            <v>101.59833333333331</v>
          </cell>
          <cell r="X207">
            <v>0</v>
          </cell>
          <cell r="Y207" t="str">
            <v>2011</v>
          </cell>
          <cell r="Z207" t="str">
            <v>Q1</v>
          </cell>
          <cell r="AA207">
            <v>0</v>
          </cell>
          <cell r="AB207">
            <v>0</v>
          </cell>
          <cell r="AC207" t="str">
            <v>01122</v>
          </cell>
          <cell r="AD207" t="str">
            <v>Susan Osbeck</v>
          </cell>
          <cell r="AF207">
            <v>3.5</v>
          </cell>
          <cell r="AH207" t="str">
            <v>Duke Carolinas</v>
          </cell>
          <cell r="AL207" t="b">
            <v>0</v>
          </cell>
          <cell r="AN207" t="str">
            <v>X</v>
          </cell>
        </row>
        <row r="208">
          <cell r="A208" t="str">
            <v>Duke Carolinas WebFEB-11</v>
          </cell>
          <cell r="B208" t="b">
            <v>1</v>
          </cell>
          <cell r="C208">
            <v>2</v>
          </cell>
          <cell r="D208">
            <v>43</v>
          </cell>
          <cell r="E208" t="str">
            <v>Duke Carolinas Web</v>
          </cell>
          <cell r="F208" t="str">
            <v>2011 02</v>
          </cell>
          <cell r="G208" t="str">
            <v>FEB-11</v>
          </cell>
          <cell r="H208">
            <v>0</v>
          </cell>
          <cell r="I208">
            <v>0</v>
          </cell>
          <cell r="J208">
            <v>43</v>
          </cell>
          <cell r="K208">
            <v>0</v>
          </cell>
          <cell r="L208">
            <v>0</v>
          </cell>
          <cell r="M208">
            <v>0</v>
          </cell>
          <cell r="N208">
            <v>2772.23</v>
          </cell>
          <cell r="P208">
            <v>10.5</v>
          </cell>
          <cell r="Q208">
            <v>0</v>
          </cell>
          <cell r="R208">
            <v>21</v>
          </cell>
          <cell r="S208">
            <v>23</v>
          </cell>
          <cell r="T208">
            <v>2761.7299999999996</v>
          </cell>
          <cell r="U208">
            <v>0</v>
          </cell>
          <cell r="V208">
            <v>2772.2299999999996</v>
          </cell>
          <cell r="W208">
            <v>120.53173913043476</v>
          </cell>
          <cell r="X208">
            <v>0</v>
          </cell>
          <cell r="Y208" t="str">
            <v>2011</v>
          </cell>
          <cell r="Z208" t="str">
            <v>Q1</v>
          </cell>
          <cell r="AA208">
            <v>0</v>
          </cell>
          <cell r="AB208">
            <v>0</v>
          </cell>
          <cell r="AC208" t="str">
            <v>01122</v>
          </cell>
          <cell r="AD208" t="str">
            <v>Susan Osbeck</v>
          </cell>
          <cell r="AF208">
            <v>3.5</v>
          </cell>
          <cell r="AH208" t="str">
            <v>Duke Carolinas</v>
          </cell>
          <cell r="AL208" t="b">
            <v>0</v>
          </cell>
          <cell r="AN208" t="str">
            <v>X</v>
          </cell>
        </row>
        <row r="209">
          <cell r="A209" t="str">
            <v>Duke Carolinas WebMAR-11</v>
          </cell>
          <cell r="B209" t="b">
            <v>1</v>
          </cell>
          <cell r="C209">
            <v>3</v>
          </cell>
          <cell r="D209">
            <v>46</v>
          </cell>
          <cell r="E209" t="str">
            <v>Duke Carolinas Web</v>
          </cell>
          <cell r="F209" t="str">
            <v>2011 03</v>
          </cell>
          <cell r="G209" t="str">
            <v>MAR-11</v>
          </cell>
          <cell r="H209">
            <v>0</v>
          </cell>
          <cell r="I209">
            <v>0</v>
          </cell>
          <cell r="J209">
            <v>46</v>
          </cell>
          <cell r="K209">
            <v>0</v>
          </cell>
          <cell r="L209">
            <v>0</v>
          </cell>
          <cell r="M209">
            <v>0</v>
          </cell>
          <cell r="N209">
            <v>4318.5600000000004</v>
          </cell>
          <cell r="P209">
            <v>10.5</v>
          </cell>
          <cell r="Q209">
            <v>0</v>
          </cell>
          <cell r="R209">
            <v>17</v>
          </cell>
          <cell r="S209">
            <v>32</v>
          </cell>
          <cell r="T209">
            <v>4308.0599999999995</v>
          </cell>
          <cell r="U209">
            <v>0</v>
          </cell>
          <cell r="V209">
            <v>4318.5599999999995</v>
          </cell>
          <cell r="W209">
            <v>134.95499999999998</v>
          </cell>
          <cell r="X209">
            <v>0</v>
          </cell>
          <cell r="Y209" t="str">
            <v>2011</v>
          </cell>
          <cell r="Z209" t="str">
            <v>Q1</v>
          </cell>
          <cell r="AA209">
            <v>0</v>
          </cell>
          <cell r="AB209">
            <v>0</v>
          </cell>
          <cell r="AC209" t="str">
            <v>01122</v>
          </cell>
          <cell r="AD209" t="str">
            <v>Susan Osbeck</v>
          </cell>
          <cell r="AF209">
            <v>3.5</v>
          </cell>
          <cell r="AH209" t="str">
            <v>Duke Carolinas</v>
          </cell>
          <cell r="AL209" t="b">
            <v>0</v>
          </cell>
          <cell r="AN209" t="str">
            <v>X</v>
          </cell>
        </row>
        <row r="210">
          <cell r="A210" t="str">
            <v>Duke Carolinas WebAPR-11</v>
          </cell>
          <cell r="B210" t="b">
            <v>1</v>
          </cell>
          <cell r="C210">
            <v>4</v>
          </cell>
          <cell r="D210">
            <v>46</v>
          </cell>
          <cell r="E210" t="str">
            <v>Duke Carolinas Web</v>
          </cell>
          <cell r="F210" t="str">
            <v>2011 04</v>
          </cell>
          <cell r="G210" t="str">
            <v>APR-11</v>
          </cell>
          <cell r="H210">
            <v>0</v>
          </cell>
          <cell r="I210">
            <v>0</v>
          </cell>
          <cell r="J210">
            <v>46</v>
          </cell>
          <cell r="K210">
            <v>0</v>
          </cell>
          <cell r="L210">
            <v>0</v>
          </cell>
          <cell r="M210">
            <v>0</v>
          </cell>
          <cell r="N210">
            <v>3718.2</v>
          </cell>
          <cell r="P210">
            <v>4.5</v>
          </cell>
          <cell r="Q210">
            <v>0</v>
          </cell>
          <cell r="R210">
            <v>12</v>
          </cell>
          <cell r="S210">
            <v>33</v>
          </cell>
          <cell r="T210">
            <v>3713.7000000000003</v>
          </cell>
          <cell r="U210">
            <v>0</v>
          </cell>
          <cell r="V210">
            <v>3718.2000000000003</v>
          </cell>
          <cell r="W210">
            <v>112.67272727272729</v>
          </cell>
          <cell r="X210">
            <v>0</v>
          </cell>
          <cell r="Y210" t="str">
            <v>2011</v>
          </cell>
          <cell r="Z210" t="str">
            <v>Q2</v>
          </cell>
          <cell r="AA210">
            <v>0</v>
          </cell>
          <cell r="AB210">
            <v>0</v>
          </cell>
          <cell r="AC210" t="str">
            <v>01122</v>
          </cell>
          <cell r="AD210" t="str">
            <v>Susan Osbeck</v>
          </cell>
          <cell r="AF210">
            <v>3.5</v>
          </cell>
          <cell r="AH210" t="str">
            <v>Duke Carolinas</v>
          </cell>
          <cell r="AL210" t="b">
            <v>0</v>
          </cell>
          <cell r="AN210" t="str">
            <v>X</v>
          </cell>
        </row>
        <row r="211">
          <cell r="A211" t="str">
            <v>Duke Carolinas WebMAY-11</v>
          </cell>
          <cell r="B211" t="b">
            <v>1</v>
          </cell>
          <cell r="C211">
            <v>5</v>
          </cell>
          <cell r="D211">
            <v>48</v>
          </cell>
          <cell r="E211" t="str">
            <v>Duke Carolinas Web</v>
          </cell>
          <cell r="F211" t="str">
            <v>2011 05</v>
          </cell>
          <cell r="G211" t="str">
            <v>MAY-11</v>
          </cell>
          <cell r="H211">
            <v>0</v>
          </cell>
          <cell r="I211">
            <v>0</v>
          </cell>
          <cell r="J211">
            <v>48</v>
          </cell>
          <cell r="K211">
            <v>0</v>
          </cell>
          <cell r="L211">
            <v>0</v>
          </cell>
          <cell r="M211">
            <v>0</v>
          </cell>
          <cell r="N211">
            <v>2174.5500000000002</v>
          </cell>
          <cell r="P211">
            <v>1.5</v>
          </cell>
          <cell r="Q211">
            <v>0</v>
          </cell>
          <cell r="R211">
            <v>14</v>
          </cell>
          <cell r="S211">
            <v>22</v>
          </cell>
          <cell r="T211">
            <v>2173.0500000000002</v>
          </cell>
          <cell r="U211">
            <v>0</v>
          </cell>
          <cell r="V211">
            <v>2174.5500000000002</v>
          </cell>
          <cell r="W211">
            <v>98.843181818181833</v>
          </cell>
          <cell r="X211">
            <v>0</v>
          </cell>
          <cell r="Y211" t="str">
            <v>2011</v>
          </cell>
          <cell r="Z211" t="str">
            <v>Q2</v>
          </cell>
          <cell r="AA211">
            <v>0</v>
          </cell>
          <cell r="AB211">
            <v>0</v>
          </cell>
          <cell r="AC211" t="str">
            <v>01122</v>
          </cell>
          <cell r="AD211" t="str">
            <v>Susan Osbeck</v>
          </cell>
          <cell r="AF211">
            <v>3.5</v>
          </cell>
          <cell r="AH211" t="str">
            <v>Duke Carolinas</v>
          </cell>
          <cell r="AL211" t="b">
            <v>0</v>
          </cell>
          <cell r="AN211" t="str">
            <v>X</v>
          </cell>
        </row>
        <row r="212">
          <cell r="A212" t="str">
            <v>Duke Carolinas WebJUN-11</v>
          </cell>
          <cell r="B212" t="b">
            <v>1</v>
          </cell>
          <cell r="C212">
            <v>6</v>
          </cell>
          <cell r="D212">
            <v>34</v>
          </cell>
          <cell r="E212" t="str">
            <v>Duke Carolinas Web</v>
          </cell>
          <cell r="F212" t="str">
            <v>2011 06</v>
          </cell>
          <cell r="G212" t="str">
            <v>JUN-11</v>
          </cell>
          <cell r="H212">
            <v>0</v>
          </cell>
          <cell r="I212">
            <v>0</v>
          </cell>
          <cell r="J212">
            <v>34</v>
          </cell>
          <cell r="K212">
            <v>0</v>
          </cell>
          <cell r="L212">
            <v>0</v>
          </cell>
          <cell r="M212">
            <v>0</v>
          </cell>
          <cell r="N212">
            <v>1500.26</v>
          </cell>
          <cell r="P212">
            <v>24</v>
          </cell>
          <cell r="Q212">
            <v>0</v>
          </cell>
          <cell r="R212">
            <v>13</v>
          </cell>
          <cell r="S212">
            <v>23</v>
          </cell>
          <cell r="T212">
            <v>1476.26</v>
          </cell>
          <cell r="U212">
            <v>0</v>
          </cell>
          <cell r="V212">
            <v>1500.26</v>
          </cell>
          <cell r="W212">
            <v>65.228695652173911</v>
          </cell>
          <cell r="X212">
            <v>0</v>
          </cell>
          <cell r="Y212" t="str">
            <v>2011</v>
          </cell>
          <cell r="Z212" t="str">
            <v>Q2</v>
          </cell>
          <cell r="AA212">
            <v>0</v>
          </cell>
          <cell r="AB212">
            <v>0</v>
          </cell>
          <cell r="AC212" t="str">
            <v>01122</v>
          </cell>
          <cell r="AD212" t="str">
            <v>Susan Osbeck</v>
          </cell>
          <cell r="AF212">
            <v>3.5</v>
          </cell>
          <cell r="AH212" t="str">
            <v>Duke Carolinas</v>
          </cell>
          <cell r="AL212" t="b">
            <v>0</v>
          </cell>
          <cell r="AN212" t="str">
            <v>X</v>
          </cell>
        </row>
        <row r="213">
          <cell r="A213" t="str">
            <v>Duke Carolinas WebJUL-11</v>
          </cell>
          <cell r="B213" t="b">
            <v>1</v>
          </cell>
          <cell r="C213">
            <v>7</v>
          </cell>
          <cell r="D213">
            <v>67</v>
          </cell>
          <cell r="E213" t="str">
            <v>Duke Carolinas Web</v>
          </cell>
          <cell r="F213" t="str">
            <v>2011 07</v>
          </cell>
          <cell r="G213" t="str">
            <v>JUL-11</v>
          </cell>
          <cell r="H213">
            <v>0</v>
          </cell>
          <cell r="I213">
            <v>0</v>
          </cell>
          <cell r="J213">
            <v>67</v>
          </cell>
          <cell r="K213">
            <v>0</v>
          </cell>
          <cell r="L213">
            <v>0</v>
          </cell>
          <cell r="M213">
            <v>0</v>
          </cell>
          <cell r="N213">
            <v>4256.84</v>
          </cell>
          <cell r="P213">
            <v>0</v>
          </cell>
          <cell r="Q213">
            <v>0</v>
          </cell>
          <cell r="R213">
            <v>24</v>
          </cell>
          <cell r="S213">
            <v>49</v>
          </cell>
          <cell r="T213">
            <v>4256.84</v>
          </cell>
          <cell r="U213">
            <v>0</v>
          </cell>
          <cell r="V213">
            <v>4256.84</v>
          </cell>
          <cell r="W213">
            <v>86.874285714285719</v>
          </cell>
          <cell r="X213">
            <v>0</v>
          </cell>
          <cell r="Y213" t="str">
            <v>2011</v>
          </cell>
          <cell r="Z213" t="str">
            <v>Q3</v>
          </cell>
          <cell r="AA213">
            <v>0</v>
          </cell>
          <cell r="AB213">
            <v>0</v>
          </cell>
          <cell r="AC213" t="str">
            <v>01122</v>
          </cell>
          <cell r="AD213" t="str">
            <v>Susan Osbeck</v>
          </cell>
          <cell r="AF213">
            <v>3.5</v>
          </cell>
          <cell r="AH213" t="str">
            <v>Duke Carolinas</v>
          </cell>
          <cell r="AL213" t="b">
            <v>0</v>
          </cell>
          <cell r="AN213" t="str">
            <v>X</v>
          </cell>
        </row>
        <row r="214">
          <cell r="A214" t="str">
            <v>Duke Energy MidWestJAN-11</v>
          </cell>
          <cell r="B214" t="b">
            <v>1</v>
          </cell>
          <cell r="C214">
            <v>1</v>
          </cell>
          <cell r="D214">
            <v>1</v>
          </cell>
          <cell r="E214" t="str">
            <v>Duke Energy MidWest</v>
          </cell>
          <cell r="F214" t="str">
            <v>2011 01</v>
          </cell>
          <cell r="G214" t="str">
            <v>JAN-11</v>
          </cell>
          <cell r="H214">
            <v>0</v>
          </cell>
          <cell r="I214">
            <v>8900</v>
          </cell>
          <cell r="J214">
            <v>8901</v>
          </cell>
          <cell r="K214">
            <v>8865</v>
          </cell>
          <cell r="L214">
            <v>0</v>
          </cell>
          <cell r="M214">
            <v>35</v>
          </cell>
          <cell r="N214">
            <v>102661.18</v>
          </cell>
          <cell r="P214">
            <v>0</v>
          </cell>
          <cell r="Q214">
            <v>0</v>
          </cell>
          <cell r="R214">
            <v>2280</v>
          </cell>
          <cell r="S214">
            <v>1150</v>
          </cell>
          <cell r="T214">
            <v>102661.17999999996</v>
          </cell>
          <cell r="U214">
            <v>0</v>
          </cell>
          <cell r="V214">
            <v>102661.17999999996</v>
          </cell>
          <cell r="W214">
            <v>89.270591304347789</v>
          </cell>
          <cell r="X214">
            <v>26547.5</v>
          </cell>
          <cell r="Y214" t="str">
            <v>2011</v>
          </cell>
          <cell r="Z214" t="str">
            <v>Q1</v>
          </cell>
          <cell r="AA214">
            <v>0</v>
          </cell>
          <cell r="AB214">
            <v>0</v>
          </cell>
          <cell r="AC214" t="str">
            <v>01101</v>
          </cell>
          <cell r="AD214" t="str">
            <v>Susan Osbeck</v>
          </cell>
          <cell r="AF214">
            <v>3.5</v>
          </cell>
          <cell r="AH214" t="str">
            <v>Duke Midwest</v>
          </cell>
          <cell r="AL214" t="b">
            <v>0</v>
          </cell>
          <cell r="AN214" t="str">
            <v>X</v>
          </cell>
        </row>
        <row r="215">
          <cell r="A215" t="str">
            <v>Duke Energy MidWestFEB-11</v>
          </cell>
          <cell r="B215" t="b">
            <v>1</v>
          </cell>
          <cell r="C215">
            <v>2</v>
          </cell>
          <cell r="D215">
            <v>1</v>
          </cell>
          <cell r="E215" t="str">
            <v>Duke Energy MidWest</v>
          </cell>
          <cell r="F215" t="str">
            <v>2011 02</v>
          </cell>
          <cell r="G215" t="str">
            <v>FEB-11</v>
          </cell>
          <cell r="H215">
            <v>0</v>
          </cell>
          <cell r="I215">
            <v>10555</v>
          </cell>
          <cell r="J215">
            <v>10556</v>
          </cell>
          <cell r="K215">
            <v>10533</v>
          </cell>
          <cell r="L215">
            <v>0</v>
          </cell>
          <cell r="M215">
            <v>22</v>
          </cell>
          <cell r="N215">
            <v>166793.4</v>
          </cell>
          <cell r="P215">
            <v>5320.03</v>
          </cell>
          <cell r="Q215">
            <v>0</v>
          </cell>
          <cell r="R215">
            <v>3056</v>
          </cell>
          <cell r="S215">
            <v>1345</v>
          </cell>
          <cell r="T215">
            <v>161473.37000000005</v>
          </cell>
          <cell r="U215">
            <v>0</v>
          </cell>
          <cell r="V215">
            <v>166793.40000000005</v>
          </cell>
          <cell r="W215">
            <v>124.00996282527885</v>
          </cell>
          <cell r="X215">
            <v>31846.5</v>
          </cell>
          <cell r="Y215" t="str">
            <v>2011</v>
          </cell>
          <cell r="Z215" t="str">
            <v>Q1</v>
          </cell>
          <cell r="AA215">
            <v>0</v>
          </cell>
          <cell r="AB215">
            <v>0</v>
          </cell>
          <cell r="AC215" t="str">
            <v>01101</v>
          </cell>
          <cell r="AD215" t="str">
            <v>Susan Osbeck</v>
          </cell>
          <cell r="AF215">
            <v>3.5</v>
          </cell>
          <cell r="AH215" t="str">
            <v>Duke Midwest</v>
          </cell>
          <cell r="AL215" t="b">
            <v>0</v>
          </cell>
          <cell r="AN215" t="str">
            <v>X</v>
          </cell>
        </row>
        <row r="216">
          <cell r="A216" t="str">
            <v>Duke Energy MidWestMAR-11</v>
          </cell>
          <cell r="B216" t="b">
            <v>1</v>
          </cell>
          <cell r="C216">
            <v>3</v>
          </cell>
          <cell r="D216">
            <v>0</v>
          </cell>
          <cell r="E216" t="str">
            <v>Duke Energy MidWest</v>
          </cell>
          <cell r="F216" t="str">
            <v>2011 03</v>
          </cell>
          <cell r="G216" t="str">
            <v>MAR-11</v>
          </cell>
          <cell r="H216">
            <v>0</v>
          </cell>
          <cell r="I216">
            <v>11997</v>
          </cell>
          <cell r="J216">
            <v>11997</v>
          </cell>
          <cell r="K216">
            <v>11965</v>
          </cell>
          <cell r="L216">
            <v>0</v>
          </cell>
          <cell r="M216">
            <v>32</v>
          </cell>
          <cell r="N216">
            <v>173440.52</v>
          </cell>
          <cell r="P216">
            <v>5984.8599999999988</v>
          </cell>
          <cell r="Q216">
            <v>0</v>
          </cell>
          <cell r="R216">
            <v>3313</v>
          </cell>
          <cell r="S216">
            <v>1490</v>
          </cell>
          <cell r="T216">
            <v>167455.66000000009</v>
          </cell>
          <cell r="U216">
            <v>0</v>
          </cell>
          <cell r="V216">
            <v>173440.52000000008</v>
          </cell>
          <cell r="W216">
            <v>116.40303355704704</v>
          </cell>
          <cell r="X216">
            <v>37061.5</v>
          </cell>
          <cell r="Y216" t="str">
            <v>2011</v>
          </cell>
          <cell r="Z216" t="str">
            <v>Q1</v>
          </cell>
          <cell r="AA216">
            <v>0</v>
          </cell>
          <cell r="AB216">
            <v>0</v>
          </cell>
          <cell r="AC216" t="str">
            <v>01101</v>
          </cell>
          <cell r="AD216" t="str">
            <v>Susan Osbeck</v>
          </cell>
          <cell r="AF216">
            <v>3.5</v>
          </cell>
          <cell r="AH216" t="str">
            <v>Duke Midwest</v>
          </cell>
          <cell r="AL216" t="b">
            <v>0</v>
          </cell>
          <cell r="AN216" t="str">
            <v>X</v>
          </cell>
        </row>
        <row r="217">
          <cell r="A217" t="str">
            <v>Duke Energy MidWestAPR-11</v>
          </cell>
          <cell r="B217" t="b">
            <v>1</v>
          </cell>
          <cell r="C217">
            <v>4</v>
          </cell>
          <cell r="D217">
            <v>8</v>
          </cell>
          <cell r="E217" t="str">
            <v>Duke Energy MidWest</v>
          </cell>
          <cell r="F217" t="str">
            <v>2011 04</v>
          </cell>
          <cell r="G217" t="str">
            <v>APR-11</v>
          </cell>
          <cell r="H217">
            <v>0</v>
          </cell>
          <cell r="I217">
            <v>10936</v>
          </cell>
          <cell r="J217">
            <v>10944</v>
          </cell>
          <cell r="K217">
            <v>10906</v>
          </cell>
          <cell r="L217">
            <v>0</v>
          </cell>
          <cell r="M217">
            <v>30</v>
          </cell>
          <cell r="N217">
            <v>180017.6</v>
          </cell>
          <cell r="P217">
            <v>5897.9</v>
          </cell>
          <cell r="Q217">
            <v>0</v>
          </cell>
          <cell r="R217">
            <v>3071</v>
          </cell>
          <cell r="S217">
            <v>1434</v>
          </cell>
          <cell r="T217">
            <v>174119.7</v>
          </cell>
          <cell r="U217">
            <v>0</v>
          </cell>
          <cell r="V217">
            <v>180017.6</v>
          </cell>
          <cell r="W217">
            <v>125.5352859135286</v>
          </cell>
          <cell r="X217">
            <v>33239.5</v>
          </cell>
          <cell r="Y217" t="str">
            <v>2011</v>
          </cell>
          <cell r="Z217" t="str">
            <v>Q2</v>
          </cell>
          <cell r="AA217">
            <v>0</v>
          </cell>
          <cell r="AB217">
            <v>0</v>
          </cell>
          <cell r="AC217" t="str">
            <v>01101</v>
          </cell>
          <cell r="AD217" t="str">
            <v>Susan Osbeck</v>
          </cell>
          <cell r="AF217">
            <v>3.5</v>
          </cell>
          <cell r="AH217" t="str">
            <v>Duke Midwest</v>
          </cell>
          <cell r="AL217" t="b">
            <v>0</v>
          </cell>
          <cell r="AN217" t="str">
            <v>X</v>
          </cell>
        </row>
        <row r="218">
          <cell r="A218" t="str">
            <v>Duke Energy MidWestMAY-11</v>
          </cell>
          <cell r="B218" t="b">
            <v>1</v>
          </cell>
          <cell r="C218">
            <v>5</v>
          </cell>
          <cell r="D218">
            <v>78</v>
          </cell>
          <cell r="E218" t="str">
            <v>Duke Energy MidWest</v>
          </cell>
          <cell r="F218" t="str">
            <v>2011 05</v>
          </cell>
          <cell r="G218" t="str">
            <v>MAY-11</v>
          </cell>
          <cell r="H218">
            <v>0</v>
          </cell>
          <cell r="I218">
            <v>13138</v>
          </cell>
          <cell r="J218">
            <v>13216</v>
          </cell>
          <cell r="K218">
            <v>13062</v>
          </cell>
          <cell r="L218">
            <v>0</v>
          </cell>
          <cell r="M218">
            <v>76</v>
          </cell>
          <cell r="N218">
            <v>188533.86</v>
          </cell>
          <cell r="P218">
            <v>14655.91</v>
          </cell>
          <cell r="Q218">
            <v>0</v>
          </cell>
          <cell r="R218">
            <v>3548</v>
          </cell>
          <cell r="S218">
            <v>1620</v>
          </cell>
          <cell r="T218">
            <v>173877.94999999992</v>
          </cell>
          <cell r="U218">
            <v>0</v>
          </cell>
          <cell r="V218">
            <v>188533.85999999993</v>
          </cell>
          <cell r="W218">
            <v>116.37892592592588</v>
          </cell>
          <cell r="X218">
            <v>40113.5</v>
          </cell>
          <cell r="Y218" t="str">
            <v>2011</v>
          </cell>
          <cell r="Z218" t="str">
            <v>Q2</v>
          </cell>
          <cell r="AA218">
            <v>0</v>
          </cell>
          <cell r="AB218">
            <v>0</v>
          </cell>
          <cell r="AC218" t="str">
            <v>01101</v>
          </cell>
          <cell r="AD218" t="str">
            <v>Susan Osbeck</v>
          </cell>
          <cell r="AF218">
            <v>3.5</v>
          </cell>
          <cell r="AH218" t="str">
            <v>Duke Midwest</v>
          </cell>
          <cell r="AL218" t="b">
            <v>0</v>
          </cell>
          <cell r="AN218" t="str">
            <v>X</v>
          </cell>
        </row>
        <row r="219">
          <cell r="A219" t="str">
            <v>Duke Energy MidWestJUN-11</v>
          </cell>
          <cell r="B219" t="b">
            <v>1</v>
          </cell>
          <cell r="C219">
            <v>6</v>
          </cell>
          <cell r="D219">
            <v>18</v>
          </cell>
          <cell r="E219" t="str">
            <v>Duke Energy MidWest</v>
          </cell>
          <cell r="F219" t="str">
            <v>2011 06</v>
          </cell>
          <cell r="G219" t="str">
            <v>JUN-11</v>
          </cell>
          <cell r="H219">
            <v>0</v>
          </cell>
          <cell r="I219">
            <v>14415</v>
          </cell>
          <cell r="J219">
            <v>14433</v>
          </cell>
          <cell r="K219">
            <v>14383</v>
          </cell>
          <cell r="L219">
            <v>0</v>
          </cell>
          <cell r="M219">
            <v>32</v>
          </cell>
          <cell r="N219">
            <v>239106.9</v>
          </cell>
          <cell r="P219">
            <v>31880.78</v>
          </cell>
          <cell r="Q219">
            <v>0</v>
          </cell>
          <cell r="R219">
            <v>3826</v>
          </cell>
          <cell r="S219">
            <v>1907</v>
          </cell>
          <cell r="T219">
            <v>207226.12000000014</v>
          </cell>
          <cell r="U219">
            <v>0</v>
          </cell>
          <cell r="V219">
            <v>239106.90000000014</v>
          </cell>
          <cell r="W219">
            <v>125.38379653906667</v>
          </cell>
          <cell r="X219">
            <v>44072</v>
          </cell>
          <cell r="Y219" t="str">
            <v>2011</v>
          </cell>
          <cell r="Z219" t="str">
            <v>Q2</v>
          </cell>
          <cell r="AA219">
            <v>0</v>
          </cell>
          <cell r="AB219">
            <v>0</v>
          </cell>
          <cell r="AC219" t="str">
            <v>01101</v>
          </cell>
          <cell r="AD219" t="str">
            <v>Susan Osbeck</v>
          </cell>
          <cell r="AF219">
            <v>3.5</v>
          </cell>
          <cell r="AH219" t="str">
            <v>Duke Midwest</v>
          </cell>
          <cell r="AL219" t="b">
            <v>0</v>
          </cell>
          <cell r="AN219" t="str">
            <v>X</v>
          </cell>
        </row>
        <row r="220">
          <cell r="A220" t="str">
            <v>Duke Energy MidWestJUL-11</v>
          </cell>
          <cell r="B220" t="b">
            <v>1</v>
          </cell>
          <cell r="C220">
            <v>7</v>
          </cell>
          <cell r="D220">
            <v>48</v>
          </cell>
          <cell r="E220" t="str">
            <v>Duke Energy MidWest</v>
          </cell>
          <cell r="F220" t="str">
            <v>2011 07</v>
          </cell>
          <cell r="G220" t="str">
            <v>JUL-11</v>
          </cell>
          <cell r="H220">
            <v>0</v>
          </cell>
          <cell r="I220">
            <v>15887</v>
          </cell>
          <cell r="J220">
            <v>15935</v>
          </cell>
          <cell r="K220">
            <v>15857</v>
          </cell>
          <cell r="L220">
            <v>0</v>
          </cell>
          <cell r="M220">
            <v>30</v>
          </cell>
          <cell r="N220">
            <v>238518.6</v>
          </cell>
          <cell r="P220">
            <v>10887</v>
          </cell>
          <cell r="Q220">
            <v>0</v>
          </cell>
          <cell r="R220">
            <v>3901</v>
          </cell>
          <cell r="S220">
            <v>2049</v>
          </cell>
          <cell r="T220">
            <v>227631.59999999992</v>
          </cell>
          <cell r="U220">
            <v>0</v>
          </cell>
          <cell r="V220">
            <v>238518.59999999992</v>
          </cell>
          <cell r="W220">
            <v>116.40732064421665</v>
          </cell>
          <cell r="X220">
            <v>49042</v>
          </cell>
          <cell r="Y220" t="str">
            <v>2011</v>
          </cell>
          <cell r="Z220" t="str">
            <v>Q3</v>
          </cell>
          <cell r="AA220">
            <v>0</v>
          </cell>
          <cell r="AB220">
            <v>0</v>
          </cell>
          <cell r="AC220" t="str">
            <v>01101</v>
          </cell>
          <cell r="AD220" t="str">
            <v>Susan Osbeck</v>
          </cell>
          <cell r="AF220">
            <v>3.5</v>
          </cell>
          <cell r="AH220" t="str">
            <v>Duke Midwest</v>
          </cell>
          <cell r="AL220" t="b">
            <v>0</v>
          </cell>
          <cell r="AN220" t="str">
            <v>X</v>
          </cell>
        </row>
        <row r="221">
          <cell r="A221" t="str">
            <v>FirstEnergyJAN-11</v>
          </cell>
          <cell r="B221" t="b">
            <v>1</v>
          </cell>
          <cell r="C221">
            <v>1</v>
          </cell>
          <cell r="D221">
            <v>224</v>
          </cell>
          <cell r="E221" t="str">
            <v>FirstEnergy</v>
          </cell>
          <cell r="F221" t="str">
            <v>2011 01</v>
          </cell>
          <cell r="G221" t="str">
            <v>JAN-11</v>
          </cell>
          <cell r="H221">
            <v>22642</v>
          </cell>
          <cell r="I221">
            <v>20570</v>
          </cell>
          <cell r="J221">
            <v>20794</v>
          </cell>
          <cell r="K221">
            <v>20015</v>
          </cell>
          <cell r="L221">
            <v>0.91838176839501806</v>
          </cell>
          <cell r="M221">
            <v>555</v>
          </cell>
          <cell r="N221">
            <v>232746.58</v>
          </cell>
          <cell r="P221">
            <v>0</v>
          </cell>
          <cell r="Q221">
            <v>0</v>
          </cell>
          <cell r="R221">
            <v>5148</v>
          </cell>
          <cell r="S221">
            <v>2483</v>
          </cell>
          <cell r="T221">
            <v>232746.58</v>
          </cell>
          <cell r="U221">
            <v>0</v>
          </cell>
          <cell r="V221">
            <v>232746.58</v>
          </cell>
          <cell r="W221">
            <v>93.736037051953275</v>
          </cell>
          <cell r="X221">
            <v>0</v>
          </cell>
          <cell r="Y221" t="str">
            <v>2011</v>
          </cell>
          <cell r="Z221" t="str">
            <v>Q1</v>
          </cell>
          <cell r="AA221">
            <v>0</v>
          </cell>
          <cell r="AB221">
            <v>0</v>
          </cell>
          <cell r="AC221" t="str">
            <v>01201</v>
          </cell>
          <cell r="AD221" t="str">
            <v>Susan Osbeck</v>
          </cell>
          <cell r="AH221" t="str">
            <v>FirstEnergy</v>
          </cell>
          <cell r="AL221" t="b">
            <v>0</v>
          </cell>
          <cell r="AN221" t="str">
            <v>X</v>
          </cell>
        </row>
        <row r="222">
          <cell r="A222" t="str">
            <v>FirstEnergyFEB-11</v>
          </cell>
          <cell r="B222" t="b">
            <v>1</v>
          </cell>
          <cell r="C222">
            <v>2</v>
          </cell>
          <cell r="D222">
            <v>229</v>
          </cell>
          <cell r="E222" t="str">
            <v>FirstEnergy</v>
          </cell>
          <cell r="F222" t="str">
            <v>2011 02</v>
          </cell>
          <cell r="G222" t="str">
            <v>FEB-11</v>
          </cell>
          <cell r="H222">
            <v>24478</v>
          </cell>
          <cell r="I222">
            <v>21346</v>
          </cell>
          <cell r="J222">
            <v>21575</v>
          </cell>
          <cell r="K222">
            <v>21185</v>
          </cell>
          <cell r="L222">
            <v>0.88140370945338675</v>
          </cell>
          <cell r="M222">
            <v>161</v>
          </cell>
          <cell r="N222">
            <v>311264.57</v>
          </cell>
          <cell r="P222">
            <v>10466.129999999999</v>
          </cell>
          <cell r="Q222">
            <v>0</v>
          </cell>
          <cell r="R222">
            <v>5773</v>
          </cell>
          <cell r="S222">
            <v>2688</v>
          </cell>
          <cell r="T222">
            <v>300798.43999999989</v>
          </cell>
          <cell r="U222">
            <v>0</v>
          </cell>
          <cell r="V222">
            <v>311264.56999999989</v>
          </cell>
          <cell r="W222">
            <v>115.79783110119044</v>
          </cell>
          <cell r="X222">
            <v>77816.14</v>
          </cell>
          <cell r="Y222" t="str">
            <v>2011</v>
          </cell>
          <cell r="Z222" t="str">
            <v>Q1</v>
          </cell>
          <cell r="AA222">
            <v>0</v>
          </cell>
          <cell r="AB222">
            <v>0</v>
          </cell>
          <cell r="AC222" t="str">
            <v>01201</v>
          </cell>
          <cell r="AD222" t="str">
            <v>Susan Osbeck</v>
          </cell>
          <cell r="AH222" t="str">
            <v>FirstEnergy</v>
          </cell>
          <cell r="AL222" t="b">
            <v>0</v>
          </cell>
          <cell r="AN222" t="str">
            <v>X</v>
          </cell>
        </row>
        <row r="223">
          <cell r="A223" t="str">
            <v>FirstEnergyMAR-11</v>
          </cell>
          <cell r="B223" t="b">
            <v>1</v>
          </cell>
          <cell r="C223">
            <v>3</v>
          </cell>
          <cell r="D223">
            <v>326</v>
          </cell>
          <cell r="E223" t="str">
            <v>FirstEnergy</v>
          </cell>
          <cell r="F223" t="str">
            <v>2011 03</v>
          </cell>
          <cell r="G223" t="str">
            <v>MAR-11</v>
          </cell>
          <cell r="H223">
            <v>31016</v>
          </cell>
          <cell r="I223">
            <v>26593</v>
          </cell>
          <cell r="J223">
            <v>26919</v>
          </cell>
          <cell r="K223">
            <v>26290</v>
          </cell>
          <cell r="L223">
            <v>0.86790688676811967</v>
          </cell>
          <cell r="M223">
            <v>303</v>
          </cell>
          <cell r="N223">
            <v>427947.56</v>
          </cell>
          <cell r="P223">
            <v>13052.7</v>
          </cell>
          <cell r="Q223">
            <v>0</v>
          </cell>
          <cell r="R223">
            <v>7258</v>
          </cell>
          <cell r="S223">
            <v>3520</v>
          </cell>
          <cell r="T223">
            <v>414894.85999999993</v>
          </cell>
          <cell r="U223">
            <v>0</v>
          </cell>
          <cell r="V223">
            <v>427947.55999999994</v>
          </cell>
          <cell r="W223">
            <v>121.57601136363634</v>
          </cell>
          <cell r="X223">
            <v>0</v>
          </cell>
          <cell r="Y223" t="str">
            <v>2011</v>
          </cell>
          <cell r="Z223" t="str">
            <v>Q1</v>
          </cell>
          <cell r="AA223">
            <v>0</v>
          </cell>
          <cell r="AB223">
            <v>0</v>
          </cell>
          <cell r="AC223" t="str">
            <v>01201</v>
          </cell>
          <cell r="AD223" t="str">
            <v>Susan Osbeck</v>
          </cell>
          <cell r="AH223" t="str">
            <v>FirstEnergy</v>
          </cell>
          <cell r="AL223" t="b">
            <v>0</v>
          </cell>
          <cell r="AN223" t="str">
            <v>X</v>
          </cell>
        </row>
        <row r="224">
          <cell r="A224" t="str">
            <v>FirstEnergyAPR-11</v>
          </cell>
          <cell r="B224" t="b">
            <v>1</v>
          </cell>
          <cell r="C224">
            <v>4</v>
          </cell>
          <cell r="D224">
            <v>261</v>
          </cell>
          <cell r="E224" t="str">
            <v>FirstEnergy</v>
          </cell>
          <cell r="F224" t="str">
            <v>2011 04</v>
          </cell>
          <cell r="G224" t="str">
            <v>APR-11</v>
          </cell>
          <cell r="H224">
            <v>29228</v>
          </cell>
          <cell r="I224">
            <v>26653</v>
          </cell>
          <cell r="J224">
            <v>26914</v>
          </cell>
          <cell r="K224">
            <v>26490</v>
          </cell>
          <cell r="L224">
            <v>0.92082934172711095</v>
          </cell>
          <cell r="M224">
            <v>163</v>
          </cell>
          <cell r="N224">
            <v>489238.9</v>
          </cell>
          <cell r="P224">
            <v>16370.699999999999</v>
          </cell>
          <cell r="Q224">
            <v>4092.68</v>
          </cell>
          <cell r="R224">
            <v>7922</v>
          </cell>
          <cell r="S224">
            <v>3811</v>
          </cell>
          <cell r="T224">
            <v>472868.20000000007</v>
          </cell>
          <cell r="U224">
            <v>0</v>
          </cell>
          <cell r="V224">
            <v>489238.90000000008</v>
          </cell>
          <cell r="W224">
            <v>128.37546575701919</v>
          </cell>
          <cell r="X224">
            <v>122309.73</v>
          </cell>
          <cell r="Y224" t="str">
            <v>2011</v>
          </cell>
          <cell r="Z224" t="str">
            <v>Q2</v>
          </cell>
          <cell r="AA224">
            <v>0</v>
          </cell>
          <cell r="AB224">
            <v>0</v>
          </cell>
          <cell r="AC224" t="str">
            <v>01201</v>
          </cell>
          <cell r="AD224" t="str">
            <v>Susan Osbeck</v>
          </cell>
          <cell r="AH224" t="str">
            <v>FirstEnergy</v>
          </cell>
          <cell r="AL224" t="b">
            <v>0</v>
          </cell>
          <cell r="AN224" t="str">
            <v>X</v>
          </cell>
        </row>
        <row r="225">
          <cell r="A225" t="str">
            <v>FirstEnergyMAY-11</v>
          </cell>
          <cell r="B225" t="b">
            <v>1</v>
          </cell>
          <cell r="C225">
            <v>5</v>
          </cell>
          <cell r="D225">
            <v>364</v>
          </cell>
          <cell r="E225" t="str">
            <v>FirstEnergy</v>
          </cell>
          <cell r="F225" t="str">
            <v>2011 05</v>
          </cell>
          <cell r="G225" t="str">
            <v>MAY-11</v>
          </cell>
          <cell r="H225">
            <v>0</v>
          </cell>
          <cell r="I225">
            <v>29635</v>
          </cell>
          <cell r="J225">
            <v>29999</v>
          </cell>
          <cell r="K225">
            <v>29362</v>
          </cell>
          <cell r="L225">
            <v>0</v>
          </cell>
          <cell r="M225">
            <v>273</v>
          </cell>
          <cell r="N225">
            <v>556787.37</v>
          </cell>
          <cell r="P225">
            <v>36485.520000000004</v>
          </cell>
          <cell r="Q225">
            <v>9121.3799999999992</v>
          </cell>
          <cell r="R225">
            <v>8525</v>
          </cell>
          <cell r="S225">
            <v>4213</v>
          </cell>
          <cell r="T225">
            <v>520301.85000000015</v>
          </cell>
          <cell r="U225">
            <v>130075.46</v>
          </cell>
          <cell r="V225">
            <v>556787.37000000011</v>
          </cell>
          <cell r="W225">
            <v>132.15935675290768</v>
          </cell>
          <cell r="X225">
            <v>139288.75</v>
          </cell>
          <cell r="Y225" t="str">
            <v>2011</v>
          </cell>
          <cell r="Z225" t="str">
            <v>Q2</v>
          </cell>
          <cell r="AA225">
            <v>0</v>
          </cell>
          <cell r="AB225">
            <v>0</v>
          </cell>
          <cell r="AC225" t="str">
            <v>01201</v>
          </cell>
          <cell r="AD225" t="str">
            <v>Susan Osbeck</v>
          </cell>
          <cell r="AH225" t="str">
            <v>FirstEnergy</v>
          </cell>
          <cell r="AL225" t="b">
            <v>0</v>
          </cell>
          <cell r="AN225" t="str">
            <v>X</v>
          </cell>
        </row>
        <row r="226">
          <cell r="A226" t="str">
            <v>FirstEnergyJUN-11</v>
          </cell>
          <cell r="B226" t="b">
            <v>1</v>
          </cell>
          <cell r="C226">
            <v>6</v>
          </cell>
          <cell r="D226">
            <v>381</v>
          </cell>
          <cell r="E226" t="str">
            <v>FirstEnergy</v>
          </cell>
          <cell r="F226" t="str">
            <v>2011 06</v>
          </cell>
          <cell r="G226" t="str">
            <v>JUN-11</v>
          </cell>
          <cell r="H226">
            <v>37660</v>
          </cell>
          <cell r="I226">
            <v>33560</v>
          </cell>
          <cell r="J226">
            <v>33941</v>
          </cell>
          <cell r="K226">
            <v>33421</v>
          </cell>
          <cell r="L226">
            <v>0.90124800849707909</v>
          </cell>
          <cell r="M226">
            <v>139</v>
          </cell>
          <cell r="N226">
            <v>635700.18000000005</v>
          </cell>
          <cell r="O226">
            <v>2</v>
          </cell>
          <cell r="P226">
            <v>78761.429999999993</v>
          </cell>
          <cell r="Q226">
            <v>19690.36</v>
          </cell>
          <cell r="R226">
            <v>9231</v>
          </cell>
          <cell r="S226">
            <v>4565</v>
          </cell>
          <cell r="T226">
            <v>556938.75</v>
          </cell>
          <cell r="U226">
            <v>0</v>
          </cell>
          <cell r="V226">
            <v>635700.17999999993</v>
          </cell>
          <cell r="W226">
            <v>139.25524205914567</v>
          </cell>
          <cell r="X226">
            <v>159125.75</v>
          </cell>
          <cell r="Y226" t="str">
            <v>2011</v>
          </cell>
          <cell r="Z226" t="str">
            <v>Q2</v>
          </cell>
          <cell r="AA226">
            <v>0</v>
          </cell>
          <cell r="AB226">
            <v>0</v>
          </cell>
          <cell r="AC226" t="str">
            <v>01201</v>
          </cell>
          <cell r="AD226" t="str">
            <v>Susan Osbeck</v>
          </cell>
          <cell r="AH226" t="str">
            <v>FirstEnergy</v>
          </cell>
          <cell r="AL226" t="b">
            <v>0</v>
          </cell>
          <cell r="AN226" t="str">
            <v>X</v>
          </cell>
        </row>
        <row r="227">
          <cell r="A227" t="str">
            <v>FirstEnergyJUL-11</v>
          </cell>
          <cell r="B227" t="b">
            <v>1</v>
          </cell>
          <cell r="C227">
            <v>7</v>
          </cell>
          <cell r="D227">
            <v>352</v>
          </cell>
          <cell r="E227" t="str">
            <v>FirstEnergy</v>
          </cell>
          <cell r="F227" t="str">
            <v>2011 07</v>
          </cell>
          <cell r="G227" t="str">
            <v>JUL-11</v>
          </cell>
          <cell r="H227">
            <v>34986</v>
          </cell>
          <cell r="I227">
            <v>31908</v>
          </cell>
          <cell r="J227">
            <v>32260</v>
          </cell>
          <cell r="K227">
            <v>31470</v>
          </cell>
          <cell r="L227">
            <v>0.92208311896187045</v>
          </cell>
          <cell r="M227">
            <v>438</v>
          </cell>
          <cell r="N227">
            <v>582519.53</v>
          </cell>
          <cell r="P227">
            <v>22479</v>
          </cell>
          <cell r="Q227">
            <v>0</v>
          </cell>
          <cell r="R227">
            <v>8059</v>
          </cell>
          <cell r="S227">
            <v>4375</v>
          </cell>
          <cell r="T227">
            <v>560040.52999999991</v>
          </cell>
          <cell r="U227">
            <v>0</v>
          </cell>
          <cell r="V227">
            <v>582519.52999999991</v>
          </cell>
          <cell r="W227">
            <v>133.14732114285712</v>
          </cell>
          <cell r="X227">
            <v>0</v>
          </cell>
          <cell r="Y227" t="str">
            <v>2011</v>
          </cell>
          <cell r="Z227" t="str">
            <v>Q3</v>
          </cell>
          <cell r="AA227">
            <v>0</v>
          </cell>
          <cell r="AB227">
            <v>0</v>
          </cell>
          <cell r="AC227" t="str">
            <v>01201</v>
          </cell>
          <cell r="AD227" t="str">
            <v>Susan Osbeck</v>
          </cell>
          <cell r="AH227" t="str">
            <v>FirstEnergy</v>
          </cell>
          <cell r="AL227" t="b">
            <v>0</v>
          </cell>
          <cell r="AN227" t="str">
            <v>X</v>
          </cell>
        </row>
        <row r="228">
          <cell r="A228" t="str">
            <v>FirstEnergy - WebJAN-11</v>
          </cell>
          <cell r="B228" t="b">
            <v>1</v>
          </cell>
          <cell r="C228">
            <v>1</v>
          </cell>
          <cell r="D228">
            <v>0</v>
          </cell>
          <cell r="E228" t="str">
            <v>FirstEnergy - Web</v>
          </cell>
          <cell r="F228" t="str">
            <v>2011 01</v>
          </cell>
          <cell r="G228" t="str">
            <v>JAN-11</v>
          </cell>
          <cell r="H228">
            <v>0</v>
          </cell>
          <cell r="I228">
            <v>2</v>
          </cell>
          <cell r="J228">
            <v>2</v>
          </cell>
          <cell r="K228">
            <v>2</v>
          </cell>
          <cell r="L228">
            <v>0</v>
          </cell>
          <cell r="M228">
            <v>0</v>
          </cell>
          <cell r="N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  <cell r="U228">
            <v>0</v>
          </cell>
          <cell r="W228">
            <v>0</v>
          </cell>
          <cell r="X228">
            <v>0</v>
          </cell>
          <cell r="Y228" t="str">
            <v>2011</v>
          </cell>
          <cell r="Z228" t="str">
            <v>Q1</v>
          </cell>
          <cell r="AA228">
            <v>0</v>
          </cell>
          <cell r="AB228">
            <v>0</v>
          </cell>
          <cell r="AC228" t="str">
            <v>01200</v>
          </cell>
          <cell r="AD228" t="str">
            <v>Susan Osbeck</v>
          </cell>
          <cell r="AH228" t="str">
            <v>FirstEnergy</v>
          </cell>
          <cell r="AL228" t="b">
            <v>0</v>
          </cell>
          <cell r="AN228" t="str">
            <v>X</v>
          </cell>
        </row>
        <row r="229">
          <cell r="A229" t="str">
            <v>FirstEnergy - WebMAR-11</v>
          </cell>
          <cell r="B229" t="b">
            <v>1</v>
          </cell>
          <cell r="C229">
            <v>3</v>
          </cell>
          <cell r="D229">
            <v>0</v>
          </cell>
          <cell r="E229" t="str">
            <v>FirstEnergy - Web</v>
          </cell>
          <cell r="F229" t="str">
            <v>2011 03</v>
          </cell>
          <cell r="G229" t="str">
            <v>MAR-11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130.5</v>
          </cell>
          <cell r="P229">
            <v>0</v>
          </cell>
          <cell r="Q229">
            <v>0</v>
          </cell>
          <cell r="R229">
            <v>1</v>
          </cell>
          <cell r="S229">
            <v>1</v>
          </cell>
          <cell r="T229">
            <v>130.5</v>
          </cell>
          <cell r="U229">
            <v>0</v>
          </cell>
          <cell r="V229">
            <v>130.5</v>
          </cell>
          <cell r="W229">
            <v>130.5</v>
          </cell>
          <cell r="X229">
            <v>0</v>
          </cell>
          <cell r="Y229" t="str">
            <v>2011</v>
          </cell>
          <cell r="Z229" t="str">
            <v>Q1</v>
          </cell>
          <cell r="AA229">
            <v>0</v>
          </cell>
          <cell r="AB229">
            <v>0</v>
          </cell>
          <cell r="AC229" t="str">
            <v>01200</v>
          </cell>
          <cell r="AD229" t="str">
            <v>Susan Osbeck</v>
          </cell>
          <cell r="AH229" t="str">
            <v>FirstEnergy</v>
          </cell>
          <cell r="AL229" t="b">
            <v>0</v>
          </cell>
          <cell r="AN229" t="str">
            <v>X</v>
          </cell>
        </row>
        <row r="230">
          <cell r="A230" t="str">
            <v>FirstEnergy - WebAPR-11</v>
          </cell>
          <cell r="B230" t="b">
            <v>1</v>
          </cell>
          <cell r="C230">
            <v>4</v>
          </cell>
          <cell r="D230">
            <v>0</v>
          </cell>
          <cell r="E230" t="str">
            <v>FirstEnergy - Web</v>
          </cell>
          <cell r="F230" t="str">
            <v>2011 04</v>
          </cell>
          <cell r="G230" t="str">
            <v>APR-11</v>
          </cell>
          <cell r="H230">
            <v>0</v>
          </cell>
          <cell r="I230">
            <v>6</v>
          </cell>
          <cell r="J230">
            <v>6</v>
          </cell>
          <cell r="K230">
            <v>6</v>
          </cell>
          <cell r="L230">
            <v>0</v>
          </cell>
          <cell r="M230">
            <v>0</v>
          </cell>
          <cell r="N230">
            <v>3</v>
          </cell>
          <cell r="P230">
            <v>3</v>
          </cell>
          <cell r="Q230">
            <v>0</v>
          </cell>
          <cell r="R230">
            <v>3</v>
          </cell>
          <cell r="S230">
            <v>1</v>
          </cell>
          <cell r="T230">
            <v>0</v>
          </cell>
          <cell r="U230">
            <v>0</v>
          </cell>
          <cell r="V230">
            <v>3</v>
          </cell>
          <cell r="W230">
            <v>3</v>
          </cell>
          <cell r="X230">
            <v>0.75</v>
          </cell>
          <cell r="Y230" t="str">
            <v>2011</v>
          </cell>
          <cell r="Z230" t="str">
            <v>Q2</v>
          </cell>
          <cell r="AA230">
            <v>0</v>
          </cell>
          <cell r="AB230">
            <v>0</v>
          </cell>
          <cell r="AC230" t="str">
            <v>01200</v>
          </cell>
          <cell r="AD230" t="str">
            <v>Susan Osbeck</v>
          </cell>
          <cell r="AH230" t="str">
            <v>FirstEnergy</v>
          </cell>
          <cell r="AL230" t="b">
            <v>0</v>
          </cell>
          <cell r="AN230" t="str">
            <v>X</v>
          </cell>
        </row>
        <row r="231">
          <cell r="A231" t="str">
            <v>FirstEnergy - WebMAY-11</v>
          </cell>
          <cell r="B231" t="b">
            <v>1</v>
          </cell>
          <cell r="C231">
            <v>5</v>
          </cell>
          <cell r="D231">
            <v>0</v>
          </cell>
          <cell r="E231" t="str">
            <v>FirstEnergy - Web</v>
          </cell>
          <cell r="F231" t="str">
            <v>2011 05</v>
          </cell>
          <cell r="G231" t="str">
            <v>MAY-11</v>
          </cell>
          <cell r="H231">
            <v>0</v>
          </cell>
          <cell r="I231">
            <v>9</v>
          </cell>
          <cell r="J231">
            <v>9</v>
          </cell>
          <cell r="K231">
            <v>9</v>
          </cell>
          <cell r="L231">
            <v>0</v>
          </cell>
          <cell r="M231">
            <v>0</v>
          </cell>
          <cell r="N231">
            <v>367.64</v>
          </cell>
          <cell r="P231">
            <v>0</v>
          </cell>
          <cell r="Q231">
            <v>0</v>
          </cell>
          <cell r="R231">
            <v>3</v>
          </cell>
          <cell r="S231">
            <v>1</v>
          </cell>
          <cell r="T231">
            <v>367.64</v>
          </cell>
          <cell r="U231">
            <v>0</v>
          </cell>
          <cell r="V231">
            <v>367.64</v>
          </cell>
          <cell r="W231">
            <v>367.64</v>
          </cell>
          <cell r="X231">
            <v>91.91</v>
          </cell>
          <cell r="Y231" t="str">
            <v>2011</v>
          </cell>
          <cell r="Z231" t="str">
            <v>Q2</v>
          </cell>
          <cell r="AA231">
            <v>0</v>
          </cell>
          <cell r="AB231">
            <v>0</v>
          </cell>
          <cell r="AC231" t="str">
            <v>01200</v>
          </cell>
          <cell r="AD231" t="str">
            <v>Susan Osbeck</v>
          </cell>
          <cell r="AH231" t="str">
            <v>FirstEnergy</v>
          </cell>
          <cell r="AL231" t="b">
            <v>0</v>
          </cell>
          <cell r="AN231" t="str">
            <v>X</v>
          </cell>
        </row>
        <row r="232">
          <cell r="A232" t="str">
            <v>FirstEnergy - WebJUN-11</v>
          </cell>
          <cell r="B232" t="b">
            <v>1</v>
          </cell>
          <cell r="C232">
            <v>6</v>
          </cell>
          <cell r="D232">
            <v>0</v>
          </cell>
          <cell r="E232" t="str">
            <v>FirstEnergy - Web</v>
          </cell>
          <cell r="F232" t="str">
            <v>2011 06</v>
          </cell>
          <cell r="G232" t="str">
            <v>JUN-11</v>
          </cell>
          <cell r="H232">
            <v>0</v>
          </cell>
          <cell r="I232">
            <v>13</v>
          </cell>
          <cell r="J232">
            <v>13</v>
          </cell>
          <cell r="K232">
            <v>13</v>
          </cell>
          <cell r="L232">
            <v>0</v>
          </cell>
          <cell r="M232">
            <v>0</v>
          </cell>
          <cell r="N232">
            <v>802.81</v>
          </cell>
          <cell r="P232">
            <v>0</v>
          </cell>
          <cell r="Q232">
            <v>0</v>
          </cell>
          <cell r="R232">
            <v>5</v>
          </cell>
          <cell r="S232">
            <v>6</v>
          </cell>
          <cell r="T232">
            <v>802.81</v>
          </cell>
          <cell r="U232">
            <v>0</v>
          </cell>
          <cell r="V232">
            <v>802.81</v>
          </cell>
          <cell r="W232">
            <v>133.80166666666665</v>
          </cell>
          <cell r="X232">
            <v>200.7</v>
          </cell>
          <cell r="Y232" t="str">
            <v>2011</v>
          </cell>
          <cell r="Z232" t="str">
            <v>Q2</v>
          </cell>
          <cell r="AA232">
            <v>0</v>
          </cell>
          <cell r="AB232">
            <v>0</v>
          </cell>
          <cell r="AC232" t="str">
            <v>01200</v>
          </cell>
          <cell r="AD232" t="str">
            <v>Susan Osbeck</v>
          </cell>
          <cell r="AH232" t="str">
            <v>FirstEnergy</v>
          </cell>
          <cell r="AL232" t="b">
            <v>0</v>
          </cell>
          <cell r="AN232" t="str">
            <v>X</v>
          </cell>
        </row>
        <row r="233">
          <cell r="A233" t="str">
            <v>FirstEnergy - WebJUL-11</v>
          </cell>
          <cell r="B233" t="b">
            <v>1</v>
          </cell>
          <cell r="C233">
            <v>7</v>
          </cell>
          <cell r="D233">
            <v>0</v>
          </cell>
          <cell r="E233" t="str">
            <v>FirstEnergy - Web</v>
          </cell>
          <cell r="F233" t="str">
            <v>2011 07</v>
          </cell>
          <cell r="G233" t="str">
            <v>JUL-11</v>
          </cell>
          <cell r="H233">
            <v>0</v>
          </cell>
          <cell r="I233">
            <v>18</v>
          </cell>
          <cell r="J233">
            <v>18</v>
          </cell>
          <cell r="K233">
            <v>18</v>
          </cell>
          <cell r="L233">
            <v>0</v>
          </cell>
          <cell r="M233">
            <v>0</v>
          </cell>
          <cell r="N233">
            <v>849.33</v>
          </cell>
          <cell r="P233">
            <v>0</v>
          </cell>
          <cell r="Q233">
            <v>0</v>
          </cell>
          <cell r="R233">
            <v>5</v>
          </cell>
          <cell r="S233">
            <v>8</v>
          </cell>
          <cell r="T233">
            <v>849.33</v>
          </cell>
          <cell r="U233">
            <v>0</v>
          </cell>
          <cell r="V233">
            <v>849.33</v>
          </cell>
          <cell r="W233">
            <v>106.16625000000001</v>
          </cell>
          <cell r="X233">
            <v>0</v>
          </cell>
          <cell r="Y233" t="str">
            <v>2011</v>
          </cell>
          <cell r="Z233" t="str">
            <v>Q3</v>
          </cell>
          <cell r="AA233">
            <v>0</v>
          </cell>
          <cell r="AB233">
            <v>0</v>
          </cell>
          <cell r="AC233" t="str">
            <v>01200</v>
          </cell>
          <cell r="AD233" t="str">
            <v>Susan Osbeck</v>
          </cell>
          <cell r="AH233" t="str">
            <v>FirstEnergy</v>
          </cell>
          <cell r="AL233" t="b">
            <v>0</v>
          </cell>
          <cell r="AN233" t="str">
            <v>X</v>
          </cell>
        </row>
        <row r="234">
          <cell r="A234" t="str">
            <v>Gas SouthJAN-11</v>
          </cell>
          <cell r="B234" t="b">
            <v>1</v>
          </cell>
          <cell r="C234">
            <v>1</v>
          </cell>
          <cell r="D234">
            <v>6</v>
          </cell>
          <cell r="E234" t="str">
            <v>Gas South</v>
          </cell>
          <cell r="F234" t="str">
            <v>2011 01</v>
          </cell>
          <cell r="G234" t="str">
            <v>JAN-11</v>
          </cell>
          <cell r="H234">
            <v>0</v>
          </cell>
          <cell r="I234">
            <v>108</v>
          </cell>
          <cell r="J234">
            <v>114</v>
          </cell>
          <cell r="K234">
            <v>103</v>
          </cell>
          <cell r="L234">
            <v>0</v>
          </cell>
          <cell r="M234">
            <v>5</v>
          </cell>
          <cell r="N234">
            <v>2106.73</v>
          </cell>
          <cell r="P234">
            <v>0</v>
          </cell>
          <cell r="Q234">
            <v>0</v>
          </cell>
          <cell r="R234">
            <v>35</v>
          </cell>
          <cell r="S234">
            <v>21</v>
          </cell>
          <cell r="T234">
            <v>2106.7300000000005</v>
          </cell>
          <cell r="U234">
            <v>421.34600000000012</v>
          </cell>
          <cell r="V234">
            <v>2106.7300000000005</v>
          </cell>
          <cell r="W234">
            <v>100.32047619047621</v>
          </cell>
          <cell r="X234">
            <v>265.76396000000011</v>
          </cell>
          <cell r="Y234" t="str">
            <v>2011</v>
          </cell>
          <cell r="Z234" t="str">
            <v>Q1</v>
          </cell>
          <cell r="AA234">
            <v>-777.91020000000003</v>
          </cell>
          <cell r="AB234">
            <v>0</v>
          </cell>
          <cell r="AC234" t="str">
            <v>01202</v>
          </cell>
          <cell r="AD234" t="str">
            <v>Layla Bitoy</v>
          </cell>
          <cell r="AE234">
            <v>0.2</v>
          </cell>
          <cell r="AH234" t="str">
            <v>Gas South</v>
          </cell>
          <cell r="AL234" t="b">
            <v>0</v>
          </cell>
          <cell r="AN234" t="str">
            <v>X</v>
          </cell>
        </row>
        <row r="235">
          <cell r="A235" t="str">
            <v>Gas SouthFEB-11</v>
          </cell>
          <cell r="B235" t="b">
            <v>1</v>
          </cell>
          <cell r="C235">
            <v>2</v>
          </cell>
          <cell r="D235">
            <v>2</v>
          </cell>
          <cell r="E235" t="str">
            <v>Gas South</v>
          </cell>
          <cell r="F235" t="str">
            <v>2011 02</v>
          </cell>
          <cell r="G235" t="str">
            <v>FEB-11</v>
          </cell>
          <cell r="H235">
            <v>0</v>
          </cell>
          <cell r="I235">
            <v>106</v>
          </cell>
          <cell r="J235">
            <v>108</v>
          </cell>
          <cell r="K235">
            <v>104</v>
          </cell>
          <cell r="L235">
            <v>0</v>
          </cell>
          <cell r="M235">
            <v>2</v>
          </cell>
          <cell r="N235">
            <v>2317.2800000000002</v>
          </cell>
          <cell r="P235">
            <v>28.49</v>
          </cell>
          <cell r="Q235">
            <v>0</v>
          </cell>
          <cell r="R235">
            <v>43</v>
          </cell>
          <cell r="S235">
            <v>27</v>
          </cell>
          <cell r="T235">
            <v>2288.79</v>
          </cell>
          <cell r="U235">
            <v>457.75799999999998</v>
          </cell>
          <cell r="V235">
            <v>2317.2799999999997</v>
          </cell>
          <cell r="W235">
            <v>85.825185185185177</v>
          </cell>
          <cell r="X235">
            <v>278.59659999999991</v>
          </cell>
          <cell r="Y235" t="str">
            <v>2011</v>
          </cell>
          <cell r="Z235" t="str">
            <v>Q1</v>
          </cell>
          <cell r="AA235">
            <v>-924.29700000000003</v>
          </cell>
          <cell r="AB235">
            <v>0</v>
          </cell>
          <cell r="AC235" t="str">
            <v>01202</v>
          </cell>
          <cell r="AD235" t="str">
            <v>Layla Bitoy</v>
          </cell>
          <cell r="AE235">
            <v>0.2</v>
          </cell>
          <cell r="AH235" t="str">
            <v>Gas South</v>
          </cell>
          <cell r="AL235" t="b">
            <v>0</v>
          </cell>
          <cell r="AN235" t="str">
            <v>X</v>
          </cell>
        </row>
        <row r="236">
          <cell r="A236" t="str">
            <v>Gas SouthMAR-11</v>
          </cell>
          <cell r="B236" t="b">
            <v>1</v>
          </cell>
          <cell r="C236">
            <v>3</v>
          </cell>
          <cell r="D236">
            <v>9</v>
          </cell>
          <cell r="E236" t="str">
            <v>Gas South</v>
          </cell>
          <cell r="F236" t="str">
            <v>2011 03</v>
          </cell>
          <cell r="G236" t="str">
            <v>MAR-11</v>
          </cell>
          <cell r="H236">
            <v>0</v>
          </cell>
          <cell r="I236">
            <v>100</v>
          </cell>
          <cell r="J236">
            <v>109</v>
          </cell>
          <cell r="K236">
            <v>100</v>
          </cell>
          <cell r="L236">
            <v>0</v>
          </cell>
          <cell r="M236">
            <v>0</v>
          </cell>
          <cell r="N236">
            <v>2500.42</v>
          </cell>
          <cell r="P236">
            <v>51</v>
          </cell>
          <cell r="Q236">
            <v>0</v>
          </cell>
          <cell r="R236">
            <v>50</v>
          </cell>
          <cell r="S236">
            <v>27</v>
          </cell>
          <cell r="T236">
            <v>2449.42</v>
          </cell>
          <cell r="U236">
            <v>489.88400000000001</v>
          </cell>
          <cell r="V236">
            <v>2500.42</v>
          </cell>
          <cell r="W236">
            <v>92.608148148148146</v>
          </cell>
          <cell r="X236">
            <v>305.81624000000005</v>
          </cell>
          <cell r="Y236" t="str">
            <v>2011</v>
          </cell>
          <cell r="Z236" t="str">
            <v>Q1</v>
          </cell>
          <cell r="AA236">
            <v>-971.33879999999999</v>
          </cell>
          <cell r="AB236">
            <v>0</v>
          </cell>
          <cell r="AC236" t="str">
            <v>01202</v>
          </cell>
          <cell r="AD236" t="str">
            <v>Layla Bitoy</v>
          </cell>
          <cell r="AE236">
            <v>0.2</v>
          </cell>
          <cell r="AH236" t="str">
            <v>Gas South</v>
          </cell>
          <cell r="AL236" t="b">
            <v>0</v>
          </cell>
          <cell r="AN236" t="str">
            <v>X</v>
          </cell>
        </row>
        <row r="237">
          <cell r="A237" t="str">
            <v>Gas SouthAPR-11</v>
          </cell>
          <cell r="B237" t="b">
            <v>1</v>
          </cell>
          <cell r="C237">
            <v>4</v>
          </cell>
          <cell r="D237">
            <v>2</v>
          </cell>
          <cell r="E237" t="str">
            <v>Gas South</v>
          </cell>
          <cell r="F237" t="str">
            <v>2011 04</v>
          </cell>
          <cell r="G237" t="str">
            <v>APR-11</v>
          </cell>
          <cell r="H237">
            <v>0</v>
          </cell>
          <cell r="I237">
            <v>68</v>
          </cell>
          <cell r="J237">
            <v>70</v>
          </cell>
          <cell r="K237">
            <v>65</v>
          </cell>
          <cell r="L237">
            <v>0</v>
          </cell>
          <cell r="M237">
            <v>3</v>
          </cell>
          <cell r="N237">
            <v>3005.47</v>
          </cell>
          <cell r="P237">
            <v>31.5</v>
          </cell>
          <cell r="Q237">
            <v>0</v>
          </cell>
          <cell r="R237">
            <v>26</v>
          </cell>
          <cell r="S237">
            <v>20</v>
          </cell>
          <cell r="T237">
            <v>2973.9700000000012</v>
          </cell>
          <cell r="U237">
            <v>594.79400000000021</v>
          </cell>
          <cell r="V237">
            <v>3005.4700000000012</v>
          </cell>
          <cell r="W237">
            <v>150.27350000000007</v>
          </cell>
          <cell r="X237">
            <v>477.85440000000028</v>
          </cell>
          <cell r="Y237" t="str">
            <v>2011</v>
          </cell>
          <cell r="Z237" t="str">
            <v>Q2</v>
          </cell>
          <cell r="AA237">
            <v>-616.19799999999998</v>
          </cell>
          <cell r="AB237">
            <v>0</v>
          </cell>
          <cell r="AC237" t="str">
            <v>01202</v>
          </cell>
          <cell r="AD237" t="str">
            <v>Layla Bitoy</v>
          </cell>
          <cell r="AE237">
            <v>0.2</v>
          </cell>
          <cell r="AH237" t="str">
            <v>Gas South</v>
          </cell>
          <cell r="AL237" t="b">
            <v>0</v>
          </cell>
          <cell r="AN237" t="str">
            <v>X</v>
          </cell>
        </row>
        <row r="238">
          <cell r="A238" t="str">
            <v>Gas SouthMAY-11</v>
          </cell>
          <cell r="B238" t="b">
            <v>1</v>
          </cell>
          <cell r="C238">
            <v>5</v>
          </cell>
          <cell r="D238">
            <v>2</v>
          </cell>
          <cell r="E238" t="str">
            <v>Gas South</v>
          </cell>
          <cell r="F238" t="str">
            <v>2011 05</v>
          </cell>
          <cell r="G238" t="str">
            <v>MAY-11</v>
          </cell>
          <cell r="H238">
            <v>0</v>
          </cell>
          <cell r="I238">
            <v>83</v>
          </cell>
          <cell r="J238">
            <v>85</v>
          </cell>
          <cell r="K238">
            <v>83</v>
          </cell>
          <cell r="L238">
            <v>0</v>
          </cell>
          <cell r="M238">
            <v>0</v>
          </cell>
          <cell r="N238">
            <v>2861.06</v>
          </cell>
          <cell r="P238">
            <v>71.14</v>
          </cell>
          <cell r="Q238">
            <v>0</v>
          </cell>
          <cell r="R238">
            <v>39</v>
          </cell>
          <cell r="S238">
            <v>24</v>
          </cell>
          <cell r="T238">
            <v>2789.9199999999992</v>
          </cell>
          <cell r="U238">
            <v>557.98399999999981</v>
          </cell>
          <cell r="V238">
            <v>2861.059999999999</v>
          </cell>
          <cell r="W238">
            <v>119.2108333333333</v>
          </cell>
          <cell r="X238">
            <v>411.49</v>
          </cell>
          <cell r="Y238" t="str">
            <v>2011</v>
          </cell>
          <cell r="Z238" t="str">
            <v>Q2</v>
          </cell>
          <cell r="AA238">
            <v>-956.73119999999994</v>
          </cell>
          <cell r="AB238">
            <v>0</v>
          </cell>
          <cell r="AC238" t="str">
            <v>01202</v>
          </cell>
          <cell r="AD238" t="str">
            <v>Layla Bitoy</v>
          </cell>
          <cell r="AE238">
            <v>0.2</v>
          </cell>
          <cell r="AH238" t="str">
            <v>Gas South</v>
          </cell>
          <cell r="AL238" t="b">
            <v>0</v>
          </cell>
          <cell r="AN238" t="str">
            <v>X</v>
          </cell>
        </row>
        <row r="239">
          <cell r="A239" t="str">
            <v>Gas SouthJUN-11</v>
          </cell>
          <cell r="B239" t="b">
            <v>1</v>
          </cell>
          <cell r="C239">
            <v>6</v>
          </cell>
          <cell r="D239">
            <v>16</v>
          </cell>
          <cell r="E239" t="str">
            <v>Gas South</v>
          </cell>
          <cell r="F239" t="str">
            <v>2011 06</v>
          </cell>
          <cell r="G239" t="str">
            <v>JUN-11</v>
          </cell>
          <cell r="H239">
            <v>0</v>
          </cell>
          <cell r="I239">
            <v>78</v>
          </cell>
          <cell r="J239">
            <v>94</v>
          </cell>
          <cell r="K239">
            <v>78</v>
          </cell>
          <cell r="L239">
            <v>0</v>
          </cell>
          <cell r="M239">
            <v>0</v>
          </cell>
          <cell r="N239">
            <v>3540.34</v>
          </cell>
          <cell r="O239">
            <v>2</v>
          </cell>
          <cell r="P239">
            <v>161.96</v>
          </cell>
          <cell r="Q239">
            <v>0</v>
          </cell>
          <cell r="R239">
            <v>27</v>
          </cell>
          <cell r="S239">
            <v>24</v>
          </cell>
          <cell r="T239">
            <v>3378.3799999999992</v>
          </cell>
          <cell r="U239">
            <v>675.67599999999993</v>
          </cell>
          <cell r="V239">
            <v>3540.3399999999992</v>
          </cell>
          <cell r="W239">
            <v>147.51416666666663</v>
          </cell>
          <cell r="X239">
            <v>607.84</v>
          </cell>
          <cell r="Y239" t="str">
            <v>2011</v>
          </cell>
          <cell r="Z239" t="str">
            <v>Q2</v>
          </cell>
          <cell r="AA239">
            <v>-802.49300000000005</v>
          </cell>
          <cell r="AB239">
            <v>0</v>
          </cell>
          <cell r="AC239" t="str">
            <v>01202</v>
          </cell>
          <cell r="AD239" t="str">
            <v>Layla Bitoy</v>
          </cell>
          <cell r="AE239">
            <v>0.2</v>
          </cell>
          <cell r="AH239" t="str">
            <v>Gas South</v>
          </cell>
          <cell r="AL239" t="b">
            <v>0</v>
          </cell>
          <cell r="AN239" t="str">
            <v>X</v>
          </cell>
        </row>
        <row r="240">
          <cell r="A240" t="str">
            <v>Gas SouthJUL-11</v>
          </cell>
          <cell r="B240" t="b">
            <v>1</v>
          </cell>
          <cell r="C240">
            <v>7</v>
          </cell>
          <cell r="D240">
            <v>15</v>
          </cell>
          <cell r="E240" t="str">
            <v>Gas South</v>
          </cell>
          <cell r="F240" t="str">
            <v>2011 07</v>
          </cell>
          <cell r="G240" t="str">
            <v>JUL-11</v>
          </cell>
          <cell r="H240">
            <v>0</v>
          </cell>
          <cell r="I240">
            <v>93</v>
          </cell>
          <cell r="J240">
            <v>108</v>
          </cell>
          <cell r="K240">
            <v>93</v>
          </cell>
          <cell r="L240">
            <v>0</v>
          </cell>
          <cell r="M240">
            <v>0</v>
          </cell>
          <cell r="N240">
            <v>1596.45</v>
          </cell>
          <cell r="P240">
            <v>40.5</v>
          </cell>
          <cell r="Q240">
            <v>0</v>
          </cell>
          <cell r="R240">
            <v>32</v>
          </cell>
          <cell r="S240">
            <v>17</v>
          </cell>
          <cell r="T240">
            <v>1555.95</v>
          </cell>
          <cell r="U240">
            <v>311.19000000000005</v>
          </cell>
          <cell r="V240">
            <v>1596.45</v>
          </cell>
          <cell r="W240">
            <v>93.908823529411762</v>
          </cell>
          <cell r="X240">
            <v>110.78464</v>
          </cell>
          <cell r="Y240" t="str">
            <v>2011</v>
          </cell>
          <cell r="Z240" t="str">
            <v>Q3</v>
          </cell>
          <cell r="AA240">
            <v>-1042.5268000000001</v>
          </cell>
          <cell r="AB240">
            <v>0</v>
          </cell>
          <cell r="AC240" t="str">
            <v>01202</v>
          </cell>
          <cell r="AD240" t="str">
            <v>Layla Bitoy</v>
          </cell>
          <cell r="AE240">
            <v>0.2</v>
          </cell>
          <cell r="AH240" t="str">
            <v>Gas South</v>
          </cell>
          <cell r="AL240" t="b">
            <v>0</v>
          </cell>
          <cell r="AN240" t="str">
            <v>X</v>
          </cell>
        </row>
        <row r="241">
          <cell r="A241" t="str">
            <v>Gas South - WebFEB-11</v>
          </cell>
          <cell r="B241" t="b">
            <v>1</v>
          </cell>
          <cell r="C241">
            <v>2</v>
          </cell>
          <cell r="D241">
            <v>0</v>
          </cell>
          <cell r="E241" t="str">
            <v>Gas South - Web</v>
          </cell>
          <cell r="F241" t="str">
            <v>2011 02</v>
          </cell>
          <cell r="G241" t="str">
            <v>FEB-11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141.78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141.78</v>
          </cell>
          <cell r="U241">
            <v>28.356000000000002</v>
          </cell>
          <cell r="V241">
            <v>141.78</v>
          </cell>
          <cell r="W241">
            <v>141.78</v>
          </cell>
          <cell r="X241">
            <v>28.356000000000002</v>
          </cell>
          <cell r="Y241" t="str">
            <v>2011</v>
          </cell>
          <cell r="Z241" t="str">
            <v>Q1</v>
          </cell>
          <cell r="AA241">
            <v>0</v>
          </cell>
          <cell r="AB241">
            <v>0</v>
          </cell>
          <cell r="AC241" t="str">
            <v>01203</v>
          </cell>
          <cell r="AD241" t="str">
            <v>Layla Bitoy</v>
          </cell>
          <cell r="AE241">
            <v>0.2</v>
          </cell>
          <cell r="AH241" t="str">
            <v>Gas South</v>
          </cell>
          <cell r="AL241" t="b">
            <v>0</v>
          </cell>
          <cell r="AN241" t="str">
            <v>X</v>
          </cell>
        </row>
        <row r="242">
          <cell r="A242" t="str">
            <v>Gas South - WebMAR-11</v>
          </cell>
          <cell r="B242" t="b">
            <v>1</v>
          </cell>
          <cell r="C242">
            <v>3</v>
          </cell>
          <cell r="D242">
            <v>0</v>
          </cell>
          <cell r="E242" t="str">
            <v>Gas South - Web</v>
          </cell>
          <cell r="F242" t="str">
            <v>2011 03</v>
          </cell>
          <cell r="G242" t="str">
            <v>MAR-11</v>
          </cell>
          <cell r="H242">
            <v>0</v>
          </cell>
          <cell r="I242">
            <v>3</v>
          </cell>
          <cell r="J242">
            <v>3</v>
          </cell>
          <cell r="K242">
            <v>3</v>
          </cell>
          <cell r="L242">
            <v>0</v>
          </cell>
          <cell r="M242">
            <v>0</v>
          </cell>
          <cell r="N242">
            <v>2.44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2.4399999999999995</v>
          </cell>
          <cell r="U242">
            <v>0.48799999999999993</v>
          </cell>
          <cell r="V242">
            <v>2.4399999999999995</v>
          </cell>
          <cell r="W242">
            <v>0</v>
          </cell>
          <cell r="X242">
            <v>0.48799999999999993</v>
          </cell>
          <cell r="Y242" t="str">
            <v>2011</v>
          </cell>
          <cell r="Z242" t="str">
            <v>Q1</v>
          </cell>
          <cell r="AA242">
            <v>0</v>
          </cell>
          <cell r="AB242">
            <v>0</v>
          </cell>
          <cell r="AC242" t="str">
            <v>01203</v>
          </cell>
          <cell r="AD242" t="str">
            <v>Layla Bitoy</v>
          </cell>
          <cell r="AE242">
            <v>0.2</v>
          </cell>
          <cell r="AH242" t="str">
            <v>Gas South</v>
          </cell>
          <cell r="AL242" t="b">
            <v>0</v>
          </cell>
          <cell r="AN242" t="str">
            <v>X</v>
          </cell>
        </row>
        <row r="243">
          <cell r="A243" t="str">
            <v>Gas South - WebAPR-11</v>
          </cell>
          <cell r="B243" t="b">
            <v>1</v>
          </cell>
          <cell r="C243">
            <v>4</v>
          </cell>
          <cell r="D243">
            <v>0</v>
          </cell>
          <cell r="E243" t="str">
            <v>Gas South - Web</v>
          </cell>
          <cell r="F243" t="str">
            <v>2011 04</v>
          </cell>
          <cell r="G243" t="str">
            <v>APR-11</v>
          </cell>
          <cell r="H243">
            <v>0</v>
          </cell>
          <cell r="I243">
            <v>1</v>
          </cell>
          <cell r="J243">
            <v>1</v>
          </cell>
          <cell r="K243">
            <v>1</v>
          </cell>
          <cell r="L243">
            <v>0</v>
          </cell>
          <cell r="M243">
            <v>0</v>
          </cell>
          <cell r="N243">
            <v>117.05</v>
          </cell>
          <cell r="P243">
            <v>1.5</v>
          </cell>
          <cell r="Q243">
            <v>0</v>
          </cell>
          <cell r="R243">
            <v>1</v>
          </cell>
          <cell r="S243">
            <v>1</v>
          </cell>
          <cell r="T243">
            <v>115.55</v>
          </cell>
          <cell r="U243">
            <v>23.11</v>
          </cell>
          <cell r="V243">
            <v>117.05</v>
          </cell>
          <cell r="W243">
            <v>117.05</v>
          </cell>
          <cell r="X243">
            <v>23.11</v>
          </cell>
          <cell r="Y243" t="str">
            <v>2011</v>
          </cell>
          <cell r="Z243" t="str">
            <v>Q2</v>
          </cell>
          <cell r="AA243">
            <v>0</v>
          </cell>
          <cell r="AB243">
            <v>0</v>
          </cell>
          <cell r="AC243" t="str">
            <v>01203</v>
          </cell>
          <cell r="AD243" t="str">
            <v>Layla Bitoy</v>
          </cell>
          <cell r="AE243">
            <v>0.2</v>
          </cell>
          <cell r="AH243" t="str">
            <v>Gas South</v>
          </cell>
          <cell r="AL243" t="b">
            <v>0</v>
          </cell>
          <cell r="AN243" t="str">
            <v>X</v>
          </cell>
        </row>
        <row r="244">
          <cell r="A244" t="str">
            <v>Gas South - WebMAY-11</v>
          </cell>
          <cell r="B244" t="b">
            <v>1</v>
          </cell>
          <cell r="C244">
            <v>5</v>
          </cell>
          <cell r="D244">
            <v>0</v>
          </cell>
          <cell r="E244" t="str">
            <v>Gas South - Web</v>
          </cell>
          <cell r="F244" t="str">
            <v>2011 05</v>
          </cell>
          <cell r="G244" t="str">
            <v>MAY-11</v>
          </cell>
          <cell r="H244">
            <v>0</v>
          </cell>
          <cell r="I244">
            <v>5</v>
          </cell>
          <cell r="J244">
            <v>5</v>
          </cell>
          <cell r="K244">
            <v>5</v>
          </cell>
          <cell r="L244">
            <v>0</v>
          </cell>
          <cell r="M244">
            <v>0</v>
          </cell>
          <cell r="N244">
            <v>153.1</v>
          </cell>
          <cell r="P244">
            <v>6.95</v>
          </cell>
          <cell r="Q244">
            <v>0</v>
          </cell>
          <cell r="R244">
            <v>1</v>
          </cell>
          <cell r="S244">
            <v>1</v>
          </cell>
          <cell r="T244">
            <v>146.14999999999998</v>
          </cell>
          <cell r="U244">
            <v>29.229999999999997</v>
          </cell>
          <cell r="V244">
            <v>153.09999999999997</v>
          </cell>
          <cell r="W244">
            <v>153.09999999999997</v>
          </cell>
          <cell r="X244">
            <v>29.229999999999997</v>
          </cell>
          <cell r="Y244" t="str">
            <v>2011</v>
          </cell>
          <cell r="Z244" t="str">
            <v>Q2</v>
          </cell>
          <cell r="AA244">
            <v>0</v>
          </cell>
          <cell r="AB244">
            <v>0</v>
          </cell>
          <cell r="AC244" t="str">
            <v>01203</v>
          </cell>
          <cell r="AD244" t="str">
            <v>Layla Bitoy</v>
          </cell>
          <cell r="AE244">
            <v>0.2</v>
          </cell>
          <cell r="AH244" t="str">
            <v>Gas South</v>
          </cell>
          <cell r="AL244" t="b">
            <v>0</v>
          </cell>
          <cell r="AN244" t="str">
            <v>X</v>
          </cell>
        </row>
        <row r="245">
          <cell r="A245" t="str">
            <v>Gas South - WebJUN-11</v>
          </cell>
          <cell r="B245" t="b">
            <v>1</v>
          </cell>
          <cell r="C245">
            <v>6</v>
          </cell>
          <cell r="D245">
            <v>0</v>
          </cell>
          <cell r="E245" t="str">
            <v>Gas South - Web</v>
          </cell>
          <cell r="F245" t="str">
            <v>2011 06</v>
          </cell>
          <cell r="G245" t="str">
            <v>JUN-11</v>
          </cell>
          <cell r="H245">
            <v>0</v>
          </cell>
          <cell r="I245">
            <v>2</v>
          </cell>
          <cell r="J245">
            <v>2</v>
          </cell>
          <cell r="K245">
            <v>2</v>
          </cell>
          <cell r="L245">
            <v>0</v>
          </cell>
          <cell r="M245">
            <v>0</v>
          </cell>
          <cell r="N245">
            <v>301.35000000000002</v>
          </cell>
          <cell r="P245">
            <v>0</v>
          </cell>
          <cell r="Q245">
            <v>0</v>
          </cell>
          <cell r="R245">
            <v>1</v>
          </cell>
          <cell r="S245">
            <v>2</v>
          </cell>
          <cell r="T245">
            <v>301.35000000000002</v>
          </cell>
          <cell r="U245">
            <v>60.27000000000001</v>
          </cell>
          <cell r="V245">
            <v>301.35000000000002</v>
          </cell>
          <cell r="W245">
            <v>150.67500000000001</v>
          </cell>
          <cell r="X245">
            <v>60.27000000000001</v>
          </cell>
          <cell r="Y245" t="str">
            <v>2011</v>
          </cell>
          <cell r="Z245" t="str">
            <v>Q2</v>
          </cell>
          <cell r="AA245">
            <v>0</v>
          </cell>
          <cell r="AB245">
            <v>0</v>
          </cell>
          <cell r="AC245" t="str">
            <v>01203</v>
          </cell>
          <cell r="AD245" t="str">
            <v>Layla Bitoy</v>
          </cell>
          <cell r="AE245">
            <v>0.2</v>
          </cell>
          <cell r="AH245" t="str">
            <v>Gas South</v>
          </cell>
          <cell r="AL245" t="b">
            <v>0</v>
          </cell>
          <cell r="AN245" t="str">
            <v>X</v>
          </cell>
        </row>
        <row r="246">
          <cell r="A246" t="str">
            <v>Gas South - WebJUL-11</v>
          </cell>
          <cell r="B246" t="b">
            <v>1</v>
          </cell>
          <cell r="C246">
            <v>7</v>
          </cell>
          <cell r="D246">
            <v>0</v>
          </cell>
          <cell r="E246" t="str">
            <v>Gas South - Web</v>
          </cell>
          <cell r="F246" t="str">
            <v>2011 07</v>
          </cell>
          <cell r="G246" t="str">
            <v>JUL-11</v>
          </cell>
          <cell r="H246">
            <v>0</v>
          </cell>
          <cell r="I246">
            <v>3</v>
          </cell>
          <cell r="J246">
            <v>3</v>
          </cell>
          <cell r="K246">
            <v>3</v>
          </cell>
          <cell r="L246">
            <v>0</v>
          </cell>
          <cell r="M246">
            <v>0</v>
          </cell>
          <cell r="N246">
            <v>162.09</v>
          </cell>
          <cell r="P246">
            <v>0</v>
          </cell>
          <cell r="Q246">
            <v>0</v>
          </cell>
          <cell r="R246">
            <v>0</v>
          </cell>
          <cell r="S246">
            <v>4</v>
          </cell>
          <cell r="T246">
            <v>162.09</v>
          </cell>
          <cell r="U246">
            <v>32.417999999999999</v>
          </cell>
          <cell r="V246">
            <v>162.09</v>
          </cell>
          <cell r="W246">
            <v>40.522500000000001</v>
          </cell>
          <cell r="X246">
            <v>32.417999999999999</v>
          </cell>
          <cell r="Y246" t="str">
            <v>2011</v>
          </cell>
          <cell r="Z246" t="str">
            <v>Q3</v>
          </cell>
          <cell r="AA246">
            <v>0</v>
          </cell>
          <cell r="AB246">
            <v>0</v>
          </cell>
          <cell r="AC246" t="str">
            <v>01203</v>
          </cell>
          <cell r="AD246" t="str">
            <v>Layla Bitoy</v>
          </cell>
          <cell r="AE246">
            <v>0.2</v>
          </cell>
          <cell r="AH246" t="str">
            <v>Gas South</v>
          </cell>
          <cell r="AL246" t="b">
            <v>0</v>
          </cell>
          <cell r="AN246" t="str">
            <v>X</v>
          </cell>
        </row>
        <row r="247">
          <cell r="A247" t="str">
            <v>Georgia PowerJAN-11</v>
          </cell>
          <cell r="B247" t="b">
            <v>1</v>
          </cell>
          <cell r="C247">
            <v>1</v>
          </cell>
          <cell r="D247">
            <v>780</v>
          </cell>
          <cell r="E247" t="str">
            <v>Georgia Power</v>
          </cell>
          <cell r="F247" t="str">
            <v>2011 01</v>
          </cell>
          <cell r="G247" t="str">
            <v>JAN-11</v>
          </cell>
          <cell r="H247">
            <v>24535</v>
          </cell>
          <cell r="I247">
            <v>1253</v>
          </cell>
          <cell r="J247">
            <v>2033</v>
          </cell>
          <cell r="K247">
            <v>1235</v>
          </cell>
          <cell r="L247">
            <v>8.2861218667210107E-2</v>
          </cell>
          <cell r="M247">
            <v>18</v>
          </cell>
          <cell r="N247">
            <v>61538.47</v>
          </cell>
          <cell r="P247">
            <v>0</v>
          </cell>
          <cell r="Q247">
            <v>0</v>
          </cell>
          <cell r="R247">
            <v>1172</v>
          </cell>
          <cell r="S247">
            <v>650</v>
          </cell>
          <cell r="T247">
            <v>61538.47</v>
          </cell>
          <cell r="U247">
            <v>15384.6175</v>
          </cell>
          <cell r="V247">
            <v>61538.47</v>
          </cell>
          <cell r="W247">
            <v>94.674569230769237</v>
          </cell>
          <cell r="X247">
            <v>15384.6175</v>
          </cell>
          <cell r="Y247" t="str">
            <v>2011</v>
          </cell>
          <cell r="Z247" t="str">
            <v>Q1</v>
          </cell>
          <cell r="AA247">
            <v>0</v>
          </cell>
          <cell r="AB247">
            <v>0</v>
          </cell>
          <cell r="AC247" t="str">
            <v>01205</v>
          </cell>
          <cell r="AD247" t="str">
            <v>Layla Bitoy</v>
          </cell>
          <cell r="AE247">
            <v>0.25</v>
          </cell>
          <cell r="AH247" t="str">
            <v>Georgia Power</v>
          </cell>
          <cell r="AL247" t="b">
            <v>0</v>
          </cell>
          <cell r="AM247" t="str">
            <v>X</v>
          </cell>
        </row>
        <row r="248">
          <cell r="A248" t="str">
            <v>Georgia PowerFEB-11</v>
          </cell>
          <cell r="B248" t="b">
            <v>1</v>
          </cell>
          <cell r="C248">
            <v>2</v>
          </cell>
          <cell r="D248">
            <v>969</v>
          </cell>
          <cell r="E248" t="str">
            <v>Georgia Power</v>
          </cell>
          <cell r="F248" t="str">
            <v>2011 02</v>
          </cell>
          <cell r="G248" t="str">
            <v>FEB-11</v>
          </cell>
          <cell r="H248">
            <v>30859</v>
          </cell>
          <cell r="I248">
            <v>1614</v>
          </cell>
          <cell r="J248">
            <v>2583</v>
          </cell>
          <cell r="K248">
            <v>1596</v>
          </cell>
          <cell r="L248">
            <v>8.3703295634984937E-2</v>
          </cell>
          <cell r="M248">
            <v>18</v>
          </cell>
          <cell r="N248">
            <v>76859.8</v>
          </cell>
          <cell r="P248">
            <v>1572.91</v>
          </cell>
          <cell r="Q248">
            <v>393.22750000000002</v>
          </cell>
          <cell r="R248">
            <v>1675</v>
          </cell>
          <cell r="S248">
            <v>850</v>
          </cell>
          <cell r="T248">
            <v>75286.890000000101</v>
          </cell>
          <cell r="U248">
            <v>18821.722500000025</v>
          </cell>
          <cell r="V248">
            <v>76859.800000000105</v>
          </cell>
          <cell r="W248">
            <v>90.423294117647188</v>
          </cell>
          <cell r="X248">
            <v>19214.950000000023</v>
          </cell>
          <cell r="Y248" t="str">
            <v>2011</v>
          </cell>
          <cell r="Z248" t="str">
            <v>Q1</v>
          </cell>
          <cell r="AA248">
            <v>0</v>
          </cell>
          <cell r="AB248">
            <v>0</v>
          </cell>
          <cell r="AC248" t="str">
            <v>01205</v>
          </cell>
          <cell r="AD248" t="str">
            <v>Layla Bitoy</v>
          </cell>
          <cell r="AE248">
            <v>0.25</v>
          </cell>
          <cell r="AH248" t="str">
            <v>Georgia Power</v>
          </cell>
          <cell r="AL248" t="b">
            <v>0</v>
          </cell>
          <cell r="AM248" t="str">
            <v>X</v>
          </cell>
        </row>
        <row r="249">
          <cell r="A249" t="str">
            <v>Georgia PowerMAR-11</v>
          </cell>
          <cell r="B249" t="b">
            <v>1</v>
          </cell>
          <cell r="C249">
            <v>3</v>
          </cell>
          <cell r="D249">
            <v>1016</v>
          </cell>
          <cell r="E249" t="str">
            <v>Georgia Power</v>
          </cell>
          <cell r="F249" t="str">
            <v>2011 03</v>
          </cell>
          <cell r="G249" t="str">
            <v>MAR-11</v>
          </cell>
          <cell r="H249">
            <v>30471</v>
          </cell>
          <cell r="I249">
            <v>1730</v>
          </cell>
          <cell r="J249">
            <v>2746</v>
          </cell>
          <cell r="K249">
            <v>1714</v>
          </cell>
          <cell r="L249">
            <v>9.0118473302484334E-2</v>
          </cell>
          <cell r="M249">
            <v>16</v>
          </cell>
          <cell r="N249">
            <v>112318.04</v>
          </cell>
          <cell r="P249">
            <v>1723.46</v>
          </cell>
          <cell r="Q249">
            <v>430.86500000000001</v>
          </cell>
          <cell r="R249">
            <v>1803</v>
          </cell>
          <cell r="S249">
            <v>1023</v>
          </cell>
          <cell r="T249">
            <v>110594.58000000002</v>
          </cell>
          <cell r="U249">
            <v>27648.645000000004</v>
          </cell>
          <cell r="V249">
            <v>112318.04000000002</v>
          </cell>
          <cell r="W249">
            <v>109.79280547409581</v>
          </cell>
          <cell r="X249">
            <v>28079.510000000006</v>
          </cell>
          <cell r="Y249" t="str">
            <v>2011</v>
          </cell>
          <cell r="Z249" t="str">
            <v>Q1</v>
          </cell>
          <cell r="AA249">
            <v>0</v>
          </cell>
          <cell r="AB249">
            <v>0</v>
          </cell>
          <cell r="AC249" t="str">
            <v>01205</v>
          </cell>
          <cell r="AD249" t="str">
            <v>Layla Bitoy</v>
          </cell>
          <cell r="AE249">
            <v>0.25</v>
          </cell>
          <cell r="AH249" t="str">
            <v>Georgia Power</v>
          </cell>
          <cell r="AL249" t="b">
            <v>0</v>
          </cell>
          <cell r="AM249" t="str">
            <v>X</v>
          </cell>
        </row>
        <row r="250">
          <cell r="A250" t="str">
            <v>Georgia PowerAPR-11</v>
          </cell>
          <cell r="B250" t="b">
            <v>1</v>
          </cell>
          <cell r="C250">
            <v>4</v>
          </cell>
          <cell r="D250">
            <v>847</v>
          </cell>
          <cell r="E250" t="str">
            <v>Georgia Power</v>
          </cell>
          <cell r="F250" t="str">
            <v>2011 04</v>
          </cell>
          <cell r="G250" t="str">
            <v>APR-11</v>
          </cell>
          <cell r="H250">
            <v>25630</v>
          </cell>
          <cell r="I250">
            <v>1430</v>
          </cell>
          <cell r="J250">
            <v>2277</v>
          </cell>
          <cell r="K250">
            <v>1408</v>
          </cell>
          <cell r="L250">
            <v>8.8841201716738191E-2</v>
          </cell>
          <cell r="M250">
            <v>22</v>
          </cell>
          <cell r="N250">
            <v>95575.44</v>
          </cell>
          <cell r="P250">
            <v>1669.5</v>
          </cell>
          <cell r="Q250">
            <v>417.375</v>
          </cell>
          <cell r="R250">
            <v>1418</v>
          </cell>
          <cell r="S250">
            <v>835</v>
          </cell>
          <cell r="T250">
            <v>93905.939999999973</v>
          </cell>
          <cell r="U250">
            <v>23476.484999999993</v>
          </cell>
          <cell r="V250">
            <v>95575.439999999973</v>
          </cell>
          <cell r="W250">
            <v>114.46160479041913</v>
          </cell>
          <cell r="X250">
            <v>23893.859999999993</v>
          </cell>
          <cell r="Y250" t="str">
            <v>2011</v>
          </cell>
          <cell r="Z250" t="str">
            <v>Q2</v>
          </cell>
          <cell r="AA250">
            <v>0</v>
          </cell>
          <cell r="AB250">
            <v>0</v>
          </cell>
          <cell r="AC250" t="str">
            <v>01205</v>
          </cell>
          <cell r="AD250" t="str">
            <v>Layla Bitoy</v>
          </cell>
          <cell r="AE250">
            <v>0.25</v>
          </cell>
          <cell r="AH250" t="str">
            <v>Georgia Power</v>
          </cell>
          <cell r="AL250" t="b">
            <v>0</v>
          </cell>
          <cell r="AM250" t="str">
            <v>X</v>
          </cell>
        </row>
        <row r="251">
          <cell r="A251" t="str">
            <v>Georgia PowerMAY-11</v>
          </cell>
          <cell r="B251" t="b">
            <v>1</v>
          </cell>
          <cell r="C251">
            <v>5</v>
          </cell>
          <cell r="D251">
            <v>1030</v>
          </cell>
          <cell r="E251" t="str">
            <v>Georgia Power</v>
          </cell>
          <cell r="F251" t="str">
            <v>2011 05</v>
          </cell>
          <cell r="G251" t="str">
            <v>MAY-11</v>
          </cell>
          <cell r="H251">
            <v>27601</v>
          </cell>
          <cell r="I251">
            <v>1584</v>
          </cell>
          <cell r="J251">
            <v>2614</v>
          </cell>
          <cell r="K251">
            <v>1559</v>
          </cell>
          <cell r="L251">
            <v>9.4706713524872282E-2</v>
          </cell>
          <cell r="M251">
            <v>25</v>
          </cell>
          <cell r="N251">
            <v>108027.11</v>
          </cell>
          <cell r="P251">
            <v>4081.9100000000003</v>
          </cell>
          <cell r="Q251">
            <v>1020.4775000000001</v>
          </cell>
          <cell r="R251">
            <v>1568</v>
          </cell>
          <cell r="S251">
            <v>929</v>
          </cell>
          <cell r="T251">
            <v>103945.19999999997</v>
          </cell>
          <cell r="U251">
            <v>25986.299999999992</v>
          </cell>
          <cell r="V251">
            <v>108027.10999999997</v>
          </cell>
          <cell r="W251">
            <v>116.28321851453173</v>
          </cell>
          <cell r="X251">
            <v>27006.777499999993</v>
          </cell>
          <cell r="Y251" t="str">
            <v>2011</v>
          </cell>
          <cell r="Z251" t="str">
            <v>Q2</v>
          </cell>
          <cell r="AA251">
            <v>0</v>
          </cell>
          <cell r="AB251">
            <v>0</v>
          </cell>
          <cell r="AC251" t="str">
            <v>01205</v>
          </cell>
          <cell r="AD251" t="str">
            <v>Layla Bitoy</v>
          </cell>
          <cell r="AE251">
            <v>0.25</v>
          </cell>
          <cell r="AH251" t="str">
            <v>Georgia Power</v>
          </cell>
          <cell r="AL251" t="b">
            <v>0</v>
          </cell>
          <cell r="AM251" t="str">
            <v>X</v>
          </cell>
        </row>
        <row r="252">
          <cell r="A252" t="str">
            <v>Georgia PowerJUN-11</v>
          </cell>
          <cell r="B252" t="b">
            <v>1</v>
          </cell>
          <cell r="C252">
            <v>6</v>
          </cell>
          <cell r="D252">
            <v>1003</v>
          </cell>
          <cell r="E252" t="str">
            <v>Georgia Power</v>
          </cell>
          <cell r="F252" t="str">
            <v>2011 06</v>
          </cell>
          <cell r="G252" t="str">
            <v>JUN-11</v>
          </cell>
          <cell r="H252">
            <v>31618</v>
          </cell>
          <cell r="I252">
            <v>2213</v>
          </cell>
          <cell r="J252">
            <v>3216</v>
          </cell>
          <cell r="K252">
            <v>2169</v>
          </cell>
          <cell r="L252">
            <v>0.10171421342273389</v>
          </cell>
          <cell r="M252">
            <v>44</v>
          </cell>
          <cell r="N252">
            <v>158366.75</v>
          </cell>
          <cell r="P252">
            <v>9914.93</v>
          </cell>
          <cell r="Q252">
            <v>2478.7325000000001</v>
          </cell>
          <cell r="R252">
            <v>2004</v>
          </cell>
          <cell r="S252">
            <v>1237</v>
          </cell>
          <cell r="T252">
            <v>148451.81999999998</v>
          </cell>
          <cell r="U252">
            <v>37112.954999999994</v>
          </cell>
          <cell r="V252">
            <v>158366.74999999997</v>
          </cell>
          <cell r="W252">
            <v>128.02485852869845</v>
          </cell>
          <cell r="X252">
            <v>39591.687499999993</v>
          </cell>
          <cell r="Y252" t="str">
            <v>2011</v>
          </cell>
          <cell r="Z252" t="str">
            <v>Q2</v>
          </cell>
          <cell r="AA252">
            <v>0</v>
          </cell>
          <cell r="AB252">
            <v>0</v>
          </cell>
          <cell r="AC252" t="str">
            <v>01205</v>
          </cell>
          <cell r="AD252" t="str">
            <v>Layla Bitoy</v>
          </cell>
          <cell r="AE252">
            <v>0.25</v>
          </cell>
          <cell r="AH252" t="str">
            <v>Georgia Power</v>
          </cell>
          <cell r="AL252" t="b">
            <v>0</v>
          </cell>
          <cell r="AM252" t="str">
            <v>X</v>
          </cell>
        </row>
        <row r="253">
          <cell r="A253" t="str">
            <v>Georgia PowerJUL-11</v>
          </cell>
          <cell r="B253" t="b">
            <v>1</v>
          </cell>
          <cell r="C253">
            <v>7</v>
          </cell>
          <cell r="D253">
            <v>1028</v>
          </cell>
          <cell r="E253" t="str">
            <v>Georgia Power</v>
          </cell>
          <cell r="F253" t="str">
            <v>2011 07</v>
          </cell>
          <cell r="G253" t="str">
            <v>JUL-11</v>
          </cell>
          <cell r="H253">
            <v>32217</v>
          </cell>
          <cell r="I253">
            <v>2242</v>
          </cell>
          <cell r="J253">
            <v>3270</v>
          </cell>
          <cell r="K253">
            <v>2168</v>
          </cell>
          <cell r="L253">
            <v>0.10149920849241084</v>
          </cell>
          <cell r="M253">
            <v>74</v>
          </cell>
          <cell r="N253">
            <v>132806.31</v>
          </cell>
          <cell r="P253">
            <v>2988</v>
          </cell>
          <cell r="Q253">
            <v>747</v>
          </cell>
          <cell r="R253">
            <v>1831</v>
          </cell>
          <cell r="S253">
            <v>1084</v>
          </cell>
          <cell r="T253">
            <v>129818.30999999998</v>
          </cell>
          <cell r="U253">
            <v>32454.577499999996</v>
          </cell>
          <cell r="V253">
            <v>132806.31</v>
          </cell>
          <cell r="W253">
            <v>122.51504612546125</v>
          </cell>
          <cell r="X253">
            <v>33201.577499999999</v>
          </cell>
          <cell r="Y253" t="str">
            <v>2011</v>
          </cell>
          <cell r="Z253" t="str">
            <v>Q3</v>
          </cell>
          <cell r="AA253">
            <v>0</v>
          </cell>
          <cell r="AB253">
            <v>0</v>
          </cell>
          <cell r="AC253" t="str">
            <v>01205</v>
          </cell>
          <cell r="AD253" t="str">
            <v>Layla Bitoy</v>
          </cell>
          <cell r="AE253">
            <v>0.25</v>
          </cell>
          <cell r="AH253" t="str">
            <v>Georgia Power</v>
          </cell>
          <cell r="AL253" t="b">
            <v>0</v>
          </cell>
          <cell r="AM253" t="str">
            <v>X</v>
          </cell>
        </row>
        <row r="254">
          <cell r="A254" t="str">
            <v>Georgia Power WebFEB-11</v>
          </cell>
          <cell r="B254" t="b">
            <v>1</v>
          </cell>
          <cell r="C254">
            <v>2</v>
          </cell>
          <cell r="D254">
            <v>0</v>
          </cell>
          <cell r="E254" t="str">
            <v>Georgia Power Web</v>
          </cell>
          <cell r="F254" t="str">
            <v>2011 02</v>
          </cell>
          <cell r="G254" t="str">
            <v>FEB-11</v>
          </cell>
          <cell r="H254">
            <v>0</v>
          </cell>
          <cell r="I254">
            <v>1</v>
          </cell>
          <cell r="J254">
            <v>1</v>
          </cell>
          <cell r="K254">
            <v>1</v>
          </cell>
          <cell r="L254">
            <v>0</v>
          </cell>
          <cell r="M254">
            <v>0</v>
          </cell>
          <cell r="N254">
            <v>70.45</v>
          </cell>
          <cell r="P254">
            <v>0</v>
          </cell>
          <cell r="Q254">
            <v>0</v>
          </cell>
          <cell r="R254">
            <v>0</v>
          </cell>
          <cell r="S254">
            <v>2</v>
          </cell>
          <cell r="T254">
            <v>70.450000000000017</v>
          </cell>
          <cell r="U254">
            <v>17.612500000000004</v>
          </cell>
          <cell r="V254">
            <v>70.450000000000017</v>
          </cell>
          <cell r="W254">
            <v>35.225000000000009</v>
          </cell>
          <cell r="X254">
            <v>17.612500000000004</v>
          </cell>
          <cell r="Y254" t="str">
            <v>2011</v>
          </cell>
          <cell r="Z254" t="str">
            <v>Q1</v>
          </cell>
          <cell r="AA254">
            <v>0</v>
          </cell>
          <cell r="AB254">
            <v>0</v>
          </cell>
          <cell r="AC254" t="str">
            <v>03054</v>
          </cell>
          <cell r="AD254" t="str">
            <v>Layla Bitoy</v>
          </cell>
          <cell r="AE254">
            <v>0.25</v>
          </cell>
          <cell r="AG254">
            <v>0.25</v>
          </cell>
          <cell r="AH254" t="str">
            <v>Georgia Power</v>
          </cell>
          <cell r="AL254" t="b">
            <v>0</v>
          </cell>
          <cell r="AM254" t="str">
            <v>X</v>
          </cell>
        </row>
        <row r="255">
          <cell r="A255" t="str">
            <v>Georgia Power WebMAR-11</v>
          </cell>
          <cell r="B255" t="b">
            <v>1</v>
          </cell>
          <cell r="C255">
            <v>3</v>
          </cell>
          <cell r="D255">
            <v>0</v>
          </cell>
          <cell r="E255" t="str">
            <v>Georgia Power Web</v>
          </cell>
          <cell r="F255" t="str">
            <v>2011 03</v>
          </cell>
          <cell r="G255" t="str">
            <v>MAR-11</v>
          </cell>
          <cell r="H255">
            <v>0</v>
          </cell>
          <cell r="I255">
            <v>10</v>
          </cell>
          <cell r="J255">
            <v>10</v>
          </cell>
          <cell r="K255">
            <v>9</v>
          </cell>
          <cell r="L255">
            <v>0</v>
          </cell>
          <cell r="M255">
            <v>1</v>
          </cell>
          <cell r="N255">
            <v>492.23</v>
          </cell>
          <cell r="P255">
            <v>1.5</v>
          </cell>
          <cell r="Q255">
            <v>0</v>
          </cell>
          <cell r="R255">
            <v>3</v>
          </cell>
          <cell r="S255">
            <v>4</v>
          </cell>
          <cell r="T255">
            <v>490.7299999999999</v>
          </cell>
          <cell r="U255">
            <v>122.68249999999998</v>
          </cell>
          <cell r="V255">
            <v>492.2299999999999</v>
          </cell>
          <cell r="W255">
            <v>123.05749999999998</v>
          </cell>
          <cell r="X255">
            <v>122.68249999999998</v>
          </cell>
          <cell r="Y255" t="str">
            <v>2011</v>
          </cell>
          <cell r="Z255" t="str">
            <v>Q1</v>
          </cell>
          <cell r="AA255">
            <v>0</v>
          </cell>
          <cell r="AB255">
            <v>0</v>
          </cell>
          <cell r="AC255" t="str">
            <v>03054</v>
          </cell>
          <cell r="AD255" t="str">
            <v>Layla Bitoy</v>
          </cell>
          <cell r="AE255">
            <v>0.25</v>
          </cell>
          <cell r="AG255">
            <v>0.25</v>
          </cell>
          <cell r="AH255" t="str">
            <v>Georgia Power</v>
          </cell>
          <cell r="AL255" t="b">
            <v>0</v>
          </cell>
          <cell r="AM255" t="str">
            <v>X</v>
          </cell>
        </row>
        <row r="256">
          <cell r="A256" t="str">
            <v>Georgia Power WebAPR-11</v>
          </cell>
          <cell r="B256" t="b">
            <v>1</v>
          </cell>
          <cell r="C256">
            <v>4</v>
          </cell>
          <cell r="D256">
            <v>0</v>
          </cell>
          <cell r="E256" t="str">
            <v>Georgia Power Web</v>
          </cell>
          <cell r="F256" t="str">
            <v>2011 04</v>
          </cell>
          <cell r="G256" t="str">
            <v>APR-11</v>
          </cell>
          <cell r="H256">
            <v>0</v>
          </cell>
          <cell r="I256">
            <v>4</v>
          </cell>
          <cell r="J256">
            <v>4</v>
          </cell>
          <cell r="K256">
            <v>4</v>
          </cell>
          <cell r="L256">
            <v>0</v>
          </cell>
          <cell r="M256">
            <v>0</v>
          </cell>
          <cell r="N256">
            <v>59.81</v>
          </cell>
          <cell r="P256">
            <v>0</v>
          </cell>
          <cell r="Q256">
            <v>0</v>
          </cell>
          <cell r="R256">
            <v>0</v>
          </cell>
          <cell r="S256">
            <v>2</v>
          </cell>
          <cell r="T256">
            <v>59.81</v>
          </cell>
          <cell r="U256">
            <v>14.952500000000001</v>
          </cell>
          <cell r="V256">
            <v>59.81</v>
          </cell>
          <cell r="W256">
            <v>29.905000000000001</v>
          </cell>
          <cell r="X256">
            <v>14.952500000000001</v>
          </cell>
          <cell r="Y256" t="str">
            <v>2011</v>
          </cell>
          <cell r="Z256" t="str">
            <v>Q2</v>
          </cell>
          <cell r="AA256">
            <v>0</v>
          </cell>
          <cell r="AB256">
            <v>0</v>
          </cell>
          <cell r="AC256" t="str">
            <v>03054</v>
          </cell>
          <cell r="AD256" t="str">
            <v>Layla Bitoy</v>
          </cell>
          <cell r="AE256">
            <v>0.25</v>
          </cell>
          <cell r="AG256">
            <v>0.25</v>
          </cell>
          <cell r="AH256" t="str">
            <v>Georgia Power</v>
          </cell>
          <cell r="AL256" t="b">
            <v>0</v>
          </cell>
          <cell r="AM256" t="str">
            <v>X</v>
          </cell>
        </row>
        <row r="257">
          <cell r="A257" t="str">
            <v>Georgia Power WebMAY-11</v>
          </cell>
          <cell r="B257" t="b">
            <v>1</v>
          </cell>
          <cell r="C257">
            <v>5</v>
          </cell>
          <cell r="D257">
            <v>0</v>
          </cell>
          <cell r="E257" t="str">
            <v>Georgia Power Web</v>
          </cell>
          <cell r="F257" t="str">
            <v>2011 05</v>
          </cell>
          <cell r="G257" t="str">
            <v>MAY-11</v>
          </cell>
          <cell r="H257">
            <v>0</v>
          </cell>
          <cell r="I257">
            <v>7</v>
          </cell>
          <cell r="J257">
            <v>7</v>
          </cell>
          <cell r="K257">
            <v>7</v>
          </cell>
          <cell r="L257">
            <v>0</v>
          </cell>
          <cell r="M257">
            <v>0</v>
          </cell>
          <cell r="N257">
            <v>47.19</v>
          </cell>
          <cell r="P257">
            <v>0</v>
          </cell>
          <cell r="Q257">
            <v>0</v>
          </cell>
          <cell r="R257">
            <v>0</v>
          </cell>
          <cell r="S257">
            <v>1</v>
          </cell>
          <cell r="T257">
            <v>47.19</v>
          </cell>
          <cell r="U257">
            <v>11.797499999999999</v>
          </cell>
          <cell r="V257">
            <v>47.19</v>
          </cell>
          <cell r="W257">
            <v>47.19</v>
          </cell>
          <cell r="X257">
            <v>11.797499999999999</v>
          </cell>
          <cell r="Y257" t="str">
            <v>2011</v>
          </cell>
          <cell r="Z257" t="str">
            <v>Q2</v>
          </cell>
          <cell r="AA257">
            <v>0</v>
          </cell>
          <cell r="AB257">
            <v>0</v>
          </cell>
          <cell r="AC257" t="str">
            <v>03054</v>
          </cell>
          <cell r="AD257" t="str">
            <v>Layla Bitoy</v>
          </cell>
          <cell r="AE257">
            <v>0.25</v>
          </cell>
          <cell r="AG257">
            <v>0.25</v>
          </cell>
          <cell r="AH257" t="str">
            <v>Georgia Power</v>
          </cell>
          <cell r="AL257" t="b">
            <v>0</v>
          </cell>
          <cell r="AM257" t="str">
            <v>X</v>
          </cell>
        </row>
        <row r="258">
          <cell r="A258" t="str">
            <v>Georgia Power WebJUN-11</v>
          </cell>
          <cell r="B258" t="b">
            <v>1</v>
          </cell>
          <cell r="C258">
            <v>6</v>
          </cell>
          <cell r="D258">
            <v>0</v>
          </cell>
          <cell r="E258" t="str">
            <v>Georgia Power Web</v>
          </cell>
          <cell r="F258" t="str">
            <v>2011 06</v>
          </cell>
          <cell r="G258" t="str">
            <v>JUN-11</v>
          </cell>
          <cell r="H258">
            <v>0</v>
          </cell>
          <cell r="I258">
            <v>2</v>
          </cell>
          <cell r="J258">
            <v>2</v>
          </cell>
          <cell r="K258">
            <v>2</v>
          </cell>
          <cell r="L258">
            <v>0</v>
          </cell>
          <cell r="M258">
            <v>0</v>
          </cell>
          <cell r="N258">
            <v>81.44</v>
          </cell>
          <cell r="P258">
            <v>6</v>
          </cell>
          <cell r="Q258">
            <v>0</v>
          </cell>
          <cell r="R258">
            <v>2</v>
          </cell>
          <cell r="S258">
            <v>2</v>
          </cell>
          <cell r="T258">
            <v>75.440000000000012</v>
          </cell>
          <cell r="U258">
            <v>18.860000000000003</v>
          </cell>
          <cell r="V258">
            <v>81.440000000000012</v>
          </cell>
          <cell r="W258">
            <v>40.720000000000006</v>
          </cell>
          <cell r="X258">
            <v>20.36</v>
          </cell>
          <cell r="Y258" t="str">
            <v>2011</v>
          </cell>
          <cell r="Z258" t="str">
            <v>Q2</v>
          </cell>
          <cell r="AA258">
            <v>0</v>
          </cell>
          <cell r="AB258">
            <v>0</v>
          </cell>
          <cell r="AC258" t="str">
            <v>03054</v>
          </cell>
          <cell r="AD258" t="str">
            <v>Layla Bitoy</v>
          </cell>
          <cell r="AE258">
            <v>0.25</v>
          </cell>
          <cell r="AG258">
            <v>0.25</v>
          </cell>
          <cell r="AH258" t="str">
            <v>Georgia Power</v>
          </cell>
          <cell r="AL258" t="b">
            <v>0</v>
          </cell>
          <cell r="AM258" t="str">
            <v>X</v>
          </cell>
        </row>
        <row r="259">
          <cell r="A259" t="str">
            <v>Georgia Power WebJUL-11</v>
          </cell>
          <cell r="B259" t="b">
            <v>1</v>
          </cell>
          <cell r="C259">
            <v>7</v>
          </cell>
          <cell r="D259">
            <v>0</v>
          </cell>
          <cell r="E259" t="str">
            <v>Georgia Power Web</v>
          </cell>
          <cell r="F259" t="str">
            <v>2011 07</v>
          </cell>
          <cell r="G259" t="str">
            <v>JUL-11</v>
          </cell>
          <cell r="H259">
            <v>0</v>
          </cell>
          <cell r="I259">
            <v>10</v>
          </cell>
          <cell r="J259">
            <v>10</v>
          </cell>
          <cell r="K259">
            <v>10</v>
          </cell>
          <cell r="L259">
            <v>0</v>
          </cell>
          <cell r="M259">
            <v>0</v>
          </cell>
          <cell r="N259">
            <v>70.11</v>
          </cell>
          <cell r="P259">
            <v>0</v>
          </cell>
          <cell r="Q259">
            <v>0</v>
          </cell>
          <cell r="R259">
            <v>7</v>
          </cell>
          <cell r="S259">
            <v>2</v>
          </cell>
          <cell r="T259">
            <v>70.11</v>
          </cell>
          <cell r="U259">
            <v>17.5275</v>
          </cell>
          <cell r="V259">
            <v>70.11</v>
          </cell>
          <cell r="W259">
            <v>35.055</v>
          </cell>
          <cell r="X259">
            <v>17.5275</v>
          </cell>
          <cell r="Y259" t="str">
            <v>2011</v>
          </cell>
          <cell r="Z259" t="str">
            <v>Q3</v>
          </cell>
          <cell r="AA259">
            <v>0</v>
          </cell>
          <cell r="AB259">
            <v>0</v>
          </cell>
          <cell r="AC259" t="str">
            <v>03054</v>
          </cell>
          <cell r="AD259" t="str">
            <v>Layla Bitoy</v>
          </cell>
          <cell r="AE259">
            <v>0.25</v>
          </cell>
          <cell r="AG259">
            <v>0.25</v>
          </cell>
          <cell r="AH259" t="str">
            <v>Georgia Power</v>
          </cell>
          <cell r="AL259" t="b">
            <v>0</v>
          </cell>
          <cell r="AM259" t="str">
            <v>X</v>
          </cell>
        </row>
        <row r="260">
          <cell r="A260" t="str">
            <v>GoogleJAN-11</v>
          </cell>
          <cell r="B260" t="b">
            <v>0</v>
          </cell>
          <cell r="C260">
            <v>1</v>
          </cell>
          <cell r="D260">
            <v>0</v>
          </cell>
          <cell r="E260" t="str">
            <v>Google</v>
          </cell>
          <cell r="F260" t="str">
            <v>2011 01</v>
          </cell>
          <cell r="G260" t="str">
            <v>JAN-11</v>
          </cell>
          <cell r="H260">
            <v>0</v>
          </cell>
          <cell r="I260">
            <v>2761</v>
          </cell>
          <cell r="J260">
            <v>2761</v>
          </cell>
          <cell r="K260">
            <v>2703</v>
          </cell>
          <cell r="L260">
            <v>0</v>
          </cell>
          <cell r="M260">
            <v>58</v>
          </cell>
          <cell r="N260">
            <v>22218.33</v>
          </cell>
          <cell r="P260">
            <v>0</v>
          </cell>
          <cell r="Q260">
            <v>0</v>
          </cell>
          <cell r="R260">
            <v>460</v>
          </cell>
          <cell r="S260">
            <v>353</v>
          </cell>
          <cell r="T260">
            <v>22218.330000000016</v>
          </cell>
          <cell r="U260">
            <v>0</v>
          </cell>
          <cell r="V260">
            <v>22218.330000000016</v>
          </cell>
          <cell r="W260">
            <v>62.941444759206846</v>
          </cell>
          <cell r="X260">
            <v>0</v>
          </cell>
          <cell r="Y260" t="str">
            <v>2011</v>
          </cell>
          <cell r="Z260" t="str">
            <v>Q1</v>
          </cell>
          <cell r="AA260">
            <v>0</v>
          </cell>
          <cell r="AB260">
            <v>0</v>
          </cell>
          <cell r="AC260" t="str">
            <v>01208</v>
          </cell>
          <cell r="AL260" t="b">
            <v>0</v>
          </cell>
        </row>
        <row r="261">
          <cell r="A261" t="str">
            <v>GoogleFEB-11</v>
          </cell>
          <cell r="B261" t="b">
            <v>0</v>
          </cell>
          <cell r="C261">
            <v>2</v>
          </cell>
          <cell r="D261">
            <v>0</v>
          </cell>
          <cell r="E261" t="str">
            <v>Google</v>
          </cell>
          <cell r="F261" t="str">
            <v>2011 02</v>
          </cell>
          <cell r="G261" t="str">
            <v>FEB-11</v>
          </cell>
          <cell r="H261">
            <v>0</v>
          </cell>
          <cell r="I261">
            <v>2295</v>
          </cell>
          <cell r="J261">
            <v>2295</v>
          </cell>
          <cell r="K261">
            <v>2282</v>
          </cell>
          <cell r="L261">
            <v>0</v>
          </cell>
          <cell r="M261">
            <v>13</v>
          </cell>
          <cell r="N261">
            <v>28537</v>
          </cell>
          <cell r="P261">
            <v>388.34000000000003</v>
          </cell>
          <cell r="Q261">
            <v>0</v>
          </cell>
          <cell r="R261">
            <v>449</v>
          </cell>
          <cell r="S261">
            <v>341</v>
          </cell>
          <cell r="T261">
            <v>28148.659999999993</v>
          </cell>
          <cell r="U261">
            <v>0</v>
          </cell>
          <cell r="V261">
            <v>28536.999999999993</v>
          </cell>
          <cell r="W261">
            <v>83.686217008797627</v>
          </cell>
          <cell r="X261">
            <v>0</v>
          </cell>
          <cell r="Y261" t="str">
            <v>2011</v>
          </cell>
          <cell r="Z261" t="str">
            <v>Q1</v>
          </cell>
          <cell r="AA261">
            <v>0</v>
          </cell>
          <cell r="AB261">
            <v>0</v>
          </cell>
          <cell r="AC261" t="str">
            <v>01208</v>
          </cell>
          <cell r="AL261" t="b">
            <v>0</v>
          </cell>
        </row>
        <row r="262">
          <cell r="A262" t="str">
            <v>GoogleMAR-11</v>
          </cell>
          <cell r="B262" t="b">
            <v>0</v>
          </cell>
          <cell r="C262">
            <v>3</v>
          </cell>
          <cell r="D262">
            <v>0</v>
          </cell>
          <cell r="E262" t="str">
            <v>Google</v>
          </cell>
          <cell r="F262" t="str">
            <v>2011 03</v>
          </cell>
          <cell r="G262" t="str">
            <v>MAR-11</v>
          </cell>
          <cell r="H262">
            <v>0</v>
          </cell>
          <cell r="I262">
            <v>2739</v>
          </cell>
          <cell r="J262">
            <v>2739</v>
          </cell>
          <cell r="K262">
            <v>2736</v>
          </cell>
          <cell r="L262">
            <v>0</v>
          </cell>
          <cell r="M262">
            <v>3</v>
          </cell>
          <cell r="N262">
            <v>20153.38</v>
          </cell>
          <cell r="P262">
            <v>421.49</v>
          </cell>
          <cell r="Q262">
            <v>0</v>
          </cell>
          <cell r="R262">
            <v>375</v>
          </cell>
          <cell r="S262">
            <v>237</v>
          </cell>
          <cell r="T262">
            <v>19731.889999999996</v>
          </cell>
          <cell r="U262">
            <v>0</v>
          </cell>
          <cell r="V262">
            <v>20153.379999999997</v>
          </cell>
          <cell r="W262">
            <v>85.035358649789018</v>
          </cell>
          <cell r="X262">
            <v>0</v>
          </cell>
          <cell r="Y262" t="str">
            <v>2011</v>
          </cell>
          <cell r="Z262" t="str">
            <v>Q1</v>
          </cell>
          <cell r="AA262">
            <v>0</v>
          </cell>
          <cell r="AB262">
            <v>0</v>
          </cell>
          <cell r="AC262" t="str">
            <v>01208</v>
          </cell>
          <cell r="AL262" t="b">
            <v>0</v>
          </cell>
        </row>
        <row r="263">
          <cell r="A263" t="str">
            <v>GoogleAPR-11</v>
          </cell>
          <cell r="B263" t="b">
            <v>0</v>
          </cell>
          <cell r="C263">
            <v>4</v>
          </cell>
          <cell r="D263">
            <v>0</v>
          </cell>
          <cell r="E263" t="str">
            <v>Google</v>
          </cell>
          <cell r="F263" t="str">
            <v>2011 04</v>
          </cell>
          <cell r="G263" t="str">
            <v>APR-11</v>
          </cell>
          <cell r="H263">
            <v>0</v>
          </cell>
          <cell r="I263">
            <v>2146</v>
          </cell>
          <cell r="J263">
            <v>2146</v>
          </cell>
          <cell r="K263">
            <v>2082</v>
          </cell>
          <cell r="L263">
            <v>0</v>
          </cell>
          <cell r="M263">
            <v>64</v>
          </cell>
          <cell r="N263">
            <v>18738.150000000001</v>
          </cell>
          <cell r="P263">
            <v>198</v>
          </cell>
          <cell r="Q263">
            <v>0</v>
          </cell>
          <cell r="R263">
            <v>293</v>
          </cell>
          <cell r="S263">
            <v>179</v>
          </cell>
          <cell r="T263">
            <v>18540.150000000001</v>
          </cell>
          <cell r="U263">
            <v>0</v>
          </cell>
          <cell r="V263">
            <v>18738.150000000001</v>
          </cell>
          <cell r="W263">
            <v>104.68240223463688</v>
          </cell>
          <cell r="X263">
            <v>0</v>
          </cell>
          <cell r="Y263" t="str">
            <v>2011</v>
          </cell>
          <cell r="Z263" t="str">
            <v>Q2</v>
          </cell>
          <cell r="AA263">
            <v>0</v>
          </cell>
          <cell r="AB263">
            <v>0</v>
          </cell>
          <cell r="AC263" t="str">
            <v>01208</v>
          </cell>
          <cell r="AL263" t="b">
            <v>0</v>
          </cell>
        </row>
        <row r="264">
          <cell r="A264" t="str">
            <v>GoogleMAY-11</v>
          </cell>
          <cell r="B264" t="b">
            <v>0</v>
          </cell>
          <cell r="C264">
            <v>5</v>
          </cell>
          <cell r="D264">
            <v>0</v>
          </cell>
          <cell r="E264" t="str">
            <v>Google</v>
          </cell>
          <cell r="F264" t="str">
            <v>2011 05</v>
          </cell>
          <cell r="G264" t="str">
            <v>MAY-11</v>
          </cell>
          <cell r="H264">
            <v>0</v>
          </cell>
          <cell r="I264">
            <v>3336</v>
          </cell>
          <cell r="J264">
            <v>3336</v>
          </cell>
          <cell r="K264">
            <v>2146</v>
          </cell>
          <cell r="L264">
            <v>0</v>
          </cell>
          <cell r="M264">
            <v>1190</v>
          </cell>
          <cell r="N264">
            <v>20474.29</v>
          </cell>
          <cell r="P264">
            <v>235.82999999999998</v>
          </cell>
          <cell r="Q264">
            <v>0</v>
          </cell>
          <cell r="R264">
            <v>318</v>
          </cell>
          <cell r="S264">
            <v>201</v>
          </cell>
          <cell r="T264">
            <v>20238.460000000014</v>
          </cell>
          <cell r="U264">
            <v>0</v>
          </cell>
          <cell r="V264">
            <v>20474.290000000015</v>
          </cell>
          <cell r="W264">
            <v>101.86213930348266</v>
          </cell>
          <cell r="X264">
            <v>0</v>
          </cell>
          <cell r="Y264" t="str">
            <v>2011</v>
          </cell>
          <cell r="Z264" t="str">
            <v>Q2</v>
          </cell>
          <cell r="AA264">
            <v>0</v>
          </cell>
          <cell r="AB264">
            <v>0</v>
          </cell>
          <cell r="AC264" t="str">
            <v>01208</v>
          </cell>
          <cell r="AL264" t="b">
            <v>0</v>
          </cell>
        </row>
        <row r="265">
          <cell r="A265" t="str">
            <v>GoogleJUN-11</v>
          </cell>
          <cell r="B265" t="b">
            <v>0</v>
          </cell>
          <cell r="C265">
            <v>6</v>
          </cell>
          <cell r="D265">
            <v>0</v>
          </cell>
          <cell r="E265" t="str">
            <v>Google</v>
          </cell>
          <cell r="F265" t="str">
            <v>2011 06</v>
          </cell>
          <cell r="G265" t="str">
            <v>JUN-11</v>
          </cell>
          <cell r="H265">
            <v>0</v>
          </cell>
          <cell r="I265">
            <v>3611</v>
          </cell>
          <cell r="J265">
            <v>3611</v>
          </cell>
          <cell r="K265">
            <v>2380</v>
          </cell>
          <cell r="L265">
            <v>0</v>
          </cell>
          <cell r="M265">
            <v>1231</v>
          </cell>
          <cell r="N265">
            <v>21838.69</v>
          </cell>
          <cell r="P265">
            <v>30</v>
          </cell>
          <cell r="Q265">
            <v>0</v>
          </cell>
          <cell r="R265">
            <v>315</v>
          </cell>
          <cell r="S265">
            <v>211</v>
          </cell>
          <cell r="T265">
            <v>21808.690000000006</v>
          </cell>
          <cell r="U265">
            <v>0</v>
          </cell>
          <cell r="V265">
            <v>21838.690000000006</v>
          </cell>
          <cell r="W265">
            <v>103.50090047393368</v>
          </cell>
          <cell r="X265">
            <v>0</v>
          </cell>
          <cell r="Y265" t="str">
            <v>2011</v>
          </cell>
          <cell r="Z265" t="str">
            <v>Q2</v>
          </cell>
          <cell r="AA265">
            <v>0</v>
          </cell>
          <cell r="AB265">
            <v>0</v>
          </cell>
          <cell r="AC265" t="str">
            <v>01208</v>
          </cell>
          <cell r="AL265" t="b">
            <v>0</v>
          </cell>
        </row>
        <row r="266">
          <cell r="A266" t="str">
            <v>GoogleJUL-11</v>
          </cell>
          <cell r="B266" t="b">
            <v>0</v>
          </cell>
          <cell r="C266">
            <v>7</v>
          </cell>
          <cell r="D266">
            <v>0</v>
          </cell>
          <cell r="E266" t="str">
            <v>Google</v>
          </cell>
          <cell r="F266" t="str">
            <v>2011 07</v>
          </cell>
          <cell r="G266" t="str">
            <v>JUL-11</v>
          </cell>
          <cell r="H266">
            <v>0</v>
          </cell>
          <cell r="I266">
            <v>2916</v>
          </cell>
          <cell r="J266">
            <v>2916</v>
          </cell>
          <cell r="K266">
            <v>1956</v>
          </cell>
          <cell r="L266">
            <v>0</v>
          </cell>
          <cell r="M266">
            <v>960</v>
          </cell>
          <cell r="N266">
            <v>14934.33</v>
          </cell>
          <cell r="P266">
            <v>0</v>
          </cell>
          <cell r="Q266">
            <v>0</v>
          </cell>
          <cell r="R266">
            <v>264</v>
          </cell>
          <cell r="S266">
            <v>177</v>
          </cell>
          <cell r="T266">
            <v>14934.329999999991</v>
          </cell>
          <cell r="U266">
            <v>0</v>
          </cell>
          <cell r="V266">
            <v>14934.329999999991</v>
          </cell>
          <cell r="W266">
            <v>84.374745762711811</v>
          </cell>
          <cell r="X266">
            <v>0</v>
          </cell>
          <cell r="Y266" t="str">
            <v>2011</v>
          </cell>
          <cell r="Z266" t="str">
            <v>Q3</v>
          </cell>
          <cell r="AA266">
            <v>0</v>
          </cell>
          <cell r="AB266">
            <v>0</v>
          </cell>
          <cell r="AC266" t="str">
            <v>01208</v>
          </cell>
          <cell r="AL266" t="b">
            <v>0</v>
          </cell>
        </row>
        <row r="267">
          <cell r="A267" t="str">
            <v>Google - SEOJAN-11</v>
          </cell>
          <cell r="B267" t="b">
            <v>0</v>
          </cell>
          <cell r="C267">
            <v>1</v>
          </cell>
          <cell r="D267">
            <v>0</v>
          </cell>
          <cell r="E267" t="str">
            <v>Google - SEO</v>
          </cell>
          <cell r="F267" t="str">
            <v>2011 01</v>
          </cell>
          <cell r="G267" t="str">
            <v>JAN-11</v>
          </cell>
          <cell r="H267">
            <v>0</v>
          </cell>
          <cell r="I267">
            <v>478</v>
          </cell>
          <cell r="J267">
            <v>478</v>
          </cell>
          <cell r="K267">
            <v>465</v>
          </cell>
          <cell r="L267">
            <v>0</v>
          </cell>
          <cell r="M267">
            <v>13</v>
          </cell>
          <cell r="N267">
            <v>5024.08</v>
          </cell>
          <cell r="P267">
            <v>0</v>
          </cell>
          <cell r="Q267">
            <v>0</v>
          </cell>
          <cell r="R267">
            <v>88</v>
          </cell>
          <cell r="S267">
            <v>66</v>
          </cell>
          <cell r="T267">
            <v>5024.0799999999972</v>
          </cell>
          <cell r="U267">
            <v>0</v>
          </cell>
          <cell r="V267">
            <v>5024.0799999999972</v>
          </cell>
          <cell r="W267">
            <v>76.122424242424202</v>
          </cell>
          <cell r="X267">
            <v>0</v>
          </cell>
          <cell r="Y267" t="str">
            <v>2011</v>
          </cell>
          <cell r="Z267" t="str">
            <v>Q1</v>
          </cell>
          <cell r="AA267">
            <v>0</v>
          </cell>
          <cell r="AB267">
            <v>0</v>
          </cell>
          <cell r="AC267" t="str">
            <v>03008</v>
          </cell>
          <cell r="AL267" t="b">
            <v>0</v>
          </cell>
        </row>
        <row r="268">
          <cell r="A268" t="str">
            <v>Google - SEOFEB-11</v>
          </cell>
          <cell r="B268" t="b">
            <v>0</v>
          </cell>
          <cell r="C268">
            <v>2</v>
          </cell>
          <cell r="D268">
            <v>0</v>
          </cell>
          <cell r="E268" t="str">
            <v>Google - SEO</v>
          </cell>
          <cell r="F268" t="str">
            <v>2011 02</v>
          </cell>
          <cell r="G268" t="str">
            <v>FEB-11</v>
          </cell>
          <cell r="H268">
            <v>0</v>
          </cell>
          <cell r="I268">
            <v>467</v>
          </cell>
          <cell r="J268">
            <v>467</v>
          </cell>
          <cell r="K268">
            <v>466</v>
          </cell>
          <cell r="L268">
            <v>0</v>
          </cell>
          <cell r="M268">
            <v>1</v>
          </cell>
          <cell r="N268">
            <v>6483.83</v>
          </cell>
          <cell r="P268">
            <v>88.46</v>
          </cell>
          <cell r="Q268">
            <v>0</v>
          </cell>
          <cell r="R268">
            <v>86</v>
          </cell>
          <cell r="S268">
            <v>62</v>
          </cell>
          <cell r="T268">
            <v>6395.3699999999981</v>
          </cell>
          <cell r="U268">
            <v>0</v>
          </cell>
          <cell r="V268">
            <v>6483.8299999999981</v>
          </cell>
          <cell r="W268">
            <v>104.57790322580642</v>
          </cell>
          <cell r="X268">
            <v>0</v>
          </cell>
          <cell r="Y268" t="str">
            <v>2011</v>
          </cell>
          <cell r="Z268" t="str">
            <v>Q1</v>
          </cell>
          <cell r="AA268">
            <v>0</v>
          </cell>
          <cell r="AB268">
            <v>0</v>
          </cell>
          <cell r="AC268" t="str">
            <v>03008</v>
          </cell>
          <cell r="AL268" t="b">
            <v>0</v>
          </cell>
        </row>
        <row r="269">
          <cell r="A269" t="str">
            <v>Google - SEOMAR-11</v>
          </cell>
          <cell r="B269" t="b">
            <v>0</v>
          </cell>
          <cell r="C269">
            <v>3</v>
          </cell>
          <cell r="D269">
            <v>0</v>
          </cell>
          <cell r="E269" t="str">
            <v>Google - SEO</v>
          </cell>
          <cell r="F269" t="str">
            <v>2011 03</v>
          </cell>
          <cell r="G269" t="str">
            <v>MAR-11</v>
          </cell>
          <cell r="H269">
            <v>0</v>
          </cell>
          <cell r="I269">
            <v>618</v>
          </cell>
          <cell r="J269">
            <v>618</v>
          </cell>
          <cell r="K269">
            <v>615</v>
          </cell>
          <cell r="L269">
            <v>0</v>
          </cell>
          <cell r="M269">
            <v>3</v>
          </cell>
          <cell r="N269">
            <v>8864.0300000000007</v>
          </cell>
          <cell r="P269">
            <v>111</v>
          </cell>
          <cell r="Q269">
            <v>0</v>
          </cell>
          <cell r="R269">
            <v>118</v>
          </cell>
          <cell r="S269">
            <v>89</v>
          </cell>
          <cell r="T269">
            <v>8753.0300000000025</v>
          </cell>
          <cell r="U269">
            <v>0</v>
          </cell>
          <cell r="V269">
            <v>8864.0300000000025</v>
          </cell>
          <cell r="W269">
            <v>99.595842696629248</v>
          </cell>
          <cell r="X269">
            <v>0</v>
          </cell>
          <cell r="Y269" t="str">
            <v>2011</v>
          </cell>
          <cell r="Z269" t="str">
            <v>Q1</v>
          </cell>
          <cell r="AA269">
            <v>0</v>
          </cell>
          <cell r="AB269">
            <v>0</v>
          </cell>
          <cell r="AC269" t="str">
            <v>03008</v>
          </cell>
          <cell r="AL269" t="b">
            <v>0</v>
          </cell>
        </row>
        <row r="270">
          <cell r="A270" t="str">
            <v>Google - SEOAPR-11</v>
          </cell>
          <cell r="B270" t="b">
            <v>0</v>
          </cell>
          <cell r="C270">
            <v>4</v>
          </cell>
          <cell r="D270">
            <v>0</v>
          </cell>
          <cell r="E270" t="str">
            <v>Google - SEO</v>
          </cell>
          <cell r="F270" t="str">
            <v>2011 04</v>
          </cell>
          <cell r="G270" t="str">
            <v>APR-11</v>
          </cell>
          <cell r="H270">
            <v>0</v>
          </cell>
          <cell r="I270">
            <v>685</v>
          </cell>
          <cell r="J270">
            <v>685</v>
          </cell>
          <cell r="K270">
            <v>669</v>
          </cell>
          <cell r="L270">
            <v>0</v>
          </cell>
          <cell r="M270">
            <v>16</v>
          </cell>
          <cell r="N270">
            <v>11260.08</v>
          </cell>
          <cell r="P270">
            <v>87</v>
          </cell>
          <cell r="Q270">
            <v>0</v>
          </cell>
          <cell r="R270">
            <v>141</v>
          </cell>
          <cell r="S270">
            <v>98</v>
          </cell>
          <cell r="T270">
            <v>11173.079999999998</v>
          </cell>
          <cell r="U270">
            <v>0</v>
          </cell>
          <cell r="V270">
            <v>11260.079999999998</v>
          </cell>
          <cell r="W270">
            <v>114.89877551020406</v>
          </cell>
          <cell r="X270">
            <v>0</v>
          </cell>
          <cell r="Y270" t="str">
            <v>2011</v>
          </cell>
          <cell r="Z270" t="str">
            <v>Q2</v>
          </cell>
          <cell r="AA270">
            <v>0</v>
          </cell>
          <cell r="AB270">
            <v>0</v>
          </cell>
          <cell r="AC270" t="str">
            <v>03008</v>
          </cell>
          <cell r="AL270" t="b">
            <v>0</v>
          </cell>
        </row>
        <row r="271">
          <cell r="A271" t="str">
            <v>Google - SEOMAY-11</v>
          </cell>
          <cell r="B271" t="b">
            <v>0</v>
          </cell>
          <cell r="C271">
            <v>5</v>
          </cell>
          <cell r="D271">
            <v>0</v>
          </cell>
          <cell r="E271" t="str">
            <v>Google - SEO</v>
          </cell>
          <cell r="F271" t="str">
            <v>2011 05</v>
          </cell>
          <cell r="G271" t="str">
            <v>MAY-11</v>
          </cell>
          <cell r="H271">
            <v>0</v>
          </cell>
          <cell r="I271">
            <v>1022</v>
          </cell>
          <cell r="J271">
            <v>1022</v>
          </cell>
          <cell r="K271">
            <v>731</v>
          </cell>
          <cell r="L271">
            <v>0</v>
          </cell>
          <cell r="M271">
            <v>291</v>
          </cell>
          <cell r="N271">
            <v>12686.13</v>
          </cell>
          <cell r="P271">
            <v>116.21000000000001</v>
          </cell>
          <cell r="Q271">
            <v>0</v>
          </cell>
          <cell r="R271">
            <v>133</v>
          </cell>
          <cell r="S271">
            <v>128</v>
          </cell>
          <cell r="T271">
            <v>12569.920000000007</v>
          </cell>
          <cell r="U271">
            <v>0</v>
          </cell>
          <cell r="V271">
            <v>12686.130000000006</v>
          </cell>
          <cell r="W271">
            <v>99.110390625000051</v>
          </cell>
          <cell r="X271">
            <v>0</v>
          </cell>
          <cell r="Y271" t="str">
            <v>2011</v>
          </cell>
          <cell r="Z271" t="str">
            <v>Q2</v>
          </cell>
          <cell r="AA271">
            <v>0</v>
          </cell>
          <cell r="AB271">
            <v>0</v>
          </cell>
          <cell r="AC271" t="str">
            <v>03008</v>
          </cell>
          <cell r="AL271" t="b">
            <v>0</v>
          </cell>
        </row>
        <row r="272">
          <cell r="A272" t="str">
            <v>Google - SEOJUN-11</v>
          </cell>
          <cell r="B272" t="b">
            <v>0</v>
          </cell>
          <cell r="C272">
            <v>6</v>
          </cell>
          <cell r="D272">
            <v>0</v>
          </cell>
          <cell r="E272" t="str">
            <v>Google - SEO</v>
          </cell>
          <cell r="F272" t="str">
            <v>2011 06</v>
          </cell>
          <cell r="G272" t="str">
            <v>JUN-11</v>
          </cell>
          <cell r="H272">
            <v>0</v>
          </cell>
          <cell r="I272">
            <v>1250</v>
          </cell>
          <cell r="J272">
            <v>1250</v>
          </cell>
          <cell r="K272">
            <v>908</v>
          </cell>
          <cell r="L272">
            <v>0</v>
          </cell>
          <cell r="M272">
            <v>342</v>
          </cell>
          <cell r="N272">
            <v>21844.18</v>
          </cell>
          <cell r="P272">
            <v>42</v>
          </cell>
          <cell r="Q272">
            <v>0</v>
          </cell>
          <cell r="R272">
            <v>227</v>
          </cell>
          <cell r="S272">
            <v>178</v>
          </cell>
          <cell r="T272">
            <v>21802.180000000011</v>
          </cell>
          <cell r="U272">
            <v>0</v>
          </cell>
          <cell r="V272">
            <v>21844.180000000011</v>
          </cell>
          <cell r="W272">
            <v>122.72011235955063</v>
          </cell>
          <cell r="X272">
            <v>0</v>
          </cell>
          <cell r="Y272" t="str">
            <v>2011</v>
          </cell>
          <cell r="Z272" t="str">
            <v>Q2</v>
          </cell>
          <cell r="AA272">
            <v>0</v>
          </cell>
          <cell r="AB272">
            <v>0</v>
          </cell>
          <cell r="AC272" t="str">
            <v>03008</v>
          </cell>
          <cell r="AL272" t="b">
            <v>0</v>
          </cell>
        </row>
        <row r="273">
          <cell r="A273" t="str">
            <v>Google - SEOJUL-11</v>
          </cell>
          <cell r="B273" t="b">
            <v>0</v>
          </cell>
          <cell r="C273">
            <v>7</v>
          </cell>
          <cell r="D273">
            <v>0</v>
          </cell>
          <cell r="E273" t="str">
            <v>Google - SEO</v>
          </cell>
          <cell r="F273" t="str">
            <v>2011 07</v>
          </cell>
          <cell r="G273" t="str">
            <v>JUL-11</v>
          </cell>
          <cell r="H273">
            <v>0</v>
          </cell>
          <cell r="I273">
            <v>1068</v>
          </cell>
          <cell r="J273">
            <v>1068</v>
          </cell>
          <cell r="K273">
            <v>767</v>
          </cell>
          <cell r="L273">
            <v>0</v>
          </cell>
          <cell r="M273">
            <v>301</v>
          </cell>
          <cell r="N273">
            <v>17461.849999999999</v>
          </cell>
          <cell r="P273">
            <v>0</v>
          </cell>
          <cell r="Q273">
            <v>0</v>
          </cell>
          <cell r="R273">
            <v>170</v>
          </cell>
          <cell r="S273">
            <v>160</v>
          </cell>
          <cell r="T273">
            <v>17461.849999999999</v>
          </cell>
          <cell r="U273">
            <v>0</v>
          </cell>
          <cell r="V273">
            <v>17461.849999999999</v>
          </cell>
          <cell r="W273">
            <v>109.1365625</v>
          </cell>
          <cell r="X273">
            <v>0</v>
          </cell>
          <cell r="Y273" t="str">
            <v>2011</v>
          </cell>
          <cell r="Z273" t="str">
            <v>Q3</v>
          </cell>
          <cell r="AA273">
            <v>0</v>
          </cell>
          <cell r="AB273">
            <v>0</v>
          </cell>
          <cell r="AC273" t="str">
            <v>03008</v>
          </cell>
          <cell r="AL273" t="b">
            <v>0</v>
          </cell>
        </row>
        <row r="274">
          <cell r="A274" t="str">
            <v>Gulf PowerJAN-11</v>
          </cell>
          <cell r="B274" t="b">
            <v>1</v>
          </cell>
          <cell r="C274">
            <v>1</v>
          </cell>
          <cell r="D274">
            <v>112</v>
          </cell>
          <cell r="E274" t="str">
            <v>Gulf Power</v>
          </cell>
          <cell r="F274" t="str">
            <v>2011 01</v>
          </cell>
          <cell r="G274" t="str">
            <v>JAN-11</v>
          </cell>
          <cell r="H274">
            <v>3986</v>
          </cell>
          <cell r="I274">
            <v>10</v>
          </cell>
          <cell r="J274">
            <v>122</v>
          </cell>
          <cell r="K274">
            <v>10</v>
          </cell>
          <cell r="L274">
            <v>3.0607124937280482E-2</v>
          </cell>
          <cell r="M274">
            <v>0</v>
          </cell>
          <cell r="N274">
            <v>3829.51</v>
          </cell>
          <cell r="P274">
            <v>0</v>
          </cell>
          <cell r="Q274">
            <v>0</v>
          </cell>
          <cell r="R274">
            <v>56</v>
          </cell>
          <cell r="S274">
            <v>38</v>
          </cell>
          <cell r="T274">
            <v>3829.5099999999993</v>
          </cell>
          <cell r="U274">
            <v>957.37749999999983</v>
          </cell>
          <cell r="V274">
            <v>3829.5099999999993</v>
          </cell>
          <cell r="W274">
            <v>100.77657894736841</v>
          </cell>
          <cell r="X274">
            <v>957.37749999999983</v>
          </cell>
          <cell r="Y274" t="str">
            <v>2011</v>
          </cell>
          <cell r="Z274" t="str">
            <v>Q1</v>
          </cell>
          <cell r="AA274">
            <v>0</v>
          </cell>
          <cell r="AB274">
            <v>0</v>
          </cell>
          <cell r="AC274" t="str">
            <v>01301</v>
          </cell>
          <cell r="AD274" t="str">
            <v>Layla Bitoy</v>
          </cell>
          <cell r="AE274">
            <v>0.25</v>
          </cell>
          <cell r="AH274" t="str">
            <v>Gulf Power</v>
          </cell>
          <cell r="AL274" t="b">
            <v>0</v>
          </cell>
          <cell r="AM274" t="str">
            <v>X</v>
          </cell>
        </row>
        <row r="275">
          <cell r="A275" t="str">
            <v>Gulf PowerFEB-11</v>
          </cell>
          <cell r="B275" t="b">
            <v>1</v>
          </cell>
          <cell r="C275">
            <v>2</v>
          </cell>
          <cell r="D275">
            <v>116</v>
          </cell>
          <cell r="E275" t="str">
            <v>Gulf Power</v>
          </cell>
          <cell r="F275" t="str">
            <v>2011 02</v>
          </cell>
          <cell r="G275" t="str">
            <v>FEB-11</v>
          </cell>
          <cell r="H275">
            <v>4368</v>
          </cell>
          <cell r="I275">
            <v>14</v>
          </cell>
          <cell r="J275">
            <v>130</v>
          </cell>
          <cell r="K275">
            <v>14</v>
          </cell>
          <cell r="L275">
            <v>2.976190476190476E-2</v>
          </cell>
          <cell r="M275">
            <v>0</v>
          </cell>
          <cell r="N275">
            <v>5123.6099999999997</v>
          </cell>
          <cell r="P275">
            <v>89.97</v>
          </cell>
          <cell r="Q275">
            <v>22.4925</v>
          </cell>
          <cell r="R275">
            <v>97</v>
          </cell>
          <cell r="S275">
            <v>51</v>
          </cell>
          <cell r="T275">
            <v>5033.6400000000012</v>
          </cell>
          <cell r="U275">
            <v>1258.4100000000003</v>
          </cell>
          <cell r="V275">
            <v>5123.6100000000015</v>
          </cell>
          <cell r="W275">
            <v>100.46294117647062</v>
          </cell>
          <cell r="X275">
            <v>1280.9025000000001</v>
          </cell>
          <cell r="Y275" t="str">
            <v>2011</v>
          </cell>
          <cell r="Z275" t="str">
            <v>Q1</v>
          </cell>
          <cell r="AA275">
            <v>0</v>
          </cell>
          <cell r="AB275">
            <v>0</v>
          </cell>
          <cell r="AC275" t="str">
            <v>01301</v>
          </cell>
          <cell r="AD275" t="str">
            <v>Layla Bitoy</v>
          </cell>
          <cell r="AE275">
            <v>0.25</v>
          </cell>
          <cell r="AH275" t="str">
            <v>Gulf Power</v>
          </cell>
          <cell r="AL275" t="b">
            <v>0</v>
          </cell>
          <cell r="AM275" t="str">
            <v>X</v>
          </cell>
        </row>
        <row r="276">
          <cell r="A276" t="str">
            <v>Gulf PowerMAR-11</v>
          </cell>
          <cell r="B276" t="b">
            <v>1</v>
          </cell>
          <cell r="C276">
            <v>3</v>
          </cell>
          <cell r="D276">
            <v>67</v>
          </cell>
          <cell r="E276" t="str">
            <v>Gulf Power</v>
          </cell>
          <cell r="F276" t="str">
            <v>2011 03</v>
          </cell>
          <cell r="G276" t="str">
            <v>MAR-11</v>
          </cell>
          <cell r="H276">
            <v>4381</v>
          </cell>
          <cell r="I276">
            <v>13</v>
          </cell>
          <cell r="J276">
            <v>80</v>
          </cell>
          <cell r="K276">
            <v>11</v>
          </cell>
          <cell r="L276">
            <v>1.8260671079662179E-2</v>
          </cell>
          <cell r="M276">
            <v>2</v>
          </cell>
          <cell r="N276">
            <v>5423.43</v>
          </cell>
          <cell r="P276">
            <v>42</v>
          </cell>
          <cell r="Q276">
            <v>10.5</v>
          </cell>
          <cell r="R276">
            <v>50</v>
          </cell>
          <cell r="S276">
            <v>37</v>
          </cell>
          <cell r="T276">
            <v>5381.4299999999985</v>
          </cell>
          <cell r="U276">
            <v>1345.3574999999996</v>
          </cell>
          <cell r="V276">
            <v>5423.4299999999985</v>
          </cell>
          <cell r="W276">
            <v>146.57918918918915</v>
          </cell>
          <cell r="X276">
            <v>1355.8574999999996</v>
          </cell>
          <cell r="Y276" t="str">
            <v>2011</v>
          </cell>
          <cell r="Z276" t="str">
            <v>Q1</v>
          </cell>
          <cell r="AA276">
            <v>0</v>
          </cell>
          <cell r="AB276">
            <v>0</v>
          </cell>
          <cell r="AC276" t="str">
            <v>01301</v>
          </cell>
          <cell r="AD276" t="str">
            <v>Layla Bitoy</v>
          </cell>
          <cell r="AE276">
            <v>0.25</v>
          </cell>
          <cell r="AH276" t="str">
            <v>Gulf Power</v>
          </cell>
          <cell r="AL276" t="b">
            <v>0</v>
          </cell>
          <cell r="AM276" t="str">
            <v>X</v>
          </cell>
        </row>
        <row r="277">
          <cell r="A277" t="str">
            <v>Gulf PowerAPR-11</v>
          </cell>
          <cell r="B277" t="b">
            <v>1</v>
          </cell>
          <cell r="C277">
            <v>4</v>
          </cell>
          <cell r="D277">
            <v>12</v>
          </cell>
          <cell r="E277" t="str">
            <v>Gulf Power</v>
          </cell>
          <cell r="F277" t="str">
            <v>2011 04</v>
          </cell>
          <cell r="G277" t="str">
            <v>APR-11</v>
          </cell>
          <cell r="H277">
            <v>4103</v>
          </cell>
          <cell r="I277">
            <v>17</v>
          </cell>
          <cell r="J277">
            <v>29</v>
          </cell>
          <cell r="K277">
            <v>17</v>
          </cell>
          <cell r="L277">
            <v>7.0679990251035826E-3</v>
          </cell>
          <cell r="M277">
            <v>0</v>
          </cell>
          <cell r="N277">
            <v>1815.54</v>
          </cell>
          <cell r="P277">
            <v>21</v>
          </cell>
          <cell r="Q277">
            <v>5.25</v>
          </cell>
          <cell r="R277">
            <v>20</v>
          </cell>
          <cell r="S277">
            <v>13</v>
          </cell>
          <cell r="T277">
            <v>1794.5400000000002</v>
          </cell>
          <cell r="U277">
            <v>448.63500000000005</v>
          </cell>
          <cell r="V277">
            <v>1815.5400000000002</v>
          </cell>
          <cell r="W277">
            <v>139.65692307692308</v>
          </cell>
          <cell r="X277">
            <v>453.88500000000005</v>
          </cell>
          <cell r="Y277" t="str">
            <v>2011</v>
          </cell>
          <cell r="Z277" t="str">
            <v>Q2</v>
          </cell>
          <cell r="AA277">
            <v>0</v>
          </cell>
          <cell r="AB277">
            <v>0</v>
          </cell>
          <cell r="AC277" t="str">
            <v>01301</v>
          </cell>
          <cell r="AD277" t="str">
            <v>Layla Bitoy</v>
          </cell>
          <cell r="AE277">
            <v>0.25</v>
          </cell>
          <cell r="AH277" t="str">
            <v>Gulf Power</v>
          </cell>
          <cell r="AL277" t="b">
            <v>0</v>
          </cell>
          <cell r="AM277" t="str">
            <v>X</v>
          </cell>
        </row>
        <row r="278">
          <cell r="A278" t="str">
            <v>Gulf PowerMAY-11</v>
          </cell>
          <cell r="B278" t="b">
            <v>1</v>
          </cell>
          <cell r="C278">
            <v>5</v>
          </cell>
          <cell r="D278">
            <v>121</v>
          </cell>
          <cell r="E278" t="str">
            <v>Gulf Power</v>
          </cell>
          <cell r="F278" t="str">
            <v>2011 05</v>
          </cell>
          <cell r="G278" t="str">
            <v>MAY-11</v>
          </cell>
          <cell r="H278">
            <v>4081</v>
          </cell>
          <cell r="I278">
            <v>10</v>
          </cell>
          <cell r="J278">
            <v>131</v>
          </cell>
          <cell r="K278">
            <v>9</v>
          </cell>
          <cell r="L278">
            <v>3.2099975496201909E-2</v>
          </cell>
          <cell r="M278">
            <v>1</v>
          </cell>
          <cell r="N278">
            <v>5594.45</v>
          </cell>
          <cell r="P278">
            <v>127.59</v>
          </cell>
          <cell r="Q278">
            <v>31.897500000000001</v>
          </cell>
          <cell r="R278">
            <v>80</v>
          </cell>
          <cell r="S278">
            <v>50</v>
          </cell>
          <cell r="T278">
            <v>5466.8599999999979</v>
          </cell>
          <cell r="U278">
            <v>1366.7149999999995</v>
          </cell>
          <cell r="V278">
            <v>5594.449999999998</v>
          </cell>
          <cell r="W278">
            <v>111.88899999999995</v>
          </cell>
          <cell r="X278">
            <v>1398.6124999999995</v>
          </cell>
          <cell r="Y278" t="str">
            <v>2011</v>
          </cell>
          <cell r="Z278" t="str">
            <v>Q2</v>
          </cell>
          <cell r="AA278">
            <v>0</v>
          </cell>
          <cell r="AB278">
            <v>0</v>
          </cell>
          <cell r="AC278" t="str">
            <v>01301</v>
          </cell>
          <cell r="AD278" t="str">
            <v>Layla Bitoy</v>
          </cell>
          <cell r="AE278">
            <v>0.25</v>
          </cell>
          <cell r="AH278" t="str">
            <v>Gulf Power</v>
          </cell>
          <cell r="AL278" t="b">
            <v>0</v>
          </cell>
          <cell r="AM278" t="str">
            <v>X</v>
          </cell>
        </row>
        <row r="279">
          <cell r="A279" t="str">
            <v>Gulf PowerJUN-11</v>
          </cell>
          <cell r="B279" t="b">
            <v>1</v>
          </cell>
          <cell r="C279">
            <v>6</v>
          </cell>
          <cell r="D279">
            <v>2</v>
          </cell>
          <cell r="E279" t="str">
            <v>Gulf Power</v>
          </cell>
          <cell r="F279" t="str">
            <v>2011 06</v>
          </cell>
          <cell r="G279" t="str">
            <v>JUN-11</v>
          </cell>
          <cell r="H279">
            <v>4681</v>
          </cell>
          <cell r="I279">
            <v>14</v>
          </cell>
          <cell r="J279">
            <v>16</v>
          </cell>
          <cell r="K279">
            <v>14</v>
          </cell>
          <cell r="L279">
            <v>3.4180730613116855E-3</v>
          </cell>
          <cell r="M279">
            <v>0</v>
          </cell>
          <cell r="N279">
            <v>1017.79</v>
          </cell>
          <cell r="P279">
            <v>24</v>
          </cell>
          <cell r="Q279">
            <v>6</v>
          </cell>
          <cell r="R279">
            <v>3</v>
          </cell>
          <cell r="S279">
            <v>9</v>
          </cell>
          <cell r="T279">
            <v>993.78999999999985</v>
          </cell>
          <cell r="U279">
            <v>248.44749999999996</v>
          </cell>
          <cell r="V279">
            <v>1017.7899999999998</v>
          </cell>
          <cell r="W279">
            <v>113.08777777777776</v>
          </cell>
          <cell r="X279">
            <v>254.44749999999996</v>
          </cell>
          <cell r="Y279" t="str">
            <v>2011</v>
          </cell>
          <cell r="Z279" t="str">
            <v>Q2</v>
          </cell>
          <cell r="AA279">
            <v>0</v>
          </cell>
          <cell r="AB279">
            <v>0</v>
          </cell>
          <cell r="AC279" t="str">
            <v>01301</v>
          </cell>
          <cell r="AD279" t="str">
            <v>Layla Bitoy</v>
          </cell>
          <cell r="AE279">
            <v>0.25</v>
          </cell>
          <cell r="AH279" t="str">
            <v>Gulf Power</v>
          </cell>
          <cell r="AL279" t="b">
            <v>0</v>
          </cell>
          <cell r="AM279" t="str">
            <v>X</v>
          </cell>
        </row>
        <row r="280">
          <cell r="A280" t="str">
            <v>Gulf PowerJUL-11</v>
          </cell>
          <cell r="B280" t="b">
            <v>1</v>
          </cell>
          <cell r="C280">
            <v>7</v>
          </cell>
          <cell r="D280">
            <v>2</v>
          </cell>
          <cell r="E280" t="str">
            <v>Gulf Power</v>
          </cell>
          <cell r="F280" t="str">
            <v>2011 07</v>
          </cell>
          <cell r="G280" t="str">
            <v>JUL-11</v>
          </cell>
          <cell r="H280">
            <v>4519</v>
          </cell>
          <cell r="I280">
            <v>216</v>
          </cell>
          <cell r="J280">
            <v>218</v>
          </cell>
          <cell r="K280">
            <v>213</v>
          </cell>
          <cell r="L280">
            <v>4.8240761230360696E-2</v>
          </cell>
          <cell r="M280">
            <v>3</v>
          </cell>
          <cell r="N280">
            <v>9059.6</v>
          </cell>
          <cell r="P280">
            <v>151.5</v>
          </cell>
          <cell r="Q280">
            <v>37.875</v>
          </cell>
          <cell r="R280">
            <v>111</v>
          </cell>
          <cell r="S280">
            <v>74</v>
          </cell>
          <cell r="T280">
            <v>8908.1</v>
          </cell>
          <cell r="U280">
            <v>2227.0250000000001</v>
          </cell>
          <cell r="V280">
            <v>9059.6</v>
          </cell>
          <cell r="W280">
            <v>122.42702702702704</v>
          </cell>
          <cell r="X280">
            <v>2264.9</v>
          </cell>
          <cell r="Y280" t="str">
            <v>2011</v>
          </cell>
          <cell r="Z280" t="str">
            <v>Q3</v>
          </cell>
          <cell r="AA280">
            <v>0</v>
          </cell>
          <cell r="AB280">
            <v>0</v>
          </cell>
          <cell r="AC280" t="str">
            <v>01301</v>
          </cell>
          <cell r="AD280" t="str">
            <v>Layla Bitoy</v>
          </cell>
          <cell r="AE280">
            <v>0.25</v>
          </cell>
          <cell r="AH280" t="str">
            <v>Gulf Power</v>
          </cell>
          <cell r="AL280" t="b">
            <v>0</v>
          </cell>
          <cell r="AM280" t="str">
            <v>X</v>
          </cell>
        </row>
        <row r="281">
          <cell r="A281" t="str">
            <v>Home Points Connections WebJAN-11</v>
          </cell>
          <cell r="B281" t="b">
            <v>0</v>
          </cell>
          <cell r="C281">
            <v>1</v>
          </cell>
          <cell r="D281">
            <v>10</v>
          </cell>
          <cell r="E281" t="str">
            <v>Home Points Connections Web</v>
          </cell>
          <cell r="F281" t="str">
            <v>2011 01</v>
          </cell>
          <cell r="G281" t="str">
            <v>JAN-11</v>
          </cell>
          <cell r="H281">
            <v>0</v>
          </cell>
          <cell r="I281">
            <v>8</v>
          </cell>
          <cell r="J281">
            <v>18</v>
          </cell>
          <cell r="K281">
            <v>8</v>
          </cell>
          <cell r="L281">
            <v>0</v>
          </cell>
          <cell r="M281">
            <v>0</v>
          </cell>
          <cell r="N281">
            <v>132.68</v>
          </cell>
          <cell r="P281">
            <v>0</v>
          </cell>
          <cell r="Q281">
            <v>0</v>
          </cell>
          <cell r="R281">
            <v>0</v>
          </cell>
          <cell r="S281">
            <v>1</v>
          </cell>
          <cell r="T281">
            <v>132.68</v>
          </cell>
          <cell r="U281">
            <v>0</v>
          </cell>
          <cell r="V281">
            <v>132.68</v>
          </cell>
          <cell r="W281">
            <v>132.68</v>
          </cell>
          <cell r="X281">
            <v>0</v>
          </cell>
          <cell r="Y281" t="str">
            <v>2011</v>
          </cell>
          <cell r="Z281" t="str">
            <v>Q1</v>
          </cell>
          <cell r="AA281">
            <v>0</v>
          </cell>
          <cell r="AB281">
            <v>0</v>
          </cell>
          <cell r="AC281" t="str">
            <v>03003</v>
          </cell>
          <cell r="AL281" t="b">
            <v>0</v>
          </cell>
        </row>
        <row r="282">
          <cell r="A282" t="str">
            <v>Home Points Connections WebFEB-11</v>
          </cell>
          <cell r="B282" t="b">
            <v>0</v>
          </cell>
          <cell r="C282">
            <v>2</v>
          </cell>
          <cell r="D282">
            <v>10</v>
          </cell>
          <cell r="E282" t="str">
            <v>Home Points Connections Web</v>
          </cell>
          <cell r="F282" t="str">
            <v>2011 02</v>
          </cell>
          <cell r="G282" t="str">
            <v>FEB-11</v>
          </cell>
          <cell r="H282">
            <v>0</v>
          </cell>
          <cell r="I282">
            <v>9</v>
          </cell>
          <cell r="J282">
            <v>19</v>
          </cell>
          <cell r="K282">
            <v>9</v>
          </cell>
          <cell r="L282">
            <v>0</v>
          </cell>
          <cell r="M282">
            <v>0</v>
          </cell>
          <cell r="N282">
            <v>29.11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29.11</v>
          </cell>
          <cell r="U282">
            <v>0</v>
          </cell>
          <cell r="V282">
            <v>29.11</v>
          </cell>
          <cell r="W282">
            <v>0</v>
          </cell>
          <cell r="X282">
            <v>0</v>
          </cell>
          <cell r="Y282" t="str">
            <v>2011</v>
          </cell>
          <cell r="Z282" t="str">
            <v>Q1</v>
          </cell>
          <cell r="AA282">
            <v>0</v>
          </cell>
          <cell r="AB282">
            <v>0</v>
          </cell>
          <cell r="AC282" t="str">
            <v>03003</v>
          </cell>
          <cell r="AL282" t="b">
            <v>0</v>
          </cell>
        </row>
        <row r="283">
          <cell r="A283" t="str">
            <v>Home Points Connections WebMAR-11</v>
          </cell>
          <cell r="B283" t="b">
            <v>0</v>
          </cell>
          <cell r="C283">
            <v>3</v>
          </cell>
          <cell r="D283">
            <v>8</v>
          </cell>
          <cell r="E283" t="str">
            <v>Home Points Connections Web</v>
          </cell>
          <cell r="F283" t="str">
            <v>2011 03</v>
          </cell>
          <cell r="G283" t="str">
            <v>MAR-11</v>
          </cell>
          <cell r="H283">
            <v>0</v>
          </cell>
          <cell r="I283">
            <v>5</v>
          </cell>
          <cell r="J283">
            <v>13</v>
          </cell>
          <cell r="K283">
            <v>5</v>
          </cell>
          <cell r="L283">
            <v>0</v>
          </cell>
          <cell r="M283">
            <v>0</v>
          </cell>
          <cell r="N283">
            <v>33.99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33.989999999999995</v>
          </cell>
          <cell r="U283">
            <v>0</v>
          </cell>
          <cell r="V283">
            <v>33.989999999999995</v>
          </cell>
          <cell r="W283">
            <v>0</v>
          </cell>
          <cell r="X283">
            <v>0</v>
          </cell>
          <cell r="Y283" t="str">
            <v>2011</v>
          </cell>
          <cell r="Z283" t="str">
            <v>Q1</v>
          </cell>
          <cell r="AA283">
            <v>0</v>
          </cell>
          <cell r="AB283">
            <v>0</v>
          </cell>
          <cell r="AC283" t="str">
            <v>03003</v>
          </cell>
          <cell r="AL283" t="b">
            <v>0</v>
          </cell>
        </row>
        <row r="284">
          <cell r="A284" t="str">
            <v>Home Service AdvisorJAN-11</v>
          </cell>
          <cell r="B284" t="b">
            <v>0</v>
          </cell>
          <cell r="C284">
            <v>1</v>
          </cell>
          <cell r="D284">
            <v>0</v>
          </cell>
          <cell r="E284" t="str">
            <v>Home Service Advisor</v>
          </cell>
          <cell r="F284" t="str">
            <v>2011 01</v>
          </cell>
          <cell r="G284" t="str">
            <v>JAN-11</v>
          </cell>
          <cell r="H284">
            <v>0</v>
          </cell>
          <cell r="I284">
            <v>236</v>
          </cell>
          <cell r="J284">
            <v>236</v>
          </cell>
          <cell r="K284">
            <v>216</v>
          </cell>
          <cell r="L284">
            <v>0</v>
          </cell>
          <cell r="M284">
            <v>20</v>
          </cell>
          <cell r="N284">
            <v>4452.8500000000004</v>
          </cell>
          <cell r="P284">
            <v>0</v>
          </cell>
          <cell r="Q284">
            <v>0</v>
          </cell>
          <cell r="R284">
            <v>54</v>
          </cell>
          <cell r="S284">
            <v>58</v>
          </cell>
          <cell r="T284">
            <v>4452.8499999999985</v>
          </cell>
          <cell r="U284">
            <v>0</v>
          </cell>
          <cell r="V284">
            <v>4452.8499999999985</v>
          </cell>
          <cell r="W284">
            <v>76.773275862068942</v>
          </cell>
          <cell r="X284">
            <v>0</v>
          </cell>
          <cell r="Y284" t="str">
            <v>2011</v>
          </cell>
          <cell r="Z284" t="str">
            <v>Q1</v>
          </cell>
          <cell r="AA284">
            <v>0</v>
          </cell>
          <cell r="AB284">
            <v>0</v>
          </cell>
          <cell r="AC284" t="str">
            <v>02070</v>
          </cell>
          <cell r="AE284">
            <v>0</v>
          </cell>
          <cell r="AF284">
            <v>0</v>
          </cell>
          <cell r="AG284">
            <v>0</v>
          </cell>
          <cell r="AH284" t="str">
            <v>Home Service Advisor</v>
          </cell>
          <cell r="AL284" t="b">
            <v>0</v>
          </cell>
        </row>
        <row r="285">
          <cell r="A285" t="str">
            <v>Home Service AdvisorFEB-11</v>
          </cell>
          <cell r="B285" t="b">
            <v>0</v>
          </cell>
          <cell r="C285">
            <v>2</v>
          </cell>
          <cell r="D285">
            <v>0</v>
          </cell>
          <cell r="E285" t="str">
            <v>Home Service Advisor</v>
          </cell>
          <cell r="F285" t="str">
            <v>2011 02</v>
          </cell>
          <cell r="G285" t="str">
            <v>FEB-11</v>
          </cell>
          <cell r="H285">
            <v>0</v>
          </cell>
          <cell r="I285">
            <v>121</v>
          </cell>
          <cell r="J285">
            <v>121</v>
          </cell>
          <cell r="K285">
            <v>118</v>
          </cell>
          <cell r="L285">
            <v>0</v>
          </cell>
          <cell r="M285">
            <v>3</v>
          </cell>
          <cell r="N285">
            <v>3524.25</v>
          </cell>
          <cell r="P285">
            <v>18</v>
          </cell>
          <cell r="Q285">
            <v>0</v>
          </cell>
          <cell r="R285">
            <v>16</v>
          </cell>
          <cell r="S285">
            <v>27</v>
          </cell>
          <cell r="T285">
            <v>3506.2500000000009</v>
          </cell>
          <cell r="U285">
            <v>0</v>
          </cell>
          <cell r="V285">
            <v>3524.2500000000009</v>
          </cell>
          <cell r="W285">
            <v>130.5277777777778</v>
          </cell>
          <cell r="X285">
            <v>0</v>
          </cell>
          <cell r="Y285" t="str">
            <v>2011</v>
          </cell>
          <cell r="Z285" t="str">
            <v>Q1</v>
          </cell>
          <cell r="AA285">
            <v>0</v>
          </cell>
          <cell r="AB285">
            <v>0</v>
          </cell>
          <cell r="AC285" t="str">
            <v>02070</v>
          </cell>
          <cell r="AE285">
            <v>0</v>
          </cell>
          <cell r="AF285">
            <v>0</v>
          </cell>
          <cell r="AG285">
            <v>0</v>
          </cell>
          <cell r="AH285" t="str">
            <v>Home Service Advisor</v>
          </cell>
          <cell r="AL285" t="b">
            <v>0</v>
          </cell>
        </row>
        <row r="286">
          <cell r="A286" t="str">
            <v>Home Service AdvisorMAR-11</v>
          </cell>
          <cell r="B286" t="b">
            <v>0</v>
          </cell>
          <cell r="C286">
            <v>3</v>
          </cell>
          <cell r="D286">
            <v>0</v>
          </cell>
          <cell r="E286" t="str">
            <v>Home Service Advisor</v>
          </cell>
          <cell r="F286" t="str">
            <v>2011 03</v>
          </cell>
          <cell r="G286" t="str">
            <v>MAR-11</v>
          </cell>
          <cell r="H286">
            <v>0</v>
          </cell>
          <cell r="I286">
            <v>130</v>
          </cell>
          <cell r="J286">
            <v>130</v>
          </cell>
          <cell r="K286">
            <v>119</v>
          </cell>
          <cell r="L286">
            <v>0</v>
          </cell>
          <cell r="M286">
            <v>11</v>
          </cell>
          <cell r="N286">
            <v>2553.59</v>
          </cell>
          <cell r="P286">
            <v>24</v>
          </cell>
          <cell r="Q286">
            <v>0</v>
          </cell>
          <cell r="R286">
            <v>21</v>
          </cell>
          <cell r="S286">
            <v>21</v>
          </cell>
          <cell r="T286">
            <v>2529.5900000000011</v>
          </cell>
          <cell r="U286">
            <v>0</v>
          </cell>
          <cell r="V286">
            <v>2553.5900000000011</v>
          </cell>
          <cell r="W286">
            <v>121.59952380952386</v>
          </cell>
          <cell r="X286">
            <v>0</v>
          </cell>
          <cell r="Y286" t="str">
            <v>2011</v>
          </cell>
          <cell r="Z286" t="str">
            <v>Q1</v>
          </cell>
          <cell r="AA286">
            <v>0</v>
          </cell>
          <cell r="AB286">
            <v>0</v>
          </cell>
          <cell r="AC286" t="str">
            <v>02070</v>
          </cell>
          <cell r="AE286">
            <v>0</v>
          </cell>
          <cell r="AF286">
            <v>0</v>
          </cell>
          <cell r="AG286">
            <v>0</v>
          </cell>
          <cell r="AH286" t="str">
            <v>Home Service Advisor</v>
          </cell>
          <cell r="AL286" t="b">
            <v>0</v>
          </cell>
        </row>
        <row r="287">
          <cell r="A287" t="str">
            <v>Home Service AdvisorAPR-11</v>
          </cell>
          <cell r="B287" t="b">
            <v>0</v>
          </cell>
          <cell r="C287">
            <v>4</v>
          </cell>
          <cell r="D287">
            <v>0</v>
          </cell>
          <cell r="E287" t="str">
            <v>Home Service Advisor</v>
          </cell>
          <cell r="F287" t="str">
            <v>2011 04</v>
          </cell>
          <cell r="G287" t="str">
            <v>APR-11</v>
          </cell>
          <cell r="H287">
            <v>0</v>
          </cell>
          <cell r="I287">
            <v>62</v>
          </cell>
          <cell r="J287">
            <v>62</v>
          </cell>
          <cell r="K287">
            <v>51</v>
          </cell>
          <cell r="L287">
            <v>0</v>
          </cell>
          <cell r="M287">
            <v>11</v>
          </cell>
          <cell r="N287">
            <v>1504.08</v>
          </cell>
          <cell r="P287">
            <v>7.5</v>
          </cell>
          <cell r="Q287">
            <v>0</v>
          </cell>
          <cell r="R287">
            <v>10</v>
          </cell>
          <cell r="S287">
            <v>13</v>
          </cell>
          <cell r="T287">
            <v>1496.58</v>
          </cell>
          <cell r="U287">
            <v>0</v>
          </cell>
          <cell r="V287">
            <v>1504.08</v>
          </cell>
          <cell r="W287">
            <v>115.69846153846153</v>
          </cell>
          <cell r="X287">
            <v>0</v>
          </cell>
          <cell r="Y287" t="str">
            <v>2011</v>
          </cell>
          <cell r="Z287" t="str">
            <v>Q2</v>
          </cell>
          <cell r="AA287">
            <v>0</v>
          </cell>
          <cell r="AB287">
            <v>0</v>
          </cell>
          <cell r="AC287" t="str">
            <v>02070</v>
          </cell>
          <cell r="AE287">
            <v>0</v>
          </cell>
          <cell r="AF287">
            <v>0</v>
          </cell>
          <cell r="AG287">
            <v>0</v>
          </cell>
          <cell r="AH287" t="str">
            <v>Home Service Advisor</v>
          </cell>
          <cell r="AL287" t="b">
            <v>0</v>
          </cell>
        </row>
        <row r="288">
          <cell r="A288" t="str">
            <v>Home Service AdvisorMAY-11</v>
          </cell>
          <cell r="B288" t="b">
            <v>0</v>
          </cell>
          <cell r="C288">
            <v>5</v>
          </cell>
          <cell r="D288">
            <v>0</v>
          </cell>
          <cell r="E288" t="str">
            <v>Home Service Advisor</v>
          </cell>
          <cell r="F288" t="str">
            <v>2011 05</v>
          </cell>
          <cell r="G288" t="str">
            <v>MAY-11</v>
          </cell>
          <cell r="H288">
            <v>0</v>
          </cell>
          <cell r="I288">
            <v>90</v>
          </cell>
          <cell r="J288">
            <v>90</v>
          </cell>
          <cell r="K288">
            <v>80</v>
          </cell>
          <cell r="L288">
            <v>0</v>
          </cell>
          <cell r="M288">
            <v>10</v>
          </cell>
          <cell r="N288">
            <v>1847.81</v>
          </cell>
          <cell r="P288">
            <v>15.399999999999999</v>
          </cell>
          <cell r="Q288">
            <v>0</v>
          </cell>
          <cell r="R288">
            <v>17</v>
          </cell>
          <cell r="S288">
            <v>18</v>
          </cell>
          <cell r="T288">
            <v>1832.41</v>
          </cell>
          <cell r="U288">
            <v>0</v>
          </cell>
          <cell r="V288">
            <v>1847.8100000000002</v>
          </cell>
          <cell r="W288">
            <v>102.65611111111112</v>
          </cell>
          <cell r="X288">
            <v>0</v>
          </cell>
          <cell r="Y288" t="str">
            <v>2011</v>
          </cell>
          <cell r="Z288" t="str">
            <v>Q2</v>
          </cell>
          <cell r="AA288">
            <v>0</v>
          </cell>
          <cell r="AB288">
            <v>0</v>
          </cell>
          <cell r="AC288" t="str">
            <v>02070</v>
          </cell>
          <cell r="AE288">
            <v>0</v>
          </cell>
          <cell r="AF288">
            <v>0</v>
          </cell>
          <cell r="AG288">
            <v>0</v>
          </cell>
          <cell r="AH288" t="str">
            <v>Home Service Advisor</v>
          </cell>
          <cell r="AL288" t="b">
            <v>0</v>
          </cell>
        </row>
        <row r="289">
          <cell r="A289" t="str">
            <v>Home Service AdvisorJUN-11</v>
          </cell>
          <cell r="B289" t="b">
            <v>0</v>
          </cell>
          <cell r="C289">
            <v>6</v>
          </cell>
          <cell r="D289">
            <v>0</v>
          </cell>
          <cell r="E289" t="str">
            <v>Home Service Advisor</v>
          </cell>
          <cell r="F289" t="str">
            <v>2011 06</v>
          </cell>
          <cell r="G289" t="str">
            <v>JUN-11</v>
          </cell>
          <cell r="H289">
            <v>0</v>
          </cell>
          <cell r="I289">
            <v>114</v>
          </cell>
          <cell r="J289">
            <v>114</v>
          </cell>
          <cell r="K289">
            <v>108</v>
          </cell>
          <cell r="L289">
            <v>0</v>
          </cell>
          <cell r="M289">
            <v>6</v>
          </cell>
          <cell r="N289">
            <v>4058.6</v>
          </cell>
          <cell r="P289">
            <v>12</v>
          </cell>
          <cell r="Q289">
            <v>0</v>
          </cell>
          <cell r="R289">
            <v>23</v>
          </cell>
          <cell r="S289">
            <v>26</v>
          </cell>
          <cell r="T289">
            <v>4046.599999999999</v>
          </cell>
          <cell r="U289">
            <v>0</v>
          </cell>
          <cell r="V289">
            <v>4058.599999999999</v>
          </cell>
          <cell r="W289">
            <v>156.09999999999997</v>
          </cell>
          <cell r="X289">
            <v>0</v>
          </cell>
          <cell r="Y289" t="str">
            <v>2011</v>
          </cell>
          <cell r="Z289" t="str">
            <v>Q2</v>
          </cell>
          <cell r="AA289">
            <v>0</v>
          </cell>
          <cell r="AB289">
            <v>0</v>
          </cell>
          <cell r="AC289" t="str">
            <v>02070</v>
          </cell>
          <cell r="AE289">
            <v>0</v>
          </cell>
          <cell r="AF289">
            <v>0</v>
          </cell>
          <cell r="AG289">
            <v>0</v>
          </cell>
          <cell r="AH289" t="str">
            <v>Home Service Advisor</v>
          </cell>
          <cell r="AL289" t="b">
            <v>0</v>
          </cell>
        </row>
        <row r="290">
          <cell r="A290" t="str">
            <v>Home Service AdvisorJUL-11</v>
          </cell>
          <cell r="B290" t="b">
            <v>0</v>
          </cell>
          <cell r="C290">
            <v>7</v>
          </cell>
          <cell r="D290">
            <v>0</v>
          </cell>
          <cell r="E290" t="str">
            <v>Home Service Advisor</v>
          </cell>
          <cell r="F290" t="str">
            <v>2011 07</v>
          </cell>
          <cell r="G290" t="str">
            <v>JUL-11</v>
          </cell>
          <cell r="H290">
            <v>0</v>
          </cell>
          <cell r="I290">
            <v>89</v>
          </cell>
          <cell r="J290">
            <v>89</v>
          </cell>
          <cell r="K290">
            <v>80</v>
          </cell>
          <cell r="L290">
            <v>0</v>
          </cell>
          <cell r="M290">
            <v>9</v>
          </cell>
          <cell r="N290">
            <v>1396.81</v>
          </cell>
          <cell r="P290">
            <v>0</v>
          </cell>
          <cell r="Q290">
            <v>0</v>
          </cell>
          <cell r="R290">
            <v>14</v>
          </cell>
          <cell r="S290">
            <v>11</v>
          </cell>
          <cell r="T290">
            <v>1396.8100000000002</v>
          </cell>
          <cell r="U290">
            <v>0</v>
          </cell>
          <cell r="V290">
            <v>1396.8100000000002</v>
          </cell>
          <cell r="W290">
            <v>126.98272727272729</v>
          </cell>
          <cell r="X290">
            <v>0</v>
          </cell>
          <cell r="Y290" t="str">
            <v>2011</v>
          </cell>
          <cell r="Z290" t="str">
            <v>Q3</v>
          </cell>
          <cell r="AA290">
            <v>0</v>
          </cell>
          <cell r="AB290">
            <v>0</v>
          </cell>
          <cell r="AC290" t="str">
            <v>02070</v>
          </cell>
          <cell r="AE290">
            <v>0</v>
          </cell>
          <cell r="AF290">
            <v>0</v>
          </cell>
          <cell r="AG290">
            <v>0</v>
          </cell>
          <cell r="AH290" t="str">
            <v>Home Service Advisor</v>
          </cell>
          <cell r="AL290" t="b">
            <v>0</v>
          </cell>
        </row>
        <row r="291">
          <cell r="A291" t="str">
            <v>MarketingJAN-11</v>
          </cell>
          <cell r="B291" t="b">
            <v>0</v>
          </cell>
          <cell r="C291">
            <v>1</v>
          </cell>
          <cell r="D291">
            <v>0</v>
          </cell>
          <cell r="E291" t="str">
            <v>Marketing</v>
          </cell>
          <cell r="F291" t="str">
            <v>2011 01</v>
          </cell>
          <cell r="G291" t="str">
            <v>JAN-11</v>
          </cell>
          <cell r="H291">
            <v>0</v>
          </cell>
          <cell r="I291">
            <v>10</v>
          </cell>
          <cell r="J291">
            <v>10</v>
          </cell>
          <cell r="K291">
            <v>10</v>
          </cell>
          <cell r="L291">
            <v>0</v>
          </cell>
          <cell r="M291">
            <v>0</v>
          </cell>
          <cell r="N291">
            <v>546.6</v>
          </cell>
          <cell r="P291">
            <v>0</v>
          </cell>
          <cell r="Q291">
            <v>0</v>
          </cell>
          <cell r="R291">
            <v>2</v>
          </cell>
          <cell r="S291">
            <v>2</v>
          </cell>
          <cell r="T291">
            <v>546.6</v>
          </cell>
          <cell r="U291">
            <v>0</v>
          </cell>
          <cell r="V291">
            <v>546.6</v>
          </cell>
          <cell r="W291">
            <v>273.3</v>
          </cell>
          <cell r="X291">
            <v>0</v>
          </cell>
          <cell r="Y291" t="str">
            <v>2011</v>
          </cell>
          <cell r="Z291" t="str">
            <v>Q1</v>
          </cell>
          <cell r="AA291">
            <v>0</v>
          </cell>
          <cell r="AB291">
            <v>0</v>
          </cell>
          <cell r="AC291" t="str">
            <v>01003</v>
          </cell>
          <cell r="AE291">
            <v>0</v>
          </cell>
          <cell r="AF291">
            <v>0</v>
          </cell>
          <cell r="AG291">
            <v>0</v>
          </cell>
          <cell r="AL291" t="b">
            <v>0</v>
          </cell>
        </row>
        <row r="292">
          <cell r="A292" t="str">
            <v>MarketingFEB-11</v>
          </cell>
          <cell r="B292" t="b">
            <v>0</v>
          </cell>
          <cell r="C292">
            <v>2</v>
          </cell>
          <cell r="D292">
            <v>0</v>
          </cell>
          <cell r="E292" t="str">
            <v>Marketing</v>
          </cell>
          <cell r="F292" t="str">
            <v>2011 02</v>
          </cell>
          <cell r="G292" t="str">
            <v>FEB-11</v>
          </cell>
          <cell r="H292">
            <v>0</v>
          </cell>
          <cell r="I292">
            <v>5</v>
          </cell>
          <cell r="J292">
            <v>5</v>
          </cell>
          <cell r="K292">
            <v>5</v>
          </cell>
          <cell r="L292">
            <v>0</v>
          </cell>
          <cell r="M292">
            <v>0</v>
          </cell>
          <cell r="N292">
            <v>30.61</v>
          </cell>
          <cell r="P292">
            <v>1.5</v>
          </cell>
          <cell r="Q292">
            <v>0</v>
          </cell>
          <cell r="R292">
            <v>0</v>
          </cell>
          <cell r="S292">
            <v>0</v>
          </cell>
          <cell r="T292">
            <v>29.11</v>
          </cell>
          <cell r="U292">
            <v>0</v>
          </cell>
          <cell r="V292">
            <v>30.61</v>
          </cell>
          <cell r="W292">
            <v>0</v>
          </cell>
          <cell r="X292">
            <v>0</v>
          </cell>
          <cell r="Y292" t="str">
            <v>2011</v>
          </cell>
          <cell r="Z292" t="str">
            <v>Q1</v>
          </cell>
          <cell r="AA292">
            <v>0</v>
          </cell>
          <cell r="AB292">
            <v>0</v>
          </cell>
          <cell r="AC292" t="str">
            <v>01003</v>
          </cell>
          <cell r="AE292">
            <v>0</v>
          </cell>
          <cell r="AF292">
            <v>0</v>
          </cell>
          <cell r="AG292">
            <v>0</v>
          </cell>
          <cell r="AL292" t="b">
            <v>0</v>
          </cell>
        </row>
        <row r="293">
          <cell r="A293" t="str">
            <v>MarketingMAR-11</v>
          </cell>
          <cell r="B293" t="b">
            <v>0</v>
          </cell>
          <cell r="C293">
            <v>3</v>
          </cell>
          <cell r="D293">
            <v>0</v>
          </cell>
          <cell r="E293" t="str">
            <v>Marketing</v>
          </cell>
          <cell r="F293" t="str">
            <v>2011 03</v>
          </cell>
          <cell r="G293" t="str">
            <v>MAR-11</v>
          </cell>
          <cell r="H293">
            <v>0</v>
          </cell>
          <cell r="I293">
            <v>7</v>
          </cell>
          <cell r="J293">
            <v>7</v>
          </cell>
          <cell r="K293">
            <v>7</v>
          </cell>
          <cell r="L293">
            <v>0</v>
          </cell>
          <cell r="M293">
            <v>0</v>
          </cell>
          <cell r="N293">
            <v>19.73</v>
          </cell>
          <cell r="P293">
            <v>0</v>
          </cell>
          <cell r="Q293">
            <v>0</v>
          </cell>
          <cell r="R293">
            <v>1</v>
          </cell>
          <cell r="S293">
            <v>0</v>
          </cell>
          <cell r="T293">
            <v>19.73</v>
          </cell>
          <cell r="U293">
            <v>0</v>
          </cell>
          <cell r="V293">
            <v>19.73</v>
          </cell>
          <cell r="W293">
            <v>0</v>
          </cell>
          <cell r="X293">
            <v>0</v>
          </cell>
          <cell r="Y293" t="str">
            <v>2011</v>
          </cell>
          <cell r="Z293" t="str">
            <v>Q1</v>
          </cell>
          <cell r="AA293">
            <v>0</v>
          </cell>
          <cell r="AB293">
            <v>0</v>
          </cell>
          <cell r="AC293" t="str">
            <v>01003</v>
          </cell>
          <cell r="AE293">
            <v>0</v>
          </cell>
          <cell r="AF293">
            <v>0</v>
          </cell>
          <cell r="AG293">
            <v>0</v>
          </cell>
          <cell r="AL293" t="b">
            <v>0</v>
          </cell>
        </row>
        <row r="294">
          <cell r="A294" t="str">
            <v>MarketingAPR-11</v>
          </cell>
          <cell r="B294" t="b">
            <v>0</v>
          </cell>
          <cell r="C294">
            <v>4</v>
          </cell>
          <cell r="D294">
            <v>0</v>
          </cell>
          <cell r="E294" t="str">
            <v>Marketing</v>
          </cell>
          <cell r="F294" t="str">
            <v>2011 04</v>
          </cell>
          <cell r="G294" t="str">
            <v>APR-11</v>
          </cell>
          <cell r="H294">
            <v>0</v>
          </cell>
          <cell r="I294">
            <v>2</v>
          </cell>
          <cell r="J294">
            <v>2</v>
          </cell>
          <cell r="K294">
            <v>1</v>
          </cell>
          <cell r="L294">
            <v>0</v>
          </cell>
          <cell r="M294">
            <v>1</v>
          </cell>
          <cell r="N294">
            <v>1.5</v>
          </cell>
          <cell r="P294">
            <v>1.5</v>
          </cell>
          <cell r="Q294">
            <v>0</v>
          </cell>
          <cell r="R294">
            <v>0</v>
          </cell>
          <cell r="S294">
            <v>0</v>
          </cell>
          <cell r="U294">
            <v>0</v>
          </cell>
          <cell r="W294">
            <v>0</v>
          </cell>
          <cell r="X294">
            <v>0</v>
          </cell>
          <cell r="Y294" t="str">
            <v>2011</v>
          </cell>
          <cell r="Z294" t="str">
            <v>Q2</v>
          </cell>
          <cell r="AA294">
            <v>0</v>
          </cell>
          <cell r="AB294">
            <v>0</v>
          </cell>
          <cell r="AC294" t="str">
            <v>01003</v>
          </cell>
          <cell r="AE294">
            <v>0</v>
          </cell>
          <cell r="AF294">
            <v>0</v>
          </cell>
          <cell r="AG294">
            <v>0</v>
          </cell>
          <cell r="AL294" t="b">
            <v>0</v>
          </cell>
        </row>
        <row r="295">
          <cell r="A295" t="str">
            <v>MarketingMAY-11</v>
          </cell>
          <cell r="B295" t="b">
            <v>0</v>
          </cell>
          <cell r="C295">
            <v>5</v>
          </cell>
          <cell r="D295">
            <v>0</v>
          </cell>
          <cell r="E295" t="str">
            <v>Marketing</v>
          </cell>
          <cell r="F295" t="str">
            <v>2011 05</v>
          </cell>
          <cell r="G295" t="str">
            <v>MAY-11</v>
          </cell>
          <cell r="H295">
            <v>0</v>
          </cell>
          <cell r="I295">
            <v>6</v>
          </cell>
          <cell r="J295">
            <v>6</v>
          </cell>
          <cell r="K295">
            <v>6</v>
          </cell>
          <cell r="L295">
            <v>0</v>
          </cell>
          <cell r="M295">
            <v>0</v>
          </cell>
          <cell r="N295">
            <v>239.44</v>
          </cell>
          <cell r="P295">
            <v>0</v>
          </cell>
          <cell r="Q295">
            <v>0</v>
          </cell>
          <cell r="R295">
            <v>2</v>
          </cell>
          <cell r="S295">
            <v>1</v>
          </cell>
          <cell r="T295">
            <v>239.44000000000003</v>
          </cell>
          <cell r="U295">
            <v>0</v>
          </cell>
          <cell r="V295">
            <v>239.44000000000003</v>
          </cell>
          <cell r="W295">
            <v>239.44000000000003</v>
          </cell>
          <cell r="X295">
            <v>0</v>
          </cell>
          <cell r="Y295" t="str">
            <v>2011</v>
          </cell>
          <cell r="Z295" t="str">
            <v>Q2</v>
          </cell>
          <cell r="AA295">
            <v>0</v>
          </cell>
          <cell r="AB295">
            <v>0</v>
          </cell>
          <cell r="AC295" t="str">
            <v>01003</v>
          </cell>
          <cell r="AE295">
            <v>0</v>
          </cell>
          <cell r="AF295">
            <v>0</v>
          </cell>
          <cell r="AG295">
            <v>0</v>
          </cell>
          <cell r="AL295" t="b">
            <v>0</v>
          </cell>
        </row>
        <row r="296">
          <cell r="A296" t="str">
            <v>MarketingJUN-11</v>
          </cell>
          <cell r="B296" t="b">
            <v>0</v>
          </cell>
          <cell r="C296">
            <v>6</v>
          </cell>
          <cell r="D296">
            <v>0</v>
          </cell>
          <cell r="E296" t="str">
            <v>Marketing</v>
          </cell>
          <cell r="F296" t="str">
            <v>2011 06</v>
          </cell>
          <cell r="G296" t="str">
            <v>JUN-11</v>
          </cell>
          <cell r="H296">
            <v>0</v>
          </cell>
          <cell r="I296">
            <v>11</v>
          </cell>
          <cell r="J296">
            <v>11</v>
          </cell>
          <cell r="K296">
            <v>11</v>
          </cell>
          <cell r="L296">
            <v>0</v>
          </cell>
          <cell r="M296">
            <v>0</v>
          </cell>
          <cell r="N296">
            <v>977.63</v>
          </cell>
          <cell r="P296">
            <v>0</v>
          </cell>
          <cell r="Q296">
            <v>0</v>
          </cell>
          <cell r="R296">
            <v>3</v>
          </cell>
          <cell r="S296">
            <v>2</v>
          </cell>
          <cell r="T296">
            <v>977.62999999999988</v>
          </cell>
          <cell r="U296">
            <v>0</v>
          </cell>
          <cell r="V296">
            <v>977.62999999999988</v>
          </cell>
          <cell r="W296">
            <v>488.81499999999994</v>
          </cell>
          <cell r="X296">
            <v>0</v>
          </cell>
          <cell r="Y296" t="str">
            <v>2011</v>
          </cell>
          <cell r="Z296" t="str">
            <v>Q2</v>
          </cell>
          <cell r="AA296">
            <v>0</v>
          </cell>
          <cell r="AB296">
            <v>0</v>
          </cell>
          <cell r="AC296" t="str">
            <v>01003</v>
          </cell>
          <cell r="AE296">
            <v>0</v>
          </cell>
          <cell r="AF296">
            <v>0</v>
          </cell>
          <cell r="AG296">
            <v>0</v>
          </cell>
          <cell r="AL296" t="b">
            <v>0</v>
          </cell>
        </row>
        <row r="297">
          <cell r="A297" t="str">
            <v>MarketingJUL-11</v>
          </cell>
          <cell r="B297" t="b">
            <v>0</v>
          </cell>
          <cell r="C297">
            <v>7</v>
          </cell>
          <cell r="D297">
            <v>0</v>
          </cell>
          <cell r="E297" t="str">
            <v>Marketing</v>
          </cell>
          <cell r="F297" t="str">
            <v>2011 07</v>
          </cell>
          <cell r="G297" t="str">
            <v>JUL-11</v>
          </cell>
          <cell r="H297">
            <v>0</v>
          </cell>
          <cell r="I297">
            <v>15</v>
          </cell>
          <cell r="J297">
            <v>15</v>
          </cell>
          <cell r="K297">
            <v>15</v>
          </cell>
          <cell r="L297">
            <v>0</v>
          </cell>
          <cell r="M297">
            <v>0</v>
          </cell>
          <cell r="N297">
            <v>284.51</v>
          </cell>
          <cell r="P297">
            <v>0</v>
          </cell>
          <cell r="Q297">
            <v>0</v>
          </cell>
          <cell r="R297">
            <v>4</v>
          </cell>
          <cell r="S297">
            <v>4</v>
          </cell>
          <cell r="T297">
            <v>284.51</v>
          </cell>
          <cell r="U297">
            <v>0</v>
          </cell>
          <cell r="V297">
            <v>284.51</v>
          </cell>
          <cell r="W297">
            <v>71.127499999999998</v>
          </cell>
          <cell r="X297">
            <v>0</v>
          </cell>
          <cell r="Y297" t="str">
            <v>2011</v>
          </cell>
          <cell r="Z297" t="str">
            <v>Q3</v>
          </cell>
          <cell r="AA297">
            <v>0</v>
          </cell>
          <cell r="AB297">
            <v>0</v>
          </cell>
          <cell r="AC297" t="str">
            <v>01003</v>
          </cell>
          <cell r="AE297">
            <v>0</v>
          </cell>
          <cell r="AF297">
            <v>0</v>
          </cell>
          <cell r="AG297">
            <v>0</v>
          </cell>
          <cell r="AL297" t="b">
            <v>0</v>
          </cell>
        </row>
        <row r="298">
          <cell r="A298" t="str">
            <v>Mississippi PowerJAN-11</v>
          </cell>
          <cell r="B298" t="b">
            <v>1</v>
          </cell>
          <cell r="C298">
            <v>1</v>
          </cell>
          <cell r="D298">
            <v>19</v>
          </cell>
          <cell r="E298" t="str">
            <v>Mississippi Power</v>
          </cell>
          <cell r="F298" t="str">
            <v>2011 01</v>
          </cell>
          <cell r="G298" t="str">
            <v>JAN-11</v>
          </cell>
          <cell r="H298">
            <v>1568</v>
          </cell>
          <cell r="I298">
            <v>192</v>
          </cell>
          <cell r="J298">
            <v>211</v>
          </cell>
          <cell r="K298">
            <v>190</v>
          </cell>
          <cell r="L298">
            <v>0.13456632653061223</v>
          </cell>
          <cell r="M298">
            <v>2</v>
          </cell>
          <cell r="N298">
            <v>3680.65</v>
          </cell>
          <cell r="P298">
            <v>0</v>
          </cell>
          <cell r="Q298">
            <v>0</v>
          </cell>
          <cell r="R298">
            <v>70</v>
          </cell>
          <cell r="S298">
            <v>37</v>
          </cell>
          <cell r="T298">
            <v>3680.6500000000005</v>
          </cell>
          <cell r="U298">
            <v>920.16250000000014</v>
          </cell>
          <cell r="V298">
            <v>3680.6500000000005</v>
          </cell>
          <cell r="W298">
            <v>99.477027027027049</v>
          </cell>
          <cell r="X298">
            <v>920.16250000000014</v>
          </cell>
          <cell r="Y298" t="str">
            <v>2011</v>
          </cell>
          <cell r="Z298" t="str">
            <v>Q1</v>
          </cell>
          <cell r="AA298">
            <v>0</v>
          </cell>
          <cell r="AB298">
            <v>0</v>
          </cell>
          <cell r="AC298" t="str">
            <v>01501</v>
          </cell>
          <cell r="AD298" t="str">
            <v>Layla Bitoy</v>
          </cell>
          <cell r="AE298">
            <v>0.25</v>
          </cell>
          <cell r="AH298" t="str">
            <v>MS Power</v>
          </cell>
          <cell r="AL298" t="b">
            <v>0</v>
          </cell>
          <cell r="AM298" t="str">
            <v>X</v>
          </cell>
        </row>
        <row r="299">
          <cell r="A299" t="str">
            <v>Mississippi PowerFEB-11</v>
          </cell>
          <cell r="B299" t="b">
            <v>1</v>
          </cell>
          <cell r="C299">
            <v>2</v>
          </cell>
          <cell r="D299">
            <v>39</v>
          </cell>
          <cell r="E299" t="str">
            <v>Mississippi Power</v>
          </cell>
          <cell r="F299" t="str">
            <v>2011 02</v>
          </cell>
          <cell r="G299" t="str">
            <v>FEB-11</v>
          </cell>
          <cell r="H299">
            <v>1618</v>
          </cell>
          <cell r="I299">
            <v>189</v>
          </cell>
          <cell r="J299">
            <v>228</v>
          </cell>
          <cell r="K299">
            <v>184</v>
          </cell>
          <cell r="L299">
            <v>0.14091470951792337</v>
          </cell>
          <cell r="M299">
            <v>5</v>
          </cell>
          <cell r="N299">
            <v>4466.01</v>
          </cell>
          <cell r="P299">
            <v>104.96</v>
          </cell>
          <cell r="Q299">
            <v>26.24</v>
          </cell>
          <cell r="R299">
            <v>89</v>
          </cell>
          <cell r="S299">
            <v>29</v>
          </cell>
          <cell r="T299">
            <v>4361.05</v>
          </cell>
          <cell r="U299">
            <v>1090.2625</v>
          </cell>
          <cell r="V299">
            <v>4466.01</v>
          </cell>
          <cell r="W299">
            <v>154.00034482758622</v>
          </cell>
          <cell r="X299">
            <v>1116.5024999999998</v>
          </cell>
          <cell r="Y299" t="str">
            <v>2011</v>
          </cell>
          <cell r="Z299" t="str">
            <v>Q1</v>
          </cell>
          <cell r="AA299">
            <v>0</v>
          </cell>
          <cell r="AB299">
            <v>0</v>
          </cell>
          <cell r="AC299" t="str">
            <v>01501</v>
          </cell>
          <cell r="AD299" t="str">
            <v>Layla Bitoy</v>
          </cell>
          <cell r="AE299">
            <v>0.25</v>
          </cell>
          <cell r="AH299" t="str">
            <v>MS Power</v>
          </cell>
          <cell r="AL299" t="b">
            <v>0</v>
          </cell>
          <cell r="AM299" t="str">
            <v>X</v>
          </cell>
        </row>
        <row r="300">
          <cell r="A300" t="str">
            <v>Mississippi PowerMAR-11</v>
          </cell>
          <cell r="B300" t="b">
            <v>1</v>
          </cell>
          <cell r="C300">
            <v>3</v>
          </cell>
          <cell r="D300">
            <v>31</v>
          </cell>
          <cell r="E300" t="str">
            <v>Mississippi Power</v>
          </cell>
          <cell r="F300" t="str">
            <v>2011 03</v>
          </cell>
          <cell r="G300" t="str">
            <v>MAR-11</v>
          </cell>
          <cell r="H300">
            <v>1632</v>
          </cell>
          <cell r="I300">
            <v>219</v>
          </cell>
          <cell r="J300">
            <v>250</v>
          </cell>
          <cell r="K300">
            <v>217</v>
          </cell>
          <cell r="L300">
            <v>0.15318627450980393</v>
          </cell>
          <cell r="M300">
            <v>2</v>
          </cell>
          <cell r="N300">
            <v>6673.73</v>
          </cell>
          <cell r="P300">
            <v>109.5</v>
          </cell>
          <cell r="Q300">
            <v>27.375</v>
          </cell>
          <cell r="R300">
            <v>98</v>
          </cell>
          <cell r="S300">
            <v>49</v>
          </cell>
          <cell r="T300">
            <v>6564.2300000000014</v>
          </cell>
          <cell r="U300">
            <v>1641.0575000000003</v>
          </cell>
          <cell r="V300">
            <v>6673.7300000000014</v>
          </cell>
          <cell r="W300">
            <v>136.19857142857146</v>
          </cell>
          <cell r="X300">
            <v>1668.4325000000003</v>
          </cell>
          <cell r="Y300" t="str">
            <v>2011</v>
          </cell>
          <cell r="Z300" t="str">
            <v>Q1</v>
          </cell>
          <cell r="AA300">
            <v>0</v>
          </cell>
          <cell r="AB300">
            <v>0</v>
          </cell>
          <cell r="AC300" t="str">
            <v>01501</v>
          </cell>
          <cell r="AD300" t="str">
            <v>Layla Bitoy</v>
          </cell>
          <cell r="AE300">
            <v>0.25</v>
          </cell>
          <cell r="AH300" t="str">
            <v>MS Power</v>
          </cell>
          <cell r="AL300" t="b">
            <v>0</v>
          </cell>
          <cell r="AM300" t="str">
            <v>X</v>
          </cell>
        </row>
        <row r="301">
          <cell r="A301" t="str">
            <v>Mississippi PowerAPR-11</v>
          </cell>
          <cell r="B301" t="b">
            <v>1</v>
          </cell>
          <cell r="C301">
            <v>4</v>
          </cell>
          <cell r="D301">
            <v>27</v>
          </cell>
          <cell r="E301" t="str">
            <v>Mississippi Power</v>
          </cell>
          <cell r="F301" t="str">
            <v>2011 04</v>
          </cell>
          <cell r="G301" t="str">
            <v>APR-11</v>
          </cell>
          <cell r="H301">
            <v>1521</v>
          </cell>
          <cell r="I301">
            <v>249</v>
          </cell>
          <cell r="J301">
            <v>276</v>
          </cell>
          <cell r="K301">
            <v>245</v>
          </cell>
          <cell r="L301">
            <v>0.1814595660749507</v>
          </cell>
          <cell r="M301">
            <v>4</v>
          </cell>
          <cell r="N301">
            <v>6689.37</v>
          </cell>
          <cell r="P301">
            <v>141</v>
          </cell>
          <cell r="Q301">
            <v>35.25</v>
          </cell>
          <cell r="R301">
            <v>119</v>
          </cell>
          <cell r="S301">
            <v>54</v>
          </cell>
          <cell r="T301">
            <v>6548.369999999999</v>
          </cell>
          <cell r="U301">
            <v>1637.0924999999997</v>
          </cell>
          <cell r="V301">
            <v>6689.369999999999</v>
          </cell>
          <cell r="W301">
            <v>123.8772222222222</v>
          </cell>
          <cell r="X301">
            <v>1672.3424999999997</v>
          </cell>
          <cell r="Y301" t="str">
            <v>2011</v>
          </cell>
          <cell r="Z301" t="str">
            <v>Q2</v>
          </cell>
          <cell r="AA301">
            <v>0</v>
          </cell>
          <cell r="AB301">
            <v>0</v>
          </cell>
          <cell r="AC301" t="str">
            <v>01501</v>
          </cell>
          <cell r="AD301" t="str">
            <v>Layla Bitoy</v>
          </cell>
          <cell r="AE301">
            <v>0.25</v>
          </cell>
          <cell r="AH301" t="str">
            <v>MS Power</v>
          </cell>
          <cell r="AL301" t="b">
            <v>0</v>
          </cell>
          <cell r="AM301" t="str">
            <v>X</v>
          </cell>
        </row>
        <row r="302">
          <cell r="A302" t="str">
            <v>Mississippi PowerMAY-11</v>
          </cell>
          <cell r="B302" t="b">
            <v>1</v>
          </cell>
          <cell r="C302">
            <v>5</v>
          </cell>
          <cell r="D302">
            <v>28</v>
          </cell>
          <cell r="E302" t="str">
            <v>Mississippi Power</v>
          </cell>
          <cell r="F302" t="str">
            <v>2011 05</v>
          </cell>
          <cell r="G302" t="str">
            <v>MAY-11</v>
          </cell>
          <cell r="H302">
            <v>1706</v>
          </cell>
          <cell r="I302">
            <v>243</v>
          </cell>
          <cell r="J302">
            <v>271</v>
          </cell>
          <cell r="K302">
            <v>241</v>
          </cell>
          <cell r="L302">
            <v>0.15885111371629543</v>
          </cell>
          <cell r="M302">
            <v>2</v>
          </cell>
          <cell r="N302">
            <v>8660.15</v>
          </cell>
          <cell r="P302">
            <v>445.03</v>
          </cell>
          <cell r="Q302">
            <v>111.25749999999999</v>
          </cell>
          <cell r="R302">
            <v>114</v>
          </cell>
          <cell r="S302">
            <v>57</v>
          </cell>
          <cell r="T302">
            <v>8215.1200000000026</v>
          </cell>
          <cell r="U302">
            <v>2053.7800000000007</v>
          </cell>
          <cell r="V302">
            <v>8660.1500000000033</v>
          </cell>
          <cell r="W302">
            <v>151.93245614035092</v>
          </cell>
          <cell r="X302">
            <v>2165.0375000000008</v>
          </cell>
          <cell r="Y302" t="str">
            <v>2011</v>
          </cell>
          <cell r="Z302" t="str">
            <v>Q2</v>
          </cell>
          <cell r="AA302">
            <v>0</v>
          </cell>
          <cell r="AB302">
            <v>0</v>
          </cell>
          <cell r="AC302" t="str">
            <v>01501</v>
          </cell>
          <cell r="AD302" t="str">
            <v>Layla Bitoy</v>
          </cell>
          <cell r="AE302">
            <v>0.25</v>
          </cell>
          <cell r="AH302" t="str">
            <v>MS Power</v>
          </cell>
          <cell r="AL302" t="b">
            <v>0</v>
          </cell>
          <cell r="AM302" t="str">
            <v>X</v>
          </cell>
        </row>
        <row r="303">
          <cell r="A303" t="str">
            <v>Mississippi PowerJUN-11</v>
          </cell>
          <cell r="B303" t="b">
            <v>1</v>
          </cell>
          <cell r="C303">
            <v>6</v>
          </cell>
          <cell r="D303">
            <v>42</v>
          </cell>
          <cell r="E303" t="str">
            <v>Mississippi Power</v>
          </cell>
          <cell r="F303" t="str">
            <v>2011 06</v>
          </cell>
          <cell r="G303" t="str">
            <v>JUN-11</v>
          </cell>
          <cell r="H303">
            <v>1902</v>
          </cell>
          <cell r="I303">
            <v>275</v>
          </cell>
          <cell r="J303">
            <v>317</v>
          </cell>
          <cell r="K303">
            <v>272</v>
          </cell>
          <cell r="L303">
            <v>0.16666666666666666</v>
          </cell>
          <cell r="M303">
            <v>3</v>
          </cell>
          <cell r="N303">
            <v>11850.87</v>
          </cell>
          <cell r="P303">
            <v>672</v>
          </cell>
          <cell r="Q303">
            <v>168</v>
          </cell>
          <cell r="R303">
            <v>134</v>
          </cell>
          <cell r="S303">
            <v>62</v>
          </cell>
          <cell r="T303">
            <v>11178.87</v>
          </cell>
          <cell r="U303">
            <v>2794.7175000000002</v>
          </cell>
          <cell r="V303">
            <v>11850.87</v>
          </cell>
          <cell r="W303">
            <v>191.14306451612904</v>
          </cell>
          <cell r="X303">
            <v>2962.7175000000002</v>
          </cell>
          <cell r="Y303" t="str">
            <v>2011</v>
          </cell>
          <cell r="Z303" t="str">
            <v>Q2</v>
          </cell>
          <cell r="AA303">
            <v>0</v>
          </cell>
          <cell r="AB303">
            <v>0</v>
          </cell>
          <cell r="AC303" t="str">
            <v>01501</v>
          </cell>
          <cell r="AD303" t="str">
            <v>Layla Bitoy</v>
          </cell>
          <cell r="AE303">
            <v>0.25</v>
          </cell>
          <cell r="AH303" t="str">
            <v>MS Power</v>
          </cell>
          <cell r="AL303" t="b">
            <v>0</v>
          </cell>
          <cell r="AM303" t="str">
            <v>X</v>
          </cell>
        </row>
        <row r="304">
          <cell r="A304" t="str">
            <v>Mississippi PowerJUL-11</v>
          </cell>
          <cell r="B304" t="b">
            <v>1</v>
          </cell>
          <cell r="C304">
            <v>7</v>
          </cell>
          <cell r="D304">
            <v>33</v>
          </cell>
          <cell r="E304" t="str">
            <v>Mississippi Power</v>
          </cell>
          <cell r="F304" t="str">
            <v>2011 07</v>
          </cell>
          <cell r="G304" t="str">
            <v>JUL-11</v>
          </cell>
          <cell r="H304">
            <v>1915</v>
          </cell>
          <cell r="I304">
            <v>266</v>
          </cell>
          <cell r="J304">
            <v>299</v>
          </cell>
          <cell r="K304">
            <v>266</v>
          </cell>
          <cell r="L304">
            <v>0.15613577023498695</v>
          </cell>
          <cell r="M304">
            <v>0</v>
          </cell>
          <cell r="N304">
            <v>10337.18</v>
          </cell>
          <cell r="P304">
            <v>255</v>
          </cell>
          <cell r="Q304">
            <v>63.75</v>
          </cell>
          <cell r="R304">
            <v>135</v>
          </cell>
          <cell r="S304">
            <v>72</v>
          </cell>
          <cell r="T304">
            <v>10082.179999999998</v>
          </cell>
          <cell r="U304">
            <v>2520.5449999999996</v>
          </cell>
          <cell r="V304">
            <v>10337.179999999998</v>
          </cell>
          <cell r="W304">
            <v>143.57194444444443</v>
          </cell>
          <cell r="X304">
            <v>2584.2949999999996</v>
          </cell>
          <cell r="Y304" t="str">
            <v>2011</v>
          </cell>
          <cell r="Z304" t="str">
            <v>Q3</v>
          </cell>
          <cell r="AA304">
            <v>0</v>
          </cell>
          <cell r="AB304">
            <v>0</v>
          </cell>
          <cell r="AC304" t="str">
            <v>01501</v>
          </cell>
          <cell r="AD304" t="str">
            <v>Layla Bitoy</v>
          </cell>
          <cell r="AE304">
            <v>0.25</v>
          </cell>
          <cell r="AH304" t="str">
            <v>MS Power</v>
          </cell>
          <cell r="AL304" t="b">
            <v>0</v>
          </cell>
          <cell r="AM304" t="str">
            <v>X</v>
          </cell>
        </row>
        <row r="305">
          <cell r="A305" t="str">
            <v>MSNJAN-11</v>
          </cell>
          <cell r="B305" t="b">
            <v>0</v>
          </cell>
          <cell r="C305">
            <v>1</v>
          </cell>
          <cell r="D305">
            <v>0</v>
          </cell>
          <cell r="E305" t="str">
            <v>MSN</v>
          </cell>
          <cell r="F305" t="str">
            <v>2011 01</v>
          </cell>
          <cell r="G305" t="str">
            <v>JAN-11</v>
          </cell>
          <cell r="H305">
            <v>0</v>
          </cell>
          <cell r="I305">
            <v>1144</v>
          </cell>
          <cell r="J305">
            <v>1144</v>
          </cell>
          <cell r="K305">
            <v>1112</v>
          </cell>
          <cell r="L305">
            <v>0</v>
          </cell>
          <cell r="M305">
            <v>32</v>
          </cell>
          <cell r="N305">
            <v>9774.25</v>
          </cell>
          <cell r="P305">
            <v>0</v>
          </cell>
          <cell r="Q305">
            <v>0</v>
          </cell>
          <cell r="R305">
            <v>199</v>
          </cell>
          <cell r="S305">
            <v>153</v>
          </cell>
          <cell r="T305">
            <v>9774.2499999999945</v>
          </cell>
          <cell r="U305">
            <v>0</v>
          </cell>
          <cell r="V305">
            <v>9774.2499999999945</v>
          </cell>
          <cell r="W305">
            <v>63.883986928104541</v>
          </cell>
          <cell r="X305">
            <v>0</v>
          </cell>
          <cell r="Y305" t="str">
            <v>2011</v>
          </cell>
          <cell r="Z305" t="str">
            <v>Q1</v>
          </cell>
          <cell r="AA305">
            <v>0</v>
          </cell>
          <cell r="AB305">
            <v>0</v>
          </cell>
          <cell r="AC305" t="str">
            <v>03004</v>
          </cell>
          <cell r="AL305" t="b">
            <v>0</v>
          </cell>
        </row>
        <row r="306">
          <cell r="A306" t="str">
            <v>MSNFEB-11</v>
          </cell>
          <cell r="B306" t="b">
            <v>0</v>
          </cell>
          <cell r="C306">
            <v>2</v>
          </cell>
          <cell r="D306">
            <v>0</v>
          </cell>
          <cell r="E306" t="str">
            <v>MSN</v>
          </cell>
          <cell r="F306" t="str">
            <v>2011 02</v>
          </cell>
          <cell r="G306" t="str">
            <v>FEB-11</v>
          </cell>
          <cell r="H306">
            <v>0</v>
          </cell>
          <cell r="I306">
            <v>1000</v>
          </cell>
          <cell r="J306">
            <v>1000</v>
          </cell>
          <cell r="K306">
            <v>998</v>
          </cell>
          <cell r="L306">
            <v>0</v>
          </cell>
          <cell r="M306">
            <v>2</v>
          </cell>
          <cell r="N306">
            <v>10692.48</v>
          </cell>
          <cell r="P306">
            <v>203.92000000000002</v>
          </cell>
          <cell r="Q306">
            <v>0</v>
          </cell>
          <cell r="R306">
            <v>196</v>
          </cell>
          <cell r="S306">
            <v>152</v>
          </cell>
          <cell r="T306">
            <v>10488.559999999996</v>
          </cell>
          <cell r="U306">
            <v>0</v>
          </cell>
          <cell r="V306">
            <v>10692.479999999996</v>
          </cell>
          <cell r="W306">
            <v>70.345263157894706</v>
          </cell>
          <cell r="X306">
            <v>0</v>
          </cell>
          <cell r="Y306" t="str">
            <v>2011</v>
          </cell>
          <cell r="Z306" t="str">
            <v>Q1</v>
          </cell>
          <cell r="AA306">
            <v>0</v>
          </cell>
          <cell r="AB306">
            <v>0</v>
          </cell>
          <cell r="AC306" t="str">
            <v>03004</v>
          </cell>
          <cell r="AL306" t="b">
            <v>0</v>
          </cell>
        </row>
        <row r="307">
          <cell r="A307" t="str">
            <v>MSNMAR-11</v>
          </cell>
          <cell r="B307" t="b">
            <v>0</v>
          </cell>
          <cell r="C307">
            <v>3</v>
          </cell>
          <cell r="D307">
            <v>0</v>
          </cell>
          <cell r="E307" t="str">
            <v>MSN</v>
          </cell>
          <cell r="F307" t="str">
            <v>2011 03</v>
          </cell>
          <cell r="G307" t="str">
            <v>MAR-11</v>
          </cell>
          <cell r="H307">
            <v>0</v>
          </cell>
          <cell r="I307">
            <v>737</v>
          </cell>
          <cell r="J307">
            <v>737</v>
          </cell>
          <cell r="K307">
            <v>737</v>
          </cell>
          <cell r="L307">
            <v>0</v>
          </cell>
          <cell r="M307">
            <v>0</v>
          </cell>
          <cell r="N307">
            <v>8251.06</v>
          </cell>
          <cell r="P307">
            <v>144</v>
          </cell>
          <cell r="Q307">
            <v>0</v>
          </cell>
          <cell r="R307">
            <v>125</v>
          </cell>
          <cell r="S307">
            <v>103</v>
          </cell>
          <cell r="T307">
            <v>8107.06</v>
          </cell>
          <cell r="U307">
            <v>0</v>
          </cell>
          <cell r="V307">
            <v>8251.0600000000013</v>
          </cell>
          <cell r="W307">
            <v>80.107378640776716</v>
          </cell>
          <cell r="X307">
            <v>0</v>
          </cell>
          <cell r="Y307" t="str">
            <v>2011</v>
          </cell>
          <cell r="Z307" t="str">
            <v>Q1</v>
          </cell>
          <cell r="AA307">
            <v>0</v>
          </cell>
          <cell r="AB307">
            <v>0</v>
          </cell>
          <cell r="AC307" t="str">
            <v>03004</v>
          </cell>
          <cell r="AL307" t="b">
            <v>0</v>
          </cell>
        </row>
        <row r="308">
          <cell r="A308" t="str">
            <v>MSNAPR-11</v>
          </cell>
          <cell r="B308" t="b">
            <v>0</v>
          </cell>
          <cell r="C308">
            <v>4</v>
          </cell>
          <cell r="D308">
            <v>0</v>
          </cell>
          <cell r="E308" t="str">
            <v>MSN</v>
          </cell>
          <cell r="F308" t="str">
            <v>2011 04</v>
          </cell>
          <cell r="G308" t="str">
            <v>APR-11</v>
          </cell>
          <cell r="H308">
            <v>0</v>
          </cell>
          <cell r="I308">
            <v>603</v>
          </cell>
          <cell r="J308">
            <v>603</v>
          </cell>
          <cell r="K308">
            <v>596</v>
          </cell>
          <cell r="L308">
            <v>0</v>
          </cell>
          <cell r="M308">
            <v>7</v>
          </cell>
          <cell r="N308">
            <v>8261.52</v>
          </cell>
          <cell r="P308">
            <v>91.5</v>
          </cell>
          <cell r="Q308">
            <v>0</v>
          </cell>
          <cell r="R308">
            <v>117</v>
          </cell>
          <cell r="S308">
            <v>102</v>
          </cell>
          <cell r="T308">
            <v>8170.0199999999986</v>
          </cell>
          <cell r="U308">
            <v>0</v>
          </cell>
          <cell r="V308">
            <v>8261.5199999999986</v>
          </cell>
          <cell r="W308">
            <v>80.995294117647049</v>
          </cell>
          <cell r="X308">
            <v>0</v>
          </cell>
          <cell r="Y308" t="str">
            <v>2011</v>
          </cell>
          <cell r="Z308" t="str">
            <v>Q2</v>
          </cell>
          <cell r="AA308">
            <v>0</v>
          </cell>
          <cell r="AB308">
            <v>0</v>
          </cell>
          <cell r="AC308" t="str">
            <v>03004</v>
          </cell>
          <cell r="AL308" t="b">
            <v>0</v>
          </cell>
        </row>
        <row r="309">
          <cell r="A309" t="str">
            <v>MSNMAY-11</v>
          </cell>
          <cell r="B309" t="b">
            <v>0</v>
          </cell>
          <cell r="C309">
            <v>5</v>
          </cell>
          <cell r="D309">
            <v>0</v>
          </cell>
          <cell r="E309" t="str">
            <v>MSN</v>
          </cell>
          <cell r="F309" t="str">
            <v>2011 05</v>
          </cell>
          <cell r="G309" t="str">
            <v>MAY-11</v>
          </cell>
          <cell r="H309">
            <v>0</v>
          </cell>
          <cell r="I309">
            <v>589</v>
          </cell>
          <cell r="J309">
            <v>589</v>
          </cell>
          <cell r="K309">
            <v>407</v>
          </cell>
          <cell r="L309">
            <v>0</v>
          </cell>
          <cell r="M309">
            <v>182</v>
          </cell>
          <cell r="N309">
            <v>6637.51</v>
          </cell>
          <cell r="P309">
            <v>50.14</v>
          </cell>
          <cell r="Q309">
            <v>0</v>
          </cell>
          <cell r="R309">
            <v>75</v>
          </cell>
          <cell r="S309">
            <v>73</v>
          </cell>
          <cell r="T309">
            <v>6587.3700000000017</v>
          </cell>
          <cell r="U309">
            <v>0</v>
          </cell>
          <cell r="V309">
            <v>6637.510000000002</v>
          </cell>
          <cell r="W309">
            <v>90.924794520547977</v>
          </cell>
          <cell r="X309">
            <v>0</v>
          </cell>
          <cell r="Y309" t="str">
            <v>2011</v>
          </cell>
          <cell r="Z309" t="str">
            <v>Q2</v>
          </cell>
          <cell r="AA309">
            <v>0</v>
          </cell>
          <cell r="AB309">
            <v>0</v>
          </cell>
          <cell r="AC309" t="str">
            <v>03004</v>
          </cell>
          <cell r="AL309" t="b">
            <v>0</v>
          </cell>
        </row>
        <row r="310">
          <cell r="A310" t="str">
            <v>MSNJUN-11</v>
          </cell>
          <cell r="B310" t="b">
            <v>0</v>
          </cell>
          <cell r="C310">
            <v>6</v>
          </cell>
          <cell r="D310">
            <v>0</v>
          </cell>
          <cell r="E310" t="str">
            <v>MSN</v>
          </cell>
          <cell r="F310" t="str">
            <v>2011 06</v>
          </cell>
          <cell r="G310" t="str">
            <v>JUN-11</v>
          </cell>
          <cell r="H310">
            <v>0</v>
          </cell>
          <cell r="I310">
            <v>700</v>
          </cell>
          <cell r="J310">
            <v>700</v>
          </cell>
          <cell r="K310">
            <v>450</v>
          </cell>
          <cell r="L310">
            <v>0</v>
          </cell>
          <cell r="M310">
            <v>250</v>
          </cell>
          <cell r="N310">
            <v>7253.46</v>
          </cell>
          <cell r="P310">
            <v>0</v>
          </cell>
          <cell r="Q310">
            <v>0</v>
          </cell>
          <cell r="R310">
            <v>85</v>
          </cell>
          <cell r="S310">
            <v>80</v>
          </cell>
          <cell r="T310">
            <v>7253.4599999999991</v>
          </cell>
          <cell r="U310">
            <v>0</v>
          </cell>
          <cell r="V310">
            <v>7253.4599999999991</v>
          </cell>
          <cell r="W310">
            <v>90.668249999999986</v>
          </cell>
          <cell r="X310">
            <v>0</v>
          </cell>
          <cell r="Y310" t="str">
            <v>2011</v>
          </cell>
          <cell r="Z310" t="str">
            <v>Q2</v>
          </cell>
          <cell r="AA310">
            <v>0</v>
          </cell>
          <cell r="AB310">
            <v>0</v>
          </cell>
          <cell r="AC310" t="str">
            <v>03004</v>
          </cell>
          <cell r="AL310" t="b">
            <v>0</v>
          </cell>
        </row>
        <row r="311">
          <cell r="A311" t="str">
            <v>MSNJUL-11</v>
          </cell>
          <cell r="B311" t="b">
            <v>0</v>
          </cell>
          <cell r="C311">
            <v>7</v>
          </cell>
          <cell r="D311">
            <v>0</v>
          </cell>
          <cell r="E311" t="str">
            <v>MSN</v>
          </cell>
          <cell r="F311" t="str">
            <v>2011 07</v>
          </cell>
          <cell r="G311" t="str">
            <v>JUL-11</v>
          </cell>
          <cell r="H311">
            <v>0</v>
          </cell>
          <cell r="I311">
            <v>939</v>
          </cell>
          <cell r="J311">
            <v>939</v>
          </cell>
          <cell r="K311">
            <v>623</v>
          </cell>
          <cell r="L311">
            <v>0</v>
          </cell>
          <cell r="M311">
            <v>316</v>
          </cell>
          <cell r="N311">
            <v>7970.98</v>
          </cell>
          <cell r="P311">
            <v>0</v>
          </cell>
          <cell r="Q311">
            <v>0</v>
          </cell>
          <cell r="R311">
            <v>102</v>
          </cell>
          <cell r="S311">
            <v>101</v>
          </cell>
          <cell r="T311">
            <v>7970.9799999999977</v>
          </cell>
          <cell r="U311">
            <v>0</v>
          </cell>
          <cell r="V311">
            <v>7970.9799999999977</v>
          </cell>
          <cell r="W311">
            <v>78.920594059405914</v>
          </cell>
          <cell r="X311">
            <v>0</v>
          </cell>
          <cell r="Y311" t="str">
            <v>2011</v>
          </cell>
          <cell r="Z311" t="str">
            <v>Q3</v>
          </cell>
          <cell r="AA311">
            <v>0</v>
          </cell>
          <cell r="AB311">
            <v>0</v>
          </cell>
          <cell r="AC311" t="str">
            <v>03004</v>
          </cell>
          <cell r="AL311" t="b">
            <v>0</v>
          </cell>
        </row>
        <row r="312">
          <cell r="A312" t="str">
            <v>MSN - SEOAPR-11</v>
          </cell>
          <cell r="B312" t="b">
            <v>0</v>
          </cell>
          <cell r="C312">
            <v>4</v>
          </cell>
          <cell r="D312">
            <v>0</v>
          </cell>
          <cell r="E312" t="str">
            <v>MSN - SEO</v>
          </cell>
          <cell r="F312" t="str">
            <v>2011 04</v>
          </cell>
          <cell r="G312" t="str">
            <v>APR-11</v>
          </cell>
          <cell r="H312">
            <v>0</v>
          </cell>
          <cell r="I312">
            <v>2</v>
          </cell>
          <cell r="J312">
            <v>2</v>
          </cell>
          <cell r="K312">
            <v>2</v>
          </cell>
          <cell r="L312">
            <v>0</v>
          </cell>
          <cell r="M312">
            <v>0</v>
          </cell>
          <cell r="N312">
            <v>1.5</v>
          </cell>
          <cell r="P312">
            <v>1.5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W312">
            <v>0</v>
          </cell>
          <cell r="X312">
            <v>0</v>
          </cell>
          <cell r="Y312" t="str">
            <v>2011</v>
          </cell>
          <cell r="Z312" t="str">
            <v>Q2</v>
          </cell>
          <cell r="AA312">
            <v>0</v>
          </cell>
          <cell r="AB312">
            <v>0</v>
          </cell>
          <cell r="AC312" t="str">
            <v>03005</v>
          </cell>
          <cell r="AL312" t="b">
            <v>0</v>
          </cell>
        </row>
        <row r="313">
          <cell r="A313" t="str">
            <v>mywebsearch.comJAN-11</v>
          </cell>
          <cell r="B313" t="b">
            <v>0</v>
          </cell>
          <cell r="C313">
            <v>1</v>
          </cell>
          <cell r="D313">
            <v>0</v>
          </cell>
          <cell r="E313" t="str">
            <v>mywebsearch.com</v>
          </cell>
          <cell r="F313" t="str">
            <v>2011 01</v>
          </cell>
          <cell r="G313" t="str">
            <v>JAN-11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32.85</v>
          </cell>
          <cell r="P313">
            <v>0</v>
          </cell>
          <cell r="Q313">
            <v>0</v>
          </cell>
          <cell r="R313">
            <v>0</v>
          </cell>
          <cell r="S313">
            <v>1</v>
          </cell>
          <cell r="T313">
            <v>32.85</v>
          </cell>
          <cell r="U313">
            <v>0</v>
          </cell>
          <cell r="V313">
            <v>32.85</v>
          </cell>
          <cell r="W313">
            <v>32.85</v>
          </cell>
          <cell r="X313">
            <v>0</v>
          </cell>
          <cell r="Y313" t="str">
            <v>2011</v>
          </cell>
          <cell r="Z313" t="str">
            <v>Q1</v>
          </cell>
          <cell r="AA313">
            <v>0</v>
          </cell>
          <cell r="AB313">
            <v>0</v>
          </cell>
          <cell r="AC313" t="str">
            <v>01402</v>
          </cell>
          <cell r="AE313">
            <v>0</v>
          </cell>
          <cell r="AF313">
            <v>0</v>
          </cell>
          <cell r="AG313">
            <v>0</v>
          </cell>
          <cell r="AL313" t="b">
            <v>0</v>
          </cell>
        </row>
        <row r="314">
          <cell r="A314" t="str">
            <v>mywebsearch.comJUL-11</v>
          </cell>
          <cell r="B314" t="b">
            <v>0</v>
          </cell>
          <cell r="C314">
            <v>7</v>
          </cell>
          <cell r="D314">
            <v>0</v>
          </cell>
          <cell r="E314" t="str">
            <v>mywebsearch.com</v>
          </cell>
          <cell r="F314" t="str">
            <v>2011 07</v>
          </cell>
          <cell r="G314" t="str">
            <v>JUL-11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35.47</v>
          </cell>
          <cell r="P314">
            <v>0</v>
          </cell>
          <cell r="Q314">
            <v>0</v>
          </cell>
          <cell r="R314">
            <v>0</v>
          </cell>
          <cell r="S314">
            <v>1</v>
          </cell>
          <cell r="T314">
            <v>35.47</v>
          </cell>
          <cell r="U314">
            <v>0</v>
          </cell>
          <cell r="V314">
            <v>35.47</v>
          </cell>
          <cell r="W314">
            <v>35.47</v>
          </cell>
          <cell r="X314">
            <v>0</v>
          </cell>
          <cell r="Y314" t="str">
            <v>2011</v>
          </cell>
          <cell r="Z314" t="str">
            <v>Q3</v>
          </cell>
          <cell r="AA314">
            <v>0</v>
          </cell>
          <cell r="AB314">
            <v>0</v>
          </cell>
          <cell r="AC314" t="str">
            <v>01402</v>
          </cell>
          <cell r="AE314">
            <v>0</v>
          </cell>
          <cell r="AF314">
            <v>0</v>
          </cell>
          <cell r="AG314">
            <v>0</v>
          </cell>
          <cell r="AL314" t="b">
            <v>0</v>
          </cell>
        </row>
        <row r="315">
          <cell r="A315" t="str">
            <v>natural-gas-prices.comJAN-11</v>
          </cell>
          <cell r="B315" t="b">
            <v>0</v>
          </cell>
          <cell r="C315">
            <v>1</v>
          </cell>
          <cell r="D315">
            <v>0</v>
          </cell>
          <cell r="E315" t="str">
            <v>natural-gas-prices.com</v>
          </cell>
          <cell r="F315" t="str">
            <v>2011 01</v>
          </cell>
          <cell r="G315" t="str">
            <v>JAN-11</v>
          </cell>
          <cell r="H315">
            <v>0</v>
          </cell>
          <cell r="I315">
            <v>4</v>
          </cell>
          <cell r="J315">
            <v>4</v>
          </cell>
          <cell r="K315">
            <v>4</v>
          </cell>
          <cell r="L315">
            <v>0</v>
          </cell>
          <cell r="M315">
            <v>0</v>
          </cell>
          <cell r="N315">
            <v>135.04</v>
          </cell>
          <cell r="P315">
            <v>0</v>
          </cell>
          <cell r="Q315">
            <v>0</v>
          </cell>
          <cell r="R315">
            <v>2</v>
          </cell>
          <cell r="S315">
            <v>1</v>
          </cell>
          <cell r="T315">
            <v>135.04</v>
          </cell>
          <cell r="U315">
            <v>0</v>
          </cell>
          <cell r="V315">
            <v>135.04</v>
          </cell>
          <cell r="W315">
            <v>135.04</v>
          </cell>
          <cell r="X315">
            <v>0</v>
          </cell>
          <cell r="Y315" t="str">
            <v>2011</v>
          </cell>
          <cell r="Z315" t="str">
            <v>Q1</v>
          </cell>
          <cell r="AA315">
            <v>0</v>
          </cell>
          <cell r="AB315">
            <v>0</v>
          </cell>
          <cell r="AC315" t="str">
            <v>01007</v>
          </cell>
          <cell r="AE315">
            <v>0</v>
          </cell>
          <cell r="AF315">
            <v>0</v>
          </cell>
          <cell r="AG315">
            <v>0</v>
          </cell>
          <cell r="AL315" t="b">
            <v>0</v>
          </cell>
        </row>
        <row r="316">
          <cell r="A316" t="str">
            <v>natural-gas-prices.comFEB-11</v>
          </cell>
          <cell r="B316" t="b">
            <v>0</v>
          </cell>
          <cell r="C316">
            <v>2</v>
          </cell>
          <cell r="D316">
            <v>0</v>
          </cell>
          <cell r="E316" t="str">
            <v>natural-gas-prices.com</v>
          </cell>
          <cell r="F316" t="str">
            <v>2011 02</v>
          </cell>
          <cell r="G316" t="str">
            <v>FEB-11</v>
          </cell>
          <cell r="H316">
            <v>0</v>
          </cell>
          <cell r="I316">
            <v>4</v>
          </cell>
          <cell r="J316">
            <v>4</v>
          </cell>
          <cell r="K316">
            <v>4</v>
          </cell>
          <cell r="L316">
            <v>0</v>
          </cell>
          <cell r="M316">
            <v>0</v>
          </cell>
          <cell r="N316">
            <v>-5.59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-5.59</v>
          </cell>
          <cell r="U316">
            <v>0</v>
          </cell>
          <cell r="V316">
            <v>-5.59</v>
          </cell>
          <cell r="W316">
            <v>0</v>
          </cell>
          <cell r="X316">
            <v>0</v>
          </cell>
          <cell r="Y316" t="str">
            <v>2011</v>
          </cell>
          <cell r="Z316" t="str">
            <v>Q1</v>
          </cell>
          <cell r="AA316">
            <v>0</v>
          </cell>
          <cell r="AB316">
            <v>0</v>
          </cell>
          <cell r="AC316" t="str">
            <v>01007</v>
          </cell>
          <cell r="AE316">
            <v>0</v>
          </cell>
          <cell r="AF316">
            <v>0</v>
          </cell>
          <cell r="AG316">
            <v>0</v>
          </cell>
          <cell r="AL316" t="b">
            <v>0</v>
          </cell>
        </row>
        <row r="317">
          <cell r="A317" t="str">
            <v>natural-gas-prices.comJUN-11</v>
          </cell>
          <cell r="B317" t="b">
            <v>0</v>
          </cell>
          <cell r="C317">
            <v>6</v>
          </cell>
          <cell r="D317">
            <v>0</v>
          </cell>
          <cell r="E317" t="str">
            <v>natural-gas-prices.com</v>
          </cell>
          <cell r="F317" t="str">
            <v>2011 06</v>
          </cell>
          <cell r="G317" t="str">
            <v>JUN-11</v>
          </cell>
          <cell r="H317">
            <v>0</v>
          </cell>
          <cell r="I317">
            <v>4</v>
          </cell>
          <cell r="J317">
            <v>4</v>
          </cell>
          <cell r="K317">
            <v>4</v>
          </cell>
          <cell r="L317">
            <v>0</v>
          </cell>
          <cell r="M317">
            <v>0</v>
          </cell>
          <cell r="N317">
            <v>6</v>
          </cell>
          <cell r="P317">
            <v>6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W317">
            <v>0</v>
          </cell>
          <cell r="X317">
            <v>0</v>
          </cell>
          <cell r="Y317" t="str">
            <v>2011</v>
          </cell>
          <cell r="Z317" t="str">
            <v>Q2</v>
          </cell>
          <cell r="AA317">
            <v>0</v>
          </cell>
          <cell r="AB317">
            <v>0</v>
          </cell>
          <cell r="AC317" t="str">
            <v>01007</v>
          </cell>
          <cell r="AE317">
            <v>0</v>
          </cell>
          <cell r="AF317">
            <v>0</v>
          </cell>
          <cell r="AG317">
            <v>0</v>
          </cell>
          <cell r="AL317" t="b">
            <v>0</v>
          </cell>
        </row>
        <row r="318">
          <cell r="A318" t="str">
            <v>NCI - WebAPR-11</v>
          </cell>
          <cell r="B318" t="b">
            <v>0</v>
          </cell>
          <cell r="C318">
            <v>4</v>
          </cell>
          <cell r="D318">
            <v>0</v>
          </cell>
          <cell r="E318" t="str">
            <v>NCI - Web</v>
          </cell>
          <cell r="F318" t="str">
            <v>2011 04</v>
          </cell>
          <cell r="G318" t="str">
            <v>APR-11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75</v>
          </cell>
          <cell r="P318">
            <v>0</v>
          </cell>
          <cell r="Q318">
            <v>0</v>
          </cell>
          <cell r="R318">
            <v>1</v>
          </cell>
          <cell r="S318">
            <v>1</v>
          </cell>
          <cell r="T318">
            <v>75</v>
          </cell>
          <cell r="U318">
            <v>0</v>
          </cell>
          <cell r="V318">
            <v>75</v>
          </cell>
          <cell r="W318">
            <v>75</v>
          </cell>
          <cell r="X318">
            <v>0</v>
          </cell>
          <cell r="Y318" t="str">
            <v>2011</v>
          </cell>
          <cell r="Z318" t="str">
            <v>Q2</v>
          </cell>
          <cell r="AA318">
            <v>0</v>
          </cell>
          <cell r="AB318">
            <v>0</v>
          </cell>
          <cell r="AC318" t="str">
            <v>03059</v>
          </cell>
          <cell r="AE318">
            <v>0</v>
          </cell>
          <cell r="AF318">
            <v>0</v>
          </cell>
          <cell r="AG318">
            <v>0</v>
          </cell>
          <cell r="AL318" t="b">
            <v>0</v>
          </cell>
        </row>
        <row r="319">
          <cell r="A319" t="str">
            <v>NCI - WebMAY-11</v>
          </cell>
          <cell r="B319" t="b">
            <v>0</v>
          </cell>
          <cell r="C319">
            <v>5</v>
          </cell>
          <cell r="D319">
            <v>0</v>
          </cell>
          <cell r="E319" t="str">
            <v>NCI - Web</v>
          </cell>
          <cell r="F319" t="str">
            <v>2011 05</v>
          </cell>
          <cell r="G319" t="str">
            <v>MAY-11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1.5</v>
          </cell>
          <cell r="P319">
            <v>1.5</v>
          </cell>
          <cell r="Q319">
            <v>0</v>
          </cell>
          <cell r="R319">
            <v>1</v>
          </cell>
          <cell r="S319">
            <v>0</v>
          </cell>
          <cell r="U319">
            <v>0</v>
          </cell>
          <cell r="W319">
            <v>0</v>
          </cell>
          <cell r="X319">
            <v>0</v>
          </cell>
          <cell r="Y319" t="str">
            <v>2011</v>
          </cell>
          <cell r="Z319" t="str">
            <v>Q2</v>
          </cell>
          <cell r="AA319">
            <v>0</v>
          </cell>
          <cell r="AB319">
            <v>0</v>
          </cell>
          <cell r="AC319" t="str">
            <v>03059</v>
          </cell>
          <cell r="AE319">
            <v>0</v>
          </cell>
          <cell r="AF319">
            <v>0</v>
          </cell>
          <cell r="AG319">
            <v>0</v>
          </cell>
          <cell r="AL319" t="b">
            <v>0</v>
          </cell>
        </row>
        <row r="320">
          <cell r="A320" t="str">
            <v>NCI - WebJUN-11</v>
          </cell>
          <cell r="B320" t="b">
            <v>0</v>
          </cell>
          <cell r="C320">
            <v>6</v>
          </cell>
          <cell r="D320">
            <v>0</v>
          </cell>
          <cell r="E320" t="str">
            <v>NCI - Web</v>
          </cell>
          <cell r="F320" t="str">
            <v>2011 06</v>
          </cell>
          <cell r="G320" t="str">
            <v>JUN-11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266.42</v>
          </cell>
          <cell r="P320">
            <v>0</v>
          </cell>
          <cell r="Q320">
            <v>0</v>
          </cell>
          <cell r="R320">
            <v>2</v>
          </cell>
          <cell r="S320">
            <v>1</v>
          </cell>
          <cell r="T320">
            <v>266.42</v>
          </cell>
          <cell r="U320">
            <v>0</v>
          </cell>
          <cell r="V320">
            <v>266.42</v>
          </cell>
          <cell r="W320">
            <v>266.42</v>
          </cell>
          <cell r="X320">
            <v>0</v>
          </cell>
          <cell r="Y320" t="str">
            <v>2011</v>
          </cell>
          <cell r="Z320" t="str">
            <v>Q2</v>
          </cell>
          <cell r="AA320">
            <v>0</v>
          </cell>
          <cell r="AB320">
            <v>0</v>
          </cell>
          <cell r="AC320" t="str">
            <v>03059</v>
          </cell>
          <cell r="AE320">
            <v>0</v>
          </cell>
          <cell r="AF320">
            <v>0</v>
          </cell>
          <cell r="AG320">
            <v>0</v>
          </cell>
          <cell r="AL320" t="b">
            <v>0</v>
          </cell>
        </row>
        <row r="321">
          <cell r="A321" t="str">
            <v>NCI - WebJUL-11</v>
          </cell>
          <cell r="B321" t="b">
            <v>0</v>
          </cell>
          <cell r="C321">
            <v>7</v>
          </cell>
          <cell r="D321">
            <v>0</v>
          </cell>
          <cell r="E321" t="str">
            <v>NCI - Web</v>
          </cell>
          <cell r="F321" t="str">
            <v>2011 07</v>
          </cell>
          <cell r="G321" t="str">
            <v>JUL-11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-0.6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-0.60000000000000142</v>
          </cell>
          <cell r="U321">
            <v>0</v>
          </cell>
          <cell r="V321">
            <v>-0.60000000000000142</v>
          </cell>
          <cell r="W321">
            <v>0</v>
          </cell>
          <cell r="X321">
            <v>0</v>
          </cell>
          <cell r="Y321" t="str">
            <v>2011</v>
          </cell>
          <cell r="Z321" t="str">
            <v>Q3</v>
          </cell>
          <cell r="AA321">
            <v>0</v>
          </cell>
          <cell r="AB321">
            <v>0</v>
          </cell>
          <cell r="AC321" t="str">
            <v>03059</v>
          </cell>
          <cell r="AE321">
            <v>0</v>
          </cell>
          <cell r="AF321">
            <v>0</v>
          </cell>
          <cell r="AG321">
            <v>0</v>
          </cell>
          <cell r="AL321" t="b">
            <v>0</v>
          </cell>
        </row>
        <row r="322">
          <cell r="A322" t="str">
            <v>NicorJAN-11</v>
          </cell>
          <cell r="B322" t="b">
            <v>1</v>
          </cell>
          <cell r="C322">
            <v>1</v>
          </cell>
          <cell r="D322">
            <v>40</v>
          </cell>
          <cell r="E322" t="str">
            <v>Nicor</v>
          </cell>
          <cell r="F322" t="str">
            <v>2011 01</v>
          </cell>
          <cell r="G322" t="str">
            <v>JAN-11</v>
          </cell>
          <cell r="H322">
            <v>0</v>
          </cell>
          <cell r="I322">
            <v>2559</v>
          </cell>
          <cell r="J322">
            <v>2599</v>
          </cell>
          <cell r="K322">
            <v>2559</v>
          </cell>
          <cell r="L322">
            <v>0</v>
          </cell>
          <cell r="M322">
            <v>0</v>
          </cell>
          <cell r="N322">
            <v>21444.23</v>
          </cell>
          <cell r="P322">
            <v>0</v>
          </cell>
          <cell r="Q322">
            <v>0</v>
          </cell>
          <cell r="R322">
            <v>433</v>
          </cell>
          <cell r="S322">
            <v>143</v>
          </cell>
          <cell r="T322">
            <v>21444.230000000007</v>
          </cell>
          <cell r="U322">
            <v>6862.1536000000024</v>
          </cell>
          <cell r="V322">
            <v>21444.230000000007</v>
          </cell>
          <cell r="W322">
            <v>149.95965034965039</v>
          </cell>
          <cell r="X322">
            <v>3426.89</v>
          </cell>
          <cell r="Y322" t="str">
            <v>2011</v>
          </cell>
          <cell r="Z322" t="str">
            <v>Q1</v>
          </cell>
          <cell r="AA322">
            <v>0</v>
          </cell>
          <cell r="AB322">
            <v>0</v>
          </cell>
          <cell r="AC322" t="str">
            <v>01560</v>
          </cell>
          <cell r="AD322" t="str">
            <v>Layla Bitoy</v>
          </cell>
          <cell r="AE322">
            <v>0.32</v>
          </cell>
          <cell r="AH322" t="str">
            <v>Nicor</v>
          </cell>
          <cell r="AL322" t="b">
            <v>0</v>
          </cell>
          <cell r="AN322" t="str">
            <v>X</v>
          </cell>
        </row>
        <row r="323">
          <cell r="A323" t="str">
            <v>NicorFEB-11</v>
          </cell>
          <cell r="B323" t="b">
            <v>1</v>
          </cell>
          <cell r="C323">
            <v>2</v>
          </cell>
          <cell r="D323">
            <v>42</v>
          </cell>
          <cell r="E323" t="str">
            <v>Nicor</v>
          </cell>
          <cell r="F323" t="str">
            <v>2011 02</v>
          </cell>
          <cell r="G323" t="str">
            <v>FEB-11</v>
          </cell>
          <cell r="H323">
            <v>0</v>
          </cell>
          <cell r="I323">
            <v>2004</v>
          </cell>
          <cell r="J323">
            <v>2046</v>
          </cell>
          <cell r="K323">
            <v>2003</v>
          </cell>
          <cell r="L323">
            <v>0</v>
          </cell>
          <cell r="M323">
            <v>1</v>
          </cell>
          <cell r="N323">
            <v>22527.32</v>
          </cell>
          <cell r="P323">
            <v>755.71</v>
          </cell>
          <cell r="Q323">
            <v>0</v>
          </cell>
          <cell r="R323">
            <v>399</v>
          </cell>
          <cell r="S323">
            <v>159</v>
          </cell>
          <cell r="T323">
            <v>21771.610000000004</v>
          </cell>
          <cell r="U323">
            <v>6966.9152000000013</v>
          </cell>
          <cell r="V323">
            <v>22527.320000000003</v>
          </cell>
          <cell r="W323">
            <v>141.68125786163523</v>
          </cell>
          <cell r="X323">
            <v>4175.07</v>
          </cell>
          <cell r="Y323" t="str">
            <v>2011</v>
          </cell>
          <cell r="Z323" t="str">
            <v>Q1</v>
          </cell>
          <cell r="AA323">
            <v>0</v>
          </cell>
          <cell r="AB323">
            <v>0</v>
          </cell>
          <cell r="AC323" t="str">
            <v>01560</v>
          </cell>
          <cell r="AD323" t="str">
            <v>Layla Bitoy</v>
          </cell>
          <cell r="AE323">
            <v>0.32</v>
          </cell>
          <cell r="AH323" t="str">
            <v>Nicor</v>
          </cell>
          <cell r="AL323" t="b">
            <v>0</v>
          </cell>
          <cell r="AN323" t="str">
            <v>X</v>
          </cell>
        </row>
        <row r="324">
          <cell r="A324" t="str">
            <v>NicorMAR-11</v>
          </cell>
          <cell r="B324" t="b">
            <v>1</v>
          </cell>
          <cell r="C324">
            <v>3</v>
          </cell>
          <cell r="D324">
            <v>32</v>
          </cell>
          <cell r="E324" t="str">
            <v>Nicor</v>
          </cell>
          <cell r="F324" t="str">
            <v>2011 03</v>
          </cell>
          <cell r="G324" t="str">
            <v>MAR-11</v>
          </cell>
          <cell r="H324">
            <v>0</v>
          </cell>
          <cell r="I324">
            <v>2834</v>
          </cell>
          <cell r="J324">
            <v>2866</v>
          </cell>
          <cell r="K324">
            <v>2831</v>
          </cell>
          <cell r="L324">
            <v>0</v>
          </cell>
          <cell r="M324">
            <v>3</v>
          </cell>
          <cell r="N324">
            <v>31276.240000000002</v>
          </cell>
          <cell r="P324">
            <v>835.48</v>
          </cell>
          <cell r="Q324">
            <v>0</v>
          </cell>
          <cell r="R324">
            <v>486</v>
          </cell>
          <cell r="S324">
            <v>207</v>
          </cell>
          <cell r="T324">
            <v>30440.759999999984</v>
          </cell>
          <cell r="U324">
            <v>9741.0431999999946</v>
          </cell>
          <cell r="V324">
            <v>31276.239999999983</v>
          </cell>
          <cell r="W324">
            <v>151.09294685990329</v>
          </cell>
          <cell r="X324">
            <v>6131.53</v>
          </cell>
          <cell r="Y324" t="str">
            <v>2011</v>
          </cell>
          <cell r="Z324" t="str">
            <v>Q1</v>
          </cell>
          <cell r="AA324">
            <v>0</v>
          </cell>
          <cell r="AB324">
            <v>0</v>
          </cell>
          <cell r="AC324" t="str">
            <v>01560</v>
          </cell>
          <cell r="AD324" t="str">
            <v>Layla Bitoy</v>
          </cell>
          <cell r="AE324">
            <v>0.32</v>
          </cell>
          <cell r="AH324" t="str">
            <v>Nicor</v>
          </cell>
          <cell r="AL324" t="b">
            <v>0</v>
          </cell>
          <cell r="AN324" t="str">
            <v>X</v>
          </cell>
        </row>
        <row r="325">
          <cell r="A325" t="str">
            <v>NicorAPR-11</v>
          </cell>
          <cell r="B325" t="b">
            <v>1</v>
          </cell>
          <cell r="C325">
            <v>4</v>
          </cell>
          <cell r="D325">
            <v>18</v>
          </cell>
          <cell r="E325" t="str">
            <v>Nicor</v>
          </cell>
          <cell r="F325" t="str">
            <v>2011 04</v>
          </cell>
          <cell r="G325" t="str">
            <v>APR-11</v>
          </cell>
          <cell r="H325">
            <v>0</v>
          </cell>
          <cell r="I325">
            <v>2446</v>
          </cell>
          <cell r="J325">
            <v>2464</v>
          </cell>
          <cell r="K325">
            <v>2446</v>
          </cell>
          <cell r="L325">
            <v>0</v>
          </cell>
          <cell r="M325">
            <v>0</v>
          </cell>
          <cell r="N325">
            <v>32208.3</v>
          </cell>
          <cell r="P325">
            <v>879</v>
          </cell>
          <cell r="Q325">
            <v>0</v>
          </cell>
          <cell r="R325">
            <v>458</v>
          </cell>
          <cell r="S325">
            <v>198</v>
          </cell>
          <cell r="T325">
            <v>31329.300000000017</v>
          </cell>
          <cell r="U325">
            <v>10025.376000000006</v>
          </cell>
          <cell r="V325">
            <v>32208.300000000017</v>
          </cell>
          <cell r="W325">
            <v>162.66818181818189</v>
          </cell>
          <cell r="X325">
            <v>6454.17</v>
          </cell>
          <cell r="Y325" t="str">
            <v>2011</v>
          </cell>
          <cell r="Z325" t="str">
            <v>Q2</v>
          </cell>
          <cell r="AA325">
            <v>0</v>
          </cell>
          <cell r="AB325">
            <v>0</v>
          </cell>
          <cell r="AC325" t="str">
            <v>01560</v>
          </cell>
          <cell r="AD325" t="str">
            <v>Layla Bitoy</v>
          </cell>
          <cell r="AE325">
            <v>0.32</v>
          </cell>
          <cell r="AH325" t="str">
            <v>Nicor</v>
          </cell>
          <cell r="AL325" t="b">
            <v>0</v>
          </cell>
          <cell r="AN325" t="str">
            <v>X</v>
          </cell>
        </row>
        <row r="326">
          <cell r="A326" t="str">
            <v>NicorMAY-11</v>
          </cell>
          <cell r="B326" t="b">
            <v>1</v>
          </cell>
          <cell r="C326">
            <v>5</v>
          </cell>
          <cell r="D326">
            <v>29</v>
          </cell>
          <cell r="E326" t="str">
            <v>Nicor</v>
          </cell>
          <cell r="F326" t="str">
            <v>2011 05</v>
          </cell>
          <cell r="G326" t="str">
            <v>MAY-11</v>
          </cell>
          <cell r="H326">
            <v>0</v>
          </cell>
          <cell r="I326">
            <v>3148</v>
          </cell>
          <cell r="J326">
            <v>3177</v>
          </cell>
          <cell r="K326">
            <v>3143</v>
          </cell>
          <cell r="L326">
            <v>0</v>
          </cell>
          <cell r="M326">
            <v>5</v>
          </cell>
          <cell r="N326">
            <v>36803.89</v>
          </cell>
          <cell r="P326">
            <v>2480.6799999999998</v>
          </cell>
          <cell r="Q326">
            <v>0</v>
          </cell>
          <cell r="R326">
            <v>524</v>
          </cell>
          <cell r="S326">
            <v>209</v>
          </cell>
          <cell r="T326">
            <v>34323.210000000021</v>
          </cell>
          <cell r="U326">
            <v>10983.427200000007</v>
          </cell>
          <cell r="V326">
            <v>36803.890000000021</v>
          </cell>
          <cell r="W326">
            <v>176.09516746411492</v>
          </cell>
          <cell r="X326">
            <v>7297.91</v>
          </cell>
          <cell r="Y326" t="str">
            <v>2011</v>
          </cell>
          <cell r="Z326" t="str">
            <v>Q2</v>
          </cell>
          <cell r="AA326">
            <v>0</v>
          </cell>
          <cell r="AB326">
            <v>0</v>
          </cell>
          <cell r="AC326" t="str">
            <v>01560</v>
          </cell>
          <cell r="AD326" t="str">
            <v>Layla Bitoy</v>
          </cell>
          <cell r="AE326">
            <v>0.32</v>
          </cell>
          <cell r="AH326" t="str">
            <v>Nicor</v>
          </cell>
          <cell r="AL326" t="b">
            <v>0</v>
          </cell>
          <cell r="AN326" t="str">
            <v>X</v>
          </cell>
        </row>
        <row r="327">
          <cell r="A327" t="str">
            <v>NicorJUN-11</v>
          </cell>
          <cell r="B327" t="b">
            <v>1</v>
          </cell>
          <cell r="C327">
            <v>6</v>
          </cell>
          <cell r="D327">
            <v>24</v>
          </cell>
          <cell r="E327" t="str">
            <v>Nicor</v>
          </cell>
          <cell r="F327" t="str">
            <v>2011 06</v>
          </cell>
          <cell r="G327" t="str">
            <v>JUN-11</v>
          </cell>
          <cell r="H327">
            <v>5</v>
          </cell>
          <cell r="I327">
            <v>3475</v>
          </cell>
          <cell r="J327">
            <v>3499</v>
          </cell>
          <cell r="K327">
            <v>3474</v>
          </cell>
          <cell r="L327">
            <v>699.8</v>
          </cell>
          <cell r="M327">
            <v>1</v>
          </cell>
          <cell r="N327">
            <v>43203.360000000001</v>
          </cell>
          <cell r="P327">
            <v>4877.97</v>
          </cell>
          <cell r="Q327">
            <v>0</v>
          </cell>
          <cell r="R327">
            <v>517</v>
          </cell>
          <cell r="S327">
            <v>230</v>
          </cell>
          <cell r="T327">
            <v>38325.390000000007</v>
          </cell>
          <cell r="U327">
            <v>12264.124800000003</v>
          </cell>
          <cell r="V327">
            <v>43203.360000000008</v>
          </cell>
          <cell r="W327">
            <v>187.84069565217393</v>
          </cell>
          <cell r="X327">
            <v>9170.68</v>
          </cell>
          <cell r="Y327" t="str">
            <v>2011</v>
          </cell>
          <cell r="Z327" t="str">
            <v>Q2</v>
          </cell>
          <cell r="AA327">
            <v>0</v>
          </cell>
          <cell r="AB327">
            <v>0</v>
          </cell>
          <cell r="AC327" t="str">
            <v>01560</v>
          </cell>
          <cell r="AD327" t="str">
            <v>Layla Bitoy</v>
          </cell>
          <cell r="AE327">
            <v>0.32</v>
          </cell>
          <cell r="AH327" t="str">
            <v>Nicor</v>
          </cell>
          <cell r="AL327" t="b">
            <v>0</v>
          </cell>
          <cell r="AN327" t="str">
            <v>X</v>
          </cell>
        </row>
        <row r="328">
          <cell r="A328" t="str">
            <v>NicorJUL-11</v>
          </cell>
          <cell r="B328" t="b">
            <v>1</v>
          </cell>
          <cell r="C328">
            <v>7</v>
          </cell>
          <cell r="D328">
            <v>36</v>
          </cell>
          <cell r="E328" t="str">
            <v>Nicor</v>
          </cell>
          <cell r="F328" t="str">
            <v>2011 07</v>
          </cell>
          <cell r="G328" t="str">
            <v>JUL-11</v>
          </cell>
          <cell r="H328">
            <v>0</v>
          </cell>
          <cell r="I328">
            <v>3329</v>
          </cell>
          <cell r="J328">
            <v>3365</v>
          </cell>
          <cell r="K328">
            <v>3329</v>
          </cell>
          <cell r="L328">
            <v>0</v>
          </cell>
          <cell r="M328">
            <v>0</v>
          </cell>
          <cell r="N328">
            <v>39911.440000000002</v>
          </cell>
          <cell r="P328">
            <v>1408.5</v>
          </cell>
          <cell r="Q328">
            <v>0</v>
          </cell>
          <cell r="R328">
            <v>477</v>
          </cell>
          <cell r="S328">
            <v>225</v>
          </cell>
          <cell r="T328">
            <v>38502.94</v>
          </cell>
          <cell r="U328">
            <v>12320.9408</v>
          </cell>
          <cell r="V328">
            <v>39911.440000000002</v>
          </cell>
          <cell r="W328">
            <v>177.38417777777778</v>
          </cell>
          <cell r="X328">
            <v>7877.3</v>
          </cell>
          <cell r="Y328" t="str">
            <v>2011</v>
          </cell>
          <cell r="Z328" t="str">
            <v>Q3</v>
          </cell>
          <cell r="AA328">
            <v>0</v>
          </cell>
          <cell r="AB328">
            <v>0</v>
          </cell>
          <cell r="AC328" t="str">
            <v>01560</v>
          </cell>
          <cell r="AD328" t="str">
            <v>Layla Bitoy</v>
          </cell>
          <cell r="AE328">
            <v>0.32</v>
          </cell>
          <cell r="AH328" t="str">
            <v>Nicor</v>
          </cell>
          <cell r="AL328" t="b">
            <v>0</v>
          </cell>
          <cell r="AN328" t="str">
            <v>X</v>
          </cell>
        </row>
        <row r="329">
          <cell r="A329" t="str">
            <v>NIPSCOJAN-11</v>
          </cell>
          <cell r="B329" t="b">
            <v>1</v>
          </cell>
          <cell r="C329">
            <v>1</v>
          </cell>
          <cell r="D329">
            <v>68</v>
          </cell>
          <cell r="E329" t="str">
            <v>NIPSCO</v>
          </cell>
          <cell r="F329" t="str">
            <v>2011 01</v>
          </cell>
          <cell r="G329" t="str">
            <v>JAN-11</v>
          </cell>
          <cell r="H329">
            <v>0</v>
          </cell>
          <cell r="I329">
            <v>1002</v>
          </cell>
          <cell r="J329">
            <v>1070</v>
          </cell>
          <cell r="K329">
            <v>974</v>
          </cell>
          <cell r="L329">
            <v>0</v>
          </cell>
          <cell r="M329">
            <v>28</v>
          </cell>
          <cell r="N329">
            <v>26956.03</v>
          </cell>
          <cell r="P329">
            <v>0</v>
          </cell>
          <cell r="Q329">
            <v>0</v>
          </cell>
          <cell r="R329">
            <v>373</v>
          </cell>
          <cell r="S329">
            <v>200</v>
          </cell>
          <cell r="T329">
            <v>26956.030000000006</v>
          </cell>
          <cell r="U329">
            <v>3234.7236000000007</v>
          </cell>
          <cell r="V329">
            <v>26956.030000000006</v>
          </cell>
          <cell r="W329">
            <v>134.78015000000002</v>
          </cell>
          <cell r="X329">
            <v>3234.7236000000007</v>
          </cell>
          <cell r="Y329" t="str">
            <v>2011</v>
          </cell>
          <cell r="Z329" t="str">
            <v>Q1</v>
          </cell>
          <cell r="AA329">
            <v>0</v>
          </cell>
          <cell r="AB329">
            <v>0</v>
          </cell>
          <cell r="AC329" t="str">
            <v>01561</v>
          </cell>
          <cell r="AD329" t="str">
            <v>Susan Osbeck</v>
          </cell>
          <cell r="AE329">
            <v>0.12</v>
          </cell>
          <cell r="AG329">
            <v>0.2</v>
          </cell>
          <cell r="AH329" t="str">
            <v>NIPSCO</v>
          </cell>
          <cell r="AL329" t="b">
            <v>0</v>
          </cell>
          <cell r="AN329" t="str">
            <v>X</v>
          </cell>
        </row>
        <row r="330">
          <cell r="A330" t="str">
            <v>NIPSCOFEB-11</v>
          </cell>
          <cell r="B330" t="b">
            <v>1</v>
          </cell>
          <cell r="C330">
            <v>2</v>
          </cell>
          <cell r="D330">
            <v>80</v>
          </cell>
          <cell r="E330" t="str">
            <v>NIPSCO</v>
          </cell>
          <cell r="F330" t="str">
            <v>2011 02</v>
          </cell>
          <cell r="G330" t="str">
            <v>FEB-11</v>
          </cell>
          <cell r="H330">
            <v>0</v>
          </cell>
          <cell r="I330">
            <v>1401</v>
          </cell>
          <cell r="J330">
            <v>1481</v>
          </cell>
          <cell r="K330">
            <v>1368</v>
          </cell>
          <cell r="L330">
            <v>0</v>
          </cell>
          <cell r="M330">
            <v>33</v>
          </cell>
          <cell r="N330">
            <v>33076.83</v>
          </cell>
          <cell r="P330">
            <v>695.75</v>
          </cell>
          <cell r="Q330">
            <v>0</v>
          </cell>
          <cell r="R330">
            <v>545</v>
          </cell>
          <cell r="S330">
            <v>242</v>
          </cell>
          <cell r="T330">
            <v>32381.079999999994</v>
          </cell>
          <cell r="U330">
            <v>3885.7295999999988</v>
          </cell>
          <cell r="V330">
            <v>33076.829999999994</v>
          </cell>
          <cell r="W330">
            <v>136.6811157024793</v>
          </cell>
          <cell r="X330">
            <v>3885.7295999999988</v>
          </cell>
          <cell r="Y330" t="str">
            <v>2011</v>
          </cell>
          <cell r="Z330" t="str">
            <v>Q1</v>
          </cell>
          <cell r="AA330">
            <v>0</v>
          </cell>
          <cell r="AB330">
            <v>0</v>
          </cell>
          <cell r="AC330" t="str">
            <v>01561</v>
          </cell>
          <cell r="AD330" t="str">
            <v>Susan Osbeck</v>
          </cell>
          <cell r="AE330">
            <v>0.12</v>
          </cell>
          <cell r="AG330">
            <v>0.2</v>
          </cell>
          <cell r="AH330" t="str">
            <v>NIPSCO</v>
          </cell>
          <cell r="AL330" t="b">
            <v>0</v>
          </cell>
          <cell r="AN330" t="str">
            <v>X</v>
          </cell>
        </row>
        <row r="331">
          <cell r="A331" t="str">
            <v>NIPSCOMAR-11</v>
          </cell>
          <cell r="B331" t="b">
            <v>1</v>
          </cell>
          <cell r="C331">
            <v>3</v>
          </cell>
          <cell r="D331">
            <v>70</v>
          </cell>
          <cell r="E331" t="str">
            <v>NIPSCO</v>
          </cell>
          <cell r="F331" t="str">
            <v>2011 03</v>
          </cell>
          <cell r="G331" t="str">
            <v>MAR-11</v>
          </cell>
          <cell r="H331">
            <v>0</v>
          </cell>
          <cell r="I331">
            <v>2025</v>
          </cell>
          <cell r="J331">
            <v>2095</v>
          </cell>
          <cell r="K331">
            <v>1994</v>
          </cell>
          <cell r="L331">
            <v>0</v>
          </cell>
          <cell r="M331">
            <v>31</v>
          </cell>
          <cell r="N331">
            <v>54922.38</v>
          </cell>
          <cell r="P331">
            <v>1001.98</v>
          </cell>
          <cell r="Q331">
            <v>0</v>
          </cell>
          <cell r="R331">
            <v>777</v>
          </cell>
          <cell r="S331">
            <v>416</v>
          </cell>
          <cell r="T331">
            <v>53920.400000000016</v>
          </cell>
          <cell r="U331">
            <v>6470.4480000000012</v>
          </cell>
          <cell r="V331">
            <v>54922.380000000019</v>
          </cell>
          <cell r="W331">
            <v>132.02495192307697</v>
          </cell>
          <cell r="X331">
            <v>6470.45</v>
          </cell>
          <cell r="Y331" t="str">
            <v>2011</v>
          </cell>
          <cell r="Z331" t="str">
            <v>Q1</v>
          </cell>
          <cell r="AA331">
            <v>0</v>
          </cell>
          <cell r="AB331">
            <v>0</v>
          </cell>
          <cell r="AC331" t="str">
            <v>01561</v>
          </cell>
          <cell r="AD331" t="str">
            <v>Susan Osbeck</v>
          </cell>
          <cell r="AE331">
            <v>0.12</v>
          </cell>
          <cell r="AG331">
            <v>0.2</v>
          </cell>
          <cell r="AH331" t="str">
            <v>NIPSCO</v>
          </cell>
          <cell r="AL331" t="b">
            <v>0</v>
          </cell>
          <cell r="AN331" t="str">
            <v>X</v>
          </cell>
        </row>
        <row r="332">
          <cell r="A332" t="str">
            <v>NIPSCOAPR-11</v>
          </cell>
          <cell r="B332" t="b">
            <v>1</v>
          </cell>
          <cell r="C332">
            <v>4</v>
          </cell>
          <cell r="D332">
            <v>77</v>
          </cell>
          <cell r="E332" t="str">
            <v>NIPSCO</v>
          </cell>
          <cell r="F332" t="str">
            <v>2011 04</v>
          </cell>
          <cell r="G332" t="str">
            <v>APR-11</v>
          </cell>
          <cell r="H332">
            <v>0</v>
          </cell>
          <cell r="I332">
            <v>3093</v>
          </cell>
          <cell r="J332">
            <v>3170</v>
          </cell>
          <cell r="K332">
            <v>3034</v>
          </cell>
          <cell r="L332">
            <v>0</v>
          </cell>
          <cell r="M332">
            <v>59</v>
          </cell>
          <cell r="N332">
            <v>75769.31</v>
          </cell>
          <cell r="P332">
            <v>2052</v>
          </cell>
          <cell r="Q332">
            <v>0</v>
          </cell>
          <cell r="R332">
            <v>1145</v>
          </cell>
          <cell r="S332">
            <v>508</v>
          </cell>
          <cell r="T332">
            <v>73717.309999999969</v>
          </cell>
          <cell r="U332">
            <v>8846.0771999999961</v>
          </cell>
          <cell r="V332">
            <v>75769.309999999969</v>
          </cell>
          <cell r="W332">
            <v>149.15218503937001</v>
          </cell>
          <cell r="X332">
            <v>8846.0771999999961</v>
          </cell>
          <cell r="Y332" t="str">
            <v>2011</v>
          </cell>
          <cell r="Z332" t="str">
            <v>Q2</v>
          </cell>
          <cell r="AA332">
            <v>0</v>
          </cell>
          <cell r="AB332">
            <v>0</v>
          </cell>
          <cell r="AC332" t="str">
            <v>01561</v>
          </cell>
          <cell r="AD332" t="str">
            <v>Susan Osbeck</v>
          </cell>
          <cell r="AE332">
            <v>0.12</v>
          </cell>
          <cell r="AG332">
            <v>0.2</v>
          </cell>
          <cell r="AH332" t="str">
            <v>NIPSCO</v>
          </cell>
          <cell r="AL332" t="b">
            <v>0</v>
          </cell>
          <cell r="AN332" t="str">
            <v>X</v>
          </cell>
        </row>
        <row r="333">
          <cell r="A333" t="str">
            <v>NIPSCOMAY-11</v>
          </cell>
          <cell r="B333" t="b">
            <v>1</v>
          </cell>
          <cell r="C333">
            <v>5</v>
          </cell>
          <cell r="D333">
            <v>104</v>
          </cell>
          <cell r="E333" t="str">
            <v>NIPSCO</v>
          </cell>
          <cell r="F333" t="str">
            <v>2011 05</v>
          </cell>
          <cell r="G333" t="str">
            <v>MAY-11</v>
          </cell>
          <cell r="H333">
            <v>0</v>
          </cell>
          <cell r="I333">
            <v>4471</v>
          </cell>
          <cell r="J333">
            <v>4575</v>
          </cell>
          <cell r="K333">
            <v>4394</v>
          </cell>
          <cell r="L333">
            <v>0</v>
          </cell>
          <cell r="M333">
            <v>77</v>
          </cell>
          <cell r="N333">
            <v>104366.78</v>
          </cell>
          <cell r="P333">
            <v>6602.16</v>
          </cell>
          <cell r="Q333">
            <v>792.26</v>
          </cell>
          <cell r="R333">
            <v>1497</v>
          </cell>
          <cell r="S333">
            <v>665</v>
          </cell>
          <cell r="T333">
            <v>97764.619999999981</v>
          </cell>
          <cell r="U333">
            <v>11731.754399999998</v>
          </cell>
          <cell r="V333">
            <v>104366.77999999998</v>
          </cell>
          <cell r="W333">
            <v>156.94252631578945</v>
          </cell>
          <cell r="X333">
            <v>11731.754399999998</v>
          </cell>
          <cell r="Y333" t="str">
            <v>2011</v>
          </cell>
          <cell r="Z333" t="str">
            <v>Q2</v>
          </cell>
          <cell r="AA333">
            <v>0</v>
          </cell>
          <cell r="AB333">
            <v>0</v>
          </cell>
          <cell r="AC333" t="str">
            <v>01561</v>
          </cell>
          <cell r="AD333" t="str">
            <v>Susan Osbeck</v>
          </cell>
          <cell r="AE333">
            <v>0.12</v>
          </cell>
          <cell r="AG333">
            <v>0.2</v>
          </cell>
          <cell r="AH333" t="str">
            <v>NIPSCO</v>
          </cell>
          <cell r="AL333" t="b">
            <v>0</v>
          </cell>
          <cell r="AN333" t="str">
            <v>X</v>
          </cell>
        </row>
        <row r="334">
          <cell r="A334" t="str">
            <v>NIPSCOJUN-11</v>
          </cell>
          <cell r="B334" t="b">
            <v>1</v>
          </cell>
          <cell r="C334">
            <v>6</v>
          </cell>
          <cell r="D334">
            <v>82</v>
          </cell>
          <cell r="E334" t="str">
            <v>NIPSCO</v>
          </cell>
          <cell r="F334" t="str">
            <v>2011 06</v>
          </cell>
          <cell r="G334" t="str">
            <v>JUN-11</v>
          </cell>
          <cell r="H334">
            <v>0</v>
          </cell>
          <cell r="I334">
            <v>5147</v>
          </cell>
          <cell r="J334">
            <v>5229</v>
          </cell>
          <cell r="K334">
            <v>5064</v>
          </cell>
          <cell r="L334">
            <v>0</v>
          </cell>
          <cell r="M334">
            <v>83</v>
          </cell>
          <cell r="N334">
            <v>123626.11</v>
          </cell>
          <cell r="P334">
            <v>13667.91</v>
          </cell>
          <cell r="Q334">
            <v>0</v>
          </cell>
          <cell r="R334">
            <v>1662</v>
          </cell>
          <cell r="S334">
            <v>785</v>
          </cell>
          <cell r="T334">
            <v>109958.19999999998</v>
          </cell>
          <cell r="U334">
            <v>13194.983999999997</v>
          </cell>
          <cell r="V334">
            <v>123626.10999999999</v>
          </cell>
          <cell r="W334">
            <v>157.48549044585985</v>
          </cell>
          <cell r="X334">
            <v>13194.983999999997</v>
          </cell>
          <cell r="Y334" t="str">
            <v>2011</v>
          </cell>
          <cell r="Z334" t="str">
            <v>Q2</v>
          </cell>
          <cell r="AA334">
            <v>0</v>
          </cell>
          <cell r="AB334">
            <v>0</v>
          </cell>
          <cell r="AC334" t="str">
            <v>01561</v>
          </cell>
          <cell r="AD334" t="str">
            <v>Susan Osbeck</v>
          </cell>
          <cell r="AE334">
            <v>0.12</v>
          </cell>
          <cell r="AG334">
            <v>0.2</v>
          </cell>
          <cell r="AH334" t="str">
            <v>NIPSCO</v>
          </cell>
          <cell r="AL334" t="b">
            <v>0</v>
          </cell>
          <cell r="AN334" t="str">
            <v>X</v>
          </cell>
        </row>
        <row r="335">
          <cell r="A335" t="str">
            <v>NIPSCOJUL-11</v>
          </cell>
          <cell r="B335" t="b">
            <v>1</v>
          </cell>
          <cell r="C335">
            <v>7</v>
          </cell>
          <cell r="D335">
            <v>118</v>
          </cell>
          <cell r="E335" t="str">
            <v>NIPSCO</v>
          </cell>
          <cell r="F335" t="str">
            <v>2011 07</v>
          </cell>
          <cell r="G335" t="str">
            <v>JUL-11</v>
          </cell>
          <cell r="H335">
            <v>0</v>
          </cell>
          <cell r="I335">
            <v>5085</v>
          </cell>
          <cell r="J335">
            <v>5203</v>
          </cell>
          <cell r="K335">
            <v>4913</v>
          </cell>
          <cell r="L335">
            <v>0</v>
          </cell>
          <cell r="M335">
            <v>172</v>
          </cell>
          <cell r="N335">
            <v>116544.69</v>
          </cell>
          <cell r="P335">
            <v>4018.5</v>
          </cell>
          <cell r="Q335">
            <v>0</v>
          </cell>
          <cell r="R335">
            <v>1624</v>
          </cell>
          <cell r="S335">
            <v>812</v>
          </cell>
          <cell r="T335">
            <v>112526.19</v>
          </cell>
          <cell r="U335">
            <v>13503.1428</v>
          </cell>
          <cell r="V335">
            <v>116544.69</v>
          </cell>
          <cell r="W335">
            <v>143.52794334975368</v>
          </cell>
          <cell r="X335">
            <v>13503.1428</v>
          </cell>
          <cell r="Y335" t="str">
            <v>2011</v>
          </cell>
          <cell r="Z335" t="str">
            <v>Q3</v>
          </cell>
          <cell r="AA335">
            <v>0</v>
          </cell>
          <cell r="AB335">
            <v>0</v>
          </cell>
          <cell r="AC335" t="str">
            <v>01561</v>
          </cell>
          <cell r="AD335" t="str">
            <v>Susan Osbeck</v>
          </cell>
          <cell r="AE335">
            <v>0.12</v>
          </cell>
          <cell r="AG335">
            <v>0.2</v>
          </cell>
          <cell r="AH335" t="str">
            <v>NIPSCO</v>
          </cell>
          <cell r="AL335" t="b">
            <v>0</v>
          </cell>
          <cell r="AN335" t="str">
            <v>X</v>
          </cell>
        </row>
        <row r="336">
          <cell r="A336" t="str">
            <v>Non-CommissionJAN-11</v>
          </cell>
          <cell r="B336" t="b">
            <v>0</v>
          </cell>
          <cell r="C336">
            <v>1</v>
          </cell>
          <cell r="D336">
            <v>49</v>
          </cell>
          <cell r="E336" t="str">
            <v>Non-Commission</v>
          </cell>
          <cell r="F336" t="str">
            <v>2011 01</v>
          </cell>
          <cell r="G336" t="str">
            <v>JAN-11</v>
          </cell>
          <cell r="H336">
            <v>0</v>
          </cell>
          <cell r="I336">
            <v>3868</v>
          </cell>
          <cell r="J336">
            <v>3917</v>
          </cell>
          <cell r="K336">
            <v>3752</v>
          </cell>
          <cell r="L336">
            <v>0</v>
          </cell>
          <cell r="M336">
            <v>116</v>
          </cell>
          <cell r="N336">
            <v>1758311.28</v>
          </cell>
          <cell r="P336">
            <v>0</v>
          </cell>
          <cell r="Q336">
            <v>0</v>
          </cell>
          <cell r="R336">
            <v>2521</v>
          </cell>
          <cell r="S336">
            <v>0</v>
          </cell>
          <cell r="T336">
            <v>1758311.2799999998</v>
          </cell>
          <cell r="U336">
            <v>0</v>
          </cell>
          <cell r="V336">
            <v>1758311.2799999998</v>
          </cell>
          <cell r="W336">
            <v>0</v>
          </cell>
          <cell r="X336">
            <v>0</v>
          </cell>
          <cell r="Y336" t="str">
            <v>2011</v>
          </cell>
          <cell r="Z336" t="str">
            <v>Q1</v>
          </cell>
          <cell r="AA336">
            <v>0</v>
          </cell>
          <cell r="AB336">
            <v>0</v>
          </cell>
          <cell r="AC336" t="str">
            <v>02999</v>
          </cell>
          <cell r="AL336" t="b">
            <v>0</v>
          </cell>
        </row>
        <row r="337">
          <cell r="A337" t="str">
            <v>Non-CommissionFEB-11</v>
          </cell>
          <cell r="B337" t="b">
            <v>0</v>
          </cell>
          <cell r="C337">
            <v>2</v>
          </cell>
          <cell r="D337">
            <v>37</v>
          </cell>
          <cell r="E337" t="str">
            <v>Non-Commission</v>
          </cell>
          <cell r="F337" t="str">
            <v>2011 02</v>
          </cell>
          <cell r="G337" t="str">
            <v>FEB-11</v>
          </cell>
          <cell r="H337">
            <v>0</v>
          </cell>
          <cell r="I337">
            <v>3735</v>
          </cell>
          <cell r="J337">
            <v>3772</v>
          </cell>
          <cell r="K337">
            <v>3634</v>
          </cell>
          <cell r="L337">
            <v>0</v>
          </cell>
          <cell r="M337">
            <v>101</v>
          </cell>
          <cell r="N337">
            <v>1297267.8899999999</v>
          </cell>
          <cell r="P337">
            <v>3</v>
          </cell>
          <cell r="Q337">
            <v>0</v>
          </cell>
          <cell r="R337">
            <v>2027</v>
          </cell>
          <cell r="S337">
            <v>0</v>
          </cell>
          <cell r="T337">
            <v>1297264.8900000001</v>
          </cell>
          <cell r="U337">
            <v>0</v>
          </cell>
          <cell r="V337">
            <v>1297267.8900000001</v>
          </cell>
          <cell r="W337">
            <v>0</v>
          </cell>
          <cell r="X337">
            <v>0</v>
          </cell>
          <cell r="Y337" t="str">
            <v>2011</v>
          </cell>
          <cell r="Z337" t="str">
            <v>Q1</v>
          </cell>
          <cell r="AA337">
            <v>0</v>
          </cell>
          <cell r="AB337">
            <v>0</v>
          </cell>
          <cell r="AC337" t="str">
            <v>02999</v>
          </cell>
          <cell r="AL337" t="b">
            <v>0</v>
          </cell>
        </row>
        <row r="338">
          <cell r="A338" t="str">
            <v>Non-CommissionMAR-11</v>
          </cell>
          <cell r="B338" t="b">
            <v>0</v>
          </cell>
          <cell r="C338">
            <v>3</v>
          </cell>
          <cell r="D338">
            <v>61</v>
          </cell>
          <cell r="E338" t="str">
            <v>Non-Commission</v>
          </cell>
          <cell r="F338" t="str">
            <v>2011 03</v>
          </cell>
          <cell r="G338" t="str">
            <v>MAR-11</v>
          </cell>
          <cell r="H338">
            <v>0</v>
          </cell>
          <cell r="I338">
            <v>4114</v>
          </cell>
          <cell r="J338">
            <v>4175</v>
          </cell>
          <cell r="K338">
            <v>3978</v>
          </cell>
          <cell r="L338">
            <v>0</v>
          </cell>
          <cell r="M338">
            <v>136</v>
          </cell>
          <cell r="N338">
            <v>1749957.94</v>
          </cell>
          <cell r="P338">
            <v>1.5</v>
          </cell>
          <cell r="Q338">
            <v>0</v>
          </cell>
          <cell r="R338">
            <v>2179</v>
          </cell>
          <cell r="S338">
            <v>1</v>
          </cell>
          <cell r="T338">
            <v>1749956.44</v>
          </cell>
          <cell r="U338">
            <v>0</v>
          </cell>
          <cell r="V338">
            <v>1749957.94</v>
          </cell>
          <cell r="W338">
            <v>1749957.94</v>
          </cell>
          <cell r="X338">
            <v>0</v>
          </cell>
          <cell r="Y338" t="str">
            <v>2011</v>
          </cell>
          <cell r="Z338" t="str">
            <v>Q1</v>
          </cell>
          <cell r="AA338">
            <v>0</v>
          </cell>
          <cell r="AB338">
            <v>0</v>
          </cell>
          <cell r="AC338" t="str">
            <v>02999</v>
          </cell>
          <cell r="AL338" t="b">
            <v>0</v>
          </cell>
        </row>
        <row r="339">
          <cell r="A339" t="str">
            <v>Non-CommissionAPR-11</v>
          </cell>
          <cell r="B339" t="b">
            <v>0</v>
          </cell>
          <cell r="C339">
            <v>4</v>
          </cell>
          <cell r="D339">
            <v>46</v>
          </cell>
          <cell r="E339" t="str">
            <v>Non-Commission</v>
          </cell>
          <cell r="F339" t="str">
            <v>2011 04</v>
          </cell>
          <cell r="G339" t="str">
            <v>APR-11</v>
          </cell>
          <cell r="H339">
            <v>0</v>
          </cell>
          <cell r="I339">
            <v>3696</v>
          </cell>
          <cell r="J339">
            <v>3742</v>
          </cell>
          <cell r="K339">
            <v>3595</v>
          </cell>
          <cell r="L339">
            <v>0</v>
          </cell>
          <cell r="M339">
            <v>101</v>
          </cell>
          <cell r="N339">
            <v>1447948.92</v>
          </cell>
          <cell r="P339">
            <v>1.5</v>
          </cell>
          <cell r="Q339">
            <v>0</v>
          </cell>
          <cell r="R339">
            <v>2572</v>
          </cell>
          <cell r="S339">
            <v>0</v>
          </cell>
          <cell r="T339">
            <v>1447947.4200000004</v>
          </cell>
          <cell r="U339">
            <v>0</v>
          </cell>
          <cell r="V339">
            <v>1447948.9200000004</v>
          </cell>
          <cell r="W339">
            <v>0</v>
          </cell>
          <cell r="X339">
            <v>0</v>
          </cell>
          <cell r="Y339" t="str">
            <v>2011</v>
          </cell>
          <cell r="Z339" t="str">
            <v>Q2</v>
          </cell>
          <cell r="AA339">
            <v>0</v>
          </cell>
          <cell r="AB339">
            <v>0</v>
          </cell>
          <cell r="AC339" t="str">
            <v>02999</v>
          </cell>
          <cell r="AL339" t="b">
            <v>0</v>
          </cell>
        </row>
        <row r="340">
          <cell r="A340" t="str">
            <v>Non-CommissionMAY-11</v>
          </cell>
          <cell r="B340" t="b">
            <v>0</v>
          </cell>
          <cell r="C340">
            <v>5</v>
          </cell>
          <cell r="D340">
            <v>6</v>
          </cell>
          <cell r="E340" t="str">
            <v>Non-Commission</v>
          </cell>
          <cell r="F340" t="str">
            <v>2011 05</v>
          </cell>
          <cell r="G340" t="str">
            <v>MAY-11</v>
          </cell>
          <cell r="H340">
            <v>0</v>
          </cell>
          <cell r="I340">
            <v>3447</v>
          </cell>
          <cell r="J340">
            <v>3453</v>
          </cell>
          <cell r="K340">
            <v>3322</v>
          </cell>
          <cell r="L340">
            <v>0</v>
          </cell>
          <cell r="M340">
            <v>125</v>
          </cell>
          <cell r="N340">
            <v>1757933.14</v>
          </cell>
          <cell r="P340">
            <v>1.5</v>
          </cell>
          <cell r="Q340">
            <v>0</v>
          </cell>
          <cell r="R340">
            <v>2127</v>
          </cell>
          <cell r="S340">
            <v>0</v>
          </cell>
          <cell r="T340">
            <v>1757931.6400000004</v>
          </cell>
          <cell r="U340">
            <v>0</v>
          </cell>
          <cell r="V340">
            <v>1757933.1400000004</v>
          </cell>
          <cell r="W340">
            <v>0</v>
          </cell>
          <cell r="X340">
            <v>0</v>
          </cell>
          <cell r="Y340" t="str">
            <v>2011</v>
          </cell>
          <cell r="Z340" t="str">
            <v>Q2</v>
          </cell>
          <cell r="AA340">
            <v>0</v>
          </cell>
          <cell r="AB340">
            <v>0</v>
          </cell>
          <cell r="AC340" t="str">
            <v>02999</v>
          </cell>
          <cell r="AL340" t="b">
            <v>0</v>
          </cell>
        </row>
        <row r="341">
          <cell r="A341" t="str">
            <v>Non-CommissionJUN-11</v>
          </cell>
          <cell r="B341" t="b">
            <v>0</v>
          </cell>
          <cell r="C341">
            <v>6</v>
          </cell>
          <cell r="D341">
            <v>80</v>
          </cell>
          <cell r="E341" t="str">
            <v>Non-Commission</v>
          </cell>
          <cell r="F341" t="str">
            <v>2011 06</v>
          </cell>
          <cell r="G341" t="str">
            <v>JUN-11</v>
          </cell>
          <cell r="H341">
            <v>0</v>
          </cell>
          <cell r="I341">
            <v>4921</v>
          </cell>
          <cell r="J341">
            <v>5001</v>
          </cell>
          <cell r="K341">
            <v>4817</v>
          </cell>
          <cell r="L341">
            <v>0</v>
          </cell>
          <cell r="M341">
            <v>104</v>
          </cell>
          <cell r="N341">
            <v>1982369.4</v>
          </cell>
          <cell r="P341">
            <v>36</v>
          </cell>
          <cell r="Q341">
            <v>0</v>
          </cell>
          <cell r="R341">
            <v>2640</v>
          </cell>
          <cell r="S341">
            <v>15</v>
          </cell>
          <cell r="T341">
            <v>1982333.4000000008</v>
          </cell>
          <cell r="U341">
            <v>0</v>
          </cell>
          <cell r="V341">
            <v>1982369.4000000008</v>
          </cell>
          <cell r="W341">
            <v>132157.96000000005</v>
          </cell>
          <cell r="X341">
            <v>0</v>
          </cell>
          <cell r="Y341" t="str">
            <v>2011</v>
          </cell>
          <cell r="Z341" t="str">
            <v>Q2</v>
          </cell>
          <cell r="AA341">
            <v>0</v>
          </cell>
          <cell r="AB341">
            <v>0</v>
          </cell>
          <cell r="AC341" t="str">
            <v>02999</v>
          </cell>
          <cell r="AL341" t="b">
            <v>0</v>
          </cell>
        </row>
        <row r="342">
          <cell r="A342" t="str">
            <v>Non-CommissionJUL-11</v>
          </cell>
          <cell r="B342" t="b">
            <v>0</v>
          </cell>
          <cell r="C342">
            <v>7</v>
          </cell>
          <cell r="D342">
            <v>89</v>
          </cell>
          <cell r="E342" t="str">
            <v>Non-Commission</v>
          </cell>
          <cell r="F342" t="str">
            <v>2011 07</v>
          </cell>
          <cell r="G342" t="str">
            <v>JUL-11</v>
          </cell>
          <cell r="H342">
            <v>0</v>
          </cell>
          <cell r="I342">
            <v>3958</v>
          </cell>
          <cell r="J342">
            <v>4047</v>
          </cell>
          <cell r="K342">
            <v>3860</v>
          </cell>
          <cell r="L342">
            <v>0</v>
          </cell>
          <cell r="M342">
            <v>98</v>
          </cell>
          <cell r="N342">
            <v>2149142.73</v>
          </cell>
          <cell r="P342">
            <v>0</v>
          </cell>
          <cell r="Q342">
            <v>0</v>
          </cell>
          <cell r="R342">
            <v>2320</v>
          </cell>
          <cell r="S342">
            <v>5</v>
          </cell>
          <cell r="T342">
            <v>2149142.7300000004</v>
          </cell>
          <cell r="U342">
            <v>0</v>
          </cell>
          <cell r="V342">
            <v>2149142.7300000004</v>
          </cell>
          <cell r="W342">
            <v>429828.54600000009</v>
          </cell>
          <cell r="X342">
            <v>0</v>
          </cell>
          <cell r="Y342" t="str">
            <v>2011</v>
          </cell>
          <cell r="Z342" t="str">
            <v>Q3</v>
          </cell>
          <cell r="AA342">
            <v>0</v>
          </cell>
          <cell r="AB342">
            <v>0</v>
          </cell>
          <cell r="AC342" t="str">
            <v>02999</v>
          </cell>
          <cell r="AL342" t="b">
            <v>0</v>
          </cell>
        </row>
        <row r="343">
          <cell r="A343" t="str">
            <v>NSTAR EnergyJAN-11</v>
          </cell>
          <cell r="B343" t="b">
            <v>1</v>
          </cell>
          <cell r="C343">
            <v>1</v>
          </cell>
          <cell r="D343">
            <v>79</v>
          </cell>
          <cell r="E343" t="str">
            <v>NSTAR Energy</v>
          </cell>
          <cell r="F343" t="str">
            <v>2011 01</v>
          </cell>
          <cell r="G343" t="str">
            <v>JAN-11</v>
          </cell>
          <cell r="H343">
            <v>10667</v>
          </cell>
          <cell r="I343">
            <v>5676</v>
          </cell>
          <cell r="J343">
            <v>5755</v>
          </cell>
          <cell r="K343">
            <v>5676</v>
          </cell>
          <cell r="L343">
            <v>0</v>
          </cell>
          <cell r="M343">
            <v>0</v>
          </cell>
          <cell r="N343">
            <v>82141.320000000007</v>
          </cell>
          <cell r="P343">
            <v>0</v>
          </cell>
          <cell r="Q343">
            <v>0</v>
          </cell>
          <cell r="R343">
            <v>1403</v>
          </cell>
          <cell r="S343">
            <v>703</v>
          </cell>
          <cell r="T343">
            <v>82141.320000000007</v>
          </cell>
          <cell r="U343">
            <v>10267.665000000001</v>
          </cell>
          <cell r="V343">
            <v>82141.320000000007</v>
          </cell>
          <cell r="W343">
            <v>116.84398293029874</v>
          </cell>
          <cell r="X343">
            <v>6759.2065625000014</v>
          </cell>
          <cell r="Y343" t="str">
            <v>2011</v>
          </cell>
          <cell r="Z343" t="str">
            <v>Q1</v>
          </cell>
          <cell r="AA343">
            <v>-26648.6675</v>
          </cell>
          <cell r="AB343">
            <v>-1419</v>
          </cell>
          <cell r="AC343" t="str">
            <v>01131</v>
          </cell>
          <cell r="AD343" t="str">
            <v>Susan Osbeck</v>
          </cell>
          <cell r="AE343">
            <v>0.125</v>
          </cell>
          <cell r="AH343" t="str">
            <v>NSTAR</v>
          </cell>
          <cell r="AL343" t="b">
            <v>0</v>
          </cell>
          <cell r="AN343" t="str">
            <v>X</v>
          </cell>
        </row>
        <row r="344">
          <cell r="A344" t="str">
            <v>NSTAR EnergyFEB-11</v>
          </cell>
          <cell r="B344" t="b">
            <v>1</v>
          </cell>
          <cell r="C344">
            <v>2</v>
          </cell>
          <cell r="D344">
            <v>64</v>
          </cell>
          <cell r="E344" t="str">
            <v>NSTAR Energy</v>
          </cell>
          <cell r="F344" t="str">
            <v>2011 02</v>
          </cell>
          <cell r="G344" t="str">
            <v>FEB-11</v>
          </cell>
          <cell r="H344">
            <v>0</v>
          </cell>
          <cell r="I344">
            <v>5038</v>
          </cell>
          <cell r="J344">
            <v>5102</v>
          </cell>
          <cell r="K344">
            <v>5034</v>
          </cell>
          <cell r="L344">
            <v>0</v>
          </cell>
          <cell r="M344">
            <v>4</v>
          </cell>
          <cell r="N344">
            <v>80629.72</v>
          </cell>
          <cell r="P344">
            <v>2907.42</v>
          </cell>
          <cell r="Q344">
            <v>0</v>
          </cell>
          <cell r="R344">
            <v>1279</v>
          </cell>
          <cell r="S344">
            <v>659</v>
          </cell>
          <cell r="T344">
            <v>77722.300000000017</v>
          </cell>
          <cell r="U344">
            <v>9715.2875000000022</v>
          </cell>
          <cell r="V344">
            <v>80629.720000000016</v>
          </cell>
          <cell r="W344">
            <v>122.35162367223067</v>
          </cell>
          <cell r="X344">
            <v>6823.5294375000021</v>
          </cell>
          <cell r="Y344" t="str">
            <v>2011</v>
          </cell>
          <cell r="Z344" t="str">
            <v>Q1</v>
          </cell>
          <cell r="AA344">
            <v>-24781.984499999999</v>
          </cell>
          <cell r="AB344">
            <v>-1259.5</v>
          </cell>
          <cell r="AC344" t="str">
            <v>01131</v>
          </cell>
          <cell r="AD344" t="str">
            <v>Susan Osbeck</v>
          </cell>
          <cell r="AE344">
            <v>0.125</v>
          </cell>
          <cell r="AH344" t="str">
            <v>NSTAR</v>
          </cell>
          <cell r="AL344" t="b">
            <v>0</v>
          </cell>
          <cell r="AN344" t="str">
            <v>X</v>
          </cell>
        </row>
        <row r="345">
          <cell r="A345" t="str">
            <v>NSTAR EnergyMAR-11</v>
          </cell>
          <cell r="B345" t="b">
            <v>1</v>
          </cell>
          <cell r="C345">
            <v>3</v>
          </cell>
          <cell r="D345">
            <v>92</v>
          </cell>
          <cell r="E345" t="str">
            <v>NSTAR Energy</v>
          </cell>
          <cell r="F345" t="str">
            <v>2011 03</v>
          </cell>
          <cell r="G345" t="str">
            <v>MAR-11</v>
          </cell>
          <cell r="H345">
            <v>11049</v>
          </cell>
          <cell r="I345">
            <v>5970</v>
          </cell>
          <cell r="J345">
            <v>6062</v>
          </cell>
          <cell r="K345">
            <v>5970</v>
          </cell>
          <cell r="L345">
            <v>0.54864693637433248</v>
          </cell>
          <cell r="M345">
            <v>0</v>
          </cell>
          <cell r="N345">
            <v>108156.67</v>
          </cell>
          <cell r="P345">
            <v>3416.42</v>
          </cell>
          <cell r="Q345">
            <v>0</v>
          </cell>
          <cell r="R345">
            <v>1513</v>
          </cell>
          <cell r="S345">
            <v>828</v>
          </cell>
          <cell r="T345">
            <v>104740.24999999996</v>
          </cell>
          <cell r="U345">
            <v>13092.531249999995</v>
          </cell>
          <cell r="V345">
            <v>108156.66999999995</v>
          </cell>
          <cell r="W345">
            <v>130.623997584541</v>
          </cell>
          <cell r="X345">
            <v>9434.3984374999945</v>
          </cell>
          <cell r="Y345" t="str">
            <v>2011</v>
          </cell>
          <cell r="Z345" t="str">
            <v>Q1</v>
          </cell>
          <cell r="AA345">
            <v>-31188.982499999998</v>
          </cell>
          <cell r="AB345">
            <v>-1492.5</v>
          </cell>
          <cell r="AC345" t="str">
            <v>01131</v>
          </cell>
          <cell r="AD345" t="str">
            <v>Susan Osbeck</v>
          </cell>
          <cell r="AE345">
            <v>0.125</v>
          </cell>
          <cell r="AH345" t="str">
            <v>NSTAR</v>
          </cell>
          <cell r="AL345" t="b">
            <v>0</v>
          </cell>
          <cell r="AN345" t="str">
            <v>X</v>
          </cell>
        </row>
        <row r="346">
          <cell r="A346" t="str">
            <v>NSTAR EnergyAPR-11</v>
          </cell>
          <cell r="B346" t="b">
            <v>1</v>
          </cell>
          <cell r="C346">
            <v>4</v>
          </cell>
          <cell r="D346">
            <v>85</v>
          </cell>
          <cell r="E346" t="str">
            <v>NSTAR Energy</v>
          </cell>
          <cell r="F346" t="str">
            <v>2011 04</v>
          </cell>
          <cell r="G346" t="str">
            <v>APR-11</v>
          </cell>
          <cell r="H346">
            <v>9810</v>
          </cell>
          <cell r="I346">
            <v>5610</v>
          </cell>
          <cell r="J346">
            <v>5695</v>
          </cell>
          <cell r="K346">
            <v>5610</v>
          </cell>
          <cell r="L346">
            <v>0.5805300713557594</v>
          </cell>
          <cell r="M346">
            <v>0</v>
          </cell>
          <cell r="N346">
            <v>110058.87</v>
          </cell>
          <cell r="P346">
            <v>3861</v>
          </cell>
          <cell r="Q346">
            <v>0</v>
          </cell>
          <cell r="R346">
            <v>1517</v>
          </cell>
          <cell r="S346">
            <v>805</v>
          </cell>
          <cell r="T346">
            <v>106197.87</v>
          </cell>
          <cell r="U346">
            <v>13274.733749999999</v>
          </cell>
          <cell r="V346">
            <v>110058.87</v>
          </cell>
          <cell r="W346">
            <v>136.71909316770186</v>
          </cell>
          <cell r="X346">
            <v>9610.5121249999993</v>
          </cell>
          <cell r="Y346" t="str">
            <v>2011</v>
          </cell>
          <cell r="Z346" t="str">
            <v>Q2</v>
          </cell>
          <cell r="AA346">
            <v>-31772.273000000001</v>
          </cell>
          <cell r="AB346">
            <v>-1402.5</v>
          </cell>
          <cell r="AC346" t="str">
            <v>01131</v>
          </cell>
          <cell r="AD346" t="str">
            <v>Susan Osbeck</v>
          </cell>
          <cell r="AE346">
            <v>0.125</v>
          </cell>
          <cell r="AH346" t="str">
            <v>NSTAR</v>
          </cell>
          <cell r="AL346" t="b">
            <v>0</v>
          </cell>
          <cell r="AN346" t="str">
            <v>X</v>
          </cell>
        </row>
        <row r="347">
          <cell r="A347" t="str">
            <v>NSTAR EnergyMAY-11</v>
          </cell>
          <cell r="B347" t="b">
            <v>1</v>
          </cell>
          <cell r="C347">
            <v>5</v>
          </cell>
          <cell r="D347">
            <v>119</v>
          </cell>
          <cell r="E347" t="str">
            <v>NSTAR Energy</v>
          </cell>
          <cell r="F347" t="str">
            <v>2011 05</v>
          </cell>
          <cell r="G347" t="str">
            <v>MAY-11</v>
          </cell>
          <cell r="H347">
            <v>12362</v>
          </cell>
          <cell r="I347">
            <v>6977</v>
          </cell>
          <cell r="J347">
            <v>7096</v>
          </cell>
          <cell r="K347">
            <v>6956</v>
          </cell>
          <cell r="L347">
            <v>0.57401714932858761</v>
          </cell>
          <cell r="M347">
            <v>21</v>
          </cell>
          <cell r="N347">
            <v>103126.41</v>
          </cell>
          <cell r="P347">
            <v>10331.94</v>
          </cell>
          <cell r="Q347">
            <v>0</v>
          </cell>
          <cell r="R347">
            <v>1903</v>
          </cell>
          <cell r="S347">
            <v>900</v>
          </cell>
          <cell r="T347">
            <v>92794.47</v>
          </cell>
          <cell r="U347">
            <v>11599.30875</v>
          </cell>
          <cell r="V347">
            <v>103126.41</v>
          </cell>
          <cell r="W347">
            <v>114.5849</v>
          </cell>
          <cell r="X347">
            <v>7813.4740000000002</v>
          </cell>
          <cell r="Y347" t="str">
            <v>2011</v>
          </cell>
          <cell r="Z347" t="str">
            <v>Q2</v>
          </cell>
          <cell r="AA347">
            <v>-38874.368000000002</v>
          </cell>
          <cell r="AB347">
            <v>-1744.25</v>
          </cell>
          <cell r="AC347" t="str">
            <v>01131</v>
          </cell>
          <cell r="AD347" t="str">
            <v>Susan Osbeck</v>
          </cell>
          <cell r="AE347">
            <v>0.125</v>
          </cell>
          <cell r="AH347" t="str">
            <v>NSTAR</v>
          </cell>
          <cell r="AL347" t="b">
            <v>0</v>
          </cell>
          <cell r="AN347" t="str">
            <v>X</v>
          </cell>
        </row>
        <row r="348">
          <cell r="A348" t="str">
            <v>NSTAR EnergyJUN-11</v>
          </cell>
          <cell r="B348" t="b">
            <v>1</v>
          </cell>
          <cell r="C348">
            <v>6</v>
          </cell>
          <cell r="D348">
            <v>123</v>
          </cell>
          <cell r="E348" t="str">
            <v>NSTAR Energy</v>
          </cell>
          <cell r="F348" t="str">
            <v>2011 06</v>
          </cell>
          <cell r="G348" t="str">
            <v>JUN-11</v>
          </cell>
          <cell r="H348">
            <v>14732</v>
          </cell>
          <cell r="I348">
            <v>8530</v>
          </cell>
          <cell r="J348">
            <v>8653</v>
          </cell>
          <cell r="K348">
            <v>8530</v>
          </cell>
          <cell r="L348">
            <v>0.58736084713548742</v>
          </cell>
          <cell r="M348">
            <v>0</v>
          </cell>
          <cell r="N348">
            <v>159802.07</v>
          </cell>
          <cell r="O348">
            <v>2</v>
          </cell>
          <cell r="P348">
            <v>24455.8</v>
          </cell>
          <cell r="Q348">
            <v>0</v>
          </cell>
          <cell r="R348">
            <v>2194</v>
          </cell>
          <cell r="S348">
            <v>1258</v>
          </cell>
          <cell r="T348">
            <v>135346.26999999996</v>
          </cell>
          <cell r="U348">
            <v>16918.283749999995</v>
          </cell>
          <cell r="V348">
            <v>159802.06999999995</v>
          </cell>
          <cell r="W348">
            <v>127.02867249602539</v>
          </cell>
          <cell r="X348">
            <v>13843.916874999994</v>
          </cell>
          <cell r="Y348" t="str">
            <v>2011</v>
          </cell>
          <cell r="Z348" t="str">
            <v>Q2</v>
          </cell>
          <cell r="AA348">
            <v>-46918.235000000001</v>
          </cell>
          <cell r="AB348">
            <v>-2132.5</v>
          </cell>
          <cell r="AC348" t="str">
            <v>01131</v>
          </cell>
          <cell r="AD348" t="str">
            <v>Susan Osbeck</v>
          </cell>
          <cell r="AE348">
            <v>0.125</v>
          </cell>
          <cell r="AH348" t="str">
            <v>NSTAR</v>
          </cell>
          <cell r="AL348" t="b">
            <v>0</v>
          </cell>
          <cell r="AN348" t="str">
            <v>X</v>
          </cell>
        </row>
        <row r="349">
          <cell r="A349" t="str">
            <v>NSTAR EnergyJUL-11</v>
          </cell>
          <cell r="B349" t="b">
            <v>1</v>
          </cell>
          <cell r="C349">
            <v>7</v>
          </cell>
          <cell r="D349">
            <v>149</v>
          </cell>
          <cell r="E349" t="str">
            <v>NSTAR Energy</v>
          </cell>
          <cell r="F349" t="str">
            <v>2011 07</v>
          </cell>
          <cell r="G349" t="str">
            <v>JUL-11</v>
          </cell>
          <cell r="H349">
            <v>12504</v>
          </cell>
          <cell r="I349">
            <v>7102</v>
          </cell>
          <cell r="J349">
            <v>7251</v>
          </cell>
          <cell r="K349">
            <v>7101</v>
          </cell>
          <cell r="L349">
            <v>0.57989443378118999</v>
          </cell>
          <cell r="M349">
            <v>1</v>
          </cell>
          <cell r="N349">
            <v>130951.95</v>
          </cell>
          <cell r="P349">
            <v>6708</v>
          </cell>
          <cell r="Q349">
            <v>0</v>
          </cell>
          <cell r="R349">
            <v>1789</v>
          </cell>
          <cell r="S349">
            <v>1072</v>
          </cell>
          <cell r="T349">
            <v>124243.94999999995</v>
          </cell>
          <cell r="U349">
            <v>15530.493749999994</v>
          </cell>
          <cell r="V349">
            <v>130951.94999999995</v>
          </cell>
          <cell r="W349">
            <v>122.15666977611936</v>
          </cell>
          <cell r="X349">
            <v>10940.895062499994</v>
          </cell>
          <cell r="Y349" t="str">
            <v>2011</v>
          </cell>
          <cell r="Z349" t="str">
            <v>Q3</v>
          </cell>
          <cell r="AA349">
            <v>-41649.289499999999</v>
          </cell>
          <cell r="AB349">
            <v>-1775.5</v>
          </cell>
          <cell r="AC349" t="str">
            <v>01131</v>
          </cell>
          <cell r="AD349" t="str">
            <v>Susan Osbeck</v>
          </cell>
          <cell r="AE349">
            <v>0.125</v>
          </cell>
          <cell r="AH349" t="str">
            <v>NSTAR</v>
          </cell>
          <cell r="AL349" t="b">
            <v>0</v>
          </cell>
          <cell r="AN349" t="str">
            <v>X</v>
          </cell>
        </row>
        <row r="350">
          <cell r="A350" t="str">
            <v>NSTAR Energy - WebMAR-11</v>
          </cell>
          <cell r="B350" t="b">
            <v>1</v>
          </cell>
          <cell r="C350">
            <v>3</v>
          </cell>
          <cell r="D350">
            <v>0</v>
          </cell>
          <cell r="E350" t="str">
            <v>NSTAR Energy - Web</v>
          </cell>
          <cell r="F350" t="str">
            <v>2011 03</v>
          </cell>
          <cell r="G350" t="str">
            <v>MAR-11</v>
          </cell>
          <cell r="H350">
            <v>0</v>
          </cell>
          <cell r="I350">
            <v>4</v>
          </cell>
          <cell r="J350">
            <v>4</v>
          </cell>
          <cell r="K350">
            <v>4</v>
          </cell>
          <cell r="L350">
            <v>0</v>
          </cell>
          <cell r="M350">
            <v>0</v>
          </cell>
          <cell r="N350">
            <v>1.5</v>
          </cell>
          <cell r="P350">
            <v>1.5</v>
          </cell>
          <cell r="Q350">
            <v>0</v>
          </cell>
          <cell r="R350">
            <v>1</v>
          </cell>
          <cell r="S350">
            <v>0</v>
          </cell>
          <cell r="W350">
            <v>0</v>
          </cell>
          <cell r="Y350" t="str">
            <v>2011</v>
          </cell>
          <cell r="Z350" t="str">
            <v>Q1</v>
          </cell>
          <cell r="AA350">
            <v>0</v>
          </cell>
          <cell r="AB350">
            <v>0</v>
          </cell>
          <cell r="AC350" t="str">
            <v>01009</v>
          </cell>
          <cell r="AD350" t="str">
            <v>Susan Osbeck</v>
          </cell>
          <cell r="AE350">
            <v>0.125</v>
          </cell>
          <cell r="AH350" t="str">
            <v>NSTAR</v>
          </cell>
          <cell r="AL350" t="b">
            <v>0</v>
          </cell>
          <cell r="AN350" t="str">
            <v>X</v>
          </cell>
        </row>
        <row r="351">
          <cell r="A351" t="str">
            <v>NSTAR Energy - WebAPR-11</v>
          </cell>
          <cell r="B351" t="b">
            <v>1</v>
          </cell>
          <cell r="C351">
            <v>4</v>
          </cell>
          <cell r="D351">
            <v>0</v>
          </cell>
          <cell r="E351" t="str">
            <v>NSTAR Energy - Web</v>
          </cell>
          <cell r="F351" t="str">
            <v>2011 04</v>
          </cell>
          <cell r="G351" t="str">
            <v>APR-11</v>
          </cell>
          <cell r="H351">
            <v>0</v>
          </cell>
          <cell r="I351">
            <v>5</v>
          </cell>
          <cell r="J351">
            <v>5</v>
          </cell>
          <cell r="K351">
            <v>5</v>
          </cell>
          <cell r="L351">
            <v>0</v>
          </cell>
          <cell r="M351">
            <v>0</v>
          </cell>
          <cell r="N351">
            <v>162.33000000000001</v>
          </cell>
          <cell r="P351">
            <v>1.5</v>
          </cell>
          <cell r="Q351">
            <v>0</v>
          </cell>
          <cell r="R351">
            <v>3</v>
          </cell>
          <cell r="S351">
            <v>1</v>
          </cell>
          <cell r="T351">
            <v>160.83000000000001</v>
          </cell>
          <cell r="U351">
            <v>20.103750000000002</v>
          </cell>
          <cell r="V351">
            <v>162.33000000000001</v>
          </cell>
          <cell r="W351">
            <v>162.33000000000001</v>
          </cell>
          <cell r="X351">
            <v>20.103750000000002</v>
          </cell>
          <cell r="Y351" t="str">
            <v>2011</v>
          </cell>
          <cell r="Z351" t="str">
            <v>Q2</v>
          </cell>
          <cell r="AA351">
            <v>0</v>
          </cell>
          <cell r="AB351">
            <v>0</v>
          </cell>
          <cell r="AC351" t="str">
            <v>01009</v>
          </cell>
          <cell r="AD351" t="str">
            <v>Susan Osbeck</v>
          </cell>
          <cell r="AE351">
            <v>0.125</v>
          </cell>
          <cell r="AH351" t="str">
            <v>NSTAR</v>
          </cell>
          <cell r="AL351" t="b">
            <v>0</v>
          </cell>
          <cell r="AN351" t="str">
            <v>X</v>
          </cell>
        </row>
        <row r="352">
          <cell r="A352" t="str">
            <v>NSTAR Energy - WebMAY-11</v>
          </cell>
          <cell r="B352" t="b">
            <v>1</v>
          </cell>
          <cell r="C352">
            <v>5</v>
          </cell>
          <cell r="D352">
            <v>0</v>
          </cell>
          <cell r="E352" t="str">
            <v>NSTAR Energy - Web</v>
          </cell>
          <cell r="F352" t="str">
            <v>2011 05</v>
          </cell>
          <cell r="G352" t="str">
            <v>MAY-11</v>
          </cell>
          <cell r="H352">
            <v>0</v>
          </cell>
          <cell r="I352">
            <v>6</v>
          </cell>
          <cell r="J352">
            <v>6</v>
          </cell>
          <cell r="K352">
            <v>6</v>
          </cell>
          <cell r="L352">
            <v>0</v>
          </cell>
          <cell r="M352">
            <v>0</v>
          </cell>
          <cell r="N352">
            <v>361.24</v>
          </cell>
          <cell r="P352">
            <v>1.5</v>
          </cell>
          <cell r="Q352">
            <v>0</v>
          </cell>
          <cell r="R352">
            <v>3</v>
          </cell>
          <cell r="S352">
            <v>3</v>
          </cell>
          <cell r="T352">
            <v>359.74</v>
          </cell>
          <cell r="U352">
            <v>44.967500000000001</v>
          </cell>
          <cell r="V352">
            <v>361.24</v>
          </cell>
          <cell r="W352">
            <v>120.41333333333334</v>
          </cell>
          <cell r="X352">
            <v>44.967500000000001</v>
          </cell>
          <cell r="Y352" t="str">
            <v>2011</v>
          </cell>
          <cell r="Z352" t="str">
            <v>Q2</v>
          </cell>
          <cell r="AA352">
            <v>0</v>
          </cell>
          <cell r="AB352">
            <v>0</v>
          </cell>
          <cell r="AC352" t="str">
            <v>01009</v>
          </cell>
          <cell r="AD352" t="str">
            <v>Susan Osbeck</v>
          </cell>
          <cell r="AE352">
            <v>0.125</v>
          </cell>
          <cell r="AH352" t="str">
            <v>NSTAR</v>
          </cell>
          <cell r="AL352" t="b">
            <v>0</v>
          </cell>
          <cell r="AN352" t="str">
            <v>X</v>
          </cell>
        </row>
        <row r="353">
          <cell r="A353" t="str">
            <v>NSTAR Energy - WebJUN-11</v>
          </cell>
          <cell r="B353" t="b">
            <v>1</v>
          </cell>
          <cell r="C353">
            <v>6</v>
          </cell>
          <cell r="D353">
            <v>0</v>
          </cell>
          <cell r="E353" t="str">
            <v>NSTAR Energy - Web</v>
          </cell>
          <cell r="F353" t="str">
            <v>2011 06</v>
          </cell>
          <cell r="G353" t="str">
            <v>JUN-11</v>
          </cell>
          <cell r="H353">
            <v>0</v>
          </cell>
          <cell r="I353">
            <v>2</v>
          </cell>
          <cell r="J353">
            <v>2</v>
          </cell>
          <cell r="K353">
            <v>2</v>
          </cell>
          <cell r="L353">
            <v>0</v>
          </cell>
          <cell r="M353">
            <v>0</v>
          </cell>
          <cell r="N353">
            <v>12.24</v>
          </cell>
          <cell r="P353">
            <v>0</v>
          </cell>
          <cell r="Q353">
            <v>0</v>
          </cell>
          <cell r="R353">
            <v>6</v>
          </cell>
          <cell r="S353">
            <v>0</v>
          </cell>
          <cell r="T353">
            <v>12.239999999999981</v>
          </cell>
          <cell r="U353">
            <v>1.5299999999999976</v>
          </cell>
          <cell r="V353">
            <v>12.239999999999981</v>
          </cell>
          <cell r="W353">
            <v>0</v>
          </cell>
          <cell r="X353">
            <v>1.5299999999999976</v>
          </cell>
          <cell r="Y353" t="str">
            <v>2011</v>
          </cell>
          <cell r="Z353" t="str">
            <v>Q2</v>
          </cell>
          <cell r="AA353">
            <v>0</v>
          </cell>
          <cell r="AB353">
            <v>0</v>
          </cell>
          <cell r="AC353" t="str">
            <v>01009</v>
          </cell>
          <cell r="AD353" t="str">
            <v>Susan Osbeck</v>
          </cell>
          <cell r="AE353">
            <v>0.125</v>
          </cell>
          <cell r="AH353" t="str">
            <v>NSTAR</v>
          </cell>
          <cell r="AL353" t="b">
            <v>0</v>
          </cell>
          <cell r="AN353" t="str">
            <v>X</v>
          </cell>
        </row>
        <row r="354">
          <cell r="A354" t="str">
            <v>NSTAR Energy - WebJUL-11</v>
          </cell>
          <cell r="B354" t="b">
            <v>1</v>
          </cell>
          <cell r="C354">
            <v>7</v>
          </cell>
          <cell r="D354">
            <v>0</v>
          </cell>
          <cell r="E354" t="str">
            <v>NSTAR Energy - Web</v>
          </cell>
          <cell r="F354" t="str">
            <v>2011 07</v>
          </cell>
          <cell r="G354" t="str">
            <v>JUL-11</v>
          </cell>
          <cell r="H354">
            <v>0</v>
          </cell>
          <cell r="I354">
            <v>2</v>
          </cell>
          <cell r="J354">
            <v>2</v>
          </cell>
          <cell r="K354">
            <v>2</v>
          </cell>
          <cell r="L354">
            <v>0</v>
          </cell>
          <cell r="M354">
            <v>0</v>
          </cell>
          <cell r="N354">
            <v>144.21</v>
          </cell>
          <cell r="P354">
            <v>0</v>
          </cell>
          <cell r="Q354">
            <v>0</v>
          </cell>
          <cell r="R354">
            <v>3</v>
          </cell>
          <cell r="S354">
            <v>1</v>
          </cell>
          <cell r="T354">
            <v>144.21</v>
          </cell>
          <cell r="U354">
            <v>18.026250000000001</v>
          </cell>
          <cell r="V354">
            <v>144.21</v>
          </cell>
          <cell r="W354">
            <v>144.21</v>
          </cell>
          <cell r="X354">
            <v>18.026250000000001</v>
          </cell>
          <cell r="Y354" t="str">
            <v>2011</v>
          </cell>
          <cell r="Z354" t="str">
            <v>Q3</v>
          </cell>
          <cell r="AA354">
            <v>0</v>
          </cell>
          <cell r="AB354">
            <v>0</v>
          </cell>
          <cell r="AC354" t="str">
            <v>01009</v>
          </cell>
          <cell r="AD354" t="str">
            <v>Susan Osbeck</v>
          </cell>
          <cell r="AE354">
            <v>0.125</v>
          </cell>
          <cell r="AH354" t="str">
            <v>NSTAR</v>
          </cell>
          <cell r="AL354" t="b">
            <v>0</v>
          </cell>
          <cell r="AN354" t="str">
            <v>X</v>
          </cell>
        </row>
        <row r="355">
          <cell r="A355" t="str">
            <v>OtherJAN-11</v>
          </cell>
          <cell r="B355" t="b">
            <v>0</v>
          </cell>
          <cell r="C355">
            <v>1</v>
          </cell>
          <cell r="D355">
            <v>0</v>
          </cell>
          <cell r="E355" t="str">
            <v>Other</v>
          </cell>
          <cell r="F355" t="str">
            <v>2011 01</v>
          </cell>
          <cell r="G355" t="str">
            <v>JAN-11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130226.23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130226.23000000007</v>
          </cell>
          <cell r="U355">
            <v>0</v>
          </cell>
          <cell r="V355">
            <v>130226.23000000007</v>
          </cell>
          <cell r="W355">
            <v>0</v>
          </cell>
          <cell r="X355">
            <v>0</v>
          </cell>
          <cell r="Y355" t="str">
            <v>2011</v>
          </cell>
          <cell r="Z355" t="str">
            <v>Q1</v>
          </cell>
          <cell r="AA355">
            <v>0</v>
          </cell>
          <cell r="AB355">
            <v>0</v>
          </cell>
          <cell r="AC355" t="str">
            <v>01601</v>
          </cell>
          <cell r="AL355" t="b">
            <v>0</v>
          </cell>
        </row>
        <row r="356">
          <cell r="A356" t="str">
            <v>OtherFEB-11</v>
          </cell>
          <cell r="B356" t="b">
            <v>0</v>
          </cell>
          <cell r="C356">
            <v>2</v>
          </cell>
          <cell r="D356">
            <v>0</v>
          </cell>
          <cell r="E356" t="str">
            <v>Other</v>
          </cell>
          <cell r="F356" t="str">
            <v>2011 02</v>
          </cell>
          <cell r="G356" t="str">
            <v>FEB-11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132311.95000000001</v>
          </cell>
          <cell r="P356">
            <v>1076.5999999999999</v>
          </cell>
          <cell r="Q356">
            <v>0</v>
          </cell>
          <cell r="R356">
            <v>0</v>
          </cell>
          <cell r="S356">
            <v>0</v>
          </cell>
          <cell r="T356">
            <v>131235.35</v>
          </cell>
          <cell r="U356">
            <v>0</v>
          </cell>
          <cell r="V356">
            <v>132311.95000000001</v>
          </cell>
          <cell r="W356">
            <v>0</v>
          </cell>
          <cell r="X356">
            <v>0</v>
          </cell>
          <cell r="Y356" t="str">
            <v>2011</v>
          </cell>
          <cell r="Z356" t="str">
            <v>Q1</v>
          </cell>
          <cell r="AA356">
            <v>0</v>
          </cell>
          <cell r="AB356">
            <v>0</v>
          </cell>
          <cell r="AC356" t="str">
            <v>01601</v>
          </cell>
          <cell r="AL356" t="b">
            <v>0</v>
          </cell>
        </row>
        <row r="357">
          <cell r="A357" t="str">
            <v>OtherMAR-11</v>
          </cell>
          <cell r="B357" t="b">
            <v>0</v>
          </cell>
          <cell r="C357">
            <v>3</v>
          </cell>
          <cell r="D357">
            <v>0</v>
          </cell>
          <cell r="E357" t="str">
            <v>Other</v>
          </cell>
          <cell r="F357" t="str">
            <v>2011 03</v>
          </cell>
          <cell r="G357" t="str">
            <v>MAR-11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166217.35</v>
          </cell>
          <cell r="P357">
            <v>16634.98</v>
          </cell>
          <cell r="Q357">
            <v>0</v>
          </cell>
          <cell r="R357">
            <v>0</v>
          </cell>
          <cell r="S357">
            <v>0</v>
          </cell>
          <cell r="T357">
            <v>149582.36999999985</v>
          </cell>
          <cell r="U357">
            <v>0</v>
          </cell>
          <cell r="V357">
            <v>166217.34999999986</v>
          </cell>
          <cell r="W357">
            <v>0</v>
          </cell>
          <cell r="X357">
            <v>0</v>
          </cell>
          <cell r="Y357" t="str">
            <v>2011</v>
          </cell>
          <cell r="Z357" t="str">
            <v>Q1</v>
          </cell>
          <cell r="AA357">
            <v>0</v>
          </cell>
          <cell r="AB357">
            <v>0</v>
          </cell>
          <cell r="AC357" t="str">
            <v>01601</v>
          </cell>
          <cell r="AL357" t="b">
            <v>0</v>
          </cell>
        </row>
        <row r="358">
          <cell r="A358" t="str">
            <v>OtherAPR-11</v>
          </cell>
          <cell r="B358" t="b">
            <v>0</v>
          </cell>
          <cell r="C358">
            <v>4</v>
          </cell>
          <cell r="D358">
            <v>0</v>
          </cell>
          <cell r="E358" t="str">
            <v>Other</v>
          </cell>
          <cell r="F358" t="str">
            <v>2011 04</v>
          </cell>
          <cell r="G358" t="str">
            <v>APR-11</v>
          </cell>
          <cell r="H358">
            <v>0</v>
          </cell>
          <cell r="I358">
            <v>4</v>
          </cell>
          <cell r="J358">
            <v>4</v>
          </cell>
          <cell r="K358">
            <v>4</v>
          </cell>
          <cell r="L358">
            <v>0</v>
          </cell>
          <cell r="M358">
            <v>0</v>
          </cell>
          <cell r="N358">
            <v>177006.7</v>
          </cell>
          <cell r="O358">
            <v>2</v>
          </cell>
          <cell r="P358">
            <v>39978.519999999997</v>
          </cell>
          <cell r="Q358">
            <v>0</v>
          </cell>
          <cell r="R358">
            <v>0</v>
          </cell>
          <cell r="S358">
            <v>0</v>
          </cell>
          <cell r="T358">
            <v>137028.17999999985</v>
          </cell>
          <cell r="U358">
            <v>0</v>
          </cell>
          <cell r="V358">
            <v>177006.69999999984</v>
          </cell>
          <cell r="W358">
            <v>0</v>
          </cell>
          <cell r="X358">
            <v>0</v>
          </cell>
          <cell r="Y358" t="str">
            <v>2011</v>
          </cell>
          <cell r="Z358" t="str">
            <v>Q2</v>
          </cell>
          <cell r="AA358">
            <v>0</v>
          </cell>
          <cell r="AB358">
            <v>0</v>
          </cell>
          <cell r="AC358" t="str">
            <v>01601</v>
          </cell>
          <cell r="AL358" t="b">
            <v>0</v>
          </cell>
        </row>
        <row r="359">
          <cell r="A359" t="str">
            <v>OtherMAY-11</v>
          </cell>
          <cell r="B359" t="b">
            <v>0</v>
          </cell>
          <cell r="C359">
            <v>5</v>
          </cell>
          <cell r="D359">
            <v>0</v>
          </cell>
          <cell r="E359" t="str">
            <v>Other</v>
          </cell>
          <cell r="F359" t="str">
            <v>2011 05</v>
          </cell>
          <cell r="G359" t="str">
            <v>MAY-11</v>
          </cell>
          <cell r="H359">
            <v>0</v>
          </cell>
          <cell r="I359">
            <v>6</v>
          </cell>
          <cell r="J359">
            <v>6</v>
          </cell>
          <cell r="K359">
            <v>6</v>
          </cell>
          <cell r="L359">
            <v>0</v>
          </cell>
          <cell r="M359">
            <v>0</v>
          </cell>
          <cell r="N359">
            <v>134521.19</v>
          </cell>
          <cell r="P359">
            <v>3166.96</v>
          </cell>
          <cell r="Q359">
            <v>0</v>
          </cell>
          <cell r="R359">
            <v>3</v>
          </cell>
          <cell r="S359">
            <v>1</v>
          </cell>
          <cell r="T359">
            <v>131354.22999999992</v>
          </cell>
          <cell r="U359">
            <v>0</v>
          </cell>
          <cell r="V359">
            <v>134521.18999999992</v>
          </cell>
          <cell r="W359">
            <v>134521.18999999992</v>
          </cell>
          <cell r="X359">
            <v>0</v>
          </cell>
          <cell r="Y359" t="str">
            <v>2011</v>
          </cell>
          <cell r="Z359" t="str">
            <v>Q2</v>
          </cell>
          <cell r="AA359">
            <v>0</v>
          </cell>
          <cell r="AB359">
            <v>0</v>
          </cell>
          <cell r="AC359" t="str">
            <v>01601</v>
          </cell>
          <cell r="AL359" t="b">
            <v>0</v>
          </cell>
        </row>
        <row r="360">
          <cell r="A360" t="str">
            <v>OtherJUN-11</v>
          </cell>
          <cell r="B360" t="b">
            <v>0</v>
          </cell>
          <cell r="C360">
            <v>6</v>
          </cell>
          <cell r="D360">
            <v>0</v>
          </cell>
          <cell r="E360" t="str">
            <v>Other</v>
          </cell>
          <cell r="F360" t="str">
            <v>2011 06</v>
          </cell>
          <cell r="G360" t="str">
            <v>JUN-11</v>
          </cell>
          <cell r="H360">
            <v>0</v>
          </cell>
          <cell r="I360">
            <v>5</v>
          </cell>
          <cell r="J360">
            <v>5</v>
          </cell>
          <cell r="K360">
            <v>5</v>
          </cell>
          <cell r="L360">
            <v>0</v>
          </cell>
          <cell r="M360">
            <v>0</v>
          </cell>
          <cell r="N360">
            <v>153756.60999999999</v>
          </cell>
          <cell r="P360">
            <v>9605.93</v>
          </cell>
          <cell r="Q360">
            <v>0</v>
          </cell>
          <cell r="R360">
            <v>2</v>
          </cell>
          <cell r="S360">
            <v>0</v>
          </cell>
          <cell r="T360">
            <v>144150.67999999993</v>
          </cell>
          <cell r="U360">
            <v>0</v>
          </cell>
          <cell r="V360">
            <v>153756.60999999993</v>
          </cell>
          <cell r="W360">
            <v>0</v>
          </cell>
          <cell r="X360">
            <v>0</v>
          </cell>
          <cell r="Y360" t="str">
            <v>2011</v>
          </cell>
          <cell r="Z360" t="str">
            <v>Q2</v>
          </cell>
          <cell r="AA360">
            <v>0</v>
          </cell>
          <cell r="AB360">
            <v>0</v>
          </cell>
          <cell r="AC360" t="str">
            <v>01601</v>
          </cell>
          <cell r="AL360" t="b">
            <v>0</v>
          </cell>
        </row>
        <row r="361">
          <cell r="A361" t="str">
            <v>OtherJUL-11</v>
          </cell>
          <cell r="B361" t="b">
            <v>0</v>
          </cell>
          <cell r="C361">
            <v>7</v>
          </cell>
          <cell r="D361">
            <v>0</v>
          </cell>
          <cell r="E361" t="str">
            <v>Other</v>
          </cell>
          <cell r="F361" t="str">
            <v>2011 07</v>
          </cell>
          <cell r="G361" t="str">
            <v>JUL-11</v>
          </cell>
          <cell r="H361">
            <v>0</v>
          </cell>
          <cell r="I361">
            <v>13</v>
          </cell>
          <cell r="J361">
            <v>13</v>
          </cell>
          <cell r="K361">
            <v>12</v>
          </cell>
          <cell r="L361">
            <v>0</v>
          </cell>
          <cell r="M361">
            <v>1</v>
          </cell>
          <cell r="N361">
            <v>148750.35999999999</v>
          </cell>
          <cell r="P361">
            <v>2365.5</v>
          </cell>
          <cell r="Q361">
            <v>0</v>
          </cell>
          <cell r="R361">
            <v>2</v>
          </cell>
          <cell r="S361">
            <v>2</v>
          </cell>
          <cell r="T361">
            <v>146384.85999999999</v>
          </cell>
          <cell r="U361">
            <v>0</v>
          </cell>
          <cell r="V361">
            <v>148750.35999999999</v>
          </cell>
          <cell r="W361">
            <v>74375.179999999993</v>
          </cell>
          <cell r="X361">
            <v>0</v>
          </cell>
          <cell r="Y361" t="str">
            <v>2011</v>
          </cell>
          <cell r="Z361" t="str">
            <v>Q3</v>
          </cell>
          <cell r="AA361">
            <v>0</v>
          </cell>
          <cell r="AB361">
            <v>0</v>
          </cell>
          <cell r="AC361" t="str">
            <v>01601</v>
          </cell>
          <cell r="AL361" t="b">
            <v>0</v>
          </cell>
        </row>
        <row r="362">
          <cell r="A362" t="str">
            <v>Pacific Gas &amp; ElectricJAN-11</v>
          </cell>
          <cell r="B362" t="b">
            <v>1</v>
          </cell>
          <cell r="C362">
            <v>1</v>
          </cell>
          <cell r="D362">
            <v>797</v>
          </cell>
          <cell r="E362" t="str">
            <v>Pacific Gas &amp; Electric</v>
          </cell>
          <cell r="F362" t="str">
            <v>2011 01</v>
          </cell>
          <cell r="G362" t="str">
            <v>JAN-11</v>
          </cell>
          <cell r="H362">
            <v>0</v>
          </cell>
          <cell r="I362">
            <v>31964</v>
          </cell>
          <cell r="J362">
            <v>32761</v>
          </cell>
          <cell r="K362">
            <v>31815</v>
          </cell>
          <cell r="L362">
            <v>0</v>
          </cell>
          <cell r="M362">
            <v>149</v>
          </cell>
          <cell r="N362">
            <v>895541.43</v>
          </cell>
          <cell r="P362">
            <v>243954</v>
          </cell>
          <cell r="Q362">
            <v>0</v>
          </cell>
          <cell r="R362">
            <v>9754</v>
          </cell>
          <cell r="S362">
            <v>5519</v>
          </cell>
          <cell r="T362">
            <v>651587.42999999993</v>
          </cell>
          <cell r="U362">
            <v>0</v>
          </cell>
          <cell r="V362">
            <v>895541.42999999993</v>
          </cell>
          <cell r="W362">
            <v>162.26516216705923</v>
          </cell>
          <cell r="X362">
            <v>0</v>
          </cell>
          <cell r="Y362" t="str">
            <v>2011</v>
          </cell>
          <cell r="Z362" t="str">
            <v>Q1</v>
          </cell>
          <cell r="AA362">
            <v>0</v>
          </cell>
          <cell r="AB362">
            <v>0</v>
          </cell>
          <cell r="AC362" t="str">
            <v>01602</v>
          </cell>
          <cell r="AD362" t="str">
            <v>Susan Osbeck</v>
          </cell>
          <cell r="AH362" t="str">
            <v>PG&amp;E</v>
          </cell>
          <cell r="AL362" t="b">
            <v>0</v>
          </cell>
          <cell r="AN362" t="str">
            <v>X</v>
          </cell>
        </row>
        <row r="363">
          <cell r="A363" t="str">
            <v>Pacific Gas &amp; ElectricFEB-11</v>
          </cell>
          <cell r="B363" t="b">
            <v>1</v>
          </cell>
          <cell r="C363">
            <v>2</v>
          </cell>
          <cell r="D363">
            <v>591</v>
          </cell>
          <cell r="E363" t="str">
            <v>Pacific Gas &amp; Electric</v>
          </cell>
          <cell r="F363" t="str">
            <v>2011 02</v>
          </cell>
          <cell r="G363" t="str">
            <v>FEB-11</v>
          </cell>
          <cell r="H363">
            <v>0</v>
          </cell>
          <cell r="I363">
            <v>30618</v>
          </cell>
          <cell r="J363">
            <v>31209</v>
          </cell>
          <cell r="K363">
            <v>30299</v>
          </cell>
          <cell r="L363">
            <v>0</v>
          </cell>
          <cell r="M363">
            <v>319</v>
          </cell>
          <cell r="N363">
            <v>924552.65</v>
          </cell>
          <cell r="P363">
            <v>157044.61000000004</v>
          </cell>
          <cell r="Q363">
            <v>0</v>
          </cell>
          <cell r="R363">
            <v>9571</v>
          </cell>
          <cell r="S363">
            <v>5399</v>
          </cell>
          <cell r="T363">
            <v>767508.03999999957</v>
          </cell>
          <cell r="U363">
            <v>0</v>
          </cell>
          <cell r="V363">
            <v>924552.64999999967</v>
          </cell>
          <cell r="W363">
            <v>171.2451657714391</v>
          </cell>
          <cell r="X363">
            <v>0</v>
          </cell>
          <cell r="Y363" t="str">
            <v>2011</v>
          </cell>
          <cell r="Z363" t="str">
            <v>Q1</v>
          </cell>
          <cell r="AA363">
            <v>0</v>
          </cell>
          <cell r="AB363">
            <v>0</v>
          </cell>
          <cell r="AC363" t="str">
            <v>01602</v>
          </cell>
          <cell r="AD363" t="str">
            <v>Susan Osbeck</v>
          </cell>
          <cell r="AH363" t="str">
            <v>PG&amp;E</v>
          </cell>
          <cell r="AL363" t="b">
            <v>0</v>
          </cell>
          <cell r="AN363" t="str">
            <v>X</v>
          </cell>
        </row>
        <row r="364">
          <cell r="A364" t="str">
            <v>Pacific Gas &amp; ElectricMAR-11</v>
          </cell>
          <cell r="B364" t="b">
            <v>1</v>
          </cell>
          <cell r="C364">
            <v>3</v>
          </cell>
          <cell r="D364">
            <v>838</v>
          </cell>
          <cell r="E364" t="str">
            <v>Pacific Gas &amp; Electric</v>
          </cell>
          <cell r="F364" t="str">
            <v>2011 03</v>
          </cell>
          <cell r="G364" t="str">
            <v>MAR-11</v>
          </cell>
          <cell r="H364">
            <v>0</v>
          </cell>
          <cell r="I364">
            <v>33964</v>
          </cell>
          <cell r="J364">
            <v>34802</v>
          </cell>
          <cell r="K364">
            <v>33848</v>
          </cell>
          <cell r="L364">
            <v>0</v>
          </cell>
          <cell r="M364">
            <v>116</v>
          </cell>
          <cell r="N364">
            <v>1058843.06</v>
          </cell>
          <cell r="O364">
            <v>2</v>
          </cell>
          <cell r="P364">
            <v>218351.07999999996</v>
          </cell>
          <cell r="Q364">
            <v>0</v>
          </cell>
          <cell r="R364">
            <v>10517</v>
          </cell>
          <cell r="S364">
            <v>6143</v>
          </cell>
          <cell r="T364">
            <v>840491.97999999986</v>
          </cell>
          <cell r="U364">
            <v>0</v>
          </cell>
          <cell r="V364">
            <v>1058843.0599999998</v>
          </cell>
          <cell r="W364">
            <v>172.36579195832653</v>
          </cell>
          <cell r="X364">
            <v>215786.52</v>
          </cell>
          <cell r="Y364" t="str">
            <v>2011</v>
          </cell>
          <cell r="Z364" t="str">
            <v>Q1</v>
          </cell>
          <cell r="AA364">
            <v>0</v>
          </cell>
          <cell r="AB364">
            <v>0</v>
          </cell>
          <cell r="AC364" t="str">
            <v>01602</v>
          </cell>
          <cell r="AD364" t="str">
            <v>Susan Osbeck</v>
          </cell>
          <cell r="AH364" t="str">
            <v>PG&amp;E</v>
          </cell>
          <cell r="AL364" t="b">
            <v>0</v>
          </cell>
          <cell r="AN364" t="str">
            <v>X</v>
          </cell>
        </row>
        <row r="365">
          <cell r="A365" t="str">
            <v>Pacific Gas &amp; ElectricAPR-11</v>
          </cell>
          <cell r="B365" t="b">
            <v>1</v>
          </cell>
          <cell r="C365">
            <v>4</v>
          </cell>
          <cell r="D365">
            <v>633</v>
          </cell>
          <cell r="E365" t="str">
            <v>Pacific Gas &amp; Electric</v>
          </cell>
          <cell r="F365" t="str">
            <v>2011 04</v>
          </cell>
          <cell r="G365" t="str">
            <v>APR-11</v>
          </cell>
          <cell r="H365">
            <v>0</v>
          </cell>
          <cell r="I365">
            <v>28435</v>
          </cell>
          <cell r="J365">
            <v>29068</v>
          </cell>
          <cell r="K365">
            <v>28327</v>
          </cell>
          <cell r="L365">
            <v>0</v>
          </cell>
          <cell r="M365">
            <v>108</v>
          </cell>
          <cell r="N365">
            <v>790001.33</v>
          </cell>
          <cell r="O365">
            <v>4</v>
          </cell>
          <cell r="P365">
            <v>16917.740000000002</v>
          </cell>
          <cell r="Q365">
            <v>0</v>
          </cell>
          <cell r="R365">
            <v>8724</v>
          </cell>
          <cell r="S365">
            <v>4962</v>
          </cell>
          <cell r="T365">
            <v>636751.59000000055</v>
          </cell>
          <cell r="U365">
            <v>0</v>
          </cell>
          <cell r="V365">
            <v>790001.33000000054</v>
          </cell>
          <cell r="W365">
            <v>159.21026400644911</v>
          </cell>
          <cell r="X365">
            <v>165498.4</v>
          </cell>
          <cell r="Y365" t="str">
            <v>2011</v>
          </cell>
          <cell r="Z365" t="str">
            <v>Q2</v>
          </cell>
          <cell r="AA365">
            <v>0</v>
          </cell>
          <cell r="AB365">
            <v>0</v>
          </cell>
          <cell r="AC365" t="str">
            <v>01602</v>
          </cell>
          <cell r="AD365" t="str">
            <v>Susan Osbeck</v>
          </cell>
          <cell r="AH365" t="str">
            <v>PG&amp;E</v>
          </cell>
          <cell r="AL365" t="b">
            <v>0</v>
          </cell>
          <cell r="AN365" t="str">
            <v>X</v>
          </cell>
        </row>
        <row r="366">
          <cell r="A366" t="str">
            <v>Pacific Gas &amp; ElectricMAY-11</v>
          </cell>
          <cell r="B366" t="b">
            <v>1</v>
          </cell>
          <cell r="C366">
            <v>5</v>
          </cell>
          <cell r="D366">
            <v>735</v>
          </cell>
          <cell r="E366" t="str">
            <v>Pacific Gas &amp; Electric</v>
          </cell>
          <cell r="F366" t="str">
            <v>2011 05</v>
          </cell>
          <cell r="G366" t="str">
            <v>MAY-11</v>
          </cell>
          <cell r="H366">
            <v>0</v>
          </cell>
          <cell r="I366">
            <v>30181</v>
          </cell>
          <cell r="J366">
            <v>30916</v>
          </cell>
          <cell r="K366">
            <v>29988</v>
          </cell>
          <cell r="L366">
            <v>0</v>
          </cell>
          <cell r="M366">
            <v>193</v>
          </cell>
          <cell r="N366">
            <v>846238.81</v>
          </cell>
          <cell r="O366">
            <v>4</v>
          </cell>
          <cell r="P366">
            <v>205432.76000000004</v>
          </cell>
          <cell r="Q366">
            <v>0</v>
          </cell>
          <cell r="R366">
            <v>8883</v>
          </cell>
          <cell r="S366">
            <v>4990</v>
          </cell>
          <cell r="T366">
            <v>640806.04999999981</v>
          </cell>
          <cell r="U366">
            <v>0</v>
          </cell>
          <cell r="V366">
            <v>846238.80999999982</v>
          </cell>
          <cell r="W366">
            <v>169.58693587174346</v>
          </cell>
          <cell r="X366">
            <v>0</v>
          </cell>
          <cell r="Y366" t="str">
            <v>2011</v>
          </cell>
          <cell r="Z366" t="str">
            <v>Q2</v>
          </cell>
          <cell r="AA366">
            <v>0</v>
          </cell>
          <cell r="AB366">
            <v>0</v>
          </cell>
          <cell r="AC366" t="str">
            <v>01602</v>
          </cell>
          <cell r="AD366" t="str">
            <v>Susan Osbeck</v>
          </cell>
          <cell r="AH366" t="str">
            <v>PG&amp;E</v>
          </cell>
          <cell r="AL366" t="b">
            <v>0</v>
          </cell>
          <cell r="AN366" t="str">
            <v>X</v>
          </cell>
        </row>
        <row r="367">
          <cell r="A367" t="str">
            <v>Pacific Gas &amp; ElectricJUN-11</v>
          </cell>
          <cell r="B367" t="b">
            <v>1</v>
          </cell>
          <cell r="C367">
            <v>6</v>
          </cell>
          <cell r="D367">
            <v>693</v>
          </cell>
          <cell r="E367" t="str">
            <v>Pacific Gas &amp; Electric</v>
          </cell>
          <cell r="F367" t="str">
            <v>2011 06</v>
          </cell>
          <cell r="G367" t="str">
            <v>JUN-11</v>
          </cell>
          <cell r="H367">
            <v>0</v>
          </cell>
          <cell r="I367">
            <v>34279</v>
          </cell>
          <cell r="J367">
            <v>34972</v>
          </cell>
          <cell r="K367">
            <v>34034</v>
          </cell>
          <cell r="L367">
            <v>0</v>
          </cell>
          <cell r="M367">
            <v>245</v>
          </cell>
          <cell r="N367">
            <v>981199.24</v>
          </cell>
          <cell r="P367">
            <v>214414.44</v>
          </cell>
          <cell r="Q367">
            <v>53603.61</v>
          </cell>
          <cell r="R367">
            <v>9990</v>
          </cell>
          <cell r="S367">
            <v>5961</v>
          </cell>
          <cell r="T367">
            <v>766784.79999999993</v>
          </cell>
          <cell r="U367">
            <v>0</v>
          </cell>
          <cell r="V367">
            <v>981199.24</v>
          </cell>
          <cell r="W367">
            <v>164.60312699211542</v>
          </cell>
          <cell r="X367">
            <v>213802.95</v>
          </cell>
          <cell r="Y367" t="str">
            <v>2011</v>
          </cell>
          <cell r="Z367" t="str">
            <v>Q2</v>
          </cell>
          <cell r="AA367">
            <v>0</v>
          </cell>
          <cell r="AB367">
            <v>0</v>
          </cell>
          <cell r="AC367" t="str">
            <v>01602</v>
          </cell>
          <cell r="AD367" t="str">
            <v>Susan Osbeck</v>
          </cell>
          <cell r="AH367" t="str">
            <v>PG&amp;E</v>
          </cell>
          <cell r="AL367" t="b">
            <v>0</v>
          </cell>
          <cell r="AN367" t="str">
            <v>X</v>
          </cell>
        </row>
        <row r="368">
          <cell r="A368" t="str">
            <v>Pacific Gas &amp; ElectricJUL-11</v>
          </cell>
          <cell r="B368" t="b">
            <v>1</v>
          </cell>
          <cell r="C368">
            <v>7</v>
          </cell>
          <cell r="D368">
            <v>833</v>
          </cell>
          <cell r="E368" t="str">
            <v>Pacific Gas &amp; Electric</v>
          </cell>
          <cell r="F368" t="str">
            <v>2011 07</v>
          </cell>
          <cell r="G368" t="str">
            <v>JUL-11</v>
          </cell>
          <cell r="H368">
            <v>0</v>
          </cell>
          <cell r="I368">
            <v>34633</v>
          </cell>
          <cell r="J368">
            <v>35466</v>
          </cell>
          <cell r="K368">
            <v>34535</v>
          </cell>
          <cell r="L368">
            <v>0</v>
          </cell>
          <cell r="M368">
            <v>98</v>
          </cell>
          <cell r="N368">
            <v>713936.48</v>
          </cell>
          <cell r="P368">
            <v>28467</v>
          </cell>
          <cell r="Q368">
            <v>0</v>
          </cell>
          <cell r="R368">
            <v>9381</v>
          </cell>
          <cell r="S368">
            <v>5596</v>
          </cell>
          <cell r="T368">
            <v>685469.48</v>
          </cell>
          <cell r="U368">
            <v>0</v>
          </cell>
          <cell r="V368">
            <v>713936.48</v>
          </cell>
          <cell r="W368">
            <v>127.57978556111507</v>
          </cell>
          <cell r="X368">
            <v>0</v>
          </cell>
          <cell r="Y368" t="str">
            <v>2011</v>
          </cell>
          <cell r="Z368" t="str">
            <v>Q3</v>
          </cell>
          <cell r="AA368">
            <v>0</v>
          </cell>
          <cell r="AB368">
            <v>0</v>
          </cell>
          <cell r="AC368" t="str">
            <v>01602</v>
          </cell>
          <cell r="AD368" t="str">
            <v>Susan Osbeck</v>
          </cell>
          <cell r="AH368" t="str">
            <v>PG&amp;E</v>
          </cell>
          <cell r="AL368" t="b">
            <v>0</v>
          </cell>
          <cell r="AN368" t="str">
            <v>X</v>
          </cell>
        </row>
        <row r="369">
          <cell r="A369" t="str">
            <v>Pacific Gas and Electric - WebJAN-11</v>
          </cell>
          <cell r="B369" t="b">
            <v>1</v>
          </cell>
          <cell r="C369">
            <v>1</v>
          </cell>
          <cell r="D369">
            <v>0</v>
          </cell>
          <cell r="E369" t="str">
            <v>Pacific Gas and Electric - Web</v>
          </cell>
          <cell r="F369" t="str">
            <v>2011 01</v>
          </cell>
          <cell r="G369" t="str">
            <v>JAN-11</v>
          </cell>
          <cell r="H369">
            <v>0</v>
          </cell>
          <cell r="I369">
            <v>93</v>
          </cell>
          <cell r="J369">
            <v>93</v>
          </cell>
          <cell r="K369">
            <v>93</v>
          </cell>
          <cell r="L369">
            <v>0</v>
          </cell>
          <cell r="M369">
            <v>0</v>
          </cell>
          <cell r="N369">
            <v>1769.09</v>
          </cell>
          <cell r="P369">
            <v>0</v>
          </cell>
          <cell r="Q369">
            <v>0</v>
          </cell>
          <cell r="R369">
            <v>5</v>
          </cell>
          <cell r="S369">
            <v>23</v>
          </cell>
          <cell r="T369">
            <v>1769.0900000000004</v>
          </cell>
          <cell r="U369">
            <v>530.72700000000009</v>
          </cell>
          <cell r="V369">
            <v>1769.0900000000004</v>
          </cell>
          <cell r="W369">
            <v>76.916956521739152</v>
          </cell>
          <cell r="X369">
            <v>530.72700000000009</v>
          </cell>
          <cell r="Y369" t="str">
            <v>2011</v>
          </cell>
          <cell r="Z369" t="str">
            <v>Q1</v>
          </cell>
          <cell r="AA369">
            <v>0</v>
          </cell>
          <cell r="AB369">
            <v>0</v>
          </cell>
          <cell r="AC369" t="str">
            <v>01603</v>
          </cell>
          <cell r="AD369" t="str">
            <v>Susan Osbeck</v>
          </cell>
          <cell r="AE369">
            <v>0.3</v>
          </cell>
          <cell r="AG369">
            <v>0.3</v>
          </cell>
          <cell r="AH369" t="str">
            <v>PG&amp;E</v>
          </cell>
          <cell r="AL369" t="b">
            <v>0</v>
          </cell>
          <cell r="AN369" t="str">
            <v>X</v>
          </cell>
        </row>
        <row r="370">
          <cell r="A370" t="str">
            <v>Pacific Gas and Electric - WebFEB-11</v>
          </cell>
          <cell r="B370" t="b">
            <v>1</v>
          </cell>
          <cell r="C370">
            <v>2</v>
          </cell>
          <cell r="D370">
            <v>0</v>
          </cell>
          <cell r="E370" t="str">
            <v>Pacific Gas and Electric - Web</v>
          </cell>
          <cell r="F370" t="str">
            <v>2011 02</v>
          </cell>
          <cell r="G370" t="str">
            <v>FEB-11</v>
          </cell>
          <cell r="H370">
            <v>0</v>
          </cell>
          <cell r="I370">
            <v>85</v>
          </cell>
          <cell r="J370">
            <v>85</v>
          </cell>
          <cell r="K370">
            <v>84</v>
          </cell>
          <cell r="L370">
            <v>0</v>
          </cell>
          <cell r="M370">
            <v>1</v>
          </cell>
          <cell r="N370">
            <v>5493.93</v>
          </cell>
          <cell r="P370">
            <v>1.5</v>
          </cell>
          <cell r="Q370">
            <v>0</v>
          </cell>
          <cell r="R370">
            <v>9</v>
          </cell>
          <cell r="S370">
            <v>47</v>
          </cell>
          <cell r="T370">
            <v>5492.4299999999994</v>
          </cell>
          <cell r="U370">
            <v>1647.7289999999996</v>
          </cell>
          <cell r="V370">
            <v>5493.9299999999994</v>
          </cell>
          <cell r="W370">
            <v>116.89212765957446</v>
          </cell>
          <cell r="X370">
            <v>1647.7289999999996</v>
          </cell>
          <cell r="Y370" t="str">
            <v>2011</v>
          </cell>
          <cell r="Z370" t="str">
            <v>Q1</v>
          </cell>
          <cell r="AA370">
            <v>0</v>
          </cell>
          <cell r="AB370">
            <v>0</v>
          </cell>
          <cell r="AC370" t="str">
            <v>01603</v>
          </cell>
          <cell r="AD370" t="str">
            <v>Susan Osbeck</v>
          </cell>
          <cell r="AE370">
            <v>0.3</v>
          </cell>
          <cell r="AG370">
            <v>0.3</v>
          </cell>
          <cell r="AH370" t="str">
            <v>PG&amp;E</v>
          </cell>
          <cell r="AL370" t="b">
            <v>0</v>
          </cell>
          <cell r="AN370" t="str">
            <v>X</v>
          </cell>
        </row>
        <row r="371">
          <cell r="A371" t="str">
            <v>Pacific Gas and Electric - WebMAR-11</v>
          </cell>
          <cell r="B371" t="b">
            <v>1</v>
          </cell>
          <cell r="C371">
            <v>3</v>
          </cell>
          <cell r="D371">
            <v>0</v>
          </cell>
          <cell r="E371" t="str">
            <v>Pacific Gas and Electric - Web</v>
          </cell>
          <cell r="F371" t="str">
            <v>2011 03</v>
          </cell>
          <cell r="G371" t="str">
            <v>MAR-11</v>
          </cell>
          <cell r="H371">
            <v>0</v>
          </cell>
          <cell r="I371">
            <v>115</v>
          </cell>
          <cell r="J371">
            <v>115</v>
          </cell>
          <cell r="K371">
            <v>115</v>
          </cell>
          <cell r="L371">
            <v>0</v>
          </cell>
          <cell r="M371">
            <v>0</v>
          </cell>
          <cell r="N371">
            <v>4754.17</v>
          </cell>
          <cell r="P371">
            <v>6</v>
          </cell>
          <cell r="Q371">
            <v>0</v>
          </cell>
          <cell r="R371">
            <v>6</v>
          </cell>
          <cell r="S371">
            <v>48</v>
          </cell>
          <cell r="T371">
            <v>4748.17</v>
          </cell>
          <cell r="U371">
            <v>1424.451</v>
          </cell>
          <cell r="V371">
            <v>4754.17</v>
          </cell>
          <cell r="W371">
            <v>99.045208333333335</v>
          </cell>
          <cell r="X371">
            <v>1424.451</v>
          </cell>
          <cell r="Y371" t="str">
            <v>2011</v>
          </cell>
          <cell r="Z371" t="str">
            <v>Q1</v>
          </cell>
          <cell r="AA371">
            <v>0</v>
          </cell>
          <cell r="AB371">
            <v>0</v>
          </cell>
          <cell r="AC371" t="str">
            <v>01603</v>
          </cell>
          <cell r="AD371" t="str">
            <v>Susan Osbeck</v>
          </cell>
          <cell r="AE371">
            <v>0.3</v>
          </cell>
          <cell r="AG371">
            <v>0.3</v>
          </cell>
          <cell r="AH371" t="str">
            <v>PG&amp;E</v>
          </cell>
          <cell r="AL371" t="b">
            <v>0</v>
          </cell>
          <cell r="AN371" t="str">
            <v>X</v>
          </cell>
        </row>
        <row r="372">
          <cell r="A372" t="str">
            <v>Pacific Gas and Electric - WebAPR-11</v>
          </cell>
          <cell r="B372" t="b">
            <v>1</v>
          </cell>
          <cell r="C372">
            <v>4</v>
          </cell>
          <cell r="D372">
            <v>0</v>
          </cell>
          <cell r="E372" t="str">
            <v>Pacific Gas and Electric - Web</v>
          </cell>
          <cell r="F372" t="str">
            <v>2011 04</v>
          </cell>
          <cell r="G372" t="str">
            <v>APR-11</v>
          </cell>
          <cell r="H372">
            <v>0</v>
          </cell>
          <cell r="I372">
            <v>105</v>
          </cell>
          <cell r="J372">
            <v>105</v>
          </cell>
          <cell r="K372">
            <v>105</v>
          </cell>
          <cell r="L372">
            <v>0</v>
          </cell>
          <cell r="M372">
            <v>0</v>
          </cell>
          <cell r="N372">
            <v>6936.9</v>
          </cell>
          <cell r="P372">
            <v>10.5</v>
          </cell>
          <cell r="Q372">
            <v>0</v>
          </cell>
          <cell r="R372">
            <v>9</v>
          </cell>
          <cell r="S372">
            <v>54</v>
          </cell>
          <cell r="T372">
            <v>6926.4000000000005</v>
          </cell>
          <cell r="U372">
            <v>2077.92</v>
          </cell>
          <cell r="V372">
            <v>6936.9000000000005</v>
          </cell>
          <cell r="W372">
            <v>128.46111111111111</v>
          </cell>
          <cell r="X372">
            <v>2077.92</v>
          </cell>
          <cell r="Y372" t="str">
            <v>2011</v>
          </cell>
          <cell r="Z372" t="str">
            <v>Q2</v>
          </cell>
          <cell r="AA372">
            <v>0</v>
          </cell>
          <cell r="AB372">
            <v>0</v>
          </cell>
          <cell r="AC372" t="str">
            <v>01603</v>
          </cell>
          <cell r="AD372" t="str">
            <v>Susan Osbeck</v>
          </cell>
          <cell r="AE372">
            <v>0.3</v>
          </cell>
          <cell r="AG372">
            <v>0.3</v>
          </cell>
          <cell r="AH372" t="str">
            <v>PG&amp;E</v>
          </cell>
          <cell r="AL372" t="b">
            <v>0</v>
          </cell>
          <cell r="AN372" t="str">
            <v>X</v>
          </cell>
        </row>
        <row r="373">
          <cell r="A373" t="str">
            <v>Pacific Gas and Electric - WebMAY-11</v>
          </cell>
          <cell r="B373" t="b">
            <v>1</v>
          </cell>
          <cell r="C373">
            <v>5</v>
          </cell>
          <cell r="D373">
            <v>0</v>
          </cell>
          <cell r="E373" t="str">
            <v>Pacific Gas and Electric - Web</v>
          </cell>
          <cell r="F373" t="str">
            <v>2011 05</v>
          </cell>
          <cell r="G373" t="str">
            <v>MAY-11</v>
          </cell>
          <cell r="H373">
            <v>0</v>
          </cell>
          <cell r="I373">
            <v>135</v>
          </cell>
          <cell r="J373">
            <v>135</v>
          </cell>
          <cell r="K373">
            <v>132</v>
          </cell>
          <cell r="L373">
            <v>0</v>
          </cell>
          <cell r="M373">
            <v>3</v>
          </cell>
          <cell r="N373">
            <v>6370.62</v>
          </cell>
          <cell r="P373">
            <v>16.899999999999999</v>
          </cell>
          <cell r="Q373">
            <v>0</v>
          </cell>
          <cell r="R373">
            <v>15</v>
          </cell>
          <cell r="S373">
            <v>62</v>
          </cell>
          <cell r="T373">
            <v>6353.7199999999966</v>
          </cell>
          <cell r="U373">
            <v>1906.1159999999988</v>
          </cell>
          <cell r="V373">
            <v>6370.6199999999963</v>
          </cell>
          <cell r="W373">
            <v>102.75193548387091</v>
          </cell>
          <cell r="X373">
            <v>1906.1159999999988</v>
          </cell>
          <cell r="Y373" t="str">
            <v>2011</v>
          </cell>
          <cell r="Z373" t="str">
            <v>Q2</v>
          </cell>
          <cell r="AA373">
            <v>0</v>
          </cell>
          <cell r="AB373">
            <v>0</v>
          </cell>
          <cell r="AC373" t="str">
            <v>01603</v>
          </cell>
          <cell r="AD373" t="str">
            <v>Susan Osbeck</v>
          </cell>
          <cell r="AE373">
            <v>0.3</v>
          </cell>
          <cell r="AG373">
            <v>0.3</v>
          </cell>
          <cell r="AH373" t="str">
            <v>PG&amp;E</v>
          </cell>
          <cell r="AL373" t="b">
            <v>0</v>
          </cell>
          <cell r="AN373" t="str">
            <v>X</v>
          </cell>
        </row>
        <row r="374">
          <cell r="A374" t="str">
            <v>Pacific Gas and Electric - WebJUN-11</v>
          </cell>
          <cell r="B374" t="b">
            <v>1</v>
          </cell>
          <cell r="C374">
            <v>6</v>
          </cell>
          <cell r="D374">
            <v>0</v>
          </cell>
          <cell r="E374" t="str">
            <v>Pacific Gas and Electric - Web</v>
          </cell>
          <cell r="F374" t="str">
            <v>2011 06</v>
          </cell>
          <cell r="G374" t="str">
            <v>JUN-11</v>
          </cell>
          <cell r="H374">
            <v>0</v>
          </cell>
          <cell r="I374">
            <v>105</v>
          </cell>
          <cell r="J374">
            <v>105</v>
          </cell>
          <cell r="K374">
            <v>104</v>
          </cell>
          <cell r="L374">
            <v>0</v>
          </cell>
          <cell r="M374">
            <v>1</v>
          </cell>
          <cell r="N374">
            <v>4642.13</v>
          </cell>
          <cell r="P374">
            <v>6</v>
          </cell>
          <cell r="Q374">
            <v>0</v>
          </cell>
          <cell r="R374">
            <v>12</v>
          </cell>
          <cell r="S374">
            <v>55</v>
          </cell>
          <cell r="T374">
            <v>4636.1299999999992</v>
          </cell>
          <cell r="U374">
            <v>1390.8389999999997</v>
          </cell>
          <cell r="V374">
            <v>4642.1299999999992</v>
          </cell>
          <cell r="W374">
            <v>84.402363636363617</v>
          </cell>
          <cell r="X374">
            <v>1390.8389999999997</v>
          </cell>
          <cell r="Y374" t="str">
            <v>2011</v>
          </cell>
          <cell r="Z374" t="str">
            <v>Q2</v>
          </cell>
          <cell r="AA374">
            <v>0</v>
          </cell>
          <cell r="AB374">
            <v>0</v>
          </cell>
          <cell r="AC374" t="str">
            <v>01603</v>
          </cell>
          <cell r="AD374" t="str">
            <v>Susan Osbeck</v>
          </cell>
          <cell r="AE374">
            <v>0.3</v>
          </cell>
          <cell r="AG374">
            <v>0.3</v>
          </cell>
          <cell r="AH374" t="str">
            <v>PG&amp;E</v>
          </cell>
          <cell r="AL374" t="b">
            <v>0</v>
          </cell>
          <cell r="AN374" t="str">
            <v>X</v>
          </cell>
        </row>
        <row r="375">
          <cell r="A375" t="str">
            <v>Pacific Gas and Electric - WebJUL-11</v>
          </cell>
          <cell r="B375" t="b">
            <v>1</v>
          </cell>
          <cell r="C375">
            <v>7</v>
          </cell>
          <cell r="D375">
            <v>0</v>
          </cell>
          <cell r="E375" t="str">
            <v>Pacific Gas and Electric - Web</v>
          </cell>
          <cell r="F375" t="str">
            <v>2011 07</v>
          </cell>
          <cell r="G375" t="str">
            <v>JUL-11</v>
          </cell>
          <cell r="H375">
            <v>0</v>
          </cell>
          <cell r="I375">
            <v>121</v>
          </cell>
          <cell r="J375">
            <v>121</v>
          </cell>
          <cell r="K375">
            <v>121</v>
          </cell>
          <cell r="L375">
            <v>0</v>
          </cell>
          <cell r="M375">
            <v>0</v>
          </cell>
          <cell r="N375">
            <v>5724.67</v>
          </cell>
          <cell r="P375">
            <v>0</v>
          </cell>
          <cell r="Q375">
            <v>0</v>
          </cell>
          <cell r="R375">
            <v>16</v>
          </cell>
          <cell r="S375">
            <v>51</v>
          </cell>
          <cell r="T375">
            <v>5724.67</v>
          </cell>
          <cell r="U375">
            <v>1717.4010000000001</v>
          </cell>
          <cell r="V375">
            <v>5724.67</v>
          </cell>
          <cell r="W375">
            <v>112.24843137254902</v>
          </cell>
          <cell r="X375">
            <v>1717.4010000000001</v>
          </cell>
          <cell r="Y375" t="str">
            <v>2011</v>
          </cell>
          <cell r="Z375" t="str">
            <v>Q3</v>
          </cell>
          <cell r="AA375">
            <v>0</v>
          </cell>
          <cell r="AB375">
            <v>0</v>
          </cell>
          <cell r="AC375" t="str">
            <v>01603</v>
          </cell>
          <cell r="AD375" t="str">
            <v>Susan Osbeck</v>
          </cell>
          <cell r="AE375">
            <v>0.3</v>
          </cell>
          <cell r="AG375">
            <v>0.3</v>
          </cell>
          <cell r="AH375" t="str">
            <v>PG&amp;E</v>
          </cell>
          <cell r="AL375" t="b">
            <v>0</v>
          </cell>
          <cell r="AN375" t="str">
            <v>X</v>
          </cell>
        </row>
        <row r="376">
          <cell r="A376" t="str">
            <v>Portland GEJAN-11</v>
          </cell>
          <cell r="B376" t="b">
            <v>1</v>
          </cell>
          <cell r="C376">
            <v>1</v>
          </cell>
          <cell r="D376">
            <v>70</v>
          </cell>
          <cell r="E376" t="str">
            <v>Portland GE</v>
          </cell>
          <cell r="F376" t="str">
            <v>2011 01</v>
          </cell>
          <cell r="G376" t="str">
            <v>JAN-11</v>
          </cell>
          <cell r="H376">
            <v>0</v>
          </cell>
          <cell r="I376">
            <v>1105</v>
          </cell>
          <cell r="J376">
            <v>1175</v>
          </cell>
          <cell r="K376">
            <v>1099</v>
          </cell>
          <cell r="L376">
            <v>0</v>
          </cell>
          <cell r="M376">
            <v>6</v>
          </cell>
          <cell r="N376">
            <v>50253.35</v>
          </cell>
          <cell r="P376">
            <v>2325</v>
          </cell>
          <cell r="Q376">
            <v>0</v>
          </cell>
          <cell r="R376">
            <v>640</v>
          </cell>
          <cell r="S376">
            <v>437</v>
          </cell>
          <cell r="T376">
            <v>47928.35</v>
          </cell>
          <cell r="U376">
            <v>0</v>
          </cell>
          <cell r="V376">
            <v>50253.35</v>
          </cell>
          <cell r="W376">
            <v>114.9962242562929</v>
          </cell>
          <cell r="X376">
            <v>0</v>
          </cell>
          <cell r="Y376" t="str">
            <v>2011</v>
          </cell>
          <cell r="Z376" t="str">
            <v>Q1</v>
          </cell>
          <cell r="AA376">
            <v>0</v>
          </cell>
          <cell r="AB376">
            <v>0</v>
          </cell>
          <cell r="AC376" t="str">
            <v>01605</v>
          </cell>
          <cell r="AD376" t="str">
            <v>Susan Osbeck</v>
          </cell>
          <cell r="AH376" t="str">
            <v>Portland GE</v>
          </cell>
          <cell r="AL376" t="b">
            <v>0</v>
          </cell>
          <cell r="AN376" t="str">
            <v>X</v>
          </cell>
        </row>
        <row r="377">
          <cell r="A377" t="str">
            <v>Portland GEFEB-11</v>
          </cell>
          <cell r="B377" t="b">
            <v>1</v>
          </cell>
          <cell r="C377">
            <v>2</v>
          </cell>
          <cell r="D377">
            <v>57</v>
          </cell>
          <cell r="E377" t="str">
            <v>Portland GE</v>
          </cell>
          <cell r="F377" t="str">
            <v>2011 02</v>
          </cell>
          <cell r="G377" t="str">
            <v>FEB-11</v>
          </cell>
          <cell r="H377">
            <v>0</v>
          </cell>
          <cell r="I377">
            <v>1096</v>
          </cell>
          <cell r="J377">
            <v>1153</v>
          </cell>
          <cell r="K377">
            <v>1094</v>
          </cell>
          <cell r="L377">
            <v>0</v>
          </cell>
          <cell r="M377">
            <v>2</v>
          </cell>
          <cell r="N377">
            <v>50497.77</v>
          </cell>
          <cell r="P377">
            <v>515.80999999999995</v>
          </cell>
          <cell r="Q377">
            <v>0</v>
          </cell>
          <cell r="R377">
            <v>611</v>
          </cell>
          <cell r="S377">
            <v>400</v>
          </cell>
          <cell r="T377">
            <v>49981.960000000006</v>
          </cell>
          <cell r="U377">
            <v>0</v>
          </cell>
          <cell r="V377">
            <v>50497.770000000004</v>
          </cell>
          <cell r="W377">
            <v>126.24442500000001</v>
          </cell>
          <cell r="X377">
            <v>0</v>
          </cell>
          <cell r="Y377" t="str">
            <v>2011</v>
          </cell>
          <cell r="Z377" t="str">
            <v>Q1</v>
          </cell>
          <cell r="AA377">
            <v>0</v>
          </cell>
          <cell r="AB377">
            <v>0</v>
          </cell>
          <cell r="AC377" t="str">
            <v>01605</v>
          </cell>
          <cell r="AD377" t="str">
            <v>Susan Osbeck</v>
          </cell>
          <cell r="AH377" t="str">
            <v>Portland GE</v>
          </cell>
          <cell r="AL377" t="b">
            <v>0</v>
          </cell>
          <cell r="AN377" t="str">
            <v>X</v>
          </cell>
        </row>
        <row r="378">
          <cell r="A378" t="str">
            <v>Portland GEMAR-11</v>
          </cell>
          <cell r="B378" t="b">
            <v>1</v>
          </cell>
          <cell r="C378">
            <v>3</v>
          </cell>
          <cell r="D378">
            <v>79</v>
          </cell>
          <cell r="E378" t="str">
            <v>Portland GE</v>
          </cell>
          <cell r="F378" t="str">
            <v>2011 03</v>
          </cell>
          <cell r="G378" t="str">
            <v>MAR-11</v>
          </cell>
          <cell r="H378">
            <v>0</v>
          </cell>
          <cell r="I378">
            <v>1290</v>
          </cell>
          <cell r="J378">
            <v>1369</v>
          </cell>
          <cell r="K378">
            <v>1278</v>
          </cell>
          <cell r="L378">
            <v>0</v>
          </cell>
          <cell r="M378">
            <v>12</v>
          </cell>
          <cell r="N378">
            <v>49656.46</v>
          </cell>
          <cell r="P378">
            <v>613.48</v>
          </cell>
          <cell r="Q378">
            <v>0</v>
          </cell>
          <cell r="R378">
            <v>698</v>
          </cell>
          <cell r="S378">
            <v>476</v>
          </cell>
          <cell r="T378">
            <v>49042.979999999996</v>
          </cell>
          <cell r="U378">
            <v>0</v>
          </cell>
          <cell r="V378">
            <v>49656.46</v>
          </cell>
          <cell r="W378">
            <v>104.32029411764705</v>
          </cell>
          <cell r="X378">
            <v>0</v>
          </cell>
          <cell r="Y378" t="str">
            <v>2011</v>
          </cell>
          <cell r="Z378" t="str">
            <v>Q1</v>
          </cell>
          <cell r="AA378">
            <v>0</v>
          </cell>
          <cell r="AB378">
            <v>0</v>
          </cell>
          <cell r="AC378" t="str">
            <v>01605</v>
          </cell>
          <cell r="AD378" t="str">
            <v>Susan Osbeck</v>
          </cell>
          <cell r="AH378" t="str">
            <v>Portland GE</v>
          </cell>
          <cell r="AL378" t="b">
            <v>0</v>
          </cell>
          <cell r="AN378" t="str">
            <v>X</v>
          </cell>
        </row>
        <row r="379">
          <cell r="A379" t="str">
            <v>Portland GEAPR-11</v>
          </cell>
          <cell r="B379" t="b">
            <v>1</v>
          </cell>
          <cell r="C379">
            <v>4</v>
          </cell>
          <cell r="D379">
            <v>73</v>
          </cell>
          <cell r="E379" t="str">
            <v>Portland GE</v>
          </cell>
          <cell r="F379" t="str">
            <v>2011 04</v>
          </cell>
          <cell r="G379" t="str">
            <v>APR-11</v>
          </cell>
          <cell r="H379">
            <v>0</v>
          </cell>
          <cell r="I379">
            <v>1217</v>
          </cell>
          <cell r="J379">
            <v>1290</v>
          </cell>
          <cell r="K379">
            <v>1204</v>
          </cell>
          <cell r="L379">
            <v>0</v>
          </cell>
          <cell r="M379">
            <v>13</v>
          </cell>
          <cell r="N379">
            <v>42961</v>
          </cell>
          <cell r="P379">
            <v>2315.5</v>
          </cell>
          <cell r="Q379">
            <v>0</v>
          </cell>
          <cell r="R379">
            <v>660</v>
          </cell>
          <cell r="S379">
            <v>438</v>
          </cell>
          <cell r="T379">
            <v>40645.499999999993</v>
          </cell>
          <cell r="U379">
            <v>0</v>
          </cell>
          <cell r="V379">
            <v>42960.999999999993</v>
          </cell>
          <cell r="W379">
            <v>98.084474885844728</v>
          </cell>
          <cell r="X379">
            <v>4296.1000000000004</v>
          </cell>
          <cell r="Y379" t="str">
            <v>2011</v>
          </cell>
          <cell r="Z379" t="str">
            <v>Q2</v>
          </cell>
          <cell r="AA379">
            <v>0</v>
          </cell>
          <cell r="AB379">
            <v>0</v>
          </cell>
          <cell r="AC379" t="str">
            <v>01605</v>
          </cell>
          <cell r="AD379" t="str">
            <v>Susan Osbeck</v>
          </cell>
          <cell r="AH379" t="str">
            <v>Portland GE</v>
          </cell>
          <cell r="AL379" t="b">
            <v>0</v>
          </cell>
          <cell r="AN379" t="str">
            <v>X</v>
          </cell>
        </row>
        <row r="380">
          <cell r="A380" t="str">
            <v>Portland GEMAY-11</v>
          </cell>
          <cell r="B380" t="b">
            <v>1</v>
          </cell>
          <cell r="C380">
            <v>5</v>
          </cell>
          <cell r="D380">
            <v>82</v>
          </cell>
          <cell r="E380" t="str">
            <v>Portland GE</v>
          </cell>
          <cell r="F380" t="str">
            <v>2011 05</v>
          </cell>
          <cell r="G380" t="str">
            <v>MAY-11</v>
          </cell>
          <cell r="H380">
            <v>9143</v>
          </cell>
          <cell r="I380">
            <v>1407</v>
          </cell>
          <cell r="J380">
            <v>1489</v>
          </cell>
          <cell r="K380">
            <v>1400</v>
          </cell>
          <cell r="L380">
            <v>0.16285683036202558</v>
          </cell>
          <cell r="M380">
            <v>7</v>
          </cell>
          <cell r="N380">
            <v>55600.77</v>
          </cell>
          <cell r="P380">
            <v>1732.95</v>
          </cell>
          <cell r="Q380">
            <v>173.3</v>
          </cell>
          <cell r="R380">
            <v>773</v>
          </cell>
          <cell r="S380">
            <v>549</v>
          </cell>
          <cell r="T380">
            <v>53867.820000000014</v>
          </cell>
          <cell r="U380">
            <v>5386.78</v>
          </cell>
          <cell r="V380">
            <v>55600.770000000011</v>
          </cell>
          <cell r="W380">
            <v>101.27644808743172</v>
          </cell>
          <cell r="X380">
            <v>5560.08</v>
          </cell>
          <cell r="Y380" t="str">
            <v>2011</v>
          </cell>
          <cell r="Z380" t="str">
            <v>Q2</v>
          </cell>
          <cell r="AA380">
            <v>0</v>
          </cell>
          <cell r="AB380">
            <v>0</v>
          </cell>
          <cell r="AC380" t="str">
            <v>01605</v>
          </cell>
          <cell r="AD380" t="str">
            <v>Susan Osbeck</v>
          </cell>
          <cell r="AH380" t="str">
            <v>Portland GE</v>
          </cell>
          <cell r="AL380" t="b">
            <v>0</v>
          </cell>
          <cell r="AN380" t="str">
            <v>X</v>
          </cell>
        </row>
        <row r="381">
          <cell r="A381" t="str">
            <v>Portland GEJUN-11</v>
          </cell>
          <cell r="B381" t="b">
            <v>1</v>
          </cell>
          <cell r="C381">
            <v>6</v>
          </cell>
          <cell r="D381">
            <v>71</v>
          </cell>
          <cell r="E381" t="str">
            <v>Portland GE</v>
          </cell>
          <cell r="F381" t="str">
            <v>2011 06</v>
          </cell>
          <cell r="G381" t="str">
            <v>JUN-11</v>
          </cell>
          <cell r="H381">
            <v>0</v>
          </cell>
          <cell r="I381">
            <v>1519</v>
          </cell>
          <cell r="J381">
            <v>1590</v>
          </cell>
          <cell r="K381">
            <v>1510</v>
          </cell>
          <cell r="L381">
            <v>0</v>
          </cell>
          <cell r="M381">
            <v>9</v>
          </cell>
          <cell r="N381">
            <v>63895.74</v>
          </cell>
          <cell r="P381">
            <v>3643.48</v>
          </cell>
          <cell r="Q381">
            <v>364.35</v>
          </cell>
          <cell r="R381">
            <v>818</v>
          </cell>
          <cell r="S381">
            <v>592</v>
          </cell>
          <cell r="T381">
            <v>60252.260000000009</v>
          </cell>
          <cell r="U381">
            <v>6025.23</v>
          </cell>
          <cell r="V381">
            <v>63895.740000000013</v>
          </cell>
          <cell r="W381">
            <v>107.93199324324327</v>
          </cell>
          <cell r="X381">
            <v>6389.57</v>
          </cell>
          <cell r="Y381" t="str">
            <v>2011</v>
          </cell>
          <cell r="Z381" t="str">
            <v>Q2</v>
          </cell>
          <cell r="AA381">
            <v>0</v>
          </cell>
          <cell r="AB381">
            <v>0</v>
          </cell>
          <cell r="AC381" t="str">
            <v>01605</v>
          </cell>
          <cell r="AD381" t="str">
            <v>Susan Osbeck</v>
          </cell>
          <cell r="AH381" t="str">
            <v>Portland GE</v>
          </cell>
          <cell r="AL381" t="b">
            <v>0</v>
          </cell>
          <cell r="AN381" t="str">
            <v>X</v>
          </cell>
        </row>
        <row r="382">
          <cell r="A382" t="str">
            <v>Portland GEJUL-11</v>
          </cell>
          <cell r="B382" t="b">
            <v>1</v>
          </cell>
          <cell r="C382">
            <v>7</v>
          </cell>
          <cell r="D382">
            <v>85</v>
          </cell>
          <cell r="E382" t="str">
            <v>Portland GE</v>
          </cell>
          <cell r="F382" t="str">
            <v>2011 07</v>
          </cell>
          <cell r="G382" t="str">
            <v>JUL-11</v>
          </cell>
          <cell r="H382">
            <v>0</v>
          </cell>
          <cell r="I382">
            <v>1504</v>
          </cell>
          <cell r="J382">
            <v>1589</v>
          </cell>
          <cell r="K382">
            <v>1496</v>
          </cell>
          <cell r="L382">
            <v>0</v>
          </cell>
          <cell r="M382">
            <v>8</v>
          </cell>
          <cell r="N382">
            <v>58060.77</v>
          </cell>
          <cell r="P382">
            <v>1200</v>
          </cell>
          <cell r="Q382">
            <v>0</v>
          </cell>
          <cell r="R382">
            <v>740</v>
          </cell>
          <cell r="S382">
            <v>547</v>
          </cell>
          <cell r="T382">
            <v>56860.770000000019</v>
          </cell>
          <cell r="U382">
            <v>0</v>
          </cell>
          <cell r="V382">
            <v>58060.770000000019</v>
          </cell>
          <cell r="W382">
            <v>106.14400365630716</v>
          </cell>
          <cell r="X382">
            <v>0</v>
          </cell>
          <cell r="Y382" t="str">
            <v>2011</v>
          </cell>
          <cell r="Z382" t="str">
            <v>Q3</v>
          </cell>
          <cell r="AA382">
            <v>0</v>
          </cell>
          <cell r="AB382">
            <v>0</v>
          </cell>
          <cell r="AC382" t="str">
            <v>01605</v>
          </cell>
          <cell r="AD382" t="str">
            <v>Susan Osbeck</v>
          </cell>
          <cell r="AH382" t="str">
            <v>Portland GE</v>
          </cell>
          <cell r="AL382" t="b">
            <v>0</v>
          </cell>
          <cell r="AN382" t="str">
            <v>X</v>
          </cell>
        </row>
        <row r="383">
          <cell r="A383" t="str">
            <v>Portland General Electric - WebMAY-11</v>
          </cell>
          <cell r="B383" t="b">
            <v>1</v>
          </cell>
          <cell r="C383">
            <v>5</v>
          </cell>
          <cell r="D383">
            <v>0</v>
          </cell>
          <cell r="E383" t="str">
            <v>Portland General Electric - Web</v>
          </cell>
          <cell r="F383" t="str">
            <v>2011 05</v>
          </cell>
          <cell r="G383" t="str">
            <v>MAY-11</v>
          </cell>
          <cell r="H383">
            <v>0</v>
          </cell>
          <cell r="I383">
            <v>3</v>
          </cell>
          <cell r="J383">
            <v>3</v>
          </cell>
          <cell r="K383">
            <v>3</v>
          </cell>
          <cell r="L383">
            <v>0</v>
          </cell>
          <cell r="M383">
            <v>0</v>
          </cell>
          <cell r="N383">
            <v>179.77</v>
          </cell>
          <cell r="P383">
            <v>0</v>
          </cell>
          <cell r="Q383">
            <v>0</v>
          </cell>
          <cell r="R383">
            <v>3</v>
          </cell>
          <cell r="S383">
            <v>2</v>
          </cell>
          <cell r="T383">
            <v>179.77</v>
          </cell>
          <cell r="U383">
            <v>0</v>
          </cell>
          <cell r="V383">
            <v>179.77</v>
          </cell>
          <cell r="W383">
            <v>89.885000000000005</v>
          </cell>
          <cell r="X383">
            <v>0</v>
          </cell>
          <cell r="Y383" t="str">
            <v>2011</v>
          </cell>
          <cell r="Z383" t="str">
            <v>Q2</v>
          </cell>
          <cell r="AA383">
            <v>0</v>
          </cell>
          <cell r="AB383">
            <v>0</v>
          </cell>
          <cell r="AC383" t="str">
            <v>01008</v>
          </cell>
          <cell r="AD383" t="str">
            <v>Susan Osbeck</v>
          </cell>
          <cell r="AH383" t="str">
            <v>Portland GE</v>
          </cell>
          <cell r="AL383" t="b">
            <v>0</v>
          </cell>
          <cell r="AN383" t="str">
            <v>X</v>
          </cell>
        </row>
        <row r="384">
          <cell r="A384" t="str">
            <v>Portland General Electric - WebJUL-11</v>
          </cell>
          <cell r="B384" t="b">
            <v>1</v>
          </cell>
          <cell r="C384">
            <v>7</v>
          </cell>
          <cell r="D384">
            <v>0</v>
          </cell>
          <cell r="E384" t="str">
            <v>Portland General Electric - Web</v>
          </cell>
          <cell r="F384" t="str">
            <v>2011 07</v>
          </cell>
          <cell r="G384" t="str">
            <v>JUL-11</v>
          </cell>
          <cell r="H384">
            <v>0</v>
          </cell>
          <cell r="I384">
            <v>8</v>
          </cell>
          <cell r="J384">
            <v>8</v>
          </cell>
          <cell r="K384">
            <v>8</v>
          </cell>
          <cell r="L384">
            <v>0</v>
          </cell>
          <cell r="M384">
            <v>0</v>
          </cell>
          <cell r="N384">
            <v>229.97</v>
          </cell>
          <cell r="P384">
            <v>0</v>
          </cell>
          <cell r="Q384">
            <v>0</v>
          </cell>
          <cell r="R384">
            <v>1</v>
          </cell>
          <cell r="S384">
            <v>2</v>
          </cell>
          <cell r="T384">
            <v>229.97</v>
          </cell>
          <cell r="U384">
            <v>0</v>
          </cell>
          <cell r="V384">
            <v>229.97</v>
          </cell>
          <cell r="W384">
            <v>114.985</v>
          </cell>
          <cell r="X384">
            <v>0</v>
          </cell>
          <cell r="Y384" t="str">
            <v>2011</v>
          </cell>
          <cell r="Z384" t="str">
            <v>Q3</v>
          </cell>
          <cell r="AA384">
            <v>0</v>
          </cell>
          <cell r="AB384">
            <v>0</v>
          </cell>
          <cell r="AC384" t="str">
            <v>01008</v>
          </cell>
          <cell r="AD384" t="str">
            <v>Susan Osbeck</v>
          </cell>
          <cell r="AH384" t="str">
            <v>Portland GE</v>
          </cell>
          <cell r="AL384" t="b">
            <v>0</v>
          </cell>
          <cell r="AN384" t="str">
            <v>X</v>
          </cell>
        </row>
        <row r="385">
          <cell r="A385" t="str">
            <v>Progress Carolina - ShoppersMAY-11</v>
          </cell>
          <cell r="B385" t="b">
            <v>1</v>
          </cell>
          <cell r="C385">
            <v>5</v>
          </cell>
          <cell r="D385">
            <v>0</v>
          </cell>
          <cell r="E385" t="str">
            <v>Progress Carolina - Shoppers</v>
          </cell>
          <cell r="F385" t="str">
            <v>2011 05</v>
          </cell>
          <cell r="G385" t="str">
            <v>MAY-11</v>
          </cell>
          <cell r="H385">
            <v>0</v>
          </cell>
          <cell r="I385">
            <v>281</v>
          </cell>
          <cell r="J385">
            <v>281</v>
          </cell>
          <cell r="K385">
            <v>274</v>
          </cell>
          <cell r="L385">
            <v>0</v>
          </cell>
          <cell r="M385">
            <v>7</v>
          </cell>
          <cell r="N385">
            <v>3116.92</v>
          </cell>
          <cell r="P385">
            <v>0</v>
          </cell>
          <cell r="Q385">
            <v>0</v>
          </cell>
          <cell r="R385">
            <v>91</v>
          </cell>
          <cell r="S385">
            <v>24</v>
          </cell>
          <cell r="T385">
            <v>3116.9199999999987</v>
          </cell>
          <cell r="U385">
            <v>0</v>
          </cell>
          <cell r="V385">
            <v>3116.9199999999987</v>
          </cell>
          <cell r="W385">
            <v>129.87166666666661</v>
          </cell>
          <cell r="X385">
            <v>281</v>
          </cell>
          <cell r="Y385" t="str">
            <v>2011</v>
          </cell>
          <cell r="Z385" t="str">
            <v>Q2</v>
          </cell>
          <cell r="AA385">
            <v>0</v>
          </cell>
          <cell r="AB385">
            <v>0</v>
          </cell>
          <cell r="AC385" t="str">
            <v>01410</v>
          </cell>
          <cell r="AE385">
            <v>0</v>
          </cell>
          <cell r="AF385">
            <v>1</v>
          </cell>
          <cell r="AG385">
            <v>0</v>
          </cell>
          <cell r="AL385" t="b">
            <v>0</v>
          </cell>
          <cell r="AN385" t="str">
            <v>X</v>
          </cell>
        </row>
        <row r="386">
          <cell r="A386" t="str">
            <v>Progress Carolina - ShoppersJUN-11</v>
          </cell>
          <cell r="B386" t="b">
            <v>1</v>
          </cell>
          <cell r="C386">
            <v>6</v>
          </cell>
          <cell r="D386">
            <v>0</v>
          </cell>
          <cell r="E386" t="str">
            <v>Progress Carolina - Shoppers</v>
          </cell>
          <cell r="F386" t="str">
            <v>2011 06</v>
          </cell>
          <cell r="G386" t="str">
            <v>JUN-11</v>
          </cell>
          <cell r="H386">
            <v>0</v>
          </cell>
          <cell r="I386">
            <v>566</v>
          </cell>
          <cell r="J386">
            <v>566</v>
          </cell>
          <cell r="K386">
            <v>561</v>
          </cell>
          <cell r="L386">
            <v>0</v>
          </cell>
          <cell r="M386">
            <v>5</v>
          </cell>
          <cell r="N386">
            <v>3569.14</v>
          </cell>
          <cell r="P386">
            <v>0</v>
          </cell>
          <cell r="Q386">
            <v>0</v>
          </cell>
          <cell r="R386">
            <v>122</v>
          </cell>
          <cell r="S386">
            <v>23</v>
          </cell>
          <cell r="T386">
            <v>3569.14</v>
          </cell>
          <cell r="U386">
            <v>0</v>
          </cell>
          <cell r="V386">
            <v>3569.14</v>
          </cell>
          <cell r="W386">
            <v>155.18</v>
          </cell>
          <cell r="X386">
            <v>0</v>
          </cell>
          <cell r="Y386" t="str">
            <v>2011</v>
          </cell>
          <cell r="Z386" t="str">
            <v>Q2</v>
          </cell>
          <cell r="AA386">
            <v>0</v>
          </cell>
          <cell r="AB386">
            <v>0</v>
          </cell>
          <cell r="AC386" t="str">
            <v>01410</v>
          </cell>
          <cell r="AE386">
            <v>0</v>
          </cell>
          <cell r="AF386">
            <v>1</v>
          </cell>
          <cell r="AG386">
            <v>0</v>
          </cell>
          <cell r="AL386" t="b">
            <v>0</v>
          </cell>
          <cell r="AN386" t="str">
            <v>X</v>
          </cell>
        </row>
        <row r="387">
          <cell r="A387" t="str">
            <v>Progress Carolina - ShoppersJUL-11</v>
          </cell>
          <cell r="B387" t="b">
            <v>1</v>
          </cell>
          <cell r="C387">
            <v>7</v>
          </cell>
          <cell r="D387">
            <v>0</v>
          </cell>
          <cell r="E387" t="str">
            <v>Progress Carolina - Shoppers</v>
          </cell>
          <cell r="F387" t="str">
            <v>2011 07</v>
          </cell>
          <cell r="G387" t="str">
            <v>JUL-11</v>
          </cell>
          <cell r="H387">
            <v>0</v>
          </cell>
          <cell r="I387">
            <v>505</v>
          </cell>
          <cell r="J387">
            <v>505</v>
          </cell>
          <cell r="K387">
            <v>499</v>
          </cell>
          <cell r="L387">
            <v>0</v>
          </cell>
          <cell r="M387">
            <v>6</v>
          </cell>
          <cell r="N387">
            <v>5246.05</v>
          </cell>
          <cell r="P387">
            <v>0</v>
          </cell>
          <cell r="Q387">
            <v>0</v>
          </cell>
          <cell r="R387">
            <v>88</v>
          </cell>
          <cell r="S387">
            <v>34</v>
          </cell>
          <cell r="T387">
            <v>5246.0499999999993</v>
          </cell>
          <cell r="U387">
            <v>0</v>
          </cell>
          <cell r="V387">
            <v>5246.0499999999993</v>
          </cell>
          <cell r="W387">
            <v>154.2955882352941</v>
          </cell>
          <cell r="X387">
            <v>0</v>
          </cell>
          <cell r="Y387" t="str">
            <v>2011</v>
          </cell>
          <cell r="Z387" t="str">
            <v>Q3</v>
          </cell>
          <cell r="AA387">
            <v>0</v>
          </cell>
          <cell r="AB387">
            <v>0</v>
          </cell>
          <cell r="AC387" t="str">
            <v>01410</v>
          </cell>
          <cell r="AE387">
            <v>0</v>
          </cell>
          <cell r="AF387">
            <v>1</v>
          </cell>
          <cell r="AG387">
            <v>0</v>
          </cell>
          <cell r="AL387" t="b">
            <v>0</v>
          </cell>
          <cell r="AN387" t="str">
            <v>X</v>
          </cell>
        </row>
        <row r="388">
          <cell r="A388" t="str">
            <v>Progress Energy - CarolinasJAN-11</v>
          </cell>
          <cell r="B388" t="b">
            <v>1</v>
          </cell>
          <cell r="C388">
            <v>1</v>
          </cell>
          <cell r="D388">
            <v>187</v>
          </cell>
          <cell r="E388" t="str">
            <v>Progress Energy - Carolinas</v>
          </cell>
          <cell r="F388" t="str">
            <v>2011 01</v>
          </cell>
          <cell r="G388" t="str">
            <v>JAN-11</v>
          </cell>
          <cell r="H388">
            <v>12248</v>
          </cell>
          <cell r="I388">
            <v>9600</v>
          </cell>
          <cell r="J388">
            <v>9787</v>
          </cell>
          <cell r="K388">
            <v>9350</v>
          </cell>
          <cell r="L388">
            <v>0.79906923579359901</v>
          </cell>
          <cell r="M388">
            <v>250</v>
          </cell>
          <cell r="N388">
            <v>94785.39</v>
          </cell>
          <cell r="O388">
            <v>1798</v>
          </cell>
          <cell r="P388">
            <v>1349</v>
          </cell>
          <cell r="Q388">
            <v>0</v>
          </cell>
          <cell r="R388">
            <v>2250</v>
          </cell>
          <cell r="S388">
            <v>1039</v>
          </cell>
          <cell r="T388">
            <v>93436.39</v>
          </cell>
          <cell r="U388">
            <v>0</v>
          </cell>
          <cell r="V388">
            <v>94785.39</v>
          </cell>
          <cell r="W388">
            <v>91.22751684311838</v>
          </cell>
          <cell r="X388">
            <v>0</v>
          </cell>
          <cell r="Y388" t="str">
            <v>2011</v>
          </cell>
          <cell r="Z388" t="str">
            <v>Q1</v>
          </cell>
          <cell r="AA388">
            <v>0</v>
          </cell>
          <cell r="AB388">
            <v>0</v>
          </cell>
          <cell r="AC388" t="str">
            <v>01611</v>
          </cell>
          <cell r="AD388" t="str">
            <v>Lynn Morris</v>
          </cell>
          <cell r="AH388" t="str">
            <v>Progress Carolinas</v>
          </cell>
          <cell r="AL388" t="b">
            <v>0</v>
          </cell>
          <cell r="AN388" t="str">
            <v>X</v>
          </cell>
        </row>
        <row r="389">
          <cell r="A389" t="str">
            <v>Progress Energy - CarolinasFEB-11</v>
          </cell>
          <cell r="B389" t="b">
            <v>1</v>
          </cell>
          <cell r="C389">
            <v>2</v>
          </cell>
          <cell r="D389">
            <v>224</v>
          </cell>
          <cell r="E389" t="str">
            <v>Progress Energy - Carolinas</v>
          </cell>
          <cell r="F389" t="str">
            <v>2011 02</v>
          </cell>
          <cell r="G389" t="str">
            <v>FEB-11</v>
          </cell>
          <cell r="H389">
            <v>16325</v>
          </cell>
          <cell r="I389">
            <v>12959</v>
          </cell>
          <cell r="J389">
            <v>13183</v>
          </cell>
          <cell r="K389">
            <v>12875</v>
          </cell>
          <cell r="L389">
            <v>0.80753445635528331</v>
          </cell>
          <cell r="M389">
            <v>84</v>
          </cell>
          <cell r="N389">
            <v>199163.3</v>
          </cell>
          <cell r="O389">
            <v>5143</v>
          </cell>
          <cell r="P389">
            <v>9892.2699999999986</v>
          </cell>
          <cell r="Q389">
            <v>0</v>
          </cell>
          <cell r="R389">
            <v>3639</v>
          </cell>
          <cell r="S389">
            <v>1551</v>
          </cell>
          <cell r="T389">
            <v>189271.02999999991</v>
          </cell>
          <cell r="U389">
            <v>0</v>
          </cell>
          <cell r="V389">
            <v>199163.2999999999</v>
          </cell>
          <cell r="W389">
            <v>128.40960670535134</v>
          </cell>
          <cell r="X389">
            <v>0</v>
          </cell>
          <cell r="Y389" t="str">
            <v>2011</v>
          </cell>
          <cell r="Z389" t="str">
            <v>Q1</v>
          </cell>
          <cell r="AA389">
            <v>0</v>
          </cell>
          <cell r="AB389">
            <v>0</v>
          </cell>
          <cell r="AC389" t="str">
            <v>01611</v>
          </cell>
          <cell r="AD389" t="str">
            <v>Lynn Morris</v>
          </cell>
          <cell r="AH389" t="str">
            <v>Progress Carolinas</v>
          </cell>
          <cell r="AL389" t="b">
            <v>0</v>
          </cell>
          <cell r="AN389" t="str">
            <v>X</v>
          </cell>
        </row>
        <row r="390">
          <cell r="A390" t="str">
            <v>Progress Energy - CarolinasMAR-11</v>
          </cell>
          <cell r="B390" t="b">
            <v>1</v>
          </cell>
          <cell r="C390">
            <v>3</v>
          </cell>
          <cell r="D390">
            <v>292</v>
          </cell>
          <cell r="E390" t="str">
            <v>Progress Energy - Carolinas</v>
          </cell>
          <cell r="F390" t="str">
            <v>2011 03</v>
          </cell>
          <cell r="G390" t="str">
            <v>MAR-11</v>
          </cell>
          <cell r="H390">
            <v>17460</v>
          </cell>
          <cell r="I390">
            <v>14413</v>
          </cell>
          <cell r="J390">
            <v>14705</v>
          </cell>
          <cell r="K390">
            <v>14193</v>
          </cell>
          <cell r="L390">
            <v>0.84221076746849943</v>
          </cell>
          <cell r="M390">
            <v>220</v>
          </cell>
          <cell r="N390">
            <v>231329.22</v>
          </cell>
          <cell r="O390">
            <v>5902</v>
          </cell>
          <cell r="P390">
            <v>11097.339999999998</v>
          </cell>
          <cell r="Q390">
            <v>0</v>
          </cell>
          <cell r="R390">
            <v>3796</v>
          </cell>
          <cell r="S390">
            <v>1835</v>
          </cell>
          <cell r="T390">
            <v>220231.88000000003</v>
          </cell>
          <cell r="U390">
            <v>0</v>
          </cell>
          <cell r="V390">
            <v>231329.22000000003</v>
          </cell>
          <cell r="W390">
            <v>126.06497002724797</v>
          </cell>
          <cell r="X390">
            <v>11011.59</v>
          </cell>
          <cell r="Y390" t="str">
            <v>2011</v>
          </cell>
          <cell r="Z390" t="str">
            <v>Q1</v>
          </cell>
          <cell r="AA390">
            <v>0</v>
          </cell>
          <cell r="AB390">
            <v>0</v>
          </cell>
          <cell r="AC390" t="str">
            <v>01611</v>
          </cell>
          <cell r="AD390" t="str">
            <v>Lynn Morris</v>
          </cell>
          <cell r="AH390" t="str">
            <v>Progress Carolinas</v>
          </cell>
          <cell r="AL390" t="b">
            <v>0</v>
          </cell>
          <cell r="AN390" t="str">
            <v>X</v>
          </cell>
        </row>
        <row r="391">
          <cell r="A391" t="str">
            <v>Progress Energy - CarolinasAPR-11</v>
          </cell>
          <cell r="B391" t="b">
            <v>1</v>
          </cell>
          <cell r="C391">
            <v>4</v>
          </cell>
          <cell r="D391">
            <v>182</v>
          </cell>
          <cell r="E391" t="str">
            <v>Progress Energy - Carolinas</v>
          </cell>
          <cell r="F391" t="str">
            <v>2011 04</v>
          </cell>
          <cell r="G391" t="str">
            <v>APR-11</v>
          </cell>
          <cell r="H391">
            <v>15403</v>
          </cell>
          <cell r="I391">
            <v>12723</v>
          </cell>
          <cell r="J391">
            <v>12905</v>
          </cell>
          <cell r="K391">
            <v>12669</v>
          </cell>
          <cell r="L391">
            <v>0.83782380055833283</v>
          </cell>
          <cell r="M391">
            <v>54</v>
          </cell>
          <cell r="N391">
            <v>216704.52</v>
          </cell>
          <cell r="O391">
            <v>5953</v>
          </cell>
          <cell r="P391">
            <v>11043.9</v>
          </cell>
          <cell r="Q391">
            <v>0</v>
          </cell>
          <cell r="R391">
            <v>3349</v>
          </cell>
          <cell r="S391">
            <v>1644</v>
          </cell>
          <cell r="T391">
            <v>205660.62</v>
          </cell>
          <cell r="U391">
            <v>0</v>
          </cell>
          <cell r="V391">
            <v>216704.52</v>
          </cell>
          <cell r="W391">
            <v>131.815401459854</v>
          </cell>
          <cell r="X391">
            <v>0</v>
          </cell>
          <cell r="Y391" t="str">
            <v>2011</v>
          </cell>
          <cell r="Z391" t="str">
            <v>Q2</v>
          </cell>
          <cell r="AA391">
            <v>0</v>
          </cell>
          <cell r="AB391">
            <v>0</v>
          </cell>
          <cell r="AC391" t="str">
            <v>01611</v>
          </cell>
          <cell r="AD391" t="str">
            <v>Lynn Morris</v>
          </cell>
          <cell r="AH391" t="str">
            <v>Progress Carolinas</v>
          </cell>
          <cell r="AL391" t="b">
            <v>0</v>
          </cell>
          <cell r="AN391" t="str">
            <v>X</v>
          </cell>
        </row>
        <row r="392">
          <cell r="A392" t="str">
            <v>Progress Energy - CarolinasMAY-11</v>
          </cell>
          <cell r="B392" t="b">
            <v>1</v>
          </cell>
          <cell r="C392">
            <v>5</v>
          </cell>
          <cell r="D392">
            <v>250</v>
          </cell>
          <cell r="E392" t="str">
            <v>Progress Energy - Carolinas</v>
          </cell>
          <cell r="F392" t="str">
            <v>2011 05</v>
          </cell>
          <cell r="G392" t="str">
            <v>MAY-11</v>
          </cell>
          <cell r="H392">
            <v>17337</v>
          </cell>
          <cell r="I392">
            <v>14506</v>
          </cell>
          <cell r="J392">
            <v>14756</v>
          </cell>
          <cell r="K392">
            <v>14321</v>
          </cell>
          <cell r="L392">
            <v>0.85112764607486879</v>
          </cell>
          <cell r="M392">
            <v>185</v>
          </cell>
          <cell r="N392">
            <v>219247.86</v>
          </cell>
          <cell r="O392">
            <v>8081</v>
          </cell>
          <cell r="P392">
            <v>20693.849999999999</v>
          </cell>
          <cell r="Q392">
            <v>0</v>
          </cell>
          <cell r="R392">
            <v>3653</v>
          </cell>
          <cell r="S392">
            <v>1809</v>
          </cell>
          <cell r="T392">
            <v>198554.01000000015</v>
          </cell>
          <cell r="U392">
            <v>0</v>
          </cell>
          <cell r="V392">
            <v>219247.86000000016</v>
          </cell>
          <cell r="W392">
            <v>121.19837479270323</v>
          </cell>
          <cell r="X392">
            <v>0</v>
          </cell>
          <cell r="Y392" t="str">
            <v>2011</v>
          </cell>
          <cell r="Z392" t="str">
            <v>Q2</v>
          </cell>
          <cell r="AA392">
            <v>0</v>
          </cell>
          <cell r="AB392">
            <v>0</v>
          </cell>
          <cell r="AC392" t="str">
            <v>01611</v>
          </cell>
          <cell r="AD392" t="str">
            <v>Lynn Morris</v>
          </cell>
          <cell r="AH392" t="str">
            <v>Progress Carolinas</v>
          </cell>
          <cell r="AL392" t="b">
            <v>0</v>
          </cell>
          <cell r="AN392" t="str">
            <v>X</v>
          </cell>
        </row>
        <row r="393">
          <cell r="A393" t="str">
            <v>Progress Energy - CarolinasJUN-11</v>
          </cell>
          <cell r="B393" t="b">
            <v>1</v>
          </cell>
          <cell r="C393">
            <v>6</v>
          </cell>
          <cell r="D393">
            <v>282</v>
          </cell>
          <cell r="E393" t="str">
            <v>Progress Energy - Carolinas</v>
          </cell>
          <cell r="F393" t="str">
            <v>2011 06</v>
          </cell>
          <cell r="G393" t="str">
            <v>JUN-11</v>
          </cell>
          <cell r="H393">
            <v>19713</v>
          </cell>
          <cell r="I393">
            <v>16256</v>
          </cell>
          <cell r="J393">
            <v>16538</v>
          </cell>
          <cell r="K393">
            <v>16011</v>
          </cell>
          <cell r="L393">
            <v>0</v>
          </cell>
          <cell r="M393">
            <v>245</v>
          </cell>
          <cell r="N393">
            <v>250632.51</v>
          </cell>
          <cell r="O393">
            <v>7321</v>
          </cell>
          <cell r="P393">
            <v>36111.78</v>
          </cell>
          <cell r="Q393">
            <v>0</v>
          </cell>
          <cell r="R393">
            <v>3753</v>
          </cell>
          <cell r="S393">
            <v>1888</v>
          </cell>
          <cell r="T393">
            <v>214520.72999999986</v>
          </cell>
          <cell r="U393">
            <v>0</v>
          </cell>
          <cell r="V393">
            <v>250632.50999999986</v>
          </cell>
          <cell r="W393">
            <v>132.75027012711857</v>
          </cell>
          <cell r="X393">
            <v>0</v>
          </cell>
          <cell r="Y393" t="str">
            <v>2011</v>
          </cell>
          <cell r="Z393" t="str">
            <v>Q2</v>
          </cell>
          <cell r="AA393">
            <v>0</v>
          </cell>
          <cell r="AB393">
            <v>0</v>
          </cell>
          <cell r="AC393" t="str">
            <v>01611</v>
          </cell>
          <cell r="AD393" t="str">
            <v>Lynn Morris</v>
          </cell>
          <cell r="AH393" t="str">
            <v>Progress Carolinas</v>
          </cell>
          <cell r="AL393" t="b">
            <v>0</v>
          </cell>
          <cell r="AN393" t="str">
            <v>X</v>
          </cell>
        </row>
        <row r="394">
          <cell r="A394" t="str">
            <v>Progress Energy - CarolinasJUL-11</v>
          </cell>
          <cell r="B394" t="b">
            <v>1</v>
          </cell>
          <cell r="C394">
            <v>7</v>
          </cell>
          <cell r="D394">
            <v>358</v>
          </cell>
          <cell r="E394" t="str">
            <v>Progress Energy - Carolinas</v>
          </cell>
          <cell r="F394" t="str">
            <v>2011 07</v>
          </cell>
          <cell r="G394" t="str">
            <v>JUL-11</v>
          </cell>
          <cell r="H394">
            <v>19078</v>
          </cell>
          <cell r="I394">
            <v>15819</v>
          </cell>
          <cell r="J394">
            <v>16177</v>
          </cell>
          <cell r="K394">
            <v>15096</v>
          </cell>
          <cell r="L394">
            <v>0.84794003564314913</v>
          </cell>
          <cell r="M394">
            <v>723</v>
          </cell>
          <cell r="N394">
            <v>233008.36</v>
          </cell>
          <cell r="O394">
            <v>0</v>
          </cell>
          <cell r="P394">
            <v>8703</v>
          </cell>
          <cell r="Q394">
            <v>0</v>
          </cell>
          <cell r="R394">
            <v>3329</v>
          </cell>
          <cell r="S394">
            <v>1888</v>
          </cell>
          <cell r="T394">
            <v>224305.36</v>
          </cell>
          <cell r="U394">
            <v>0</v>
          </cell>
          <cell r="V394">
            <v>233008.36</v>
          </cell>
          <cell r="W394">
            <v>123.41544491525423</v>
          </cell>
          <cell r="X394">
            <v>0</v>
          </cell>
          <cell r="Y394" t="str">
            <v>2011</v>
          </cell>
          <cell r="Z394" t="str">
            <v>Q3</v>
          </cell>
          <cell r="AA394">
            <v>0</v>
          </cell>
          <cell r="AB394">
            <v>0</v>
          </cell>
          <cell r="AC394" t="str">
            <v>01611</v>
          </cell>
          <cell r="AD394" t="str">
            <v>Lynn Morris</v>
          </cell>
          <cell r="AH394" t="str">
            <v>Progress Carolinas</v>
          </cell>
          <cell r="AL394" t="b">
            <v>0</v>
          </cell>
          <cell r="AN394" t="str">
            <v>X</v>
          </cell>
        </row>
        <row r="395">
          <cell r="A395" t="str">
            <v>Progress Energy - FloridaJAN-11</v>
          </cell>
          <cell r="B395" t="b">
            <v>1</v>
          </cell>
          <cell r="C395">
            <v>1</v>
          </cell>
          <cell r="D395">
            <v>248</v>
          </cell>
          <cell r="E395" t="str">
            <v>Progress Energy - Florida</v>
          </cell>
          <cell r="F395" t="str">
            <v>2011 01</v>
          </cell>
          <cell r="G395" t="str">
            <v>JAN-11</v>
          </cell>
          <cell r="H395">
            <v>19908</v>
          </cell>
          <cell r="I395">
            <v>14671</v>
          </cell>
          <cell r="J395">
            <v>14919</v>
          </cell>
          <cell r="K395">
            <v>14456</v>
          </cell>
          <cell r="L395">
            <v>0.74939722724532853</v>
          </cell>
          <cell r="M395">
            <v>215</v>
          </cell>
          <cell r="N395">
            <v>213231.84</v>
          </cell>
          <cell r="O395">
            <v>8968</v>
          </cell>
          <cell r="P395">
            <v>6726</v>
          </cell>
          <cell r="Q395">
            <v>0</v>
          </cell>
          <cell r="R395">
            <v>4158</v>
          </cell>
          <cell r="S395">
            <v>2300</v>
          </cell>
          <cell r="T395">
            <v>206505.84</v>
          </cell>
          <cell r="U395">
            <v>0</v>
          </cell>
          <cell r="V395">
            <v>213231.84</v>
          </cell>
          <cell r="W395">
            <v>92.709495652173914</v>
          </cell>
          <cell r="X395">
            <v>0</v>
          </cell>
          <cell r="Y395" t="str">
            <v>2011</v>
          </cell>
          <cell r="Z395" t="str">
            <v>Q1</v>
          </cell>
          <cell r="AA395">
            <v>0</v>
          </cell>
          <cell r="AB395">
            <v>0</v>
          </cell>
          <cell r="AC395" t="str">
            <v>01615</v>
          </cell>
          <cell r="AD395" t="str">
            <v>Lynn Morris</v>
          </cell>
          <cell r="AH395" t="str">
            <v>Progress Florida</v>
          </cell>
          <cell r="AL395" t="b">
            <v>0</v>
          </cell>
          <cell r="AN395" t="str">
            <v>X</v>
          </cell>
        </row>
        <row r="396">
          <cell r="A396" t="str">
            <v>Progress Energy - FloridaFEB-11</v>
          </cell>
          <cell r="B396" t="b">
            <v>1</v>
          </cell>
          <cell r="C396">
            <v>2</v>
          </cell>
          <cell r="D396">
            <v>320</v>
          </cell>
          <cell r="E396" t="str">
            <v>Progress Energy - Florida</v>
          </cell>
          <cell r="F396" t="str">
            <v>2011 02</v>
          </cell>
          <cell r="G396" t="str">
            <v>FEB-11</v>
          </cell>
          <cell r="H396">
            <v>22922</v>
          </cell>
          <cell r="I396">
            <v>18545</v>
          </cell>
          <cell r="J396">
            <v>18865</v>
          </cell>
          <cell r="K396">
            <v>18538</v>
          </cell>
          <cell r="L396">
            <v>0.82300846348486167</v>
          </cell>
          <cell r="M396">
            <v>7</v>
          </cell>
          <cell r="N396">
            <v>313924.59000000003</v>
          </cell>
          <cell r="O396">
            <v>7246</v>
          </cell>
          <cell r="P396">
            <v>16086.039999999997</v>
          </cell>
          <cell r="Q396">
            <v>0</v>
          </cell>
          <cell r="R396">
            <v>5952</v>
          </cell>
          <cell r="S396">
            <v>3281</v>
          </cell>
          <cell r="T396">
            <v>297838.54999999976</v>
          </cell>
          <cell r="U396">
            <v>0</v>
          </cell>
          <cell r="V396">
            <v>313924.58999999973</v>
          </cell>
          <cell r="W396">
            <v>95.679545870161462</v>
          </cell>
          <cell r="X396">
            <v>0</v>
          </cell>
          <cell r="Y396" t="str">
            <v>2011</v>
          </cell>
          <cell r="Z396" t="str">
            <v>Q1</v>
          </cell>
          <cell r="AA396">
            <v>0</v>
          </cell>
          <cell r="AB396">
            <v>0</v>
          </cell>
          <cell r="AC396" t="str">
            <v>01615</v>
          </cell>
          <cell r="AD396" t="str">
            <v>Lynn Morris</v>
          </cell>
          <cell r="AH396" t="str">
            <v>Progress Florida</v>
          </cell>
          <cell r="AL396" t="b">
            <v>0</v>
          </cell>
          <cell r="AN396" t="str">
            <v>X</v>
          </cell>
        </row>
        <row r="397">
          <cell r="A397" t="str">
            <v>Progress Energy - FloridaMAR-11</v>
          </cell>
          <cell r="B397" t="b">
            <v>1</v>
          </cell>
          <cell r="C397">
            <v>3</v>
          </cell>
          <cell r="D397">
            <v>328</v>
          </cell>
          <cell r="E397" t="str">
            <v>Progress Energy - Florida</v>
          </cell>
          <cell r="F397" t="str">
            <v>2011 03</v>
          </cell>
          <cell r="G397" t="str">
            <v>MAR-11</v>
          </cell>
          <cell r="H397">
            <v>23658</v>
          </cell>
          <cell r="I397">
            <v>20279</v>
          </cell>
          <cell r="J397">
            <v>20607</v>
          </cell>
          <cell r="K397">
            <v>20259</v>
          </cell>
          <cell r="L397">
            <v>0.87103728125792546</v>
          </cell>
          <cell r="M397">
            <v>20</v>
          </cell>
          <cell r="N397">
            <v>388914.8</v>
          </cell>
          <cell r="O397">
            <v>14111</v>
          </cell>
          <cell r="P397">
            <v>22665.219999999998</v>
          </cell>
          <cell r="Q397">
            <v>0</v>
          </cell>
          <cell r="R397">
            <v>6610</v>
          </cell>
          <cell r="S397">
            <v>3825</v>
          </cell>
          <cell r="T397">
            <v>366249.5799999999</v>
          </cell>
          <cell r="U397">
            <v>0</v>
          </cell>
          <cell r="V397">
            <v>388914.79999999987</v>
          </cell>
          <cell r="W397">
            <v>101.6770718954248</v>
          </cell>
          <cell r="X397">
            <v>54448.07</v>
          </cell>
          <cell r="Y397" t="str">
            <v>2011</v>
          </cell>
          <cell r="Z397" t="str">
            <v>Q1</v>
          </cell>
          <cell r="AA397">
            <v>0</v>
          </cell>
          <cell r="AB397">
            <v>0</v>
          </cell>
          <cell r="AC397" t="str">
            <v>01615</v>
          </cell>
          <cell r="AD397" t="str">
            <v>Lynn Morris</v>
          </cell>
          <cell r="AH397" t="str">
            <v>Progress Florida</v>
          </cell>
          <cell r="AL397" t="b">
            <v>0</v>
          </cell>
          <cell r="AN397" t="str">
            <v>X</v>
          </cell>
        </row>
        <row r="398">
          <cell r="A398" t="str">
            <v>Progress Energy - FloridaAPR-11</v>
          </cell>
          <cell r="B398" t="b">
            <v>1</v>
          </cell>
          <cell r="C398">
            <v>4</v>
          </cell>
          <cell r="D398">
            <v>265</v>
          </cell>
          <cell r="E398" t="str">
            <v>Progress Energy - Florida</v>
          </cell>
          <cell r="F398" t="str">
            <v>2011 04</v>
          </cell>
          <cell r="G398" t="str">
            <v>APR-11</v>
          </cell>
          <cell r="H398">
            <v>20993</v>
          </cell>
          <cell r="I398">
            <v>17549</v>
          </cell>
          <cell r="J398">
            <v>17814</v>
          </cell>
          <cell r="K398">
            <v>17546</v>
          </cell>
          <cell r="L398">
            <v>0.84856857047587286</v>
          </cell>
          <cell r="M398">
            <v>3</v>
          </cell>
          <cell r="N398">
            <v>340707.21</v>
          </cell>
          <cell r="O398">
            <v>12847</v>
          </cell>
          <cell r="P398">
            <v>22050.84</v>
          </cell>
          <cell r="Q398">
            <v>0</v>
          </cell>
          <cell r="R398">
            <v>5649</v>
          </cell>
          <cell r="S398">
            <v>3240</v>
          </cell>
          <cell r="T398">
            <v>318656.37</v>
          </cell>
          <cell r="U398">
            <v>0</v>
          </cell>
          <cell r="V398">
            <v>340707.21</v>
          </cell>
          <cell r="W398">
            <v>105.1565462962963</v>
          </cell>
          <cell r="X398">
            <v>0</v>
          </cell>
          <cell r="Y398" t="str">
            <v>2011</v>
          </cell>
          <cell r="Z398" t="str">
            <v>Q2</v>
          </cell>
          <cell r="AA398">
            <v>0</v>
          </cell>
          <cell r="AB398">
            <v>0</v>
          </cell>
          <cell r="AC398" t="str">
            <v>01615</v>
          </cell>
          <cell r="AD398" t="str">
            <v>Lynn Morris</v>
          </cell>
          <cell r="AH398" t="str">
            <v>Progress Florida</v>
          </cell>
          <cell r="AL398" t="b">
            <v>0</v>
          </cell>
          <cell r="AN398" t="str">
            <v>X</v>
          </cell>
        </row>
        <row r="399">
          <cell r="A399" t="str">
            <v>Progress Energy - FloridaMAY-11</v>
          </cell>
          <cell r="B399" t="b">
            <v>1</v>
          </cell>
          <cell r="C399">
            <v>5</v>
          </cell>
          <cell r="D399">
            <v>332</v>
          </cell>
          <cell r="E399" t="str">
            <v>Progress Energy - Florida</v>
          </cell>
          <cell r="F399" t="str">
            <v>2011 05</v>
          </cell>
          <cell r="G399" t="str">
            <v>MAY-11</v>
          </cell>
          <cell r="H399">
            <v>21811</v>
          </cell>
          <cell r="I399">
            <v>18453</v>
          </cell>
          <cell r="J399">
            <v>18785</v>
          </cell>
          <cell r="K399">
            <v>18344</v>
          </cell>
          <cell r="L399">
            <v>0.8612626656274357</v>
          </cell>
          <cell r="M399">
            <v>109</v>
          </cell>
          <cell r="N399">
            <v>349352.99</v>
          </cell>
          <cell r="O399">
            <v>15960</v>
          </cell>
          <cell r="P399">
            <v>38066.69</v>
          </cell>
          <cell r="Q399">
            <v>0</v>
          </cell>
          <cell r="R399">
            <v>5448</v>
          </cell>
          <cell r="S399">
            <v>3259</v>
          </cell>
          <cell r="T399">
            <v>311286.30000000016</v>
          </cell>
          <cell r="U399">
            <v>0</v>
          </cell>
          <cell r="V399">
            <v>349352.99000000017</v>
          </cell>
          <cell r="W399">
            <v>107.19637618901508</v>
          </cell>
          <cell r="X399">
            <v>0</v>
          </cell>
          <cell r="Y399" t="str">
            <v>2011</v>
          </cell>
          <cell r="Z399" t="str">
            <v>Q2</v>
          </cell>
          <cell r="AA399">
            <v>0</v>
          </cell>
          <cell r="AB399">
            <v>0</v>
          </cell>
          <cell r="AC399" t="str">
            <v>01615</v>
          </cell>
          <cell r="AD399" t="str">
            <v>Lynn Morris</v>
          </cell>
          <cell r="AH399" t="str">
            <v>Progress Florida</v>
          </cell>
          <cell r="AL399" t="b">
            <v>0</v>
          </cell>
          <cell r="AN399" t="str">
            <v>X</v>
          </cell>
        </row>
        <row r="400">
          <cell r="A400" t="str">
            <v>Progress Energy - FloridaJUN-11</v>
          </cell>
          <cell r="B400" t="b">
            <v>1</v>
          </cell>
          <cell r="C400">
            <v>6</v>
          </cell>
          <cell r="D400">
            <v>307</v>
          </cell>
          <cell r="E400" t="str">
            <v>Progress Energy - Florida</v>
          </cell>
          <cell r="F400" t="str">
            <v>2011 06</v>
          </cell>
          <cell r="G400" t="str">
            <v>JUN-11</v>
          </cell>
          <cell r="H400">
            <v>0</v>
          </cell>
          <cell r="I400">
            <v>19494</v>
          </cell>
          <cell r="J400">
            <v>19801</v>
          </cell>
          <cell r="K400">
            <v>19249</v>
          </cell>
          <cell r="L400">
            <v>0</v>
          </cell>
          <cell r="M400">
            <v>245</v>
          </cell>
          <cell r="N400">
            <v>376825.9</v>
          </cell>
          <cell r="O400">
            <v>14415</v>
          </cell>
          <cell r="P400">
            <v>60408.160000000003</v>
          </cell>
          <cell r="Q400">
            <v>0</v>
          </cell>
          <cell r="R400">
            <v>5225</v>
          </cell>
          <cell r="S400">
            <v>3110</v>
          </cell>
          <cell r="T400">
            <v>316417.74</v>
          </cell>
          <cell r="U400">
            <v>0</v>
          </cell>
          <cell r="V400">
            <v>376825.9</v>
          </cell>
          <cell r="W400">
            <v>121.165884244373</v>
          </cell>
          <cell r="X400">
            <v>49502.5</v>
          </cell>
          <cell r="Y400" t="str">
            <v>2011</v>
          </cell>
          <cell r="Z400" t="str">
            <v>Q2</v>
          </cell>
          <cell r="AA400">
            <v>0</v>
          </cell>
          <cell r="AB400">
            <v>0</v>
          </cell>
          <cell r="AC400" t="str">
            <v>01615</v>
          </cell>
          <cell r="AD400" t="str">
            <v>Lynn Morris</v>
          </cell>
          <cell r="AH400" t="str">
            <v>Progress Florida</v>
          </cell>
          <cell r="AL400" t="b">
            <v>0</v>
          </cell>
          <cell r="AN400" t="str">
            <v>X</v>
          </cell>
        </row>
        <row r="401">
          <cell r="A401" t="str">
            <v>Progress Energy - FloridaJUL-11</v>
          </cell>
          <cell r="B401" t="b">
            <v>1</v>
          </cell>
          <cell r="C401">
            <v>7</v>
          </cell>
          <cell r="D401">
            <v>333</v>
          </cell>
          <cell r="E401" t="str">
            <v>Progress Energy - Florida</v>
          </cell>
          <cell r="F401" t="str">
            <v>2011 07</v>
          </cell>
          <cell r="G401" t="str">
            <v>JUL-11</v>
          </cell>
          <cell r="H401">
            <v>23540</v>
          </cell>
          <cell r="I401">
            <v>19112</v>
          </cell>
          <cell r="J401">
            <v>19445</v>
          </cell>
          <cell r="K401">
            <v>18463</v>
          </cell>
          <cell r="L401">
            <v>0.82604078164825834</v>
          </cell>
          <cell r="M401">
            <v>649</v>
          </cell>
          <cell r="N401">
            <v>342256.94</v>
          </cell>
          <cell r="O401">
            <v>0</v>
          </cell>
          <cell r="P401">
            <v>14310</v>
          </cell>
          <cell r="Q401">
            <v>0</v>
          </cell>
          <cell r="R401">
            <v>4845</v>
          </cell>
          <cell r="S401">
            <v>3012</v>
          </cell>
          <cell r="T401">
            <v>327946.94000000024</v>
          </cell>
          <cell r="U401">
            <v>0</v>
          </cell>
          <cell r="V401">
            <v>342256.94000000024</v>
          </cell>
          <cell r="W401">
            <v>113.63112217795492</v>
          </cell>
          <cell r="X401">
            <v>0</v>
          </cell>
          <cell r="Y401" t="str">
            <v>2011</v>
          </cell>
          <cell r="Z401" t="str">
            <v>Q3</v>
          </cell>
          <cell r="AA401">
            <v>0</v>
          </cell>
          <cell r="AB401">
            <v>0</v>
          </cell>
          <cell r="AC401" t="str">
            <v>01615</v>
          </cell>
          <cell r="AD401" t="str">
            <v>Lynn Morris</v>
          </cell>
          <cell r="AH401" t="str">
            <v>Progress Florida</v>
          </cell>
          <cell r="AL401" t="b">
            <v>0</v>
          </cell>
          <cell r="AN401" t="str">
            <v>X</v>
          </cell>
        </row>
        <row r="402">
          <cell r="A402" t="str">
            <v>Progress Energy - WebJAN-11</v>
          </cell>
          <cell r="B402" t="b">
            <v>1</v>
          </cell>
          <cell r="C402">
            <v>1</v>
          </cell>
          <cell r="D402">
            <v>0</v>
          </cell>
          <cell r="E402" t="str">
            <v>Progress Energy - Web</v>
          </cell>
          <cell r="F402" t="str">
            <v>2011 01</v>
          </cell>
          <cell r="G402" t="str">
            <v>JAN-11</v>
          </cell>
          <cell r="H402">
            <v>0</v>
          </cell>
          <cell r="I402">
            <v>96</v>
          </cell>
          <cell r="J402">
            <v>96</v>
          </cell>
          <cell r="K402">
            <v>93</v>
          </cell>
          <cell r="L402">
            <v>0</v>
          </cell>
          <cell r="M402">
            <v>3</v>
          </cell>
          <cell r="N402">
            <v>1093.1199999999999</v>
          </cell>
          <cell r="P402">
            <v>0</v>
          </cell>
          <cell r="Q402">
            <v>0</v>
          </cell>
          <cell r="R402">
            <v>3</v>
          </cell>
          <cell r="S402">
            <v>11</v>
          </cell>
          <cell r="T402">
            <v>1093.1199999999999</v>
          </cell>
          <cell r="U402">
            <v>0</v>
          </cell>
          <cell r="V402">
            <v>1093.1199999999999</v>
          </cell>
          <cell r="W402">
            <v>99.374545454545441</v>
          </cell>
          <cell r="X402">
            <v>0</v>
          </cell>
          <cell r="Y402" t="str">
            <v>2011</v>
          </cell>
          <cell r="Z402" t="str">
            <v>Q1</v>
          </cell>
          <cell r="AA402">
            <v>0</v>
          </cell>
          <cell r="AB402">
            <v>0</v>
          </cell>
          <cell r="AC402" t="str">
            <v>01612</v>
          </cell>
          <cell r="AD402" t="str">
            <v>Lynn Morris</v>
          </cell>
          <cell r="AH402" t="str">
            <v>Progress Carolinas</v>
          </cell>
          <cell r="AL402" t="b">
            <v>0</v>
          </cell>
          <cell r="AN402" t="str">
            <v>X</v>
          </cell>
        </row>
        <row r="403">
          <cell r="A403" t="str">
            <v>Progress Energy - WebFEB-11</v>
          </cell>
          <cell r="B403" t="b">
            <v>1</v>
          </cell>
          <cell r="C403">
            <v>2</v>
          </cell>
          <cell r="D403">
            <v>0</v>
          </cell>
          <cell r="E403" t="str">
            <v>Progress Energy - Web</v>
          </cell>
          <cell r="F403" t="str">
            <v>2011 02</v>
          </cell>
          <cell r="G403" t="str">
            <v>FEB-11</v>
          </cell>
          <cell r="H403">
            <v>0</v>
          </cell>
          <cell r="I403">
            <v>101</v>
          </cell>
          <cell r="J403">
            <v>101</v>
          </cell>
          <cell r="K403">
            <v>101</v>
          </cell>
          <cell r="L403">
            <v>0</v>
          </cell>
          <cell r="M403">
            <v>0</v>
          </cell>
          <cell r="N403">
            <v>2668.71</v>
          </cell>
          <cell r="P403">
            <v>3</v>
          </cell>
          <cell r="Q403">
            <v>0</v>
          </cell>
          <cell r="R403">
            <v>3</v>
          </cell>
          <cell r="S403">
            <v>28</v>
          </cell>
          <cell r="T403">
            <v>2665.71</v>
          </cell>
          <cell r="U403">
            <v>0</v>
          </cell>
          <cell r="V403">
            <v>2668.71</v>
          </cell>
          <cell r="W403">
            <v>95.311071428571424</v>
          </cell>
          <cell r="X403">
            <v>0</v>
          </cell>
          <cell r="Y403" t="str">
            <v>2011</v>
          </cell>
          <cell r="Z403" t="str">
            <v>Q1</v>
          </cell>
          <cell r="AA403">
            <v>0</v>
          </cell>
          <cell r="AB403">
            <v>0</v>
          </cell>
          <cell r="AC403" t="str">
            <v>01612</v>
          </cell>
          <cell r="AD403" t="str">
            <v>Lynn Morris</v>
          </cell>
          <cell r="AH403" t="str">
            <v>Progress Carolinas</v>
          </cell>
          <cell r="AL403" t="b">
            <v>0</v>
          </cell>
          <cell r="AN403" t="str">
            <v>X</v>
          </cell>
        </row>
        <row r="404">
          <cell r="A404" t="str">
            <v>Progress Energy - WebMAR-11</v>
          </cell>
          <cell r="B404" t="b">
            <v>1</v>
          </cell>
          <cell r="C404">
            <v>3</v>
          </cell>
          <cell r="D404">
            <v>0</v>
          </cell>
          <cell r="E404" t="str">
            <v>Progress Energy - Web</v>
          </cell>
          <cell r="F404" t="str">
            <v>2011 03</v>
          </cell>
          <cell r="G404" t="str">
            <v>MAR-11</v>
          </cell>
          <cell r="H404">
            <v>0</v>
          </cell>
          <cell r="I404">
            <v>99</v>
          </cell>
          <cell r="J404">
            <v>99</v>
          </cell>
          <cell r="K404">
            <v>99</v>
          </cell>
          <cell r="L404">
            <v>0</v>
          </cell>
          <cell r="M404">
            <v>0</v>
          </cell>
          <cell r="N404">
            <v>1641.46</v>
          </cell>
          <cell r="P404">
            <v>3</v>
          </cell>
          <cell r="Q404">
            <v>0</v>
          </cell>
          <cell r="R404">
            <v>2</v>
          </cell>
          <cell r="S404">
            <v>17</v>
          </cell>
          <cell r="T404">
            <v>1638.46</v>
          </cell>
          <cell r="U404">
            <v>0</v>
          </cell>
          <cell r="V404">
            <v>1641.46</v>
          </cell>
          <cell r="W404">
            <v>96.5564705882353</v>
          </cell>
          <cell r="X404">
            <v>82.07</v>
          </cell>
          <cell r="Y404" t="str">
            <v>2011</v>
          </cell>
          <cell r="Z404" t="str">
            <v>Q1</v>
          </cell>
          <cell r="AA404">
            <v>0</v>
          </cell>
          <cell r="AB404">
            <v>0</v>
          </cell>
          <cell r="AC404" t="str">
            <v>01612</v>
          </cell>
          <cell r="AD404" t="str">
            <v>Lynn Morris</v>
          </cell>
          <cell r="AH404" t="str">
            <v>Progress Carolinas</v>
          </cell>
          <cell r="AL404" t="b">
            <v>0</v>
          </cell>
          <cell r="AN404" t="str">
            <v>X</v>
          </cell>
        </row>
        <row r="405">
          <cell r="A405" t="str">
            <v>Progress Energy - WebAPR-11</v>
          </cell>
          <cell r="B405" t="b">
            <v>1</v>
          </cell>
          <cell r="C405">
            <v>4</v>
          </cell>
          <cell r="D405">
            <v>0</v>
          </cell>
          <cell r="E405" t="str">
            <v>Progress Energy - Web</v>
          </cell>
          <cell r="F405" t="str">
            <v>2011 04</v>
          </cell>
          <cell r="G405" t="str">
            <v>APR-11</v>
          </cell>
          <cell r="H405">
            <v>0</v>
          </cell>
          <cell r="I405">
            <v>135</v>
          </cell>
          <cell r="J405">
            <v>135</v>
          </cell>
          <cell r="K405">
            <v>135</v>
          </cell>
          <cell r="L405">
            <v>0</v>
          </cell>
          <cell r="M405">
            <v>0</v>
          </cell>
          <cell r="N405">
            <v>2276.71</v>
          </cell>
          <cell r="P405">
            <v>10.5</v>
          </cell>
          <cell r="Q405">
            <v>0</v>
          </cell>
          <cell r="R405">
            <v>6</v>
          </cell>
          <cell r="S405">
            <v>22</v>
          </cell>
          <cell r="T405">
            <v>2266.21</v>
          </cell>
          <cell r="U405">
            <v>0</v>
          </cell>
          <cell r="V405">
            <v>2276.71</v>
          </cell>
          <cell r="W405">
            <v>103.48681818181818</v>
          </cell>
          <cell r="X405">
            <v>0</v>
          </cell>
          <cell r="Y405" t="str">
            <v>2011</v>
          </cell>
          <cell r="Z405" t="str">
            <v>Q2</v>
          </cell>
          <cell r="AA405">
            <v>0</v>
          </cell>
          <cell r="AB405">
            <v>0</v>
          </cell>
          <cell r="AC405" t="str">
            <v>01612</v>
          </cell>
          <cell r="AD405" t="str">
            <v>Lynn Morris</v>
          </cell>
          <cell r="AH405" t="str">
            <v>Progress Carolinas</v>
          </cell>
          <cell r="AL405" t="b">
            <v>0</v>
          </cell>
          <cell r="AN405" t="str">
            <v>X</v>
          </cell>
        </row>
        <row r="406">
          <cell r="A406" t="str">
            <v>Progress Energy - WebMAY-11</v>
          </cell>
          <cell r="B406" t="b">
            <v>1</v>
          </cell>
          <cell r="C406">
            <v>5</v>
          </cell>
          <cell r="D406">
            <v>0</v>
          </cell>
          <cell r="E406" t="str">
            <v>Progress Energy - Web</v>
          </cell>
          <cell r="F406" t="str">
            <v>2011 05</v>
          </cell>
          <cell r="G406" t="str">
            <v>MAY-11</v>
          </cell>
          <cell r="H406">
            <v>0</v>
          </cell>
          <cell r="I406">
            <v>125</v>
          </cell>
          <cell r="J406">
            <v>125</v>
          </cell>
          <cell r="K406">
            <v>123</v>
          </cell>
          <cell r="L406">
            <v>0</v>
          </cell>
          <cell r="M406">
            <v>2</v>
          </cell>
          <cell r="N406">
            <v>3342.41</v>
          </cell>
          <cell r="P406">
            <v>6.95</v>
          </cell>
          <cell r="Q406">
            <v>0</v>
          </cell>
          <cell r="R406">
            <v>8</v>
          </cell>
          <cell r="S406">
            <v>28</v>
          </cell>
          <cell r="T406">
            <v>3335.46</v>
          </cell>
          <cell r="U406">
            <v>0</v>
          </cell>
          <cell r="V406">
            <v>3342.41</v>
          </cell>
          <cell r="W406">
            <v>119.37178571428571</v>
          </cell>
          <cell r="X406">
            <v>0</v>
          </cell>
          <cell r="Y406" t="str">
            <v>2011</v>
          </cell>
          <cell r="Z406" t="str">
            <v>Q2</v>
          </cell>
          <cell r="AA406">
            <v>0</v>
          </cell>
          <cell r="AB406">
            <v>0</v>
          </cell>
          <cell r="AC406" t="str">
            <v>01612</v>
          </cell>
          <cell r="AD406" t="str">
            <v>Lynn Morris</v>
          </cell>
          <cell r="AH406" t="str">
            <v>Progress Carolinas</v>
          </cell>
          <cell r="AL406" t="b">
            <v>0</v>
          </cell>
          <cell r="AN406" t="str">
            <v>X</v>
          </cell>
        </row>
        <row r="407">
          <cell r="A407" t="str">
            <v>Progress Energy - WebJUN-11</v>
          </cell>
          <cell r="B407" t="b">
            <v>1</v>
          </cell>
          <cell r="C407">
            <v>6</v>
          </cell>
          <cell r="D407">
            <v>0</v>
          </cell>
          <cell r="E407" t="str">
            <v>Progress Energy - Web</v>
          </cell>
          <cell r="F407" t="str">
            <v>2011 06</v>
          </cell>
          <cell r="G407" t="str">
            <v>JUN-11</v>
          </cell>
          <cell r="H407">
            <v>0</v>
          </cell>
          <cell r="I407">
            <v>144</v>
          </cell>
          <cell r="J407">
            <v>144</v>
          </cell>
          <cell r="K407">
            <v>144</v>
          </cell>
          <cell r="L407">
            <v>0</v>
          </cell>
          <cell r="M407">
            <v>0</v>
          </cell>
          <cell r="N407">
            <v>6038.71</v>
          </cell>
          <cell r="P407">
            <v>6</v>
          </cell>
          <cell r="Q407">
            <v>0</v>
          </cell>
          <cell r="R407">
            <v>21</v>
          </cell>
          <cell r="S407">
            <v>41</v>
          </cell>
          <cell r="T407">
            <v>6032.7099999999982</v>
          </cell>
          <cell r="U407">
            <v>0</v>
          </cell>
          <cell r="V407">
            <v>6038.7099999999982</v>
          </cell>
          <cell r="W407">
            <v>147.28560975609753</v>
          </cell>
          <cell r="X407">
            <v>1086.97</v>
          </cell>
          <cell r="Y407" t="str">
            <v>2011</v>
          </cell>
          <cell r="Z407" t="str">
            <v>Q2</v>
          </cell>
          <cell r="AA407">
            <v>0</v>
          </cell>
          <cell r="AB407">
            <v>0</v>
          </cell>
          <cell r="AC407" t="str">
            <v>01612</v>
          </cell>
          <cell r="AD407" t="str">
            <v>Lynn Morris</v>
          </cell>
          <cell r="AH407" t="str">
            <v>Progress Carolinas</v>
          </cell>
          <cell r="AL407" t="b">
            <v>0</v>
          </cell>
          <cell r="AN407" t="str">
            <v>X</v>
          </cell>
        </row>
        <row r="408">
          <cell r="A408" t="str">
            <v>Progress Energy - WebJUL-11</v>
          </cell>
          <cell r="B408" t="b">
            <v>1</v>
          </cell>
          <cell r="C408">
            <v>7</v>
          </cell>
          <cell r="D408">
            <v>0</v>
          </cell>
          <cell r="E408" t="str">
            <v>Progress Energy - Web</v>
          </cell>
          <cell r="F408" t="str">
            <v>2011 07</v>
          </cell>
          <cell r="G408" t="str">
            <v>JUL-11</v>
          </cell>
          <cell r="H408">
            <v>0</v>
          </cell>
          <cell r="I408">
            <v>168</v>
          </cell>
          <cell r="J408">
            <v>168</v>
          </cell>
          <cell r="K408">
            <v>168</v>
          </cell>
          <cell r="L408">
            <v>0</v>
          </cell>
          <cell r="M408">
            <v>0</v>
          </cell>
          <cell r="N408">
            <v>4057.02</v>
          </cell>
          <cell r="P408">
            <v>0</v>
          </cell>
          <cell r="Q408">
            <v>0</v>
          </cell>
          <cell r="R408">
            <v>18</v>
          </cell>
          <cell r="S408">
            <v>40</v>
          </cell>
          <cell r="T408">
            <v>4057.0199999999986</v>
          </cell>
          <cell r="U408">
            <v>0</v>
          </cell>
          <cell r="V408">
            <v>4057.0199999999986</v>
          </cell>
          <cell r="W408">
            <v>101.42549999999997</v>
          </cell>
          <cell r="X408">
            <v>0</v>
          </cell>
          <cell r="Y408" t="str">
            <v>2011</v>
          </cell>
          <cell r="Z408" t="str">
            <v>Q3</v>
          </cell>
          <cell r="AA408">
            <v>0</v>
          </cell>
          <cell r="AB408">
            <v>0</v>
          </cell>
          <cell r="AC408" t="str">
            <v>01612</v>
          </cell>
          <cell r="AD408" t="str">
            <v>Lynn Morris</v>
          </cell>
          <cell r="AH408" t="str">
            <v>Progress Carolinas</v>
          </cell>
          <cell r="AL408" t="b">
            <v>0</v>
          </cell>
          <cell r="AN408" t="str">
            <v>X</v>
          </cell>
        </row>
        <row r="409">
          <cell r="A409" t="str">
            <v>Progress Florida - ShoppersMAY-11</v>
          </cell>
          <cell r="B409" t="b">
            <v>1</v>
          </cell>
          <cell r="C409">
            <v>5</v>
          </cell>
          <cell r="D409">
            <v>26</v>
          </cell>
          <cell r="E409" t="str">
            <v>Progress Florida - Shoppers</v>
          </cell>
          <cell r="F409" t="str">
            <v>2011 05</v>
          </cell>
          <cell r="G409" t="str">
            <v>MAY-11</v>
          </cell>
          <cell r="H409">
            <v>0</v>
          </cell>
          <cell r="I409">
            <v>432</v>
          </cell>
          <cell r="J409">
            <v>458</v>
          </cell>
          <cell r="K409">
            <v>428</v>
          </cell>
          <cell r="L409">
            <v>0</v>
          </cell>
          <cell r="M409">
            <v>4</v>
          </cell>
          <cell r="N409">
            <v>5309.19</v>
          </cell>
          <cell r="P409">
            <v>0</v>
          </cell>
          <cell r="Q409">
            <v>0</v>
          </cell>
          <cell r="R409">
            <v>108</v>
          </cell>
          <cell r="S409">
            <v>34</v>
          </cell>
          <cell r="T409">
            <v>5309.1900000000014</v>
          </cell>
          <cell r="U409">
            <v>0</v>
          </cell>
          <cell r="V409">
            <v>5309.1900000000014</v>
          </cell>
          <cell r="W409">
            <v>156.15264705882356</v>
          </cell>
          <cell r="X409">
            <v>458</v>
          </cell>
          <cell r="Y409" t="str">
            <v>2011</v>
          </cell>
          <cell r="Z409" t="str">
            <v>Q2</v>
          </cell>
          <cell r="AA409">
            <v>0</v>
          </cell>
          <cell r="AB409">
            <v>0</v>
          </cell>
          <cell r="AC409" t="str">
            <v>01411</v>
          </cell>
          <cell r="AE409">
            <v>0</v>
          </cell>
          <cell r="AF409">
            <v>1</v>
          </cell>
          <cell r="AG409">
            <v>0</v>
          </cell>
          <cell r="AL409" t="b">
            <v>0</v>
          </cell>
          <cell r="AN409" t="str">
            <v>X</v>
          </cell>
        </row>
        <row r="410">
          <cell r="A410" t="str">
            <v>Progress Florida - ShoppersJUN-11</v>
          </cell>
          <cell r="B410" t="b">
            <v>1</v>
          </cell>
          <cell r="C410">
            <v>6</v>
          </cell>
          <cell r="D410">
            <v>27</v>
          </cell>
          <cell r="E410" t="str">
            <v>Progress Florida - Shoppers</v>
          </cell>
          <cell r="F410" t="str">
            <v>2011 06</v>
          </cell>
          <cell r="G410" t="str">
            <v>JUN-11</v>
          </cell>
          <cell r="H410">
            <v>0</v>
          </cell>
          <cell r="I410">
            <v>578</v>
          </cell>
          <cell r="J410">
            <v>605</v>
          </cell>
          <cell r="K410">
            <v>575</v>
          </cell>
          <cell r="L410">
            <v>0</v>
          </cell>
          <cell r="M410">
            <v>3</v>
          </cell>
          <cell r="N410">
            <v>5046.68</v>
          </cell>
          <cell r="P410">
            <v>0</v>
          </cell>
          <cell r="Q410">
            <v>0</v>
          </cell>
          <cell r="R410">
            <v>127</v>
          </cell>
          <cell r="S410">
            <v>24</v>
          </cell>
          <cell r="T410">
            <v>5046.68</v>
          </cell>
          <cell r="U410">
            <v>0</v>
          </cell>
          <cell r="V410">
            <v>5046.68</v>
          </cell>
          <cell r="W410">
            <v>210.27833333333334</v>
          </cell>
          <cell r="X410">
            <v>0</v>
          </cell>
          <cell r="Y410" t="str">
            <v>2011</v>
          </cell>
          <cell r="Z410" t="str">
            <v>Q2</v>
          </cell>
          <cell r="AA410">
            <v>0</v>
          </cell>
          <cell r="AB410">
            <v>0</v>
          </cell>
          <cell r="AC410" t="str">
            <v>01411</v>
          </cell>
          <cell r="AE410">
            <v>0</v>
          </cell>
          <cell r="AF410">
            <v>1</v>
          </cell>
          <cell r="AG410">
            <v>0</v>
          </cell>
          <cell r="AL410" t="b">
            <v>0</v>
          </cell>
          <cell r="AN410" t="str">
            <v>X</v>
          </cell>
        </row>
        <row r="411">
          <cell r="A411" t="str">
            <v>Progress Florida - ShoppersJUL-11</v>
          </cell>
          <cell r="B411" t="b">
            <v>1</v>
          </cell>
          <cell r="C411">
            <v>7</v>
          </cell>
          <cell r="D411">
            <v>17</v>
          </cell>
          <cell r="E411" t="str">
            <v>Progress Florida - Shoppers</v>
          </cell>
          <cell r="F411" t="str">
            <v>2011 07</v>
          </cell>
          <cell r="G411" t="str">
            <v>JUL-11</v>
          </cell>
          <cell r="H411">
            <v>0</v>
          </cell>
          <cell r="I411">
            <v>537</v>
          </cell>
          <cell r="J411">
            <v>554</v>
          </cell>
          <cell r="K411">
            <v>524</v>
          </cell>
          <cell r="L411">
            <v>0</v>
          </cell>
          <cell r="M411">
            <v>13</v>
          </cell>
          <cell r="N411">
            <v>5566.1</v>
          </cell>
          <cell r="P411">
            <v>0</v>
          </cell>
          <cell r="Q411">
            <v>0</v>
          </cell>
          <cell r="R411">
            <v>83</v>
          </cell>
          <cell r="S411">
            <v>35</v>
          </cell>
          <cell r="T411">
            <v>5566.1</v>
          </cell>
          <cell r="U411">
            <v>0</v>
          </cell>
          <cell r="V411">
            <v>5566.1</v>
          </cell>
          <cell r="W411">
            <v>159.03142857142859</v>
          </cell>
          <cell r="X411">
            <v>0</v>
          </cell>
          <cell r="Y411" t="str">
            <v>2011</v>
          </cell>
          <cell r="Z411" t="str">
            <v>Q3</v>
          </cell>
          <cell r="AA411">
            <v>0</v>
          </cell>
          <cell r="AB411">
            <v>0</v>
          </cell>
          <cell r="AC411" t="str">
            <v>01411</v>
          </cell>
          <cell r="AE411">
            <v>0</v>
          </cell>
          <cell r="AF411">
            <v>1</v>
          </cell>
          <cell r="AG411">
            <v>0</v>
          </cell>
          <cell r="AL411" t="b">
            <v>0</v>
          </cell>
          <cell r="AN411" t="str">
            <v>X</v>
          </cell>
        </row>
        <row r="412">
          <cell r="A412" t="str">
            <v>Progress Shoppers-CarolinaMAR-11</v>
          </cell>
          <cell r="B412" t="b">
            <v>1</v>
          </cell>
          <cell r="C412">
            <v>3</v>
          </cell>
          <cell r="D412">
            <v>0</v>
          </cell>
          <cell r="E412" t="str">
            <v>Progress Shoppers-Carolina</v>
          </cell>
          <cell r="F412" t="str">
            <v>2011 03</v>
          </cell>
          <cell r="G412" t="str">
            <v>MAR-11</v>
          </cell>
          <cell r="H412">
            <v>0</v>
          </cell>
          <cell r="I412">
            <v>4</v>
          </cell>
          <cell r="J412">
            <v>4</v>
          </cell>
          <cell r="K412">
            <v>1</v>
          </cell>
          <cell r="L412">
            <v>0</v>
          </cell>
          <cell r="M412">
            <v>3</v>
          </cell>
          <cell r="N412">
            <v>534.26</v>
          </cell>
          <cell r="P412">
            <v>12</v>
          </cell>
          <cell r="Q412">
            <v>0</v>
          </cell>
          <cell r="R412">
            <v>2</v>
          </cell>
          <cell r="S412">
            <v>0</v>
          </cell>
          <cell r="T412">
            <v>522.26</v>
          </cell>
          <cell r="U412">
            <v>0</v>
          </cell>
          <cell r="V412">
            <v>534.26</v>
          </cell>
          <cell r="W412">
            <v>0</v>
          </cell>
          <cell r="X412">
            <v>0</v>
          </cell>
          <cell r="Y412" t="str">
            <v>2011</v>
          </cell>
          <cell r="Z412" t="str">
            <v>Q1</v>
          </cell>
          <cell r="AA412">
            <v>0</v>
          </cell>
          <cell r="AB412">
            <v>0</v>
          </cell>
          <cell r="AC412" t="str">
            <v>01410</v>
          </cell>
          <cell r="AE412">
            <v>0</v>
          </cell>
          <cell r="AF412">
            <v>1</v>
          </cell>
          <cell r="AG412">
            <v>0</v>
          </cell>
          <cell r="AL412" t="b">
            <v>0</v>
          </cell>
          <cell r="AN412" t="str">
            <v>X</v>
          </cell>
        </row>
        <row r="413">
          <cell r="A413" t="str">
            <v>Progress Shoppers-CarolinaAPR-11</v>
          </cell>
          <cell r="B413" t="b">
            <v>1</v>
          </cell>
          <cell r="C413">
            <v>4</v>
          </cell>
          <cell r="D413">
            <v>0</v>
          </cell>
          <cell r="E413" t="str">
            <v>Progress Shoppers-Carolina</v>
          </cell>
          <cell r="F413" t="str">
            <v>2011 04</v>
          </cell>
          <cell r="G413" t="str">
            <v>APR-11</v>
          </cell>
          <cell r="H413">
            <v>0</v>
          </cell>
          <cell r="I413">
            <v>208</v>
          </cell>
          <cell r="J413">
            <v>208</v>
          </cell>
          <cell r="K413">
            <v>201</v>
          </cell>
          <cell r="L413">
            <v>0</v>
          </cell>
          <cell r="M413">
            <v>7</v>
          </cell>
          <cell r="N413">
            <v>1874.56</v>
          </cell>
          <cell r="P413">
            <v>0</v>
          </cell>
          <cell r="Q413">
            <v>0</v>
          </cell>
          <cell r="R413">
            <v>70</v>
          </cell>
          <cell r="S413">
            <v>11</v>
          </cell>
          <cell r="T413">
            <v>1874.56</v>
          </cell>
          <cell r="U413">
            <v>0</v>
          </cell>
          <cell r="V413">
            <v>1874.56</v>
          </cell>
          <cell r="W413">
            <v>170.41454545454545</v>
          </cell>
          <cell r="X413">
            <v>0</v>
          </cell>
          <cell r="Y413" t="str">
            <v>2011</v>
          </cell>
          <cell r="Z413" t="str">
            <v>Q2</v>
          </cell>
          <cell r="AA413">
            <v>0</v>
          </cell>
          <cell r="AB413">
            <v>0</v>
          </cell>
          <cell r="AC413" t="str">
            <v>01410</v>
          </cell>
          <cell r="AE413">
            <v>0</v>
          </cell>
          <cell r="AF413">
            <v>1</v>
          </cell>
          <cell r="AG413">
            <v>0</v>
          </cell>
          <cell r="AL413" t="b">
            <v>0</v>
          </cell>
          <cell r="AN413" t="str">
            <v>X</v>
          </cell>
        </row>
        <row r="414">
          <cell r="A414" t="str">
            <v>Progress Shoppers-FloridaMAR-11</v>
          </cell>
          <cell r="B414" t="b">
            <v>1</v>
          </cell>
          <cell r="C414">
            <v>3</v>
          </cell>
          <cell r="D414">
            <v>4</v>
          </cell>
          <cell r="E414" t="str">
            <v>Progress Shoppers-Florida</v>
          </cell>
          <cell r="F414" t="str">
            <v>2011 03</v>
          </cell>
          <cell r="G414" t="str">
            <v>MAR-11</v>
          </cell>
          <cell r="H414">
            <v>0</v>
          </cell>
          <cell r="I414">
            <v>1</v>
          </cell>
          <cell r="J414">
            <v>5</v>
          </cell>
          <cell r="K414">
            <v>0</v>
          </cell>
          <cell r="L414">
            <v>0</v>
          </cell>
          <cell r="M414">
            <v>1</v>
          </cell>
          <cell r="N414">
            <v>648.04</v>
          </cell>
          <cell r="P414">
            <v>13.5</v>
          </cell>
          <cell r="Q414">
            <v>0</v>
          </cell>
          <cell r="R414">
            <v>1</v>
          </cell>
          <cell r="S414">
            <v>2</v>
          </cell>
          <cell r="T414">
            <v>634.54</v>
          </cell>
          <cell r="U414">
            <v>0</v>
          </cell>
          <cell r="V414">
            <v>648.04</v>
          </cell>
          <cell r="W414">
            <v>324.02</v>
          </cell>
          <cell r="X414">
            <v>0</v>
          </cell>
          <cell r="Y414" t="str">
            <v>2011</v>
          </cell>
          <cell r="Z414" t="str">
            <v>Q1</v>
          </cell>
          <cell r="AA414">
            <v>0</v>
          </cell>
          <cell r="AB414">
            <v>0</v>
          </cell>
          <cell r="AC414" t="str">
            <v>01411</v>
          </cell>
          <cell r="AE414">
            <v>0</v>
          </cell>
          <cell r="AF414">
            <v>1</v>
          </cell>
          <cell r="AG414">
            <v>0</v>
          </cell>
          <cell r="AL414" t="b">
            <v>0</v>
          </cell>
          <cell r="AN414" t="str">
            <v>X</v>
          </cell>
        </row>
        <row r="415">
          <cell r="A415" t="str">
            <v>Progress Shoppers-FloridaAPR-11</v>
          </cell>
          <cell r="B415" t="b">
            <v>1</v>
          </cell>
          <cell r="C415">
            <v>4</v>
          </cell>
          <cell r="D415">
            <v>9</v>
          </cell>
          <cell r="E415" t="str">
            <v>Progress Shoppers-Florida</v>
          </cell>
          <cell r="F415" t="str">
            <v>2011 04</v>
          </cell>
          <cell r="G415" t="str">
            <v>APR-11</v>
          </cell>
          <cell r="H415">
            <v>0</v>
          </cell>
          <cell r="I415">
            <v>533</v>
          </cell>
          <cell r="J415">
            <v>542</v>
          </cell>
          <cell r="K415">
            <v>532</v>
          </cell>
          <cell r="L415">
            <v>0</v>
          </cell>
          <cell r="M415">
            <v>1</v>
          </cell>
          <cell r="N415">
            <v>5830.62</v>
          </cell>
          <cell r="P415">
            <v>0</v>
          </cell>
          <cell r="Q415">
            <v>0</v>
          </cell>
          <cell r="R415">
            <v>124</v>
          </cell>
          <cell r="S415">
            <v>36</v>
          </cell>
          <cell r="T415">
            <v>5830.6200000000008</v>
          </cell>
          <cell r="U415">
            <v>0</v>
          </cell>
          <cell r="V415">
            <v>5830.6200000000008</v>
          </cell>
          <cell r="W415">
            <v>161.9616666666667</v>
          </cell>
          <cell r="X415">
            <v>0</v>
          </cell>
          <cell r="Y415" t="str">
            <v>2011</v>
          </cell>
          <cell r="Z415" t="str">
            <v>Q2</v>
          </cell>
          <cell r="AA415">
            <v>0</v>
          </cell>
          <cell r="AB415">
            <v>0</v>
          </cell>
          <cell r="AC415" t="str">
            <v>01411</v>
          </cell>
          <cell r="AE415">
            <v>0</v>
          </cell>
          <cell r="AF415">
            <v>1</v>
          </cell>
          <cell r="AG415">
            <v>0</v>
          </cell>
          <cell r="AL415" t="b">
            <v>0</v>
          </cell>
          <cell r="AN415" t="str">
            <v>X</v>
          </cell>
        </row>
        <row r="416">
          <cell r="A416" t="str">
            <v>PromoveMAR-11</v>
          </cell>
          <cell r="B416" t="b">
            <v>1</v>
          </cell>
          <cell r="C416">
            <v>3</v>
          </cell>
          <cell r="D416">
            <v>0</v>
          </cell>
          <cell r="E416" t="str">
            <v>Promove</v>
          </cell>
          <cell r="F416" t="str">
            <v>2011 03</v>
          </cell>
          <cell r="G416" t="str">
            <v>MAR-11</v>
          </cell>
          <cell r="H416">
            <v>0</v>
          </cell>
          <cell r="I416">
            <v>5</v>
          </cell>
          <cell r="J416">
            <v>5</v>
          </cell>
          <cell r="K416">
            <v>5</v>
          </cell>
          <cell r="L416">
            <v>0</v>
          </cell>
          <cell r="M416">
            <v>0</v>
          </cell>
          <cell r="N416">
            <v>129.6</v>
          </cell>
          <cell r="P416">
            <v>0</v>
          </cell>
          <cell r="Q416">
            <v>0</v>
          </cell>
          <cell r="R416">
            <v>0</v>
          </cell>
          <cell r="S416">
            <v>1</v>
          </cell>
          <cell r="T416">
            <v>129.6</v>
          </cell>
          <cell r="U416">
            <v>0</v>
          </cell>
          <cell r="V416">
            <v>129.6</v>
          </cell>
          <cell r="W416">
            <v>129.6</v>
          </cell>
          <cell r="X416">
            <v>0</v>
          </cell>
          <cell r="Y416" t="str">
            <v>2011</v>
          </cell>
          <cell r="Z416" t="str">
            <v>Q1</v>
          </cell>
          <cell r="AA416">
            <v>0</v>
          </cell>
          <cell r="AB416">
            <v>0</v>
          </cell>
          <cell r="AC416" t="str">
            <v>02081</v>
          </cell>
          <cell r="AD416" t="str">
            <v>Scott Oakley</v>
          </cell>
          <cell r="AE416">
            <v>0.25</v>
          </cell>
          <cell r="AF416">
            <v>0</v>
          </cell>
          <cell r="AG416">
            <v>0.25</v>
          </cell>
          <cell r="AH416" t="str">
            <v>Promove</v>
          </cell>
          <cell r="AL416" t="b">
            <v>0</v>
          </cell>
        </row>
        <row r="417">
          <cell r="A417" t="str">
            <v>PromoveAPR-11</v>
          </cell>
          <cell r="B417" t="b">
            <v>1</v>
          </cell>
          <cell r="C417">
            <v>4</v>
          </cell>
          <cell r="D417">
            <v>0</v>
          </cell>
          <cell r="E417" t="str">
            <v>Promove</v>
          </cell>
          <cell r="F417" t="str">
            <v>2011 04</v>
          </cell>
          <cell r="G417" t="str">
            <v>APR-11</v>
          </cell>
          <cell r="H417">
            <v>0</v>
          </cell>
          <cell r="I417">
            <v>4</v>
          </cell>
          <cell r="J417">
            <v>4</v>
          </cell>
          <cell r="K417">
            <v>4</v>
          </cell>
          <cell r="L417">
            <v>0</v>
          </cell>
          <cell r="M417">
            <v>0</v>
          </cell>
          <cell r="N417">
            <v>1.5</v>
          </cell>
          <cell r="P417">
            <v>1.5</v>
          </cell>
          <cell r="Q417">
            <v>0</v>
          </cell>
          <cell r="R417">
            <v>0</v>
          </cell>
          <cell r="S417">
            <v>1</v>
          </cell>
          <cell r="U417">
            <v>0</v>
          </cell>
          <cell r="V417">
            <v>1.5</v>
          </cell>
          <cell r="X417">
            <v>0</v>
          </cell>
          <cell r="Y417" t="str">
            <v>2011</v>
          </cell>
          <cell r="Z417" t="str">
            <v>Q2</v>
          </cell>
          <cell r="AA417">
            <v>0</v>
          </cell>
          <cell r="AB417">
            <v>0</v>
          </cell>
          <cell r="AC417" t="str">
            <v>02081</v>
          </cell>
          <cell r="AD417" t="str">
            <v>Scott Oakley</v>
          </cell>
          <cell r="AE417">
            <v>0.25</v>
          </cell>
          <cell r="AF417">
            <v>0</v>
          </cell>
          <cell r="AG417">
            <v>0.25</v>
          </cell>
          <cell r="AH417" t="str">
            <v>Promove</v>
          </cell>
          <cell r="AL417" t="b">
            <v>0</v>
          </cell>
        </row>
        <row r="418">
          <cell r="A418" t="str">
            <v>PromoveMAY-11</v>
          </cell>
          <cell r="B418" t="b">
            <v>1</v>
          </cell>
          <cell r="C418">
            <v>5</v>
          </cell>
          <cell r="D418">
            <v>0</v>
          </cell>
          <cell r="E418" t="str">
            <v>Promove</v>
          </cell>
          <cell r="F418" t="str">
            <v>2011 05</v>
          </cell>
          <cell r="G418" t="str">
            <v>MAY-11</v>
          </cell>
          <cell r="H418">
            <v>0</v>
          </cell>
          <cell r="I418">
            <v>11</v>
          </cell>
          <cell r="J418">
            <v>11</v>
          </cell>
          <cell r="K418">
            <v>11</v>
          </cell>
          <cell r="L418">
            <v>0</v>
          </cell>
          <cell r="M418">
            <v>0</v>
          </cell>
          <cell r="N418">
            <v>72</v>
          </cell>
          <cell r="P418">
            <v>0</v>
          </cell>
          <cell r="Q418">
            <v>0</v>
          </cell>
          <cell r="R418">
            <v>0</v>
          </cell>
          <cell r="S418">
            <v>4</v>
          </cell>
          <cell r="T418">
            <v>72</v>
          </cell>
          <cell r="U418">
            <v>0</v>
          </cell>
          <cell r="V418">
            <v>72</v>
          </cell>
          <cell r="W418">
            <v>18</v>
          </cell>
          <cell r="X418">
            <v>18</v>
          </cell>
          <cell r="Y418" t="str">
            <v>2011</v>
          </cell>
          <cell r="Z418" t="str">
            <v>Q2</v>
          </cell>
          <cell r="AA418">
            <v>0</v>
          </cell>
          <cell r="AB418">
            <v>0</v>
          </cell>
          <cell r="AC418" t="str">
            <v>02081</v>
          </cell>
          <cell r="AD418" t="str">
            <v>Scott Oakley</v>
          </cell>
          <cell r="AE418">
            <v>0.25</v>
          </cell>
          <cell r="AF418">
            <v>0</v>
          </cell>
          <cell r="AG418">
            <v>0.25</v>
          </cell>
          <cell r="AH418" t="str">
            <v>Promove</v>
          </cell>
          <cell r="AL418" t="b">
            <v>0</v>
          </cell>
        </row>
        <row r="419">
          <cell r="A419" t="str">
            <v>PromoveJUL-11</v>
          </cell>
          <cell r="B419" t="b">
            <v>1</v>
          </cell>
          <cell r="C419">
            <v>7</v>
          </cell>
          <cell r="D419">
            <v>0</v>
          </cell>
          <cell r="E419" t="str">
            <v>Promove</v>
          </cell>
          <cell r="F419" t="str">
            <v>2011 07</v>
          </cell>
          <cell r="G419" t="str">
            <v>JUL-11</v>
          </cell>
          <cell r="H419">
            <v>0</v>
          </cell>
          <cell r="I419">
            <v>13</v>
          </cell>
          <cell r="J419">
            <v>13</v>
          </cell>
          <cell r="K419">
            <v>13</v>
          </cell>
          <cell r="L419">
            <v>0</v>
          </cell>
          <cell r="M419">
            <v>0</v>
          </cell>
          <cell r="N419">
            <v>296.82</v>
          </cell>
          <cell r="P419">
            <v>0</v>
          </cell>
          <cell r="Q419">
            <v>0</v>
          </cell>
          <cell r="R419">
            <v>0</v>
          </cell>
          <cell r="S419">
            <v>16</v>
          </cell>
          <cell r="T419">
            <v>296.82000000000005</v>
          </cell>
          <cell r="U419">
            <v>0</v>
          </cell>
          <cell r="V419">
            <v>296.82000000000005</v>
          </cell>
          <cell r="W419">
            <v>18.551250000000003</v>
          </cell>
          <cell r="X419">
            <v>0</v>
          </cell>
          <cell r="Y419" t="str">
            <v>2011</v>
          </cell>
          <cell r="Z419" t="str">
            <v>Q3</v>
          </cell>
          <cell r="AA419">
            <v>0</v>
          </cell>
          <cell r="AB419">
            <v>0</v>
          </cell>
          <cell r="AC419" t="str">
            <v>02081</v>
          </cell>
          <cell r="AD419" t="str">
            <v>Scott Oakley</v>
          </cell>
          <cell r="AE419">
            <v>0.25</v>
          </cell>
          <cell r="AF419">
            <v>0</v>
          </cell>
          <cell r="AG419">
            <v>0.25</v>
          </cell>
          <cell r="AH419" t="str">
            <v>Promove</v>
          </cell>
          <cell r="AL419" t="b">
            <v>0</v>
          </cell>
        </row>
        <row r="420">
          <cell r="A420" t="str">
            <v>Public Service of New MexicoJAN-11</v>
          </cell>
          <cell r="B420" t="b">
            <v>1</v>
          </cell>
          <cell r="C420">
            <v>1</v>
          </cell>
          <cell r="D420">
            <v>59</v>
          </cell>
          <cell r="E420" t="str">
            <v>Public Service of New Mexico</v>
          </cell>
          <cell r="F420" t="str">
            <v>2011 01</v>
          </cell>
          <cell r="G420" t="str">
            <v>JAN-11</v>
          </cell>
          <cell r="H420">
            <v>0</v>
          </cell>
          <cell r="I420">
            <v>4019</v>
          </cell>
          <cell r="J420">
            <v>4078</v>
          </cell>
          <cell r="K420">
            <v>4019</v>
          </cell>
          <cell r="L420">
            <v>0</v>
          </cell>
          <cell r="M420">
            <v>0</v>
          </cell>
          <cell r="N420">
            <v>71232.639999999999</v>
          </cell>
          <cell r="P420">
            <v>0</v>
          </cell>
          <cell r="Q420">
            <v>0</v>
          </cell>
          <cell r="R420">
            <v>1313</v>
          </cell>
          <cell r="S420">
            <v>670</v>
          </cell>
          <cell r="T420">
            <v>71232.639999999985</v>
          </cell>
          <cell r="U420">
            <v>0</v>
          </cell>
          <cell r="V420">
            <v>71232.639999999985</v>
          </cell>
          <cell r="W420">
            <v>106.31737313432834</v>
          </cell>
          <cell r="X420">
            <v>0</v>
          </cell>
          <cell r="Y420" t="str">
            <v>2011</v>
          </cell>
          <cell r="Z420" t="str">
            <v>Q1</v>
          </cell>
          <cell r="AA420">
            <v>0</v>
          </cell>
          <cell r="AB420">
            <v>0</v>
          </cell>
          <cell r="AC420" t="str">
            <v>01625</v>
          </cell>
          <cell r="AD420" t="str">
            <v>Susan Osbeck</v>
          </cell>
          <cell r="AH420" t="str">
            <v>PSNM</v>
          </cell>
          <cell r="AL420" t="b">
            <v>0</v>
          </cell>
          <cell r="AN420" t="str">
            <v>X</v>
          </cell>
        </row>
        <row r="421">
          <cell r="A421" t="str">
            <v>Public Service of New MexicoFEB-11</v>
          </cell>
          <cell r="B421" t="b">
            <v>1</v>
          </cell>
          <cell r="C421">
            <v>2</v>
          </cell>
          <cell r="D421">
            <v>44</v>
          </cell>
          <cell r="E421" t="str">
            <v>Public Service of New Mexico</v>
          </cell>
          <cell r="F421" t="str">
            <v>2011 02</v>
          </cell>
          <cell r="G421" t="str">
            <v>FEB-11</v>
          </cell>
          <cell r="H421">
            <v>0</v>
          </cell>
          <cell r="I421">
            <v>3977</v>
          </cell>
          <cell r="J421">
            <v>4021</v>
          </cell>
          <cell r="K421">
            <v>3977</v>
          </cell>
          <cell r="L421">
            <v>0</v>
          </cell>
          <cell r="M421">
            <v>0</v>
          </cell>
          <cell r="N421">
            <v>97753.97</v>
          </cell>
          <cell r="P421">
            <v>2180.19</v>
          </cell>
          <cell r="Q421">
            <v>0</v>
          </cell>
          <cell r="R421">
            <v>1401</v>
          </cell>
          <cell r="S421">
            <v>748</v>
          </cell>
          <cell r="T421">
            <v>95573.779999999912</v>
          </cell>
          <cell r="U421">
            <v>0</v>
          </cell>
          <cell r="V421">
            <v>97753.969999999914</v>
          </cell>
          <cell r="W421">
            <v>130.68712566844908</v>
          </cell>
          <cell r="X421">
            <v>0</v>
          </cell>
          <cell r="Y421" t="str">
            <v>2011</v>
          </cell>
          <cell r="Z421" t="str">
            <v>Q1</v>
          </cell>
          <cell r="AA421">
            <v>0</v>
          </cell>
          <cell r="AB421">
            <v>0</v>
          </cell>
          <cell r="AC421" t="str">
            <v>01625</v>
          </cell>
          <cell r="AD421" t="str">
            <v>Susan Osbeck</v>
          </cell>
          <cell r="AH421" t="str">
            <v>PSNM</v>
          </cell>
          <cell r="AL421" t="b">
            <v>0</v>
          </cell>
          <cell r="AN421" t="str">
            <v>X</v>
          </cell>
        </row>
        <row r="422">
          <cell r="A422" t="str">
            <v>Public Service of New MexicoMAR-11</v>
          </cell>
          <cell r="B422" t="b">
            <v>1</v>
          </cell>
          <cell r="C422">
            <v>3</v>
          </cell>
          <cell r="D422">
            <v>51</v>
          </cell>
          <cell r="E422" t="str">
            <v>Public Service of New Mexico</v>
          </cell>
          <cell r="F422" t="str">
            <v>2011 03</v>
          </cell>
          <cell r="G422" t="str">
            <v>MAR-11</v>
          </cell>
          <cell r="H422">
            <v>0</v>
          </cell>
          <cell r="I422">
            <v>4460</v>
          </cell>
          <cell r="J422">
            <v>4511</v>
          </cell>
          <cell r="K422">
            <v>4455</v>
          </cell>
          <cell r="L422">
            <v>0</v>
          </cell>
          <cell r="M422">
            <v>5</v>
          </cell>
          <cell r="N422">
            <v>82829.210000000006</v>
          </cell>
          <cell r="P422">
            <v>2500.4499999999998</v>
          </cell>
          <cell r="Q422">
            <v>0</v>
          </cell>
          <cell r="R422">
            <v>1500</v>
          </cell>
          <cell r="S422">
            <v>834</v>
          </cell>
          <cell r="T422">
            <v>80328.759999999966</v>
          </cell>
          <cell r="U422">
            <v>0</v>
          </cell>
          <cell r="V422">
            <v>82829.209999999963</v>
          </cell>
          <cell r="W422">
            <v>99.315599520383643</v>
          </cell>
          <cell r="X422">
            <v>0</v>
          </cell>
          <cell r="Y422" t="str">
            <v>2011</v>
          </cell>
          <cell r="Z422" t="str">
            <v>Q1</v>
          </cell>
          <cell r="AA422">
            <v>0</v>
          </cell>
          <cell r="AB422">
            <v>0</v>
          </cell>
          <cell r="AC422" t="str">
            <v>01625</v>
          </cell>
          <cell r="AD422" t="str">
            <v>Susan Osbeck</v>
          </cell>
          <cell r="AH422" t="str">
            <v>PSNM</v>
          </cell>
          <cell r="AL422" t="b">
            <v>0</v>
          </cell>
          <cell r="AN422" t="str">
            <v>X</v>
          </cell>
        </row>
        <row r="423">
          <cell r="A423" t="str">
            <v>Public Service of New MexicoAPR-11</v>
          </cell>
          <cell r="B423" t="b">
            <v>1</v>
          </cell>
          <cell r="C423">
            <v>4</v>
          </cell>
          <cell r="D423">
            <v>53</v>
          </cell>
          <cell r="E423" t="str">
            <v>Public Service of New Mexico</v>
          </cell>
          <cell r="F423" t="str">
            <v>2011 04</v>
          </cell>
          <cell r="G423" t="str">
            <v>APR-11</v>
          </cell>
          <cell r="H423">
            <v>0</v>
          </cell>
          <cell r="I423">
            <v>3672</v>
          </cell>
          <cell r="J423">
            <v>3725</v>
          </cell>
          <cell r="K423">
            <v>3672</v>
          </cell>
          <cell r="L423">
            <v>0</v>
          </cell>
          <cell r="M423">
            <v>0</v>
          </cell>
          <cell r="N423">
            <v>65612.429999999993</v>
          </cell>
          <cell r="P423">
            <v>2323.5</v>
          </cell>
          <cell r="Q423">
            <v>0</v>
          </cell>
          <cell r="R423">
            <v>1176</v>
          </cell>
          <cell r="S423">
            <v>565</v>
          </cell>
          <cell r="T423">
            <v>63288.929999999986</v>
          </cell>
          <cell r="U423">
            <v>0</v>
          </cell>
          <cell r="V423">
            <v>65612.429999999993</v>
          </cell>
          <cell r="W423">
            <v>116.12819469026547</v>
          </cell>
          <cell r="X423">
            <v>12400.75</v>
          </cell>
          <cell r="Y423" t="str">
            <v>2011</v>
          </cell>
          <cell r="Z423" t="str">
            <v>Q2</v>
          </cell>
          <cell r="AA423">
            <v>0</v>
          </cell>
          <cell r="AB423">
            <v>0</v>
          </cell>
          <cell r="AC423" t="str">
            <v>01625</v>
          </cell>
          <cell r="AD423" t="str">
            <v>Susan Osbeck</v>
          </cell>
          <cell r="AH423" t="str">
            <v>PSNM</v>
          </cell>
          <cell r="AL423" t="b">
            <v>0</v>
          </cell>
          <cell r="AN423" t="str">
            <v>X</v>
          </cell>
        </row>
        <row r="424">
          <cell r="A424" t="str">
            <v>Public Service of New MexicoMAY-11</v>
          </cell>
          <cell r="B424" t="b">
            <v>1</v>
          </cell>
          <cell r="C424">
            <v>5</v>
          </cell>
          <cell r="D424">
            <v>47</v>
          </cell>
          <cell r="E424" t="str">
            <v>Public Service of New Mexico</v>
          </cell>
          <cell r="F424" t="str">
            <v>2011 05</v>
          </cell>
          <cell r="G424" t="str">
            <v>MAY-11</v>
          </cell>
          <cell r="H424">
            <v>0</v>
          </cell>
          <cell r="I424">
            <v>4084</v>
          </cell>
          <cell r="J424">
            <v>4131</v>
          </cell>
          <cell r="K424">
            <v>4073</v>
          </cell>
          <cell r="L424">
            <v>0</v>
          </cell>
          <cell r="M424">
            <v>11</v>
          </cell>
          <cell r="N424">
            <v>74039.66</v>
          </cell>
          <cell r="P424">
            <v>5559.08</v>
          </cell>
          <cell r="Q424">
            <v>1050.67</v>
          </cell>
          <cell r="R424">
            <v>1289</v>
          </cell>
          <cell r="S424">
            <v>661</v>
          </cell>
          <cell r="T424">
            <v>68480.580000000045</v>
          </cell>
          <cell r="U424">
            <v>12942.83</v>
          </cell>
          <cell r="V424">
            <v>74039.660000000047</v>
          </cell>
          <cell r="W424">
            <v>112.01158850226936</v>
          </cell>
          <cell r="X424">
            <v>11254.03</v>
          </cell>
          <cell r="Y424" t="str">
            <v>2011</v>
          </cell>
          <cell r="Z424" t="str">
            <v>Q2</v>
          </cell>
          <cell r="AA424">
            <v>0</v>
          </cell>
          <cell r="AB424">
            <v>0</v>
          </cell>
          <cell r="AC424" t="str">
            <v>01625</v>
          </cell>
          <cell r="AD424" t="str">
            <v>Susan Osbeck</v>
          </cell>
          <cell r="AH424" t="str">
            <v>PSNM</v>
          </cell>
          <cell r="AL424" t="b">
            <v>0</v>
          </cell>
          <cell r="AN424" t="str">
            <v>X</v>
          </cell>
        </row>
        <row r="425">
          <cell r="A425" t="str">
            <v>Public Service of New MexicoJUN-11</v>
          </cell>
          <cell r="B425" t="b">
            <v>1</v>
          </cell>
          <cell r="C425">
            <v>6</v>
          </cell>
          <cell r="D425">
            <v>38</v>
          </cell>
          <cell r="E425" t="str">
            <v>Public Service of New Mexico</v>
          </cell>
          <cell r="F425" t="str">
            <v>2011 06</v>
          </cell>
          <cell r="G425" t="str">
            <v>JUN-11</v>
          </cell>
          <cell r="H425">
            <v>0</v>
          </cell>
          <cell r="I425">
            <v>1950</v>
          </cell>
          <cell r="J425">
            <v>1988</v>
          </cell>
          <cell r="K425">
            <v>1949</v>
          </cell>
          <cell r="L425">
            <v>0</v>
          </cell>
          <cell r="M425">
            <v>1</v>
          </cell>
          <cell r="N425">
            <v>58627.78</v>
          </cell>
          <cell r="P425">
            <v>5483.96</v>
          </cell>
          <cell r="Q425">
            <v>1036.47</v>
          </cell>
          <cell r="R425">
            <v>690</v>
          </cell>
          <cell r="S425">
            <v>431</v>
          </cell>
          <cell r="T425">
            <v>53143.819999999985</v>
          </cell>
          <cell r="U425">
            <v>0</v>
          </cell>
          <cell r="V425">
            <v>58627.779999999984</v>
          </cell>
          <cell r="W425">
            <v>136.02733178654287</v>
          </cell>
          <cell r="X425">
            <v>0</v>
          </cell>
          <cell r="Y425" t="str">
            <v>2011</v>
          </cell>
          <cell r="Z425" t="str">
            <v>Q2</v>
          </cell>
          <cell r="AA425">
            <v>0</v>
          </cell>
          <cell r="AB425">
            <v>0</v>
          </cell>
          <cell r="AC425" t="str">
            <v>01625</v>
          </cell>
          <cell r="AD425" t="str">
            <v>Susan Osbeck</v>
          </cell>
          <cell r="AH425" t="str">
            <v>PSNM</v>
          </cell>
          <cell r="AL425" t="b">
            <v>0</v>
          </cell>
          <cell r="AN425" t="str">
            <v>X</v>
          </cell>
        </row>
        <row r="426">
          <cell r="A426" t="str">
            <v>Public Service of New MexicoJUL-11</v>
          </cell>
          <cell r="B426" t="b">
            <v>1</v>
          </cell>
          <cell r="C426">
            <v>7</v>
          </cell>
          <cell r="D426">
            <v>38</v>
          </cell>
          <cell r="E426" t="str">
            <v>Public Service of New Mexico</v>
          </cell>
          <cell r="F426" t="str">
            <v>2011 07</v>
          </cell>
          <cell r="G426" t="str">
            <v>JUL-11</v>
          </cell>
          <cell r="H426">
            <v>0</v>
          </cell>
          <cell r="I426">
            <v>933</v>
          </cell>
          <cell r="J426">
            <v>971</v>
          </cell>
          <cell r="K426">
            <v>931</v>
          </cell>
          <cell r="L426">
            <v>0</v>
          </cell>
          <cell r="M426">
            <v>2</v>
          </cell>
          <cell r="N426">
            <v>33439.68</v>
          </cell>
          <cell r="P426">
            <v>831</v>
          </cell>
          <cell r="Q426">
            <v>0</v>
          </cell>
          <cell r="R426">
            <v>384</v>
          </cell>
          <cell r="S426">
            <v>256</v>
          </cell>
          <cell r="T426">
            <v>32608.68</v>
          </cell>
          <cell r="U426">
            <v>0</v>
          </cell>
          <cell r="V426">
            <v>33439.68</v>
          </cell>
          <cell r="W426">
            <v>130.62375</v>
          </cell>
          <cell r="X426">
            <v>0</v>
          </cell>
          <cell r="Y426" t="str">
            <v>2011</v>
          </cell>
          <cell r="Z426" t="str">
            <v>Q3</v>
          </cell>
          <cell r="AA426">
            <v>0</v>
          </cell>
          <cell r="AB426">
            <v>0</v>
          </cell>
          <cell r="AC426" t="str">
            <v>01625</v>
          </cell>
          <cell r="AD426" t="str">
            <v>Susan Osbeck</v>
          </cell>
          <cell r="AH426" t="str">
            <v>PSNM</v>
          </cell>
          <cell r="AL426" t="b">
            <v>0</v>
          </cell>
          <cell r="AN426" t="str">
            <v>X</v>
          </cell>
        </row>
        <row r="427">
          <cell r="A427" t="str">
            <v>Public Service of New Mexico - WebJUL-11</v>
          </cell>
          <cell r="B427" t="b">
            <v>1</v>
          </cell>
          <cell r="C427">
            <v>7</v>
          </cell>
          <cell r="D427">
            <v>0</v>
          </cell>
          <cell r="E427" t="str">
            <v>Public Service of New Mexico - Web</v>
          </cell>
          <cell r="F427" t="str">
            <v>2011 07</v>
          </cell>
          <cell r="G427" t="str">
            <v>JUL-11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94.86</v>
          </cell>
          <cell r="P427">
            <v>0</v>
          </cell>
          <cell r="Q427">
            <v>0</v>
          </cell>
          <cell r="R427">
            <v>1</v>
          </cell>
          <cell r="S427">
            <v>1</v>
          </cell>
          <cell r="T427">
            <v>94.86</v>
          </cell>
          <cell r="U427">
            <v>0</v>
          </cell>
          <cell r="V427">
            <v>94.86</v>
          </cell>
          <cell r="W427">
            <v>94.86</v>
          </cell>
          <cell r="X427">
            <v>0</v>
          </cell>
          <cell r="Y427" t="str">
            <v>2011</v>
          </cell>
          <cell r="Z427" t="str">
            <v>Q3</v>
          </cell>
          <cell r="AA427">
            <v>0</v>
          </cell>
          <cell r="AB427">
            <v>0</v>
          </cell>
          <cell r="AC427" t="str">
            <v>01452</v>
          </cell>
          <cell r="AD427" t="str">
            <v>Susan Osbeck</v>
          </cell>
          <cell r="AH427" t="str">
            <v>PSNM</v>
          </cell>
          <cell r="AL427" t="b">
            <v>0</v>
          </cell>
          <cell r="AN427" t="str">
            <v>X</v>
          </cell>
        </row>
        <row r="428">
          <cell r="A428" t="str">
            <v>Real Estate -  Apartments.comJAN-11</v>
          </cell>
          <cell r="B428" t="b">
            <v>1</v>
          </cell>
          <cell r="C428">
            <v>1</v>
          </cell>
          <cell r="D428">
            <v>0</v>
          </cell>
          <cell r="E428" t="str">
            <v>Real Estate -  Apartments.com</v>
          </cell>
          <cell r="F428" t="str">
            <v>2011 01</v>
          </cell>
          <cell r="G428" t="str">
            <v>JAN-11</v>
          </cell>
          <cell r="H428">
            <v>0</v>
          </cell>
          <cell r="I428">
            <v>24</v>
          </cell>
          <cell r="J428">
            <v>24</v>
          </cell>
          <cell r="K428">
            <v>24</v>
          </cell>
          <cell r="L428">
            <v>0</v>
          </cell>
          <cell r="M428">
            <v>0</v>
          </cell>
          <cell r="N428">
            <v>196.69</v>
          </cell>
          <cell r="P428">
            <v>0</v>
          </cell>
          <cell r="Q428">
            <v>0</v>
          </cell>
          <cell r="R428">
            <v>2</v>
          </cell>
          <cell r="S428">
            <v>4</v>
          </cell>
          <cell r="T428">
            <v>196.69</v>
          </cell>
          <cell r="U428">
            <v>0</v>
          </cell>
          <cell r="V428">
            <v>196.69</v>
          </cell>
          <cell r="W428">
            <v>49.172499999999999</v>
          </cell>
          <cell r="X428">
            <v>0</v>
          </cell>
          <cell r="Y428" t="str">
            <v>2011</v>
          </cell>
          <cell r="Z428" t="str">
            <v>Q1</v>
          </cell>
          <cell r="AA428">
            <v>0</v>
          </cell>
          <cell r="AB428">
            <v>0</v>
          </cell>
          <cell r="AC428" t="str">
            <v>02085</v>
          </cell>
          <cell r="AD428" t="str">
            <v>Scott Oakley</v>
          </cell>
          <cell r="AE428">
            <v>0.2</v>
          </cell>
          <cell r="AF428">
            <v>0</v>
          </cell>
          <cell r="AG428">
            <v>0.2</v>
          </cell>
          <cell r="AH428" t="str">
            <v>Real Estate -  Apartments.com</v>
          </cell>
          <cell r="AL428" t="b">
            <v>0</v>
          </cell>
          <cell r="AN428" t="str">
            <v>X</v>
          </cell>
        </row>
        <row r="429">
          <cell r="A429" t="str">
            <v>Real Estate -  Apartments.comFEB-11</v>
          </cell>
          <cell r="B429" t="b">
            <v>1</v>
          </cell>
          <cell r="C429">
            <v>2</v>
          </cell>
          <cell r="D429">
            <v>0</v>
          </cell>
          <cell r="E429" t="str">
            <v>Real Estate -  Apartments.com</v>
          </cell>
          <cell r="F429" t="str">
            <v>2011 02</v>
          </cell>
          <cell r="G429" t="str">
            <v>FEB-11</v>
          </cell>
          <cell r="H429">
            <v>0</v>
          </cell>
          <cell r="I429">
            <v>16</v>
          </cell>
          <cell r="J429">
            <v>16</v>
          </cell>
          <cell r="K429">
            <v>16</v>
          </cell>
          <cell r="L429">
            <v>0</v>
          </cell>
          <cell r="M429">
            <v>0</v>
          </cell>
          <cell r="N429">
            <v>1.5</v>
          </cell>
          <cell r="P429">
            <v>1.5</v>
          </cell>
          <cell r="Q429">
            <v>0</v>
          </cell>
          <cell r="R429">
            <v>2</v>
          </cell>
          <cell r="S429">
            <v>0</v>
          </cell>
          <cell r="U429">
            <v>0</v>
          </cell>
          <cell r="W429">
            <v>0</v>
          </cell>
          <cell r="X429">
            <v>0</v>
          </cell>
          <cell r="Y429" t="str">
            <v>2011</v>
          </cell>
          <cell r="Z429" t="str">
            <v>Q1</v>
          </cell>
          <cell r="AA429">
            <v>0</v>
          </cell>
          <cell r="AB429">
            <v>0</v>
          </cell>
          <cell r="AC429" t="str">
            <v>02085</v>
          </cell>
          <cell r="AD429" t="str">
            <v>Scott Oakley</v>
          </cell>
          <cell r="AE429">
            <v>0.2</v>
          </cell>
          <cell r="AF429">
            <v>0</v>
          </cell>
          <cell r="AG429">
            <v>0.2</v>
          </cell>
          <cell r="AH429" t="str">
            <v>Real Estate -  Apartments.com</v>
          </cell>
          <cell r="AL429" t="b">
            <v>0</v>
          </cell>
          <cell r="AN429" t="str">
            <v>X</v>
          </cell>
        </row>
        <row r="430">
          <cell r="A430" t="str">
            <v>Real Estate -  Apartments.comMAR-11</v>
          </cell>
          <cell r="B430" t="b">
            <v>1</v>
          </cell>
          <cell r="C430">
            <v>3</v>
          </cell>
          <cell r="D430">
            <v>0</v>
          </cell>
          <cell r="E430" t="str">
            <v>Real Estate -  Apartments.com</v>
          </cell>
          <cell r="F430" t="str">
            <v>2011 03</v>
          </cell>
          <cell r="G430" t="str">
            <v>MAR-11</v>
          </cell>
          <cell r="H430">
            <v>0</v>
          </cell>
          <cell r="I430">
            <v>21</v>
          </cell>
          <cell r="J430">
            <v>21</v>
          </cell>
          <cell r="K430">
            <v>21</v>
          </cell>
          <cell r="L430">
            <v>0</v>
          </cell>
          <cell r="M430">
            <v>0</v>
          </cell>
          <cell r="N430">
            <v>122.82</v>
          </cell>
          <cell r="P430">
            <v>7.5</v>
          </cell>
          <cell r="Q430">
            <v>0</v>
          </cell>
          <cell r="R430">
            <v>4</v>
          </cell>
          <cell r="S430">
            <v>2</v>
          </cell>
          <cell r="T430">
            <v>115.32000000000002</v>
          </cell>
          <cell r="U430">
            <v>0</v>
          </cell>
          <cell r="V430">
            <v>122.82000000000002</v>
          </cell>
          <cell r="W430">
            <v>61.410000000000011</v>
          </cell>
          <cell r="X430">
            <v>0</v>
          </cell>
          <cell r="Y430" t="str">
            <v>2011</v>
          </cell>
          <cell r="Z430" t="str">
            <v>Q1</v>
          </cell>
          <cell r="AA430">
            <v>0</v>
          </cell>
          <cell r="AB430">
            <v>0</v>
          </cell>
          <cell r="AC430" t="str">
            <v>02085</v>
          </cell>
          <cell r="AD430" t="str">
            <v>Scott Oakley</v>
          </cell>
          <cell r="AE430">
            <v>0.2</v>
          </cell>
          <cell r="AF430">
            <v>0</v>
          </cell>
          <cell r="AG430">
            <v>0.2</v>
          </cell>
          <cell r="AH430" t="str">
            <v>Real Estate -  Apartments.com</v>
          </cell>
          <cell r="AL430" t="b">
            <v>0</v>
          </cell>
          <cell r="AN430" t="str">
            <v>X</v>
          </cell>
        </row>
        <row r="431">
          <cell r="A431" t="str">
            <v>Real Estate -  Apartments.comAPR-11</v>
          </cell>
          <cell r="B431" t="b">
            <v>1</v>
          </cell>
          <cell r="C431">
            <v>4</v>
          </cell>
          <cell r="D431">
            <v>0</v>
          </cell>
          <cell r="E431" t="str">
            <v>Real Estate -  Apartments.com</v>
          </cell>
          <cell r="F431" t="str">
            <v>2011 04</v>
          </cell>
          <cell r="G431" t="str">
            <v>APR-11</v>
          </cell>
          <cell r="H431">
            <v>0</v>
          </cell>
          <cell r="I431">
            <v>18</v>
          </cell>
          <cell r="J431">
            <v>18</v>
          </cell>
          <cell r="K431">
            <v>18</v>
          </cell>
          <cell r="L431">
            <v>0</v>
          </cell>
          <cell r="M431">
            <v>0</v>
          </cell>
          <cell r="N431">
            <v>77.209999999999994</v>
          </cell>
          <cell r="P431">
            <v>0</v>
          </cell>
          <cell r="Q431">
            <v>0</v>
          </cell>
          <cell r="R431">
            <v>2</v>
          </cell>
          <cell r="S431">
            <v>2</v>
          </cell>
          <cell r="T431">
            <v>77.209999999999994</v>
          </cell>
          <cell r="U431">
            <v>0</v>
          </cell>
          <cell r="V431">
            <v>77.209999999999994</v>
          </cell>
          <cell r="W431">
            <v>38.604999999999997</v>
          </cell>
          <cell r="X431">
            <v>7.72</v>
          </cell>
          <cell r="Y431" t="str">
            <v>2011</v>
          </cell>
          <cell r="Z431" t="str">
            <v>Q2</v>
          </cell>
          <cell r="AA431">
            <v>0</v>
          </cell>
          <cell r="AB431">
            <v>0</v>
          </cell>
          <cell r="AC431" t="str">
            <v>02085</v>
          </cell>
          <cell r="AD431" t="str">
            <v>Scott Oakley</v>
          </cell>
          <cell r="AE431">
            <v>0.2</v>
          </cell>
          <cell r="AF431">
            <v>0</v>
          </cell>
          <cell r="AG431">
            <v>0.2</v>
          </cell>
          <cell r="AH431" t="str">
            <v>Real Estate -  Apartments.com</v>
          </cell>
          <cell r="AL431" t="b">
            <v>0</v>
          </cell>
          <cell r="AN431" t="str">
            <v>X</v>
          </cell>
        </row>
        <row r="432">
          <cell r="A432" t="str">
            <v>Real Estate -  Apartments.comMAY-11</v>
          </cell>
          <cell r="B432" t="b">
            <v>1</v>
          </cell>
          <cell r="C432">
            <v>5</v>
          </cell>
          <cell r="D432">
            <v>0</v>
          </cell>
          <cell r="E432" t="str">
            <v>Real Estate -  Apartments.com</v>
          </cell>
          <cell r="F432" t="str">
            <v>2011 05</v>
          </cell>
          <cell r="G432" t="str">
            <v>MAY-11</v>
          </cell>
          <cell r="H432">
            <v>0</v>
          </cell>
          <cell r="I432">
            <v>35</v>
          </cell>
          <cell r="J432">
            <v>35</v>
          </cell>
          <cell r="K432">
            <v>35</v>
          </cell>
          <cell r="L432">
            <v>0</v>
          </cell>
          <cell r="M432">
            <v>0</v>
          </cell>
          <cell r="N432">
            <v>572.07000000000005</v>
          </cell>
          <cell r="P432">
            <v>6.95</v>
          </cell>
          <cell r="Q432">
            <v>0.7</v>
          </cell>
          <cell r="R432">
            <v>7</v>
          </cell>
          <cell r="S432">
            <v>5</v>
          </cell>
          <cell r="T432">
            <v>565.12</v>
          </cell>
          <cell r="U432">
            <v>56.51</v>
          </cell>
          <cell r="V432">
            <v>572.07000000000005</v>
          </cell>
          <cell r="W432">
            <v>114.41400000000002</v>
          </cell>
          <cell r="X432">
            <v>57.21</v>
          </cell>
          <cell r="Y432" t="str">
            <v>2011</v>
          </cell>
          <cell r="Z432" t="str">
            <v>Q2</v>
          </cell>
          <cell r="AA432">
            <v>0</v>
          </cell>
          <cell r="AB432">
            <v>0</v>
          </cell>
          <cell r="AC432" t="str">
            <v>02085</v>
          </cell>
          <cell r="AD432" t="str">
            <v>Scott Oakley</v>
          </cell>
          <cell r="AE432">
            <v>0.2</v>
          </cell>
          <cell r="AF432">
            <v>0</v>
          </cell>
          <cell r="AG432">
            <v>0.2</v>
          </cell>
          <cell r="AH432" t="str">
            <v>Real Estate -  Apartments.com</v>
          </cell>
          <cell r="AL432" t="b">
            <v>0</v>
          </cell>
          <cell r="AN432" t="str">
            <v>X</v>
          </cell>
        </row>
        <row r="433">
          <cell r="A433" t="str">
            <v>Real Estate -  Apartments.comJUN-11</v>
          </cell>
          <cell r="B433" t="b">
            <v>1</v>
          </cell>
          <cell r="C433">
            <v>6</v>
          </cell>
          <cell r="D433">
            <v>0</v>
          </cell>
          <cell r="E433" t="str">
            <v>Real Estate -  Apartments.com</v>
          </cell>
          <cell r="F433" t="str">
            <v>2011 06</v>
          </cell>
          <cell r="G433" t="str">
            <v>JUN-11</v>
          </cell>
          <cell r="H433">
            <v>0</v>
          </cell>
          <cell r="I433">
            <v>26</v>
          </cell>
          <cell r="J433">
            <v>26</v>
          </cell>
          <cell r="K433">
            <v>26</v>
          </cell>
          <cell r="L433">
            <v>0</v>
          </cell>
          <cell r="M433">
            <v>0</v>
          </cell>
          <cell r="N433">
            <v>399.85</v>
          </cell>
          <cell r="P433">
            <v>0</v>
          </cell>
          <cell r="Q433">
            <v>0</v>
          </cell>
          <cell r="R433">
            <v>1</v>
          </cell>
          <cell r="S433">
            <v>4</v>
          </cell>
          <cell r="T433">
            <v>399.84999999999997</v>
          </cell>
          <cell r="U433">
            <v>0</v>
          </cell>
          <cell r="V433">
            <v>399.84999999999997</v>
          </cell>
          <cell r="W433">
            <v>99.962499999999991</v>
          </cell>
          <cell r="X433">
            <v>39.99</v>
          </cell>
          <cell r="Y433" t="str">
            <v>2011</v>
          </cell>
          <cell r="Z433" t="str">
            <v>Q2</v>
          </cell>
          <cell r="AA433">
            <v>0</v>
          </cell>
          <cell r="AB433">
            <v>0</v>
          </cell>
          <cell r="AC433" t="str">
            <v>02085</v>
          </cell>
          <cell r="AD433" t="str">
            <v>Scott Oakley</v>
          </cell>
          <cell r="AE433">
            <v>0.2</v>
          </cell>
          <cell r="AF433">
            <v>0</v>
          </cell>
          <cell r="AG433">
            <v>0.2</v>
          </cell>
          <cell r="AH433" t="str">
            <v>Real Estate -  Apartments.com</v>
          </cell>
          <cell r="AL433" t="b">
            <v>0</v>
          </cell>
          <cell r="AN433" t="str">
            <v>X</v>
          </cell>
        </row>
        <row r="434">
          <cell r="A434" t="str">
            <v>Real Estate -  Apartments.comJUL-11</v>
          </cell>
          <cell r="B434" t="b">
            <v>1</v>
          </cell>
          <cell r="C434">
            <v>7</v>
          </cell>
          <cell r="D434">
            <v>0</v>
          </cell>
          <cell r="E434" t="str">
            <v>Real Estate -  Apartments.com</v>
          </cell>
          <cell r="F434" t="str">
            <v>2011 07</v>
          </cell>
          <cell r="G434" t="str">
            <v>JUL-11</v>
          </cell>
          <cell r="H434">
            <v>0</v>
          </cell>
          <cell r="I434">
            <v>24</v>
          </cell>
          <cell r="J434">
            <v>24</v>
          </cell>
          <cell r="K434">
            <v>23</v>
          </cell>
          <cell r="L434">
            <v>0</v>
          </cell>
          <cell r="M434">
            <v>1</v>
          </cell>
          <cell r="N434">
            <v>778.75</v>
          </cell>
          <cell r="P434">
            <v>0</v>
          </cell>
          <cell r="Q434">
            <v>0</v>
          </cell>
          <cell r="R434">
            <v>7</v>
          </cell>
          <cell r="S434">
            <v>9</v>
          </cell>
          <cell r="T434">
            <v>778.75</v>
          </cell>
          <cell r="U434">
            <v>0</v>
          </cell>
          <cell r="V434">
            <v>778.75</v>
          </cell>
          <cell r="W434">
            <v>86.527777777777771</v>
          </cell>
          <cell r="X434">
            <v>0</v>
          </cell>
          <cell r="Y434" t="str">
            <v>2011</v>
          </cell>
          <cell r="Z434" t="str">
            <v>Q3</v>
          </cell>
          <cell r="AA434">
            <v>0</v>
          </cell>
          <cell r="AB434">
            <v>0</v>
          </cell>
          <cell r="AC434" t="str">
            <v>02085</v>
          </cell>
          <cell r="AD434" t="str">
            <v>Scott Oakley</v>
          </cell>
          <cell r="AE434">
            <v>0.2</v>
          </cell>
          <cell r="AF434">
            <v>0</v>
          </cell>
          <cell r="AG434">
            <v>0.2</v>
          </cell>
          <cell r="AH434" t="str">
            <v>Real Estate -  Apartments.com</v>
          </cell>
          <cell r="AL434" t="b">
            <v>0</v>
          </cell>
          <cell r="AN434" t="str">
            <v>X</v>
          </cell>
        </row>
        <row r="435">
          <cell r="A435" t="str">
            <v>Real Estate -  Homes.comJAN-11</v>
          </cell>
          <cell r="B435" t="b">
            <v>0</v>
          </cell>
          <cell r="C435">
            <v>1</v>
          </cell>
          <cell r="D435">
            <v>0</v>
          </cell>
          <cell r="E435" t="str">
            <v>Real Estate -  Homes.com</v>
          </cell>
          <cell r="F435" t="str">
            <v>2011 01</v>
          </cell>
          <cell r="G435" t="str">
            <v>JAN-11</v>
          </cell>
          <cell r="H435">
            <v>0</v>
          </cell>
          <cell r="I435">
            <v>31</v>
          </cell>
          <cell r="J435">
            <v>31</v>
          </cell>
          <cell r="K435">
            <v>31</v>
          </cell>
          <cell r="L435">
            <v>0</v>
          </cell>
          <cell r="M435">
            <v>0</v>
          </cell>
          <cell r="N435">
            <v>298.24</v>
          </cell>
          <cell r="P435">
            <v>0</v>
          </cell>
          <cell r="Q435">
            <v>0</v>
          </cell>
          <cell r="R435">
            <v>6</v>
          </cell>
          <cell r="S435">
            <v>4</v>
          </cell>
          <cell r="T435">
            <v>298.23999999999995</v>
          </cell>
          <cell r="U435">
            <v>0</v>
          </cell>
          <cell r="V435">
            <v>298.23999999999995</v>
          </cell>
          <cell r="W435">
            <v>74.559999999999988</v>
          </cell>
          <cell r="X435">
            <v>0</v>
          </cell>
          <cell r="Y435" t="str">
            <v>2011</v>
          </cell>
          <cell r="Z435" t="str">
            <v>Q1</v>
          </cell>
          <cell r="AA435">
            <v>0</v>
          </cell>
          <cell r="AB435">
            <v>0</v>
          </cell>
          <cell r="AC435" t="str">
            <v>02071</v>
          </cell>
          <cell r="AD435" t="str">
            <v>Scott Oakley</v>
          </cell>
          <cell r="AE435">
            <v>0</v>
          </cell>
          <cell r="AF435">
            <v>0</v>
          </cell>
          <cell r="AG435">
            <v>0</v>
          </cell>
          <cell r="AH435" t="str">
            <v>Real Estate -  Homes.com</v>
          </cell>
          <cell r="AL435" t="b">
            <v>0</v>
          </cell>
        </row>
        <row r="436">
          <cell r="A436" t="str">
            <v>Real Estate -  Homes.comFEB-11</v>
          </cell>
          <cell r="B436" t="b">
            <v>0</v>
          </cell>
          <cell r="C436">
            <v>2</v>
          </cell>
          <cell r="D436">
            <v>0</v>
          </cell>
          <cell r="E436" t="str">
            <v>Real Estate -  Homes.com</v>
          </cell>
          <cell r="F436" t="str">
            <v>2011 02</v>
          </cell>
          <cell r="G436" t="str">
            <v>FEB-11</v>
          </cell>
          <cell r="H436">
            <v>0</v>
          </cell>
          <cell r="I436">
            <v>26</v>
          </cell>
          <cell r="J436">
            <v>26</v>
          </cell>
          <cell r="K436">
            <v>26</v>
          </cell>
          <cell r="L436">
            <v>0</v>
          </cell>
          <cell r="M436">
            <v>0</v>
          </cell>
          <cell r="N436">
            <v>222.82</v>
          </cell>
          <cell r="P436">
            <v>0</v>
          </cell>
          <cell r="Q436">
            <v>0</v>
          </cell>
          <cell r="R436">
            <v>0</v>
          </cell>
          <cell r="S436">
            <v>2</v>
          </cell>
          <cell r="T436">
            <v>222.82000000000002</v>
          </cell>
          <cell r="U436">
            <v>0</v>
          </cell>
          <cell r="V436">
            <v>222.82000000000002</v>
          </cell>
          <cell r="W436">
            <v>111.41000000000001</v>
          </cell>
          <cell r="X436">
            <v>0</v>
          </cell>
          <cell r="Y436" t="str">
            <v>2011</v>
          </cell>
          <cell r="Z436" t="str">
            <v>Q1</v>
          </cell>
          <cell r="AA436">
            <v>0</v>
          </cell>
          <cell r="AB436">
            <v>0</v>
          </cell>
          <cell r="AC436" t="str">
            <v>02071</v>
          </cell>
          <cell r="AD436" t="str">
            <v>Scott Oakley</v>
          </cell>
          <cell r="AE436">
            <v>0</v>
          </cell>
          <cell r="AF436">
            <v>0</v>
          </cell>
          <cell r="AG436">
            <v>0</v>
          </cell>
          <cell r="AH436" t="str">
            <v>Real Estate -  Homes.com</v>
          </cell>
          <cell r="AL436" t="b">
            <v>0</v>
          </cell>
        </row>
        <row r="437">
          <cell r="A437" t="str">
            <v>Real Estate -  Homes.comMAR-11</v>
          </cell>
          <cell r="B437" t="b">
            <v>0</v>
          </cell>
          <cell r="C437">
            <v>3</v>
          </cell>
          <cell r="D437">
            <v>0</v>
          </cell>
          <cell r="E437" t="str">
            <v>Real Estate -  Homes.com</v>
          </cell>
          <cell r="F437" t="str">
            <v>2011 03</v>
          </cell>
          <cell r="G437" t="str">
            <v>MAR-11</v>
          </cell>
          <cell r="H437">
            <v>0</v>
          </cell>
          <cell r="I437">
            <v>20</v>
          </cell>
          <cell r="J437">
            <v>20</v>
          </cell>
          <cell r="K437">
            <v>20</v>
          </cell>
          <cell r="L437">
            <v>0</v>
          </cell>
          <cell r="M437">
            <v>0</v>
          </cell>
          <cell r="N437">
            <v>1.21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1.2100000000000004</v>
          </cell>
          <cell r="U437">
            <v>0</v>
          </cell>
          <cell r="V437">
            <v>1.2100000000000004</v>
          </cell>
          <cell r="W437">
            <v>0</v>
          </cell>
          <cell r="X437">
            <v>0</v>
          </cell>
          <cell r="Y437" t="str">
            <v>2011</v>
          </cell>
          <cell r="Z437" t="str">
            <v>Q1</v>
          </cell>
          <cell r="AA437">
            <v>0</v>
          </cell>
          <cell r="AB437">
            <v>0</v>
          </cell>
          <cell r="AC437" t="str">
            <v>02071</v>
          </cell>
          <cell r="AD437" t="str">
            <v>Scott Oakley</v>
          </cell>
          <cell r="AE437">
            <v>0</v>
          </cell>
          <cell r="AF437">
            <v>0</v>
          </cell>
          <cell r="AG437">
            <v>0</v>
          </cell>
          <cell r="AH437" t="str">
            <v>Real Estate -  Homes.com</v>
          </cell>
          <cell r="AL437" t="b">
            <v>0</v>
          </cell>
        </row>
        <row r="438">
          <cell r="A438" t="str">
            <v>Real Estate -  Homes.comAPR-11</v>
          </cell>
          <cell r="B438" t="b">
            <v>0</v>
          </cell>
          <cell r="C438">
            <v>4</v>
          </cell>
          <cell r="D438">
            <v>0</v>
          </cell>
          <cell r="E438" t="str">
            <v>Real Estate -  Homes.com</v>
          </cell>
          <cell r="F438" t="str">
            <v>2011 04</v>
          </cell>
          <cell r="G438" t="str">
            <v>APR-11</v>
          </cell>
          <cell r="H438">
            <v>0</v>
          </cell>
          <cell r="I438">
            <v>33</v>
          </cell>
          <cell r="J438">
            <v>33</v>
          </cell>
          <cell r="K438">
            <v>33</v>
          </cell>
          <cell r="L438">
            <v>0</v>
          </cell>
          <cell r="M438">
            <v>0</v>
          </cell>
          <cell r="N438">
            <v>43.08</v>
          </cell>
          <cell r="P438">
            <v>1.5</v>
          </cell>
          <cell r="Q438">
            <v>0</v>
          </cell>
          <cell r="R438">
            <v>1</v>
          </cell>
          <cell r="S438">
            <v>1</v>
          </cell>
          <cell r="T438">
            <v>41.58</v>
          </cell>
          <cell r="U438">
            <v>0</v>
          </cell>
          <cell r="V438">
            <v>43.08</v>
          </cell>
          <cell r="W438">
            <v>43.08</v>
          </cell>
          <cell r="X438">
            <v>0</v>
          </cell>
          <cell r="Y438" t="str">
            <v>2011</v>
          </cell>
          <cell r="Z438" t="str">
            <v>Q2</v>
          </cell>
          <cell r="AA438">
            <v>0</v>
          </cell>
          <cell r="AB438">
            <v>0</v>
          </cell>
          <cell r="AC438" t="str">
            <v>02071</v>
          </cell>
          <cell r="AD438" t="str">
            <v>Scott Oakley</v>
          </cell>
          <cell r="AE438">
            <v>0</v>
          </cell>
          <cell r="AF438">
            <v>0</v>
          </cell>
          <cell r="AG438">
            <v>0</v>
          </cell>
          <cell r="AH438" t="str">
            <v>Real Estate -  Homes.com</v>
          </cell>
          <cell r="AL438" t="b">
            <v>0</v>
          </cell>
        </row>
        <row r="439">
          <cell r="A439" t="str">
            <v>Real Estate -  Homes.comMAY-11</v>
          </cell>
          <cell r="B439" t="b">
            <v>0</v>
          </cell>
          <cell r="C439">
            <v>5</v>
          </cell>
          <cell r="D439">
            <v>0</v>
          </cell>
          <cell r="E439" t="str">
            <v>Real Estate -  Homes.com</v>
          </cell>
          <cell r="F439" t="str">
            <v>2011 05</v>
          </cell>
          <cell r="G439" t="str">
            <v>MAY-11</v>
          </cell>
          <cell r="H439">
            <v>0</v>
          </cell>
          <cell r="I439">
            <v>41</v>
          </cell>
          <cell r="J439">
            <v>41</v>
          </cell>
          <cell r="K439">
            <v>41</v>
          </cell>
          <cell r="L439">
            <v>0</v>
          </cell>
          <cell r="M439">
            <v>0</v>
          </cell>
          <cell r="N439">
            <v>451.71</v>
          </cell>
          <cell r="P439">
            <v>0</v>
          </cell>
          <cell r="Q439">
            <v>0</v>
          </cell>
          <cell r="R439">
            <v>2</v>
          </cell>
          <cell r="S439">
            <v>1</v>
          </cell>
          <cell r="T439">
            <v>451.71000000000009</v>
          </cell>
          <cell r="U439">
            <v>0</v>
          </cell>
          <cell r="V439">
            <v>451.71000000000009</v>
          </cell>
          <cell r="W439">
            <v>451.71000000000009</v>
          </cell>
          <cell r="X439">
            <v>0</v>
          </cell>
          <cell r="Y439" t="str">
            <v>2011</v>
          </cell>
          <cell r="Z439" t="str">
            <v>Q2</v>
          </cell>
          <cell r="AA439">
            <v>0</v>
          </cell>
          <cell r="AB439">
            <v>0</v>
          </cell>
          <cell r="AC439" t="str">
            <v>02071</v>
          </cell>
          <cell r="AD439" t="str">
            <v>Scott Oakley</v>
          </cell>
          <cell r="AE439">
            <v>0</v>
          </cell>
          <cell r="AF439">
            <v>0</v>
          </cell>
          <cell r="AG439">
            <v>0</v>
          </cell>
          <cell r="AH439" t="str">
            <v>Real Estate -  Homes.com</v>
          </cell>
          <cell r="AL439" t="b">
            <v>0</v>
          </cell>
        </row>
        <row r="440">
          <cell r="A440" t="str">
            <v>Real Estate -  Homes.comJUN-11</v>
          </cell>
          <cell r="B440" t="b">
            <v>0</v>
          </cell>
          <cell r="C440">
            <v>6</v>
          </cell>
          <cell r="D440">
            <v>0</v>
          </cell>
          <cell r="E440" t="str">
            <v>Real Estate -  Homes.com</v>
          </cell>
          <cell r="F440" t="str">
            <v>2011 06</v>
          </cell>
          <cell r="G440" t="str">
            <v>JUN-11</v>
          </cell>
          <cell r="H440">
            <v>0</v>
          </cell>
          <cell r="I440">
            <v>95</v>
          </cell>
          <cell r="J440">
            <v>95</v>
          </cell>
          <cell r="K440">
            <v>95</v>
          </cell>
          <cell r="L440">
            <v>0</v>
          </cell>
          <cell r="M440">
            <v>0</v>
          </cell>
          <cell r="N440">
            <v>151.74</v>
          </cell>
          <cell r="P440">
            <v>0</v>
          </cell>
          <cell r="Q440">
            <v>0</v>
          </cell>
          <cell r="R440">
            <v>2</v>
          </cell>
          <cell r="S440">
            <v>1</v>
          </cell>
          <cell r="T440">
            <v>151.73999999999998</v>
          </cell>
          <cell r="U440">
            <v>0</v>
          </cell>
          <cell r="V440">
            <v>151.73999999999998</v>
          </cell>
          <cell r="W440">
            <v>151.73999999999998</v>
          </cell>
          <cell r="X440">
            <v>0</v>
          </cell>
          <cell r="Y440" t="str">
            <v>2011</v>
          </cell>
          <cell r="Z440" t="str">
            <v>Q2</v>
          </cell>
          <cell r="AA440">
            <v>0</v>
          </cell>
          <cell r="AB440">
            <v>0</v>
          </cell>
          <cell r="AC440" t="str">
            <v>02071</v>
          </cell>
          <cell r="AD440" t="str">
            <v>Scott Oakley</v>
          </cell>
          <cell r="AE440">
            <v>0</v>
          </cell>
          <cell r="AF440">
            <v>0</v>
          </cell>
          <cell r="AG440">
            <v>0</v>
          </cell>
          <cell r="AH440" t="str">
            <v>Real Estate -  Homes.com</v>
          </cell>
          <cell r="AL440" t="b">
            <v>0</v>
          </cell>
        </row>
        <row r="441">
          <cell r="A441" t="str">
            <v>Real Estate -  Homes.comJUL-11</v>
          </cell>
          <cell r="B441" t="b">
            <v>0</v>
          </cell>
          <cell r="C441">
            <v>7</v>
          </cell>
          <cell r="D441">
            <v>0</v>
          </cell>
          <cell r="E441" t="str">
            <v>Real Estate -  Homes.com</v>
          </cell>
          <cell r="F441" t="str">
            <v>2011 07</v>
          </cell>
          <cell r="G441" t="str">
            <v>JUL-11</v>
          </cell>
          <cell r="H441">
            <v>0</v>
          </cell>
          <cell r="I441">
            <v>111</v>
          </cell>
          <cell r="J441">
            <v>111</v>
          </cell>
          <cell r="K441">
            <v>111</v>
          </cell>
          <cell r="L441">
            <v>0</v>
          </cell>
          <cell r="M441">
            <v>0</v>
          </cell>
          <cell r="N441">
            <v>584.1</v>
          </cell>
          <cell r="P441">
            <v>0</v>
          </cell>
          <cell r="Q441">
            <v>0</v>
          </cell>
          <cell r="R441">
            <v>7</v>
          </cell>
          <cell r="S441">
            <v>6</v>
          </cell>
          <cell r="T441">
            <v>584.10000000000014</v>
          </cell>
          <cell r="U441">
            <v>0</v>
          </cell>
          <cell r="V441">
            <v>584.10000000000014</v>
          </cell>
          <cell r="W441">
            <v>97.350000000000023</v>
          </cell>
          <cell r="X441">
            <v>0</v>
          </cell>
          <cell r="Y441" t="str">
            <v>2011</v>
          </cell>
          <cell r="Z441" t="str">
            <v>Q3</v>
          </cell>
          <cell r="AA441">
            <v>0</v>
          </cell>
          <cell r="AB441">
            <v>0</v>
          </cell>
          <cell r="AC441" t="str">
            <v>02071</v>
          </cell>
          <cell r="AD441" t="str">
            <v>Scott Oakley</v>
          </cell>
          <cell r="AE441">
            <v>0</v>
          </cell>
          <cell r="AF441">
            <v>0</v>
          </cell>
          <cell r="AG441">
            <v>0</v>
          </cell>
          <cell r="AH441" t="str">
            <v>Real Estate -  Homes.com</v>
          </cell>
          <cell r="AL441" t="b">
            <v>0</v>
          </cell>
        </row>
        <row r="442">
          <cell r="A442" t="str">
            <v>Real Estate - Harry NormanJAN-11</v>
          </cell>
          <cell r="B442" t="b">
            <v>1</v>
          </cell>
          <cell r="C442">
            <v>1</v>
          </cell>
          <cell r="D442">
            <v>0</v>
          </cell>
          <cell r="E442" t="str">
            <v>Real Estate - Harry Norman</v>
          </cell>
          <cell r="F442" t="str">
            <v>2011 01</v>
          </cell>
          <cell r="G442" t="str">
            <v>JAN-11</v>
          </cell>
          <cell r="H442">
            <v>0</v>
          </cell>
          <cell r="I442">
            <v>11</v>
          </cell>
          <cell r="J442">
            <v>11</v>
          </cell>
          <cell r="K442">
            <v>11</v>
          </cell>
          <cell r="L442">
            <v>0</v>
          </cell>
          <cell r="M442">
            <v>0</v>
          </cell>
          <cell r="N442">
            <v>298.39</v>
          </cell>
          <cell r="P442">
            <v>0</v>
          </cell>
          <cell r="Q442">
            <v>0</v>
          </cell>
          <cell r="R442">
            <v>6</v>
          </cell>
          <cell r="S442">
            <v>6</v>
          </cell>
          <cell r="T442">
            <v>298.39000000000004</v>
          </cell>
          <cell r="U442">
            <v>0</v>
          </cell>
          <cell r="V442">
            <v>298.39000000000004</v>
          </cell>
          <cell r="W442">
            <v>49.731666666666676</v>
          </cell>
          <cell r="X442">
            <v>0</v>
          </cell>
          <cell r="Y442" t="str">
            <v>2011</v>
          </cell>
          <cell r="Z442" t="str">
            <v>Q1</v>
          </cell>
          <cell r="AA442">
            <v>0</v>
          </cell>
          <cell r="AB442">
            <v>0</v>
          </cell>
          <cell r="AC442" t="str">
            <v>02006</v>
          </cell>
          <cell r="AD442" t="str">
            <v>Scott Oakley</v>
          </cell>
          <cell r="AE442">
            <v>0.15</v>
          </cell>
          <cell r="AF442">
            <v>0</v>
          </cell>
          <cell r="AG442">
            <v>0.15</v>
          </cell>
          <cell r="AH442" t="str">
            <v>Real Estate - Harry Norman</v>
          </cell>
          <cell r="AL442" t="b">
            <v>0</v>
          </cell>
          <cell r="AN442" t="str">
            <v>X</v>
          </cell>
        </row>
        <row r="443">
          <cell r="A443" t="str">
            <v>Real Estate - Harry NormanFEB-11</v>
          </cell>
          <cell r="B443" t="b">
            <v>1</v>
          </cell>
          <cell r="C443">
            <v>2</v>
          </cell>
          <cell r="D443">
            <v>0</v>
          </cell>
          <cell r="E443" t="str">
            <v>Real Estate - Harry Norman</v>
          </cell>
          <cell r="F443" t="str">
            <v>2011 02</v>
          </cell>
          <cell r="G443" t="str">
            <v>FEB-11</v>
          </cell>
          <cell r="H443">
            <v>0</v>
          </cell>
          <cell r="I443">
            <v>9</v>
          </cell>
          <cell r="J443">
            <v>9</v>
          </cell>
          <cell r="K443">
            <v>9</v>
          </cell>
          <cell r="L443">
            <v>0</v>
          </cell>
          <cell r="M443">
            <v>0</v>
          </cell>
          <cell r="N443">
            <v>733.28</v>
          </cell>
          <cell r="P443">
            <v>6</v>
          </cell>
          <cell r="Q443">
            <v>0</v>
          </cell>
          <cell r="R443">
            <v>4</v>
          </cell>
          <cell r="S443">
            <v>6</v>
          </cell>
          <cell r="T443">
            <v>727.28000000000009</v>
          </cell>
          <cell r="U443">
            <v>0</v>
          </cell>
          <cell r="V443">
            <v>733.28000000000009</v>
          </cell>
          <cell r="W443">
            <v>122.21333333333335</v>
          </cell>
          <cell r="X443">
            <v>0</v>
          </cell>
          <cell r="Y443" t="str">
            <v>2011</v>
          </cell>
          <cell r="Z443" t="str">
            <v>Q1</v>
          </cell>
          <cell r="AA443">
            <v>0</v>
          </cell>
          <cell r="AB443">
            <v>0</v>
          </cell>
          <cell r="AC443" t="str">
            <v>02006</v>
          </cell>
          <cell r="AD443" t="str">
            <v>Scott Oakley</v>
          </cell>
          <cell r="AE443">
            <v>0.15</v>
          </cell>
          <cell r="AF443">
            <v>0</v>
          </cell>
          <cell r="AG443">
            <v>0.15</v>
          </cell>
          <cell r="AH443" t="str">
            <v>Real Estate - Harry Norman</v>
          </cell>
          <cell r="AL443" t="b">
            <v>0</v>
          </cell>
          <cell r="AN443" t="str">
            <v>X</v>
          </cell>
        </row>
        <row r="444">
          <cell r="A444" t="str">
            <v>Real Estate - Harry NormanMAR-11</v>
          </cell>
          <cell r="B444" t="b">
            <v>1</v>
          </cell>
          <cell r="C444">
            <v>3</v>
          </cell>
          <cell r="D444">
            <v>0</v>
          </cell>
          <cell r="E444" t="str">
            <v>Real Estate - Harry Norman</v>
          </cell>
          <cell r="F444" t="str">
            <v>2011 03</v>
          </cell>
          <cell r="G444" t="str">
            <v>MAR-11</v>
          </cell>
          <cell r="H444">
            <v>0</v>
          </cell>
          <cell r="I444">
            <v>11</v>
          </cell>
          <cell r="J444">
            <v>11</v>
          </cell>
          <cell r="K444">
            <v>10</v>
          </cell>
          <cell r="L444">
            <v>0</v>
          </cell>
          <cell r="M444">
            <v>1</v>
          </cell>
          <cell r="N444">
            <v>48.37</v>
          </cell>
          <cell r="P444">
            <v>3</v>
          </cell>
          <cell r="Q444">
            <v>0</v>
          </cell>
          <cell r="R444">
            <v>4</v>
          </cell>
          <cell r="S444">
            <v>2</v>
          </cell>
          <cell r="T444">
            <v>45.370000000000005</v>
          </cell>
          <cell r="U444">
            <v>0</v>
          </cell>
          <cell r="V444">
            <v>48.370000000000005</v>
          </cell>
          <cell r="W444">
            <v>24.185000000000002</v>
          </cell>
          <cell r="X444">
            <v>0</v>
          </cell>
          <cell r="Y444" t="str">
            <v>2011</v>
          </cell>
          <cell r="Z444" t="str">
            <v>Q1</v>
          </cell>
          <cell r="AA444">
            <v>0</v>
          </cell>
          <cell r="AB444">
            <v>0</v>
          </cell>
          <cell r="AC444" t="str">
            <v>02006</v>
          </cell>
          <cell r="AD444" t="str">
            <v>Scott Oakley</v>
          </cell>
          <cell r="AE444">
            <v>0.15</v>
          </cell>
          <cell r="AF444">
            <v>0</v>
          </cell>
          <cell r="AG444">
            <v>0.15</v>
          </cell>
          <cell r="AH444" t="str">
            <v>Real Estate - Harry Norman</v>
          </cell>
          <cell r="AL444" t="b">
            <v>0</v>
          </cell>
          <cell r="AN444" t="str">
            <v>X</v>
          </cell>
        </row>
        <row r="445">
          <cell r="A445" t="str">
            <v>Real Estate - Harry NormanAPR-11</v>
          </cell>
          <cell r="B445" t="b">
            <v>1</v>
          </cell>
          <cell r="C445">
            <v>4</v>
          </cell>
          <cell r="D445">
            <v>0</v>
          </cell>
          <cell r="E445" t="str">
            <v>Real Estate - Harry Norman</v>
          </cell>
          <cell r="F445" t="str">
            <v>2011 04</v>
          </cell>
          <cell r="G445" t="str">
            <v>APR-11</v>
          </cell>
          <cell r="H445">
            <v>0</v>
          </cell>
          <cell r="I445">
            <v>6</v>
          </cell>
          <cell r="J445">
            <v>6</v>
          </cell>
          <cell r="K445">
            <v>6</v>
          </cell>
          <cell r="L445">
            <v>0</v>
          </cell>
          <cell r="M445">
            <v>0</v>
          </cell>
          <cell r="N445">
            <v>994.1</v>
          </cell>
          <cell r="P445">
            <v>4.5</v>
          </cell>
          <cell r="Q445">
            <v>0</v>
          </cell>
          <cell r="R445">
            <v>3</v>
          </cell>
          <cell r="S445">
            <v>4</v>
          </cell>
          <cell r="T445">
            <v>989.60000000000014</v>
          </cell>
          <cell r="U445">
            <v>0</v>
          </cell>
          <cell r="V445">
            <v>994.10000000000014</v>
          </cell>
          <cell r="W445">
            <v>248.52500000000003</v>
          </cell>
          <cell r="X445">
            <v>149.12</v>
          </cell>
          <cell r="Y445" t="str">
            <v>2011</v>
          </cell>
          <cell r="Z445" t="str">
            <v>Q2</v>
          </cell>
          <cell r="AA445">
            <v>0</v>
          </cell>
          <cell r="AB445">
            <v>0</v>
          </cell>
          <cell r="AC445" t="str">
            <v>02006</v>
          </cell>
          <cell r="AD445" t="str">
            <v>Scott Oakley</v>
          </cell>
          <cell r="AE445">
            <v>0.15</v>
          </cell>
          <cell r="AF445">
            <v>0</v>
          </cell>
          <cell r="AG445">
            <v>0.15</v>
          </cell>
          <cell r="AH445" t="str">
            <v>Real Estate - Harry Norman</v>
          </cell>
          <cell r="AL445" t="b">
            <v>0</v>
          </cell>
          <cell r="AN445" t="str">
            <v>X</v>
          </cell>
        </row>
        <row r="446">
          <cell r="A446" t="str">
            <v>Real Estate - Harry NormanMAY-11</v>
          </cell>
          <cell r="B446" t="b">
            <v>1</v>
          </cell>
          <cell r="C446">
            <v>5</v>
          </cell>
          <cell r="D446">
            <v>0</v>
          </cell>
          <cell r="E446" t="str">
            <v>Real Estate - Harry Norman</v>
          </cell>
          <cell r="F446" t="str">
            <v>2011 05</v>
          </cell>
          <cell r="G446" t="str">
            <v>MAY-11</v>
          </cell>
          <cell r="H446">
            <v>0</v>
          </cell>
          <cell r="I446">
            <v>23</v>
          </cell>
          <cell r="J446">
            <v>23</v>
          </cell>
          <cell r="K446">
            <v>23</v>
          </cell>
          <cell r="L446">
            <v>0</v>
          </cell>
          <cell r="M446">
            <v>0</v>
          </cell>
          <cell r="N446">
            <v>1122.96</v>
          </cell>
          <cell r="P446">
            <v>16.899999999999999</v>
          </cell>
          <cell r="Q446">
            <v>2.54</v>
          </cell>
          <cell r="R446">
            <v>12</v>
          </cell>
          <cell r="S446">
            <v>7</v>
          </cell>
          <cell r="T446">
            <v>1106.06</v>
          </cell>
          <cell r="U446">
            <v>165.91</v>
          </cell>
          <cell r="V446">
            <v>1122.96</v>
          </cell>
          <cell r="W446">
            <v>160.42285714285714</v>
          </cell>
          <cell r="X446">
            <v>168.44</v>
          </cell>
          <cell r="Y446" t="str">
            <v>2011</v>
          </cell>
          <cell r="Z446" t="str">
            <v>Q2</v>
          </cell>
          <cell r="AA446">
            <v>0</v>
          </cell>
          <cell r="AB446">
            <v>0</v>
          </cell>
          <cell r="AC446" t="str">
            <v>02006</v>
          </cell>
          <cell r="AD446" t="str">
            <v>Scott Oakley</v>
          </cell>
          <cell r="AE446">
            <v>0.15</v>
          </cell>
          <cell r="AF446">
            <v>0</v>
          </cell>
          <cell r="AG446">
            <v>0.15</v>
          </cell>
          <cell r="AH446" t="str">
            <v>Real Estate - Harry Norman</v>
          </cell>
          <cell r="AL446" t="b">
            <v>0</v>
          </cell>
          <cell r="AN446" t="str">
            <v>X</v>
          </cell>
        </row>
        <row r="447">
          <cell r="A447" t="str">
            <v>Real Estate - Harry NormanJUN-11</v>
          </cell>
          <cell r="B447" t="b">
            <v>1</v>
          </cell>
          <cell r="C447">
            <v>6</v>
          </cell>
          <cell r="D447">
            <v>0</v>
          </cell>
          <cell r="E447" t="str">
            <v>Real Estate - Harry Norman</v>
          </cell>
          <cell r="F447" t="str">
            <v>2011 06</v>
          </cell>
          <cell r="G447" t="str">
            <v>JUN-11</v>
          </cell>
          <cell r="H447">
            <v>0</v>
          </cell>
          <cell r="I447">
            <v>4</v>
          </cell>
          <cell r="J447">
            <v>4</v>
          </cell>
          <cell r="K447">
            <v>4</v>
          </cell>
          <cell r="L447">
            <v>0</v>
          </cell>
          <cell r="M447">
            <v>0</v>
          </cell>
          <cell r="N447">
            <v>946.31</v>
          </cell>
          <cell r="P447">
            <v>6</v>
          </cell>
          <cell r="Q447">
            <v>0.9</v>
          </cell>
          <cell r="R447">
            <v>1</v>
          </cell>
          <cell r="S447">
            <v>2</v>
          </cell>
          <cell r="T447">
            <v>940.31000000000006</v>
          </cell>
          <cell r="U447">
            <v>0</v>
          </cell>
          <cell r="V447">
            <v>946.31000000000006</v>
          </cell>
          <cell r="W447">
            <v>473.15500000000003</v>
          </cell>
          <cell r="X447">
            <v>141.94999999999999</v>
          </cell>
          <cell r="Y447" t="str">
            <v>2011</v>
          </cell>
          <cell r="Z447" t="str">
            <v>Q2</v>
          </cell>
          <cell r="AA447">
            <v>0</v>
          </cell>
          <cell r="AB447">
            <v>0</v>
          </cell>
          <cell r="AC447" t="str">
            <v>02006</v>
          </cell>
          <cell r="AD447" t="str">
            <v>Scott Oakley</v>
          </cell>
          <cell r="AE447">
            <v>0.15</v>
          </cell>
          <cell r="AF447">
            <v>0</v>
          </cell>
          <cell r="AG447">
            <v>0.15</v>
          </cell>
          <cell r="AH447" t="str">
            <v>Real Estate - Harry Norman</v>
          </cell>
          <cell r="AL447" t="b">
            <v>0</v>
          </cell>
          <cell r="AN447" t="str">
            <v>X</v>
          </cell>
        </row>
        <row r="448">
          <cell r="A448" t="str">
            <v>Real Estate - Harry NormanJUL-11</v>
          </cell>
          <cell r="B448" t="b">
            <v>1</v>
          </cell>
          <cell r="C448">
            <v>7</v>
          </cell>
          <cell r="D448">
            <v>0</v>
          </cell>
          <cell r="E448" t="str">
            <v>Real Estate - Harry Norman</v>
          </cell>
          <cell r="F448" t="str">
            <v>2011 07</v>
          </cell>
          <cell r="G448" t="str">
            <v>JUL-11</v>
          </cell>
          <cell r="H448">
            <v>0</v>
          </cell>
          <cell r="I448">
            <v>5</v>
          </cell>
          <cell r="J448">
            <v>5</v>
          </cell>
          <cell r="K448">
            <v>5</v>
          </cell>
          <cell r="L448">
            <v>0</v>
          </cell>
          <cell r="M448">
            <v>0</v>
          </cell>
          <cell r="N448">
            <v>520.48</v>
          </cell>
          <cell r="P448">
            <v>3</v>
          </cell>
          <cell r="Q448">
            <v>0</v>
          </cell>
          <cell r="R448">
            <v>4</v>
          </cell>
          <cell r="S448">
            <v>3</v>
          </cell>
          <cell r="T448">
            <v>517.48</v>
          </cell>
          <cell r="U448">
            <v>0</v>
          </cell>
          <cell r="V448">
            <v>520.48</v>
          </cell>
          <cell r="W448">
            <v>173.49333333333334</v>
          </cell>
          <cell r="X448">
            <v>0</v>
          </cell>
          <cell r="Y448" t="str">
            <v>2011</v>
          </cell>
          <cell r="Z448" t="str">
            <v>Q3</v>
          </cell>
          <cell r="AA448">
            <v>0</v>
          </cell>
          <cell r="AB448">
            <v>0</v>
          </cell>
          <cell r="AC448" t="str">
            <v>02006</v>
          </cell>
          <cell r="AD448" t="str">
            <v>Scott Oakley</v>
          </cell>
          <cell r="AE448">
            <v>0.15</v>
          </cell>
          <cell r="AF448">
            <v>0</v>
          </cell>
          <cell r="AG448">
            <v>0.15</v>
          </cell>
          <cell r="AH448" t="str">
            <v>Real Estate - Harry Norman</v>
          </cell>
          <cell r="AL448" t="b">
            <v>0</v>
          </cell>
          <cell r="AN448" t="str">
            <v>X</v>
          </cell>
        </row>
        <row r="449">
          <cell r="A449" t="str">
            <v>Real Estate - Keller Williams Atlanta PerimeterJAN-11</v>
          </cell>
          <cell r="B449" t="b">
            <v>1</v>
          </cell>
          <cell r="C449">
            <v>1</v>
          </cell>
          <cell r="D449">
            <v>0</v>
          </cell>
          <cell r="E449" t="str">
            <v>Real Estate - Keller Williams Atlanta Perimeter</v>
          </cell>
          <cell r="F449" t="str">
            <v>2011 01</v>
          </cell>
          <cell r="G449" t="str">
            <v>JAN-11</v>
          </cell>
          <cell r="H449">
            <v>0</v>
          </cell>
          <cell r="I449">
            <v>4</v>
          </cell>
          <cell r="J449">
            <v>4</v>
          </cell>
          <cell r="K449">
            <v>4</v>
          </cell>
          <cell r="L449">
            <v>0</v>
          </cell>
          <cell r="M449">
            <v>0</v>
          </cell>
          <cell r="N449">
            <v>30.86</v>
          </cell>
          <cell r="P449">
            <v>0</v>
          </cell>
          <cell r="Q449">
            <v>0</v>
          </cell>
          <cell r="R449">
            <v>3</v>
          </cell>
          <cell r="S449">
            <v>1</v>
          </cell>
          <cell r="T449">
            <v>30.86</v>
          </cell>
          <cell r="U449">
            <v>0</v>
          </cell>
          <cell r="V449">
            <v>30.86</v>
          </cell>
          <cell r="W449">
            <v>30.86</v>
          </cell>
          <cell r="X449">
            <v>0</v>
          </cell>
          <cell r="Y449" t="str">
            <v>2011</v>
          </cell>
          <cell r="Z449" t="str">
            <v>Q1</v>
          </cell>
          <cell r="AA449">
            <v>0</v>
          </cell>
          <cell r="AB449">
            <v>0</v>
          </cell>
          <cell r="AC449" t="str">
            <v>02016</v>
          </cell>
          <cell r="AD449" t="str">
            <v>Scott Oakley</v>
          </cell>
          <cell r="AE449">
            <v>0.12</v>
          </cell>
          <cell r="AF449">
            <v>0</v>
          </cell>
          <cell r="AG449">
            <v>0.12</v>
          </cell>
          <cell r="AH449" t="str">
            <v>Real Estate - Keller Williams Atlanta Perimeter</v>
          </cell>
          <cell r="AL449" t="b">
            <v>0</v>
          </cell>
          <cell r="AN449" t="str">
            <v>X</v>
          </cell>
        </row>
        <row r="450">
          <cell r="A450" t="str">
            <v>Real Estate - Keller Williams Atlanta PerimeterMAY-11</v>
          </cell>
          <cell r="B450" t="b">
            <v>1</v>
          </cell>
          <cell r="C450">
            <v>5</v>
          </cell>
          <cell r="D450">
            <v>0</v>
          </cell>
          <cell r="E450" t="str">
            <v>Real Estate - Keller Williams Atlanta Perimeter</v>
          </cell>
          <cell r="F450" t="str">
            <v>2011 05</v>
          </cell>
          <cell r="G450" t="str">
            <v>MAY-11</v>
          </cell>
          <cell r="H450">
            <v>0</v>
          </cell>
          <cell r="I450">
            <v>1</v>
          </cell>
          <cell r="J450">
            <v>1</v>
          </cell>
          <cell r="K450">
            <v>1</v>
          </cell>
          <cell r="L450">
            <v>0</v>
          </cell>
          <cell r="M450">
            <v>0</v>
          </cell>
          <cell r="N450">
            <v>143.44999999999999</v>
          </cell>
          <cell r="P450">
            <v>0</v>
          </cell>
          <cell r="Q450">
            <v>0</v>
          </cell>
          <cell r="R450">
            <v>2</v>
          </cell>
          <cell r="S450">
            <v>1</v>
          </cell>
          <cell r="T450">
            <v>143.44999999999999</v>
          </cell>
          <cell r="U450">
            <v>17.21</v>
          </cell>
          <cell r="V450">
            <v>143.44999999999999</v>
          </cell>
          <cell r="W450">
            <v>143.44999999999999</v>
          </cell>
          <cell r="X450">
            <v>17.21</v>
          </cell>
          <cell r="Y450" t="str">
            <v>2011</v>
          </cell>
          <cell r="Z450" t="str">
            <v>Q2</v>
          </cell>
          <cell r="AA450">
            <v>0</v>
          </cell>
          <cell r="AB450">
            <v>0</v>
          </cell>
          <cell r="AC450" t="str">
            <v>02016</v>
          </cell>
          <cell r="AD450" t="str">
            <v>Scott Oakley</v>
          </cell>
          <cell r="AE450">
            <v>0.12</v>
          </cell>
          <cell r="AF450">
            <v>0</v>
          </cell>
          <cell r="AG450">
            <v>0.12</v>
          </cell>
          <cell r="AH450" t="str">
            <v>Real Estate - Keller Williams Atlanta Perimeter</v>
          </cell>
          <cell r="AL450" t="b">
            <v>0</v>
          </cell>
          <cell r="AN450" t="str">
            <v>X</v>
          </cell>
        </row>
        <row r="451">
          <cell r="A451" t="str">
            <v>Real Estate - Keller Williams Atlanta PerimeterJUN-11</v>
          </cell>
          <cell r="B451" t="b">
            <v>1</v>
          </cell>
          <cell r="C451">
            <v>6</v>
          </cell>
          <cell r="D451">
            <v>0</v>
          </cell>
          <cell r="E451" t="str">
            <v>Real Estate - Keller Williams Atlanta Perimeter</v>
          </cell>
          <cell r="F451" t="str">
            <v>2011 06</v>
          </cell>
          <cell r="G451" t="str">
            <v>JUN-11</v>
          </cell>
          <cell r="H451">
            <v>0</v>
          </cell>
          <cell r="I451">
            <v>9</v>
          </cell>
          <cell r="J451">
            <v>9</v>
          </cell>
          <cell r="K451">
            <v>9</v>
          </cell>
          <cell r="L451">
            <v>0</v>
          </cell>
          <cell r="M451">
            <v>0</v>
          </cell>
          <cell r="N451">
            <v>12</v>
          </cell>
          <cell r="P451">
            <v>12</v>
          </cell>
          <cell r="Q451">
            <v>0</v>
          </cell>
          <cell r="R451">
            <v>3</v>
          </cell>
          <cell r="S451">
            <v>0</v>
          </cell>
          <cell r="U451">
            <v>0</v>
          </cell>
          <cell r="V451">
            <v>12</v>
          </cell>
          <cell r="W451">
            <v>0</v>
          </cell>
          <cell r="X451">
            <v>1.44</v>
          </cell>
          <cell r="Y451" t="str">
            <v>2011</v>
          </cell>
          <cell r="Z451" t="str">
            <v>Q2</v>
          </cell>
          <cell r="AA451">
            <v>0</v>
          </cell>
          <cell r="AB451">
            <v>0</v>
          </cell>
          <cell r="AC451" t="str">
            <v>02016</v>
          </cell>
          <cell r="AD451" t="str">
            <v>Scott Oakley</v>
          </cell>
          <cell r="AE451">
            <v>0.12</v>
          </cell>
          <cell r="AF451">
            <v>0</v>
          </cell>
          <cell r="AG451">
            <v>0.12</v>
          </cell>
          <cell r="AH451" t="str">
            <v>Real Estate - Keller Williams Atlanta Perimeter</v>
          </cell>
          <cell r="AL451" t="b">
            <v>0</v>
          </cell>
          <cell r="AN451" t="str">
            <v>X</v>
          </cell>
        </row>
        <row r="452">
          <cell r="A452" t="str">
            <v>Real Estate - Keller Williams CitysideJAN-11</v>
          </cell>
          <cell r="B452" t="b">
            <v>1</v>
          </cell>
          <cell r="C452">
            <v>1</v>
          </cell>
          <cell r="D452">
            <v>0</v>
          </cell>
          <cell r="E452" t="str">
            <v>Real Estate - Keller Williams Cityside</v>
          </cell>
          <cell r="F452" t="str">
            <v>2011 01</v>
          </cell>
          <cell r="G452" t="str">
            <v>JAN-11</v>
          </cell>
          <cell r="H452">
            <v>0</v>
          </cell>
          <cell r="I452">
            <v>5</v>
          </cell>
          <cell r="J452">
            <v>5</v>
          </cell>
          <cell r="K452">
            <v>5</v>
          </cell>
          <cell r="L452">
            <v>0</v>
          </cell>
          <cell r="M452">
            <v>0</v>
          </cell>
          <cell r="N452">
            <v>197.23</v>
          </cell>
          <cell r="P452">
            <v>0</v>
          </cell>
          <cell r="Q452">
            <v>0</v>
          </cell>
          <cell r="R452">
            <v>4</v>
          </cell>
          <cell r="S452">
            <v>1</v>
          </cell>
          <cell r="T452">
            <v>197.23000000000002</v>
          </cell>
          <cell r="U452">
            <v>0</v>
          </cell>
          <cell r="V452">
            <v>197.23000000000002</v>
          </cell>
          <cell r="W452">
            <v>197.23000000000002</v>
          </cell>
          <cell r="X452">
            <v>0</v>
          </cell>
          <cell r="Y452" t="str">
            <v>2011</v>
          </cell>
          <cell r="Z452" t="str">
            <v>Q1</v>
          </cell>
          <cell r="AA452">
            <v>0</v>
          </cell>
          <cell r="AB452">
            <v>0</v>
          </cell>
          <cell r="AC452" t="str">
            <v>02013</v>
          </cell>
          <cell r="AD452" t="str">
            <v>Scott Oakley</v>
          </cell>
          <cell r="AE452">
            <v>0.12</v>
          </cell>
          <cell r="AF452">
            <v>0</v>
          </cell>
          <cell r="AG452">
            <v>0.12</v>
          </cell>
          <cell r="AH452" t="str">
            <v>Real Estate - Keller Williams Cityside</v>
          </cell>
          <cell r="AL452" t="b">
            <v>0</v>
          </cell>
          <cell r="AN452" t="str">
            <v>X</v>
          </cell>
        </row>
        <row r="453">
          <cell r="A453" t="str">
            <v>Real Estate - Keller Williams CitysideFEB-11</v>
          </cell>
          <cell r="B453" t="b">
            <v>1</v>
          </cell>
          <cell r="C453">
            <v>2</v>
          </cell>
          <cell r="D453">
            <v>0</v>
          </cell>
          <cell r="E453" t="str">
            <v>Real Estate - Keller Williams Cityside</v>
          </cell>
          <cell r="F453" t="str">
            <v>2011 02</v>
          </cell>
          <cell r="G453" t="str">
            <v>FEB-11</v>
          </cell>
          <cell r="H453">
            <v>0</v>
          </cell>
          <cell r="I453">
            <v>4</v>
          </cell>
          <cell r="J453">
            <v>4</v>
          </cell>
          <cell r="K453">
            <v>4</v>
          </cell>
          <cell r="L453">
            <v>0</v>
          </cell>
          <cell r="M453">
            <v>0</v>
          </cell>
          <cell r="N453">
            <v>706.95</v>
          </cell>
          <cell r="P453">
            <v>4.5</v>
          </cell>
          <cell r="Q453">
            <v>0</v>
          </cell>
          <cell r="R453">
            <v>2</v>
          </cell>
          <cell r="S453">
            <v>4</v>
          </cell>
          <cell r="T453">
            <v>702.45</v>
          </cell>
          <cell r="U453">
            <v>0</v>
          </cell>
          <cell r="V453">
            <v>706.95</v>
          </cell>
          <cell r="W453">
            <v>176.73750000000001</v>
          </cell>
          <cell r="X453">
            <v>84.83</v>
          </cell>
          <cell r="Y453" t="str">
            <v>2011</v>
          </cell>
          <cell r="Z453" t="str">
            <v>Q1</v>
          </cell>
          <cell r="AA453">
            <v>0</v>
          </cell>
          <cell r="AB453">
            <v>0</v>
          </cell>
          <cell r="AC453" t="str">
            <v>02013</v>
          </cell>
          <cell r="AD453" t="str">
            <v>Scott Oakley</v>
          </cell>
          <cell r="AE453">
            <v>0.12</v>
          </cell>
          <cell r="AF453">
            <v>0</v>
          </cell>
          <cell r="AG453">
            <v>0.12</v>
          </cell>
          <cell r="AH453" t="str">
            <v>Real Estate - Keller Williams Cityside</v>
          </cell>
          <cell r="AL453" t="b">
            <v>0</v>
          </cell>
          <cell r="AN453" t="str">
            <v>X</v>
          </cell>
        </row>
        <row r="454">
          <cell r="A454" t="str">
            <v>Real Estate - Keller Williams CitysideMAR-11</v>
          </cell>
          <cell r="B454" t="b">
            <v>1</v>
          </cell>
          <cell r="C454">
            <v>3</v>
          </cell>
          <cell r="D454">
            <v>0</v>
          </cell>
          <cell r="E454" t="str">
            <v>Real Estate - Keller Williams Cityside</v>
          </cell>
          <cell r="F454" t="str">
            <v>2011 03</v>
          </cell>
          <cell r="G454" t="str">
            <v>MAR-11</v>
          </cell>
          <cell r="H454">
            <v>0</v>
          </cell>
          <cell r="I454">
            <v>5</v>
          </cell>
          <cell r="J454">
            <v>5</v>
          </cell>
          <cell r="K454">
            <v>5</v>
          </cell>
          <cell r="L454">
            <v>0</v>
          </cell>
          <cell r="M454">
            <v>0</v>
          </cell>
          <cell r="N454">
            <v>184.6</v>
          </cell>
          <cell r="P454">
            <v>3</v>
          </cell>
          <cell r="Q454">
            <v>0</v>
          </cell>
          <cell r="R454">
            <v>3</v>
          </cell>
          <cell r="S454">
            <v>2</v>
          </cell>
          <cell r="T454">
            <v>181.60000000000002</v>
          </cell>
          <cell r="U454">
            <v>0</v>
          </cell>
          <cell r="V454">
            <v>184.60000000000002</v>
          </cell>
          <cell r="W454">
            <v>92.300000000000011</v>
          </cell>
          <cell r="X454">
            <v>0</v>
          </cell>
          <cell r="Y454" t="str">
            <v>2011</v>
          </cell>
          <cell r="Z454" t="str">
            <v>Q1</v>
          </cell>
          <cell r="AA454">
            <v>0</v>
          </cell>
          <cell r="AB454">
            <v>0</v>
          </cell>
          <cell r="AC454" t="str">
            <v>02013</v>
          </cell>
          <cell r="AD454" t="str">
            <v>Scott Oakley</v>
          </cell>
          <cell r="AE454">
            <v>0.12</v>
          </cell>
          <cell r="AF454">
            <v>0</v>
          </cell>
          <cell r="AG454">
            <v>0.12</v>
          </cell>
          <cell r="AH454" t="str">
            <v>Real Estate - Keller Williams Cityside</v>
          </cell>
          <cell r="AL454" t="b">
            <v>0</v>
          </cell>
          <cell r="AN454" t="str">
            <v>X</v>
          </cell>
        </row>
        <row r="455">
          <cell r="A455" t="str">
            <v>Real Estate - Keller Williams CitysideAPR-11</v>
          </cell>
          <cell r="B455" t="b">
            <v>1</v>
          </cell>
          <cell r="C455">
            <v>4</v>
          </cell>
          <cell r="D455">
            <v>0</v>
          </cell>
          <cell r="E455" t="str">
            <v>Real Estate - Keller Williams Cityside</v>
          </cell>
          <cell r="F455" t="str">
            <v>2011 04</v>
          </cell>
          <cell r="G455" t="str">
            <v>APR-11</v>
          </cell>
          <cell r="H455">
            <v>0</v>
          </cell>
          <cell r="I455">
            <v>8</v>
          </cell>
          <cell r="J455">
            <v>8</v>
          </cell>
          <cell r="K455">
            <v>8</v>
          </cell>
          <cell r="L455">
            <v>0</v>
          </cell>
          <cell r="M455">
            <v>0</v>
          </cell>
          <cell r="N455">
            <v>456.56</v>
          </cell>
          <cell r="P455">
            <v>1.5</v>
          </cell>
          <cell r="Q455">
            <v>0.18</v>
          </cell>
          <cell r="R455">
            <v>3</v>
          </cell>
          <cell r="S455">
            <v>2</v>
          </cell>
          <cell r="T455">
            <v>455.06</v>
          </cell>
          <cell r="U455">
            <v>0</v>
          </cell>
          <cell r="V455">
            <v>456.56</v>
          </cell>
          <cell r="W455">
            <v>228.28</v>
          </cell>
          <cell r="X455">
            <v>54.79</v>
          </cell>
          <cell r="Y455" t="str">
            <v>2011</v>
          </cell>
          <cell r="Z455" t="str">
            <v>Q2</v>
          </cell>
          <cell r="AA455">
            <v>0</v>
          </cell>
          <cell r="AB455">
            <v>0</v>
          </cell>
          <cell r="AC455" t="str">
            <v>02013</v>
          </cell>
          <cell r="AD455" t="str">
            <v>Scott Oakley</v>
          </cell>
          <cell r="AE455">
            <v>0.12</v>
          </cell>
          <cell r="AF455">
            <v>0</v>
          </cell>
          <cell r="AG455">
            <v>0.12</v>
          </cell>
          <cell r="AH455" t="str">
            <v>Real Estate - Keller Williams Cityside</v>
          </cell>
          <cell r="AL455" t="b">
            <v>0</v>
          </cell>
          <cell r="AN455" t="str">
            <v>X</v>
          </cell>
        </row>
        <row r="456">
          <cell r="A456" t="str">
            <v>Real Estate - Keller Williams CitysideMAY-11</v>
          </cell>
          <cell r="B456" t="b">
            <v>1</v>
          </cell>
          <cell r="C456">
            <v>5</v>
          </cell>
          <cell r="D456">
            <v>0</v>
          </cell>
          <cell r="E456" t="str">
            <v>Real Estate - Keller Williams Cityside</v>
          </cell>
          <cell r="F456" t="str">
            <v>2011 05</v>
          </cell>
          <cell r="G456" t="str">
            <v>MAY-11</v>
          </cell>
          <cell r="H456">
            <v>0</v>
          </cell>
          <cell r="I456">
            <v>4</v>
          </cell>
          <cell r="J456">
            <v>4</v>
          </cell>
          <cell r="K456">
            <v>3</v>
          </cell>
          <cell r="L456">
            <v>0</v>
          </cell>
          <cell r="M456">
            <v>1</v>
          </cell>
          <cell r="N456">
            <v>790.33</v>
          </cell>
          <cell r="P456">
            <v>1.5</v>
          </cell>
          <cell r="Q456">
            <v>0.18</v>
          </cell>
          <cell r="R456">
            <v>1</v>
          </cell>
          <cell r="S456">
            <v>2</v>
          </cell>
          <cell r="T456">
            <v>788.83</v>
          </cell>
          <cell r="U456">
            <v>94.66</v>
          </cell>
          <cell r="V456">
            <v>790.33</v>
          </cell>
          <cell r="W456">
            <v>395.16500000000002</v>
          </cell>
          <cell r="X456">
            <v>94.84</v>
          </cell>
          <cell r="Y456" t="str">
            <v>2011</v>
          </cell>
          <cell r="Z456" t="str">
            <v>Q2</v>
          </cell>
          <cell r="AA456">
            <v>0</v>
          </cell>
          <cell r="AB456">
            <v>0</v>
          </cell>
          <cell r="AC456" t="str">
            <v>02013</v>
          </cell>
          <cell r="AD456" t="str">
            <v>Scott Oakley</v>
          </cell>
          <cell r="AE456">
            <v>0.12</v>
          </cell>
          <cell r="AF456">
            <v>0</v>
          </cell>
          <cell r="AG456">
            <v>0.12</v>
          </cell>
          <cell r="AH456" t="str">
            <v>Real Estate - Keller Williams Cityside</v>
          </cell>
          <cell r="AL456" t="b">
            <v>0</v>
          </cell>
          <cell r="AN456" t="str">
            <v>X</v>
          </cell>
        </row>
        <row r="457">
          <cell r="A457" t="str">
            <v>Real Estate - Keller Williams CitysideJUN-11</v>
          </cell>
          <cell r="B457" t="b">
            <v>1</v>
          </cell>
          <cell r="C457">
            <v>6</v>
          </cell>
          <cell r="D457">
            <v>0</v>
          </cell>
          <cell r="E457" t="str">
            <v>Real Estate - Keller Williams Cityside</v>
          </cell>
          <cell r="F457" t="str">
            <v>2011 06</v>
          </cell>
          <cell r="G457" t="str">
            <v>JUN-11</v>
          </cell>
          <cell r="H457">
            <v>0</v>
          </cell>
          <cell r="I457">
            <v>1</v>
          </cell>
          <cell r="J457">
            <v>1</v>
          </cell>
          <cell r="K457">
            <v>1</v>
          </cell>
          <cell r="L457">
            <v>0</v>
          </cell>
          <cell r="M457">
            <v>0</v>
          </cell>
          <cell r="N457">
            <v>-49.8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-49.8</v>
          </cell>
          <cell r="U457">
            <v>0</v>
          </cell>
          <cell r="V457">
            <v>-49.8</v>
          </cell>
          <cell r="W457">
            <v>0</v>
          </cell>
          <cell r="X457">
            <v>0</v>
          </cell>
          <cell r="Y457" t="str">
            <v>2011</v>
          </cell>
          <cell r="Z457" t="str">
            <v>Q2</v>
          </cell>
          <cell r="AA457">
            <v>0</v>
          </cell>
          <cell r="AB457">
            <v>0</v>
          </cell>
          <cell r="AC457" t="str">
            <v>02013</v>
          </cell>
          <cell r="AD457" t="str">
            <v>Scott Oakley</v>
          </cell>
          <cell r="AE457">
            <v>0.12</v>
          </cell>
          <cell r="AF457">
            <v>0</v>
          </cell>
          <cell r="AG457">
            <v>0.12</v>
          </cell>
          <cell r="AH457" t="str">
            <v>Real Estate - Keller Williams Cityside</v>
          </cell>
          <cell r="AL457" t="b">
            <v>0</v>
          </cell>
          <cell r="AN457" t="str">
            <v>X</v>
          </cell>
        </row>
        <row r="458">
          <cell r="A458" t="str">
            <v>Real Estate - Keller Williams CitysideJUL-11</v>
          </cell>
          <cell r="B458" t="b">
            <v>1</v>
          </cell>
          <cell r="C458">
            <v>7</v>
          </cell>
          <cell r="D458">
            <v>0</v>
          </cell>
          <cell r="E458" t="str">
            <v>Real Estate - Keller Williams Cityside</v>
          </cell>
          <cell r="F458" t="str">
            <v>2011 07</v>
          </cell>
          <cell r="G458" t="str">
            <v>JUL-11</v>
          </cell>
          <cell r="H458">
            <v>0</v>
          </cell>
          <cell r="I458">
            <v>8</v>
          </cell>
          <cell r="J458">
            <v>8</v>
          </cell>
          <cell r="K458">
            <v>8</v>
          </cell>
          <cell r="L458">
            <v>0</v>
          </cell>
          <cell r="M458">
            <v>0</v>
          </cell>
          <cell r="N458">
            <v>359.24</v>
          </cell>
          <cell r="P458">
            <v>9</v>
          </cell>
          <cell r="Q458">
            <v>0</v>
          </cell>
          <cell r="R458">
            <v>3</v>
          </cell>
          <cell r="S458">
            <v>3</v>
          </cell>
          <cell r="T458">
            <v>350.24</v>
          </cell>
          <cell r="U458">
            <v>0</v>
          </cell>
          <cell r="V458">
            <v>359.24</v>
          </cell>
          <cell r="W458">
            <v>119.74666666666667</v>
          </cell>
          <cell r="X458">
            <v>0</v>
          </cell>
          <cell r="Y458" t="str">
            <v>2011</v>
          </cell>
          <cell r="Z458" t="str">
            <v>Q3</v>
          </cell>
          <cell r="AA458">
            <v>0</v>
          </cell>
          <cell r="AB458">
            <v>0</v>
          </cell>
          <cell r="AC458" t="str">
            <v>02013</v>
          </cell>
          <cell r="AD458" t="str">
            <v>Scott Oakley</v>
          </cell>
          <cell r="AE458">
            <v>0.12</v>
          </cell>
          <cell r="AF458">
            <v>0</v>
          </cell>
          <cell r="AG458">
            <v>0.12</v>
          </cell>
          <cell r="AH458" t="str">
            <v>Real Estate - Keller Williams Cityside</v>
          </cell>
          <cell r="AL458" t="b">
            <v>0</v>
          </cell>
          <cell r="AN458" t="str">
            <v>X</v>
          </cell>
        </row>
        <row r="459">
          <cell r="A459" t="str">
            <v>Real Estate - Keller Williams First AtlantaJAN-11</v>
          </cell>
          <cell r="B459" t="b">
            <v>1</v>
          </cell>
          <cell r="C459">
            <v>1</v>
          </cell>
          <cell r="D459">
            <v>0</v>
          </cell>
          <cell r="E459" t="str">
            <v>Real Estate - Keller Williams First Atlanta</v>
          </cell>
          <cell r="F459" t="str">
            <v>2011 01</v>
          </cell>
          <cell r="G459" t="str">
            <v>JAN-11</v>
          </cell>
          <cell r="H459">
            <v>0</v>
          </cell>
          <cell r="I459">
            <v>4</v>
          </cell>
          <cell r="J459">
            <v>4</v>
          </cell>
          <cell r="K459">
            <v>4</v>
          </cell>
          <cell r="L459">
            <v>0</v>
          </cell>
          <cell r="M459">
            <v>0</v>
          </cell>
          <cell r="N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  <cell r="U459">
            <v>0</v>
          </cell>
          <cell r="W459">
            <v>0</v>
          </cell>
          <cell r="X459">
            <v>0</v>
          </cell>
          <cell r="Y459" t="str">
            <v>2011</v>
          </cell>
          <cell r="Z459" t="str">
            <v>Q1</v>
          </cell>
          <cell r="AA459">
            <v>0</v>
          </cell>
          <cell r="AB459">
            <v>0</v>
          </cell>
          <cell r="AC459" t="str">
            <v>02010</v>
          </cell>
          <cell r="AD459" t="str">
            <v>Scott Oakley</v>
          </cell>
          <cell r="AE459">
            <v>0.12</v>
          </cell>
          <cell r="AF459">
            <v>0</v>
          </cell>
          <cell r="AG459">
            <v>0.12</v>
          </cell>
          <cell r="AH459" t="str">
            <v>Real Estate - Keller Williams First Atlanta</v>
          </cell>
          <cell r="AL459" t="b">
            <v>0</v>
          </cell>
          <cell r="AN459" t="str">
            <v>X</v>
          </cell>
        </row>
        <row r="460">
          <cell r="A460" t="str">
            <v>Real Estate - Keller Williams First AtlantaFEB-11</v>
          </cell>
          <cell r="B460" t="b">
            <v>1</v>
          </cell>
          <cell r="C460">
            <v>2</v>
          </cell>
          <cell r="D460">
            <v>0</v>
          </cell>
          <cell r="E460" t="str">
            <v>Real Estate - Keller Williams First Atlanta</v>
          </cell>
          <cell r="F460" t="str">
            <v>2011 02</v>
          </cell>
          <cell r="G460" t="str">
            <v>FEB-11</v>
          </cell>
          <cell r="H460">
            <v>0</v>
          </cell>
          <cell r="I460">
            <v>9</v>
          </cell>
          <cell r="J460">
            <v>9</v>
          </cell>
          <cell r="K460">
            <v>9</v>
          </cell>
          <cell r="L460">
            <v>0</v>
          </cell>
          <cell r="M460">
            <v>0</v>
          </cell>
          <cell r="N460">
            <v>374.43</v>
          </cell>
          <cell r="P460">
            <v>7.5</v>
          </cell>
          <cell r="Q460">
            <v>0</v>
          </cell>
          <cell r="R460">
            <v>6</v>
          </cell>
          <cell r="S460">
            <v>3</v>
          </cell>
          <cell r="T460">
            <v>366.93</v>
          </cell>
          <cell r="U460">
            <v>0</v>
          </cell>
          <cell r="V460">
            <v>374.43</v>
          </cell>
          <cell r="W460">
            <v>124.81</v>
          </cell>
          <cell r="X460">
            <v>0</v>
          </cell>
          <cell r="Y460" t="str">
            <v>2011</v>
          </cell>
          <cell r="Z460" t="str">
            <v>Q1</v>
          </cell>
          <cell r="AA460">
            <v>0</v>
          </cell>
          <cell r="AB460">
            <v>0</v>
          </cell>
          <cell r="AC460" t="str">
            <v>02010</v>
          </cell>
          <cell r="AD460" t="str">
            <v>Scott Oakley</v>
          </cell>
          <cell r="AE460">
            <v>0.12</v>
          </cell>
          <cell r="AF460">
            <v>0</v>
          </cell>
          <cell r="AG460">
            <v>0.12</v>
          </cell>
          <cell r="AH460" t="str">
            <v>Real Estate - Keller Williams First Atlanta</v>
          </cell>
          <cell r="AL460" t="b">
            <v>0</v>
          </cell>
          <cell r="AN460" t="str">
            <v>X</v>
          </cell>
        </row>
        <row r="461">
          <cell r="A461" t="str">
            <v>Real Estate - Keller Williams First AtlantaMAR-11</v>
          </cell>
          <cell r="B461" t="b">
            <v>1</v>
          </cell>
          <cell r="C461">
            <v>3</v>
          </cell>
          <cell r="D461">
            <v>0</v>
          </cell>
          <cell r="E461" t="str">
            <v>Real Estate - Keller Williams First Atlanta</v>
          </cell>
          <cell r="F461" t="str">
            <v>2011 03</v>
          </cell>
          <cell r="G461" t="str">
            <v>MAR-11</v>
          </cell>
          <cell r="H461">
            <v>0</v>
          </cell>
          <cell r="I461">
            <v>5</v>
          </cell>
          <cell r="J461">
            <v>5</v>
          </cell>
          <cell r="K461">
            <v>5</v>
          </cell>
          <cell r="L461">
            <v>0</v>
          </cell>
          <cell r="M461">
            <v>0</v>
          </cell>
          <cell r="N461">
            <v>202.55</v>
          </cell>
          <cell r="P461">
            <v>3</v>
          </cell>
          <cell r="Q461">
            <v>0</v>
          </cell>
          <cell r="R461">
            <v>3</v>
          </cell>
          <cell r="S461">
            <v>3</v>
          </cell>
          <cell r="T461">
            <v>199.55000000000004</v>
          </cell>
          <cell r="U461">
            <v>0</v>
          </cell>
          <cell r="V461">
            <v>202.55000000000004</v>
          </cell>
          <cell r="W461">
            <v>67.51666666666668</v>
          </cell>
          <cell r="X461">
            <v>0</v>
          </cell>
          <cell r="Y461" t="str">
            <v>2011</v>
          </cell>
          <cell r="Z461" t="str">
            <v>Q1</v>
          </cell>
          <cell r="AA461">
            <v>0</v>
          </cell>
          <cell r="AB461">
            <v>0</v>
          </cell>
          <cell r="AC461" t="str">
            <v>02010</v>
          </cell>
          <cell r="AD461" t="str">
            <v>Scott Oakley</v>
          </cell>
          <cell r="AE461">
            <v>0.12</v>
          </cell>
          <cell r="AF461">
            <v>0</v>
          </cell>
          <cell r="AG461">
            <v>0.12</v>
          </cell>
          <cell r="AH461" t="str">
            <v>Real Estate - Keller Williams First Atlanta</v>
          </cell>
          <cell r="AL461" t="b">
            <v>0</v>
          </cell>
          <cell r="AN461" t="str">
            <v>X</v>
          </cell>
        </row>
        <row r="462">
          <cell r="A462" t="str">
            <v>Real Estate - Keller Williams First AtlantaAPR-11</v>
          </cell>
          <cell r="B462" t="b">
            <v>1</v>
          </cell>
          <cell r="C462">
            <v>4</v>
          </cell>
          <cell r="D462">
            <v>0</v>
          </cell>
          <cell r="E462" t="str">
            <v>Real Estate - Keller Williams First Atlanta</v>
          </cell>
          <cell r="F462" t="str">
            <v>2011 04</v>
          </cell>
          <cell r="G462" t="str">
            <v>APR-11</v>
          </cell>
          <cell r="H462">
            <v>0</v>
          </cell>
          <cell r="I462">
            <v>8</v>
          </cell>
          <cell r="J462">
            <v>8</v>
          </cell>
          <cell r="K462">
            <v>7</v>
          </cell>
          <cell r="L462">
            <v>0</v>
          </cell>
          <cell r="M462">
            <v>1</v>
          </cell>
          <cell r="N462">
            <v>14.85</v>
          </cell>
          <cell r="P462">
            <v>3</v>
          </cell>
          <cell r="Q462">
            <v>0.36</v>
          </cell>
          <cell r="R462">
            <v>2</v>
          </cell>
          <cell r="S462">
            <v>1</v>
          </cell>
          <cell r="T462">
            <v>11.849999999999996</v>
          </cell>
          <cell r="U462">
            <v>0</v>
          </cell>
          <cell r="V462">
            <v>14.849999999999996</v>
          </cell>
          <cell r="W462">
            <v>14.849999999999996</v>
          </cell>
          <cell r="X462">
            <v>1.78</v>
          </cell>
          <cell r="Y462" t="str">
            <v>2011</v>
          </cell>
          <cell r="Z462" t="str">
            <v>Q2</v>
          </cell>
          <cell r="AA462">
            <v>0</v>
          </cell>
          <cell r="AB462">
            <v>0</v>
          </cell>
          <cell r="AC462" t="str">
            <v>02010</v>
          </cell>
          <cell r="AD462" t="str">
            <v>Scott Oakley</v>
          </cell>
          <cell r="AE462">
            <v>0.12</v>
          </cell>
          <cell r="AF462">
            <v>0</v>
          </cell>
          <cell r="AG462">
            <v>0.12</v>
          </cell>
          <cell r="AH462" t="str">
            <v>Real Estate - Keller Williams First Atlanta</v>
          </cell>
          <cell r="AL462" t="b">
            <v>0</v>
          </cell>
          <cell r="AN462" t="str">
            <v>X</v>
          </cell>
        </row>
        <row r="463">
          <cell r="A463" t="str">
            <v>Real Estate - Keller Williams First AtlantaMAY-11</v>
          </cell>
          <cell r="B463" t="b">
            <v>1</v>
          </cell>
          <cell r="C463">
            <v>5</v>
          </cell>
          <cell r="D463">
            <v>0</v>
          </cell>
          <cell r="E463" t="str">
            <v>Real Estate - Keller Williams First Atlanta</v>
          </cell>
          <cell r="F463" t="str">
            <v>2011 05</v>
          </cell>
          <cell r="G463" t="str">
            <v>MAY-11</v>
          </cell>
          <cell r="H463">
            <v>0</v>
          </cell>
          <cell r="I463">
            <v>4</v>
          </cell>
          <cell r="J463">
            <v>4</v>
          </cell>
          <cell r="K463">
            <v>4</v>
          </cell>
          <cell r="L463">
            <v>0</v>
          </cell>
          <cell r="M463">
            <v>0</v>
          </cell>
          <cell r="N463">
            <v>440.01</v>
          </cell>
          <cell r="P463">
            <v>8.4499999999999993</v>
          </cell>
          <cell r="Q463">
            <v>1.01</v>
          </cell>
          <cell r="R463">
            <v>4</v>
          </cell>
          <cell r="S463">
            <v>3</v>
          </cell>
          <cell r="T463">
            <v>431.56</v>
          </cell>
          <cell r="U463">
            <v>51.79</v>
          </cell>
          <cell r="V463">
            <v>440.01</v>
          </cell>
          <cell r="W463">
            <v>146.66999999999999</v>
          </cell>
          <cell r="X463">
            <v>52.8</v>
          </cell>
          <cell r="Y463" t="str">
            <v>2011</v>
          </cell>
          <cell r="Z463" t="str">
            <v>Q2</v>
          </cell>
          <cell r="AA463">
            <v>0</v>
          </cell>
          <cell r="AB463">
            <v>0</v>
          </cell>
          <cell r="AC463" t="str">
            <v>02010</v>
          </cell>
          <cell r="AD463" t="str">
            <v>Scott Oakley</v>
          </cell>
          <cell r="AE463">
            <v>0.12</v>
          </cell>
          <cell r="AF463">
            <v>0</v>
          </cell>
          <cell r="AG463">
            <v>0.12</v>
          </cell>
          <cell r="AH463" t="str">
            <v>Real Estate - Keller Williams First Atlanta</v>
          </cell>
          <cell r="AL463" t="b">
            <v>0</v>
          </cell>
          <cell r="AN463" t="str">
            <v>X</v>
          </cell>
        </row>
        <row r="464">
          <cell r="A464" t="str">
            <v>Real Estate - Keller Williams First AtlantaJUN-11</v>
          </cell>
          <cell r="B464" t="b">
            <v>1</v>
          </cell>
          <cell r="C464">
            <v>6</v>
          </cell>
          <cell r="D464">
            <v>0</v>
          </cell>
          <cell r="E464" t="str">
            <v>Real Estate - Keller Williams First Atlanta</v>
          </cell>
          <cell r="F464" t="str">
            <v>2011 06</v>
          </cell>
          <cell r="G464" t="str">
            <v>JUN-11</v>
          </cell>
          <cell r="H464">
            <v>0</v>
          </cell>
          <cell r="I464">
            <v>3</v>
          </cell>
          <cell r="J464">
            <v>3</v>
          </cell>
          <cell r="K464">
            <v>3</v>
          </cell>
          <cell r="L464">
            <v>0</v>
          </cell>
          <cell r="M464">
            <v>0</v>
          </cell>
          <cell r="N464">
            <v>23.87</v>
          </cell>
          <cell r="P464">
            <v>6</v>
          </cell>
          <cell r="Q464">
            <v>0</v>
          </cell>
          <cell r="R464">
            <v>1</v>
          </cell>
          <cell r="S464">
            <v>1</v>
          </cell>
          <cell r="T464">
            <v>17.869999999999983</v>
          </cell>
          <cell r="U464">
            <v>0</v>
          </cell>
          <cell r="V464">
            <v>23.869999999999983</v>
          </cell>
          <cell r="W464">
            <v>23.869999999999983</v>
          </cell>
          <cell r="X464">
            <v>0</v>
          </cell>
          <cell r="Y464" t="str">
            <v>2011</v>
          </cell>
          <cell r="Z464" t="str">
            <v>Q2</v>
          </cell>
          <cell r="AA464">
            <v>0</v>
          </cell>
          <cell r="AB464">
            <v>0</v>
          </cell>
          <cell r="AC464" t="str">
            <v>02010</v>
          </cell>
          <cell r="AD464" t="str">
            <v>Scott Oakley</v>
          </cell>
          <cell r="AE464">
            <v>0.12</v>
          </cell>
          <cell r="AF464">
            <v>0</v>
          </cell>
          <cell r="AG464">
            <v>0.12</v>
          </cell>
          <cell r="AH464" t="str">
            <v>Real Estate - Keller Williams First Atlanta</v>
          </cell>
          <cell r="AL464" t="b">
            <v>0</v>
          </cell>
          <cell r="AN464" t="str">
            <v>X</v>
          </cell>
        </row>
        <row r="465">
          <cell r="A465" t="str">
            <v>Real Estate - Keller Williams First AtlantaJUL-11</v>
          </cell>
          <cell r="B465" t="b">
            <v>1</v>
          </cell>
          <cell r="C465">
            <v>7</v>
          </cell>
          <cell r="D465">
            <v>0</v>
          </cell>
          <cell r="E465" t="str">
            <v>Real Estate - Keller Williams First Atlanta</v>
          </cell>
          <cell r="F465" t="str">
            <v>2011 07</v>
          </cell>
          <cell r="G465" t="str">
            <v>JUL-11</v>
          </cell>
          <cell r="H465">
            <v>0</v>
          </cell>
          <cell r="I465">
            <v>7</v>
          </cell>
          <cell r="J465">
            <v>7</v>
          </cell>
          <cell r="K465">
            <v>7</v>
          </cell>
          <cell r="L465">
            <v>0</v>
          </cell>
          <cell r="M465">
            <v>0</v>
          </cell>
          <cell r="N465">
            <v>122.19</v>
          </cell>
          <cell r="P465">
            <v>3</v>
          </cell>
          <cell r="Q465">
            <v>0</v>
          </cell>
          <cell r="R465">
            <v>3</v>
          </cell>
          <cell r="S465">
            <v>3</v>
          </cell>
          <cell r="T465">
            <v>119.19</v>
          </cell>
          <cell r="U465">
            <v>0</v>
          </cell>
          <cell r="V465">
            <v>122.19</v>
          </cell>
          <cell r="W465">
            <v>40.729999999999997</v>
          </cell>
          <cell r="X465">
            <v>0</v>
          </cell>
          <cell r="Y465" t="str">
            <v>2011</v>
          </cell>
          <cell r="Z465" t="str">
            <v>Q3</v>
          </cell>
          <cell r="AA465">
            <v>0</v>
          </cell>
          <cell r="AB465">
            <v>0</v>
          </cell>
          <cell r="AC465" t="str">
            <v>02010</v>
          </cell>
          <cell r="AD465" t="str">
            <v>Scott Oakley</v>
          </cell>
          <cell r="AE465">
            <v>0.12</v>
          </cell>
          <cell r="AF465">
            <v>0</v>
          </cell>
          <cell r="AG465">
            <v>0.12</v>
          </cell>
          <cell r="AH465" t="str">
            <v>Real Estate - Keller Williams First Atlanta</v>
          </cell>
          <cell r="AL465" t="b">
            <v>0</v>
          </cell>
          <cell r="AN465" t="str">
            <v>X</v>
          </cell>
        </row>
        <row r="466">
          <cell r="A466" t="str">
            <v>Real Estate - Keller Williams Platinum PartnersMAY-11</v>
          </cell>
          <cell r="B466" t="b">
            <v>1</v>
          </cell>
          <cell r="C466">
            <v>5</v>
          </cell>
          <cell r="D466">
            <v>0</v>
          </cell>
          <cell r="E466" t="str">
            <v>Real Estate - Keller Williams Platinum Partners</v>
          </cell>
          <cell r="F466" t="str">
            <v>2011 05</v>
          </cell>
          <cell r="G466" t="str">
            <v>MAY-11</v>
          </cell>
          <cell r="H466">
            <v>0</v>
          </cell>
          <cell r="I466">
            <v>1</v>
          </cell>
          <cell r="J466">
            <v>1</v>
          </cell>
          <cell r="K466">
            <v>1</v>
          </cell>
          <cell r="L466">
            <v>0</v>
          </cell>
          <cell r="M466">
            <v>0</v>
          </cell>
          <cell r="N466">
            <v>6.39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6.3900000000000006</v>
          </cell>
          <cell r="U466">
            <v>0.64</v>
          </cell>
          <cell r="V466">
            <v>6.3900000000000006</v>
          </cell>
          <cell r="W466">
            <v>0</v>
          </cell>
          <cell r="X466">
            <v>0.64</v>
          </cell>
          <cell r="Y466" t="str">
            <v>2011</v>
          </cell>
          <cell r="Z466" t="str">
            <v>Q2</v>
          </cell>
          <cell r="AA466">
            <v>0</v>
          </cell>
          <cell r="AB466">
            <v>0</v>
          </cell>
          <cell r="AC466" t="str">
            <v>02008</v>
          </cell>
          <cell r="AD466" t="str">
            <v>Scott Oakley</v>
          </cell>
          <cell r="AE466">
            <v>0.1</v>
          </cell>
          <cell r="AF466">
            <v>0</v>
          </cell>
          <cell r="AG466">
            <v>0.1</v>
          </cell>
          <cell r="AH466" t="str">
            <v>Real Estate - Keller Williams Platinum Partners</v>
          </cell>
          <cell r="AL466" t="b">
            <v>0</v>
          </cell>
          <cell r="AN466" t="str">
            <v>X</v>
          </cell>
        </row>
        <row r="467">
          <cell r="A467" t="str">
            <v>Real Estate - Keller Williams Platinum PartnersJUN-11</v>
          </cell>
          <cell r="B467" t="b">
            <v>1</v>
          </cell>
          <cell r="C467">
            <v>6</v>
          </cell>
          <cell r="D467">
            <v>0</v>
          </cell>
          <cell r="E467" t="str">
            <v>Real Estate - Keller Williams Platinum Partners</v>
          </cell>
          <cell r="F467" t="str">
            <v>2011 06</v>
          </cell>
          <cell r="G467" t="str">
            <v>JUN-11</v>
          </cell>
          <cell r="H467">
            <v>0</v>
          </cell>
          <cell r="I467">
            <v>4</v>
          </cell>
          <cell r="J467">
            <v>4</v>
          </cell>
          <cell r="K467">
            <v>4</v>
          </cell>
          <cell r="L467">
            <v>0</v>
          </cell>
          <cell r="M467">
            <v>0</v>
          </cell>
          <cell r="N467">
            <v>255.13</v>
          </cell>
          <cell r="P467">
            <v>0</v>
          </cell>
          <cell r="Q467">
            <v>0</v>
          </cell>
          <cell r="R467">
            <v>2</v>
          </cell>
          <cell r="S467">
            <v>1</v>
          </cell>
          <cell r="T467">
            <v>255.12999999999994</v>
          </cell>
          <cell r="U467">
            <v>0</v>
          </cell>
          <cell r="V467">
            <v>255.12999999999994</v>
          </cell>
          <cell r="W467">
            <v>255.12999999999994</v>
          </cell>
          <cell r="X467">
            <v>25.51</v>
          </cell>
          <cell r="Y467" t="str">
            <v>2011</v>
          </cell>
          <cell r="Z467" t="str">
            <v>Q2</v>
          </cell>
          <cell r="AA467">
            <v>0</v>
          </cell>
          <cell r="AB467">
            <v>0</v>
          </cell>
          <cell r="AC467" t="str">
            <v>02008</v>
          </cell>
          <cell r="AD467" t="str">
            <v>Scott Oakley</v>
          </cell>
          <cell r="AE467">
            <v>0.1</v>
          </cell>
          <cell r="AF467">
            <v>0</v>
          </cell>
          <cell r="AG467">
            <v>0.1</v>
          </cell>
          <cell r="AH467" t="str">
            <v>Real Estate - Keller Williams Platinum Partners</v>
          </cell>
          <cell r="AL467" t="b">
            <v>0</v>
          </cell>
          <cell r="AN467" t="str">
            <v>X</v>
          </cell>
        </row>
        <row r="468">
          <cell r="A468" t="str">
            <v>Real Estate - MeybohmAPR-11</v>
          </cell>
          <cell r="B468" t="b">
            <v>1</v>
          </cell>
          <cell r="C468">
            <v>4</v>
          </cell>
          <cell r="D468">
            <v>0</v>
          </cell>
          <cell r="E468" t="str">
            <v>Real Estate - Meybohm</v>
          </cell>
          <cell r="F468" t="str">
            <v>2011 04</v>
          </cell>
          <cell r="G468" t="str">
            <v>APR-11</v>
          </cell>
          <cell r="H468">
            <v>0</v>
          </cell>
          <cell r="I468">
            <v>1</v>
          </cell>
          <cell r="J468">
            <v>1</v>
          </cell>
          <cell r="K468">
            <v>1</v>
          </cell>
          <cell r="L468">
            <v>0</v>
          </cell>
          <cell r="M468">
            <v>0</v>
          </cell>
          <cell r="N468">
            <v>74.760000000000005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74.759999999999991</v>
          </cell>
          <cell r="U468">
            <v>0</v>
          </cell>
          <cell r="V468">
            <v>74.759999999999991</v>
          </cell>
          <cell r="W468">
            <v>0</v>
          </cell>
          <cell r="X468">
            <v>7.48</v>
          </cell>
          <cell r="Y468" t="str">
            <v>2011</v>
          </cell>
          <cell r="Z468" t="str">
            <v>Q2</v>
          </cell>
          <cell r="AA468">
            <v>0</v>
          </cell>
          <cell r="AB468">
            <v>0</v>
          </cell>
          <cell r="AC468" t="str">
            <v>02011</v>
          </cell>
          <cell r="AD468" t="str">
            <v>Scott Oakley</v>
          </cell>
          <cell r="AE468">
            <v>0.1</v>
          </cell>
          <cell r="AF468">
            <v>0</v>
          </cell>
          <cell r="AG468">
            <v>0.1</v>
          </cell>
          <cell r="AH468" t="str">
            <v>Real Estate - Meybohm</v>
          </cell>
          <cell r="AL468" t="b">
            <v>0</v>
          </cell>
          <cell r="AN468" t="str">
            <v>X</v>
          </cell>
        </row>
        <row r="469">
          <cell r="A469" t="str">
            <v>Real Estate - MeybohmJUN-11</v>
          </cell>
          <cell r="B469" t="b">
            <v>1</v>
          </cell>
          <cell r="C469">
            <v>6</v>
          </cell>
          <cell r="D469">
            <v>0</v>
          </cell>
          <cell r="E469" t="str">
            <v>Real Estate - Meybohm</v>
          </cell>
          <cell r="F469" t="str">
            <v>2011 06</v>
          </cell>
          <cell r="G469" t="str">
            <v>JUN-11</v>
          </cell>
          <cell r="H469">
            <v>0</v>
          </cell>
          <cell r="I469">
            <v>2</v>
          </cell>
          <cell r="J469">
            <v>2</v>
          </cell>
          <cell r="K469">
            <v>2</v>
          </cell>
          <cell r="L469">
            <v>0</v>
          </cell>
          <cell r="M469">
            <v>0</v>
          </cell>
          <cell r="N469">
            <v>136.71</v>
          </cell>
          <cell r="P469">
            <v>0</v>
          </cell>
          <cell r="Q469">
            <v>0</v>
          </cell>
          <cell r="R469">
            <v>1</v>
          </cell>
          <cell r="S469">
            <v>1</v>
          </cell>
          <cell r="T469">
            <v>136.71</v>
          </cell>
          <cell r="U469">
            <v>0</v>
          </cell>
          <cell r="V469">
            <v>136.71</v>
          </cell>
          <cell r="W469">
            <v>136.71</v>
          </cell>
          <cell r="X469">
            <v>13.67</v>
          </cell>
          <cell r="Y469" t="str">
            <v>2011</v>
          </cell>
          <cell r="Z469" t="str">
            <v>Q2</v>
          </cell>
          <cell r="AA469">
            <v>0</v>
          </cell>
          <cell r="AB469">
            <v>0</v>
          </cell>
          <cell r="AC469" t="str">
            <v>02011</v>
          </cell>
          <cell r="AD469" t="str">
            <v>Scott Oakley</v>
          </cell>
          <cell r="AE469">
            <v>0.1</v>
          </cell>
          <cell r="AF469">
            <v>0</v>
          </cell>
          <cell r="AG469">
            <v>0.1</v>
          </cell>
          <cell r="AH469" t="str">
            <v>Real Estate - Meybohm</v>
          </cell>
          <cell r="AL469" t="b">
            <v>0</v>
          </cell>
          <cell r="AN469" t="str">
            <v>X</v>
          </cell>
        </row>
        <row r="470">
          <cell r="A470" t="str">
            <v>Real Estate - Real Estate - KW East CobbJAN-11</v>
          </cell>
          <cell r="B470" t="b">
            <v>1</v>
          </cell>
          <cell r="C470">
            <v>1</v>
          </cell>
          <cell r="D470">
            <v>0</v>
          </cell>
          <cell r="E470" t="str">
            <v>Real Estate - Real Estate - KW East Cobb</v>
          </cell>
          <cell r="F470" t="str">
            <v>2011 01</v>
          </cell>
          <cell r="G470" t="str">
            <v>JAN-11</v>
          </cell>
          <cell r="H470">
            <v>0</v>
          </cell>
          <cell r="I470">
            <v>5</v>
          </cell>
          <cell r="J470">
            <v>5</v>
          </cell>
          <cell r="K470">
            <v>5</v>
          </cell>
          <cell r="L470">
            <v>0</v>
          </cell>
          <cell r="M470">
            <v>0</v>
          </cell>
          <cell r="N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  <cell r="U470">
            <v>0</v>
          </cell>
          <cell r="W470">
            <v>0</v>
          </cell>
          <cell r="X470">
            <v>0</v>
          </cell>
          <cell r="Y470" t="str">
            <v>2011</v>
          </cell>
          <cell r="Z470" t="str">
            <v>Q1</v>
          </cell>
          <cell r="AA470">
            <v>0</v>
          </cell>
          <cell r="AB470">
            <v>0</v>
          </cell>
          <cell r="AC470" t="str">
            <v>02017</v>
          </cell>
          <cell r="AD470" t="str">
            <v>Scott Oakley</v>
          </cell>
          <cell r="AE470">
            <v>0.12</v>
          </cell>
          <cell r="AF470">
            <v>0</v>
          </cell>
          <cell r="AG470">
            <v>0.12</v>
          </cell>
          <cell r="AH470" t="str">
            <v>Real Estate - Real Estate - KW East Cobb</v>
          </cell>
          <cell r="AL470" t="b">
            <v>0</v>
          </cell>
          <cell r="AN470" t="str">
            <v>X</v>
          </cell>
        </row>
        <row r="471">
          <cell r="A471" t="str">
            <v>Real Estate - Real Estate - KW East CobbMAY-11</v>
          </cell>
          <cell r="B471" t="b">
            <v>1</v>
          </cell>
          <cell r="C471">
            <v>5</v>
          </cell>
          <cell r="D471">
            <v>0</v>
          </cell>
          <cell r="E471" t="str">
            <v>Real Estate - Real Estate - KW East Cobb</v>
          </cell>
          <cell r="F471" t="str">
            <v>2011 05</v>
          </cell>
          <cell r="G471" t="str">
            <v>MAY-11</v>
          </cell>
          <cell r="H471">
            <v>0</v>
          </cell>
          <cell r="I471">
            <v>9</v>
          </cell>
          <cell r="J471">
            <v>9</v>
          </cell>
          <cell r="K471">
            <v>9</v>
          </cell>
          <cell r="L471">
            <v>0</v>
          </cell>
          <cell r="M471">
            <v>0</v>
          </cell>
          <cell r="N471">
            <v>8.9499999999999993</v>
          </cell>
          <cell r="P471">
            <v>6.95</v>
          </cell>
          <cell r="Q471">
            <v>0.83</v>
          </cell>
          <cell r="R471">
            <v>1</v>
          </cell>
          <cell r="S471">
            <v>0</v>
          </cell>
          <cell r="T471">
            <v>1.9999999999999998</v>
          </cell>
          <cell r="U471">
            <v>0.24</v>
          </cell>
          <cell r="V471">
            <v>8.9499999999999993</v>
          </cell>
          <cell r="W471">
            <v>0</v>
          </cell>
          <cell r="X471">
            <v>1.07</v>
          </cell>
          <cell r="Y471" t="str">
            <v>2011</v>
          </cell>
          <cell r="Z471" t="str">
            <v>Q2</v>
          </cell>
          <cell r="AA471">
            <v>0</v>
          </cell>
          <cell r="AB471">
            <v>0</v>
          </cell>
          <cell r="AC471" t="str">
            <v>02017</v>
          </cell>
          <cell r="AD471" t="str">
            <v>Scott Oakley</v>
          </cell>
          <cell r="AE471">
            <v>0.12</v>
          </cell>
          <cell r="AF471">
            <v>0</v>
          </cell>
          <cell r="AG471">
            <v>0.12</v>
          </cell>
          <cell r="AH471" t="str">
            <v>Real Estate - Real Estate - KW East Cobb</v>
          </cell>
          <cell r="AL471" t="b">
            <v>0</v>
          </cell>
          <cell r="AN471" t="str">
            <v>X</v>
          </cell>
        </row>
        <row r="472">
          <cell r="A472" t="str">
            <v>Real Estate - Real Estate - KW East CobbJUN-11</v>
          </cell>
          <cell r="B472" t="b">
            <v>1</v>
          </cell>
          <cell r="C472">
            <v>6</v>
          </cell>
          <cell r="D472">
            <v>0</v>
          </cell>
          <cell r="E472" t="str">
            <v>Real Estate - Real Estate - KW East Cobb</v>
          </cell>
          <cell r="F472" t="str">
            <v>2011 06</v>
          </cell>
          <cell r="G472" t="str">
            <v>JUN-11</v>
          </cell>
          <cell r="H472">
            <v>0</v>
          </cell>
          <cell r="I472">
            <v>2</v>
          </cell>
          <cell r="J472">
            <v>2</v>
          </cell>
          <cell r="K472">
            <v>2</v>
          </cell>
          <cell r="L472">
            <v>0</v>
          </cell>
          <cell r="M472">
            <v>0</v>
          </cell>
          <cell r="N472">
            <v>306.98</v>
          </cell>
          <cell r="P472">
            <v>12</v>
          </cell>
          <cell r="Q472">
            <v>1.44</v>
          </cell>
          <cell r="R472">
            <v>1</v>
          </cell>
          <cell r="S472">
            <v>1</v>
          </cell>
          <cell r="T472">
            <v>294.98</v>
          </cell>
          <cell r="U472">
            <v>0</v>
          </cell>
          <cell r="V472">
            <v>306.98</v>
          </cell>
          <cell r="W472">
            <v>306.98</v>
          </cell>
          <cell r="X472">
            <v>36.840000000000003</v>
          </cell>
          <cell r="Y472" t="str">
            <v>2011</v>
          </cell>
          <cell r="Z472" t="str">
            <v>Q2</v>
          </cell>
          <cell r="AA472">
            <v>0</v>
          </cell>
          <cell r="AB472">
            <v>0</v>
          </cell>
          <cell r="AC472" t="str">
            <v>02017</v>
          </cell>
          <cell r="AD472" t="str">
            <v>Scott Oakley</v>
          </cell>
          <cell r="AE472">
            <v>0.12</v>
          </cell>
          <cell r="AF472">
            <v>0</v>
          </cell>
          <cell r="AG472">
            <v>0.12</v>
          </cell>
          <cell r="AH472" t="str">
            <v>Real Estate - Real Estate - KW East Cobb</v>
          </cell>
          <cell r="AL472" t="b">
            <v>0</v>
          </cell>
          <cell r="AN472" t="str">
            <v>X</v>
          </cell>
        </row>
        <row r="473">
          <cell r="A473" t="str">
            <v>Real Estate - Real Estate - KW East CobbJUL-11</v>
          </cell>
          <cell r="B473" t="b">
            <v>1</v>
          </cell>
          <cell r="C473">
            <v>7</v>
          </cell>
          <cell r="D473">
            <v>0</v>
          </cell>
          <cell r="E473" t="str">
            <v>Real Estate - Real Estate - KW East Cobb</v>
          </cell>
          <cell r="F473" t="str">
            <v>2011 07</v>
          </cell>
          <cell r="G473" t="str">
            <v>JUL-11</v>
          </cell>
          <cell r="H473">
            <v>0</v>
          </cell>
          <cell r="I473">
            <v>1</v>
          </cell>
          <cell r="J473">
            <v>1</v>
          </cell>
          <cell r="K473">
            <v>1</v>
          </cell>
          <cell r="L473">
            <v>0</v>
          </cell>
          <cell r="M473">
            <v>0</v>
          </cell>
          <cell r="N473">
            <v>265.38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265.38</v>
          </cell>
          <cell r="U473">
            <v>0</v>
          </cell>
          <cell r="V473">
            <v>265.38</v>
          </cell>
          <cell r="W473">
            <v>0</v>
          </cell>
          <cell r="X473">
            <v>0</v>
          </cell>
          <cell r="Y473" t="str">
            <v>2011</v>
          </cell>
          <cell r="Z473" t="str">
            <v>Q3</v>
          </cell>
          <cell r="AA473">
            <v>0</v>
          </cell>
          <cell r="AB473">
            <v>0</v>
          </cell>
          <cell r="AC473" t="str">
            <v>02017</v>
          </cell>
          <cell r="AD473" t="str">
            <v>Scott Oakley</v>
          </cell>
          <cell r="AE473">
            <v>0.12</v>
          </cell>
          <cell r="AF473">
            <v>0</v>
          </cell>
          <cell r="AG473">
            <v>0.12</v>
          </cell>
          <cell r="AH473" t="str">
            <v>Real Estate - Real Estate - KW East Cobb</v>
          </cell>
          <cell r="AL473" t="b">
            <v>0</v>
          </cell>
          <cell r="AN473" t="str">
            <v>X</v>
          </cell>
        </row>
        <row r="474">
          <cell r="A474" t="str">
            <v>Real Estate - Real Estate GenericJAN-11</v>
          </cell>
          <cell r="B474" t="b">
            <v>0</v>
          </cell>
          <cell r="C474">
            <v>1</v>
          </cell>
          <cell r="D474">
            <v>0</v>
          </cell>
          <cell r="E474" t="str">
            <v>Real Estate - Real Estate Generic</v>
          </cell>
          <cell r="F474" t="str">
            <v>2011 01</v>
          </cell>
          <cell r="G474" t="str">
            <v>JAN-11</v>
          </cell>
          <cell r="H474">
            <v>0</v>
          </cell>
          <cell r="I474">
            <v>17</v>
          </cell>
          <cell r="J474">
            <v>17</v>
          </cell>
          <cell r="K474">
            <v>16</v>
          </cell>
          <cell r="L474">
            <v>0</v>
          </cell>
          <cell r="M474">
            <v>1</v>
          </cell>
          <cell r="N474">
            <v>213.38</v>
          </cell>
          <cell r="P474">
            <v>0</v>
          </cell>
          <cell r="Q474">
            <v>0</v>
          </cell>
          <cell r="R474">
            <v>1</v>
          </cell>
          <cell r="S474">
            <v>3</v>
          </cell>
          <cell r="T474">
            <v>213.38</v>
          </cell>
          <cell r="U474">
            <v>0</v>
          </cell>
          <cell r="V474">
            <v>213.38</v>
          </cell>
          <cell r="W474">
            <v>71.126666666666665</v>
          </cell>
          <cell r="X474">
            <v>0</v>
          </cell>
          <cell r="Y474" t="str">
            <v>2011</v>
          </cell>
          <cell r="Z474" t="str">
            <v>Q1</v>
          </cell>
          <cell r="AA474">
            <v>0</v>
          </cell>
          <cell r="AB474">
            <v>0</v>
          </cell>
          <cell r="AC474" t="str">
            <v>02007</v>
          </cell>
          <cell r="AD474" t="str">
            <v>Scott Oakley</v>
          </cell>
          <cell r="AE474">
            <v>0</v>
          </cell>
          <cell r="AF474">
            <v>0</v>
          </cell>
          <cell r="AG474">
            <v>0</v>
          </cell>
          <cell r="AH474" t="str">
            <v>Real Estate - Real Estate Generic</v>
          </cell>
          <cell r="AL474" t="b">
            <v>0</v>
          </cell>
        </row>
        <row r="475">
          <cell r="A475" t="str">
            <v>Real Estate - Real Estate GenericFEB-11</v>
          </cell>
          <cell r="B475" t="b">
            <v>0</v>
          </cell>
          <cell r="C475">
            <v>2</v>
          </cell>
          <cell r="D475">
            <v>0</v>
          </cell>
          <cell r="E475" t="str">
            <v>Real Estate - Real Estate Generic</v>
          </cell>
          <cell r="F475" t="str">
            <v>2011 02</v>
          </cell>
          <cell r="G475" t="str">
            <v>FEB-11</v>
          </cell>
          <cell r="H475">
            <v>0</v>
          </cell>
          <cell r="I475">
            <v>6</v>
          </cell>
          <cell r="J475">
            <v>6</v>
          </cell>
          <cell r="K475">
            <v>5</v>
          </cell>
          <cell r="L475">
            <v>0</v>
          </cell>
          <cell r="M475">
            <v>1</v>
          </cell>
          <cell r="N475">
            <v>169.82</v>
          </cell>
          <cell r="P475">
            <v>1.5</v>
          </cell>
          <cell r="Q475">
            <v>0</v>
          </cell>
          <cell r="R475">
            <v>0</v>
          </cell>
          <cell r="S475">
            <v>1</v>
          </cell>
          <cell r="T475">
            <v>168.32</v>
          </cell>
          <cell r="U475">
            <v>0</v>
          </cell>
          <cell r="V475">
            <v>169.82</v>
          </cell>
          <cell r="W475">
            <v>169.82</v>
          </cell>
          <cell r="X475">
            <v>0</v>
          </cell>
          <cell r="Y475" t="str">
            <v>2011</v>
          </cell>
          <cell r="Z475" t="str">
            <v>Q1</v>
          </cell>
          <cell r="AA475">
            <v>0</v>
          </cell>
          <cell r="AB475">
            <v>0</v>
          </cell>
          <cell r="AC475" t="str">
            <v>02007</v>
          </cell>
          <cell r="AD475" t="str">
            <v>Scott Oakley</v>
          </cell>
          <cell r="AE475">
            <v>0</v>
          </cell>
          <cell r="AF475">
            <v>0</v>
          </cell>
          <cell r="AG475">
            <v>0</v>
          </cell>
          <cell r="AH475" t="str">
            <v>Real Estate - Real Estate Generic</v>
          </cell>
          <cell r="AL475" t="b">
            <v>0</v>
          </cell>
        </row>
        <row r="476">
          <cell r="A476" t="str">
            <v>Real Estate - Real Estate GenericMAR-11</v>
          </cell>
          <cell r="B476" t="b">
            <v>0</v>
          </cell>
          <cell r="C476">
            <v>3</v>
          </cell>
          <cell r="D476">
            <v>0</v>
          </cell>
          <cell r="E476" t="str">
            <v>Real Estate - Real Estate Generic</v>
          </cell>
          <cell r="F476" t="str">
            <v>2011 03</v>
          </cell>
          <cell r="G476" t="str">
            <v>MAR-11</v>
          </cell>
          <cell r="H476">
            <v>0</v>
          </cell>
          <cell r="I476">
            <v>8</v>
          </cell>
          <cell r="J476">
            <v>8</v>
          </cell>
          <cell r="K476">
            <v>8</v>
          </cell>
          <cell r="L476">
            <v>0</v>
          </cell>
          <cell r="M476">
            <v>0</v>
          </cell>
          <cell r="N476">
            <v>225.5</v>
          </cell>
          <cell r="P476">
            <v>4.5</v>
          </cell>
          <cell r="Q476">
            <v>0</v>
          </cell>
          <cell r="R476">
            <v>3</v>
          </cell>
          <cell r="S476">
            <v>4</v>
          </cell>
          <cell r="T476">
            <v>220.99999999999997</v>
          </cell>
          <cell r="U476">
            <v>0</v>
          </cell>
          <cell r="V476">
            <v>225.49999999999997</v>
          </cell>
          <cell r="W476">
            <v>56.374999999999993</v>
          </cell>
          <cell r="X476">
            <v>0</v>
          </cell>
          <cell r="Y476" t="str">
            <v>2011</v>
          </cell>
          <cell r="Z476" t="str">
            <v>Q1</v>
          </cell>
          <cell r="AA476">
            <v>0</v>
          </cell>
          <cell r="AB476">
            <v>0</v>
          </cell>
          <cell r="AC476" t="str">
            <v>02007</v>
          </cell>
          <cell r="AD476" t="str">
            <v>Scott Oakley</v>
          </cell>
          <cell r="AE476">
            <v>0</v>
          </cell>
          <cell r="AF476">
            <v>0</v>
          </cell>
          <cell r="AG476">
            <v>0</v>
          </cell>
          <cell r="AH476" t="str">
            <v>Real Estate - Real Estate Generic</v>
          </cell>
          <cell r="AL476" t="b">
            <v>0</v>
          </cell>
        </row>
        <row r="477">
          <cell r="A477" t="str">
            <v>Real Estate - Real Estate GenericAPR-11</v>
          </cell>
          <cell r="B477" t="b">
            <v>0</v>
          </cell>
          <cell r="C477">
            <v>4</v>
          </cell>
          <cell r="D477">
            <v>0</v>
          </cell>
          <cell r="E477" t="str">
            <v>Real Estate - Real Estate Generic</v>
          </cell>
          <cell r="F477" t="str">
            <v>2011 04</v>
          </cell>
          <cell r="G477" t="str">
            <v>APR-11</v>
          </cell>
          <cell r="H477">
            <v>0</v>
          </cell>
          <cell r="I477">
            <v>19</v>
          </cell>
          <cell r="J477">
            <v>19</v>
          </cell>
          <cell r="K477">
            <v>19</v>
          </cell>
          <cell r="L477">
            <v>0</v>
          </cell>
          <cell r="M477">
            <v>0</v>
          </cell>
          <cell r="N477">
            <v>612.95000000000005</v>
          </cell>
          <cell r="P477">
            <v>0</v>
          </cell>
          <cell r="Q477">
            <v>0</v>
          </cell>
          <cell r="R477">
            <v>3</v>
          </cell>
          <cell r="S477">
            <v>3</v>
          </cell>
          <cell r="T477">
            <v>612.94999999999993</v>
          </cell>
          <cell r="U477">
            <v>0</v>
          </cell>
          <cell r="V477">
            <v>612.94999999999993</v>
          </cell>
          <cell r="W477">
            <v>204.31666666666663</v>
          </cell>
          <cell r="X477">
            <v>0</v>
          </cell>
          <cell r="Y477" t="str">
            <v>2011</v>
          </cell>
          <cell r="Z477" t="str">
            <v>Q2</v>
          </cell>
          <cell r="AA477">
            <v>0</v>
          </cell>
          <cell r="AB477">
            <v>0</v>
          </cell>
          <cell r="AC477" t="str">
            <v>02007</v>
          </cell>
          <cell r="AD477" t="str">
            <v>Scott Oakley</v>
          </cell>
          <cell r="AE477">
            <v>0</v>
          </cell>
          <cell r="AF477">
            <v>0</v>
          </cell>
          <cell r="AG477">
            <v>0</v>
          </cell>
          <cell r="AH477" t="str">
            <v>Real Estate - Real Estate Generic</v>
          </cell>
          <cell r="AL477" t="b">
            <v>0</v>
          </cell>
        </row>
        <row r="478">
          <cell r="A478" t="str">
            <v>Real Estate - Real Estate GenericMAY-11</v>
          </cell>
          <cell r="B478" t="b">
            <v>0</v>
          </cell>
          <cell r="C478">
            <v>5</v>
          </cell>
          <cell r="D478">
            <v>0</v>
          </cell>
          <cell r="E478" t="str">
            <v>Real Estate - Real Estate Generic</v>
          </cell>
          <cell r="F478" t="str">
            <v>2011 05</v>
          </cell>
          <cell r="G478" t="str">
            <v>MAY-11</v>
          </cell>
          <cell r="H478">
            <v>0</v>
          </cell>
          <cell r="I478">
            <v>29</v>
          </cell>
          <cell r="J478">
            <v>29</v>
          </cell>
          <cell r="K478">
            <v>27</v>
          </cell>
          <cell r="L478">
            <v>0</v>
          </cell>
          <cell r="M478">
            <v>2</v>
          </cell>
          <cell r="N478">
            <v>994.21</v>
          </cell>
          <cell r="P478">
            <v>22.35</v>
          </cell>
          <cell r="Q478">
            <v>0</v>
          </cell>
          <cell r="R478">
            <v>7</v>
          </cell>
          <cell r="S478">
            <v>6</v>
          </cell>
          <cell r="T478">
            <v>971.86000000000013</v>
          </cell>
          <cell r="U478">
            <v>0</v>
          </cell>
          <cell r="V478">
            <v>994.21000000000015</v>
          </cell>
          <cell r="W478">
            <v>165.70166666666668</v>
          </cell>
          <cell r="X478">
            <v>0</v>
          </cell>
          <cell r="Y478" t="str">
            <v>2011</v>
          </cell>
          <cell r="Z478" t="str">
            <v>Q2</v>
          </cell>
          <cell r="AA478">
            <v>0</v>
          </cell>
          <cell r="AB478">
            <v>0</v>
          </cell>
          <cell r="AC478" t="str">
            <v>02007</v>
          </cell>
          <cell r="AD478" t="str">
            <v>Scott Oakley</v>
          </cell>
          <cell r="AE478">
            <v>0</v>
          </cell>
          <cell r="AF478">
            <v>0</v>
          </cell>
          <cell r="AG478">
            <v>0</v>
          </cell>
          <cell r="AH478" t="str">
            <v>Real Estate - Real Estate Generic</v>
          </cell>
          <cell r="AL478" t="b">
            <v>0</v>
          </cell>
        </row>
        <row r="479">
          <cell r="A479" t="str">
            <v>Real Estate - Real Estate GenericJUN-11</v>
          </cell>
          <cell r="B479" t="b">
            <v>0</v>
          </cell>
          <cell r="C479">
            <v>6</v>
          </cell>
          <cell r="D479">
            <v>0</v>
          </cell>
          <cell r="E479" t="str">
            <v>Real Estate - Real Estate Generic</v>
          </cell>
          <cell r="F479" t="str">
            <v>2011 06</v>
          </cell>
          <cell r="G479" t="str">
            <v>JUN-11</v>
          </cell>
          <cell r="H479">
            <v>0</v>
          </cell>
          <cell r="I479">
            <v>15</v>
          </cell>
          <cell r="J479">
            <v>15</v>
          </cell>
          <cell r="K479">
            <v>15</v>
          </cell>
          <cell r="L479">
            <v>0</v>
          </cell>
          <cell r="M479">
            <v>0</v>
          </cell>
          <cell r="N479">
            <v>590.87</v>
          </cell>
          <cell r="P479">
            <v>24</v>
          </cell>
          <cell r="Q479">
            <v>0</v>
          </cell>
          <cell r="R479">
            <v>3</v>
          </cell>
          <cell r="S479">
            <v>2</v>
          </cell>
          <cell r="T479">
            <v>566.86999999999989</v>
          </cell>
          <cell r="U479">
            <v>0</v>
          </cell>
          <cell r="V479">
            <v>590.86999999999989</v>
          </cell>
          <cell r="W479">
            <v>295.43499999999995</v>
          </cell>
          <cell r="X479">
            <v>0</v>
          </cell>
          <cell r="Y479" t="str">
            <v>2011</v>
          </cell>
          <cell r="Z479" t="str">
            <v>Q2</v>
          </cell>
          <cell r="AA479">
            <v>0</v>
          </cell>
          <cell r="AB479">
            <v>0</v>
          </cell>
          <cell r="AC479" t="str">
            <v>02007</v>
          </cell>
          <cell r="AD479" t="str">
            <v>Scott Oakley</v>
          </cell>
          <cell r="AE479">
            <v>0</v>
          </cell>
          <cell r="AF479">
            <v>0</v>
          </cell>
          <cell r="AG479">
            <v>0</v>
          </cell>
          <cell r="AH479" t="str">
            <v>Real Estate - Real Estate Generic</v>
          </cell>
          <cell r="AL479" t="b">
            <v>0</v>
          </cell>
        </row>
        <row r="480">
          <cell r="A480" t="str">
            <v>Real Estate - Real Estate GenericJUL-11</v>
          </cell>
          <cell r="B480" t="b">
            <v>0</v>
          </cell>
          <cell r="C480">
            <v>7</v>
          </cell>
          <cell r="D480">
            <v>0</v>
          </cell>
          <cell r="E480" t="str">
            <v>Real Estate - Real Estate Generic</v>
          </cell>
          <cell r="F480" t="str">
            <v>2011 07</v>
          </cell>
          <cell r="G480" t="str">
            <v>JUL-11</v>
          </cell>
          <cell r="H480">
            <v>0</v>
          </cell>
          <cell r="I480">
            <v>30</v>
          </cell>
          <cell r="J480">
            <v>30</v>
          </cell>
          <cell r="K480">
            <v>28</v>
          </cell>
          <cell r="L480">
            <v>0</v>
          </cell>
          <cell r="M480">
            <v>2</v>
          </cell>
          <cell r="N480">
            <v>509.83</v>
          </cell>
          <cell r="P480">
            <v>9</v>
          </cell>
          <cell r="Q480">
            <v>0</v>
          </cell>
          <cell r="R480">
            <v>5</v>
          </cell>
          <cell r="S480">
            <v>3</v>
          </cell>
          <cell r="T480">
            <v>500.83000000000004</v>
          </cell>
          <cell r="U480">
            <v>0</v>
          </cell>
          <cell r="V480">
            <v>509.83000000000004</v>
          </cell>
          <cell r="W480">
            <v>169.94333333333336</v>
          </cell>
          <cell r="X480">
            <v>0</v>
          </cell>
          <cell r="Y480" t="str">
            <v>2011</v>
          </cell>
          <cell r="Z480" t="str">
            <v>Q3</v>
          </cell>
          <cell r="AA480">
            <v>0</v>
          </cell>
          <cell r="AB480">
            <v>0</v>
          </cell>
          <cell r="AC480" t="str">
            <v>02007</v>
          </cell>
          <cell r="AD480" t="str">
            <v>Scott Oakley</v>
          </cell>
          <cell r="AE480">
            <v>0</v>
          </cell>
          <cell r="AF480">
            <v>0</v>
          </cell>
          <cell r="AG480">
            <v>0</v>
          </cell>
          <cell r="AH480" t="str">
            <v>Real Estate - Real Estate Generic</v>
          </cell>
          <cell r="AL480" t="b">
            <v>0</v>
          </cell>
        </row>
        <row r="481">
          <cell r="A481" t="str">
            <v>Real Estate - REMAX ExecutivesAPR-11</v>
          </cell>
          <cell r="B481" t="b">
            <v>1</v>
          </cell>
          <cell r="C481">
            <v>4</v>
          </cell>
          <cell r="D481">
            <v>0</v>
          </cell>
          <cell r="E481" t="str">
            <v>Real Estate - REMAX Executives</v>
          </cell>
          <cell r="F481" t="str">
            <v>2011 04</v>
          </cell>
          <cell r="G481" t="str">
            <v>APR-11</v>
          </cell>
          <cell r="H481">
            <v>0</v>
          </cell>
          <cell r="I481">
            <v>3</v>
          </cell>
          <cell r="J481">
            <v>3</v>
          </cell>
          <cell r="K481">
            <v>3</v>
          </cell>
          <cell r="L481">
            <v>0</v>
          </cell>
          <cell r="M481">
            <v>0</v>
          </cell>
          <cell r="N481">
            <v>120.54</v>
          </cell>
          <cell r="P481">
            <v>1.5</v>
          </cell>
          <cell r="Q481">
            <v>0.15</v>
          </cell>
          <cell r="R481">
            <v>1</v>
          </cell>
          <cell r="S481">
            <v>1</v>
          </cell>
          <cell r="T481">
            <v>119.04000000000002</v>
          </cell>
          <cell r="U481">
            <v>0</v>
          </cell>
          <cell r="V481">
            <v>120.54000000000002</v>
          </cell>
          <cell r="W481">
            <v>120.54000000000002</v>
          </cell>
          <cell r="X481">
            <v>12.05</v>
          </cell>
          <cell r="Y481" t="str">
            <v>2011</v>
          </cell>
          <cell r="Z481" t="str">
            <v>Q2</v>
          </cell>
          <cell r="AA481">
            <v>0</v>
          </cell>
          <cell r="AB481">
            <v>0</v>
          </cell>
          <cell r="AC481" t="str">
            <v>02009</v>
          </cell>
          <cell r="AD481" t="str">
            <v>Scott Oakley</v>
          </cell>
          <cell r="AE481">
            <v>0.1</v>
          </cell>
          <cell r="AF481">
            <v>0</v>
          </cell>
          <cell r="AG481">
            <v>0.1</v>
          </cell>
          <cell r="AH481" t="str">
            <v>Real Estate - REMAX Executives</v>
          </cell>
          <cell r="AL481" t="b">
            <v>0</v>
          </cell>
          <cell r="AN481" t="str">
            <v>X</v>
          </cell>
        </row>
        <row r="482">
          <cell r="A482" t="str">
            <v>Real Estate - Rent.comMAR-11</v>
          </cell>
          <cell r="B482" t="b">
            <v>0</v>
          </cell>
          <cell r="C482">
            <v>3</v>
          </cell>
          <cell r="D482">
            <v>0</v>
          </cell>
          <cell r="E482" t="str">
            <v>Real Estate - Rent.com</v>
          </cell>
          <cell r="F482" t="str">
            <v>2011 03</v>
          </cell>
          <cell r="G482" t="str">
            <v>MAR-11</v>
          </cell>
          <cell r="H482">
            <v>0</v>
          </cell>
          <cell r="I482">
            <v>17</v>
          </cell>
          <cell r="J482">
            <v>17</v>
          </cell>
          <cell r="K482">
            <v>17</v>
          </cell>
          <cell r="L482">
            <v>0</v>
          </cell>
          <cell r="M482">
            <v>0</v>
          </cell>
          <cell r="N482">
            <v>325.02</v>
          </cell>
          <cell r="P482">
            <v>15</v>
          </cell>
          <cell r="Q482">
            <v>0</v>
          </cell>
          <cell r="R482">
            <v>2</v>
          </cell>
          <cell r="S482">
            <v>2</v>
          </cell>
          <cell r="T482">
            <v>310.02000000000004</v>
          </cell>
          <cell r="U482">
            <v>0</v>
          </cell>
          <cell r="V482">
            <v>325.02000000000004</v>
          </cell>
          <cell r="W482">
            <v>162.51000000000002</v>
          </cell>
          <cell r="X482">
            <v>81.260000000000005</v>
          </cell>
          <cell r="Y482" t="str">
            <v>2011</v>
          </cell>
          <cell r="Z482" t="str">
            <v>Q1</v>
          </cell>
          <cell r="AA482">
            <v>0</v>
          </cell>
          <cell r="AB482">
            <v>0</v>
          </cell>
          <cell r="AC482" t="str">
            <v>03009</v>
          </cell>
          <cell r="AD482" t="str">
            <v>Scott Oakley</v>
          </cell>
          <cell r="AE482">
            <v>0.25</v>
          </cell>
          <cell r="AF482">
            <v>0</v>
          </cell>
          <cell r="AG482">
            <v>0</v>
          </cell>
          <cell r="AH482" t="str">
            <v>Real Estate - Rent.com</v>
          </cell>
          <cell r="AL482" t="b">
            <v>0</v>
          </cell>
          <cell r="AN482" t="str">
            <v>X</v>
          </cell>
        </row>
        <row r="483">
          <cell r="A483" t="str">
            <v>Real Estate - Rent.comAPR-11</v>
          </cell>
          <cell r="B483" t="b">
            <v>0</v>
          </cell>
          <cell r="C483">
            <v>4</v>
          </cell>
          <cell r="D483">
            <v>0</v>
          </cell>
          <cell r="E483" t="str">
            <v>Real Estate - Rent.com</v>
          </cell>
          <cell r="F483" t="str">
            <v>2011 04</v>
          </cell>
          <cell r="G483" t="str">
            <v>APR-11</v>
          </cell>
          <cell r="H483">
            <v>0</v>
          </cell>
          <cell r="I483">
            <v>20</v>
          </cell>
          <cell r="J483">
            <v>20</v>
          </cell>
          <cell r="K483">
            <v>20</v>
          </cell>
          <cell r="L483">
            <v>0</v>
          </cell>
          <cell r="M483">
            <v>0</v>
          </cell>
          <cell r="N483">
            <v>1292.96</v>
          </cell>
          <cell r="P483">
            <v>1.5</v>
          </cell>
          <cell r="Q483">
            <v>0.38</v>
          </cell>
          <cell r="R483">
            <v>4</v>
          </cell>
          <cell r="S483">
            <v>11</v>
          </cell>
          <cell r="T483">
            <v>1291.46</v>
          </cell>
          <cell r="U483">
            <v>322.86500000000001</v>
          </cell>
          <cell r="V483">
            <v>1292.96</v>
          </cell>
          <cell r="W483">
            <v>117.54181818181819</v>
          </cell>
          <cell r="X483">
            <v>323.24</v>
          </cell>
          <cell r="Y483" t="str">
            <v>2011</v>
          </cell>
          <cell r="Z483" t="str">
            <v>Q2</v>
          </cell>
          <cell r="AA483">
            <v>0</v>
          </cell>
          <cell r="AB483">
            <v>0</v>
          </cell>
          <cell r="AC483" t="str">
            <v>03009</v>
          </cell>
          <cell r="AD483" t="str">
            <v>Scott Oakley</v>
          </cell>
          <cell r="AE483">
            <v>0.25</v>
          </cell>
          <cell r="AF483">
            <v>0</v>
          </cell>
          <cell r="AG483">
            <v>0</v>
          </cell>
          <cell r="AH483" t="str">
            <v>Real Estate - Rent.com</v>
          </cell>
          <cell r="AL483" t="b">
            <v>0</v>
          </cell>
          <cell r="AN483" t="str">
            <v>X</v>
          </cell>
        </row>
        <row r="484">
          <cell r="A484" t="str">
            <v>Real Estate - Rent.comMAY-11</v>
          </cell>
          <cell r="B484" t="b">
            <v>0</v>
          </cell>
          <cell r="C484">
            <v>5</v>
          </cell>
          <cell r="D484">
            <v>0</v>
          </cell>
          <cell r="E484" t="str">
            <v>Real Estate - Rent.com</v>
          </cell>
          <cell r="F484" t="str">
            <v>2011 05</v>
          </cell>
          <cell r="G484" t="str">
            <v>MAY-11</v>
          </cell>
          <cell r="H484">
            <v>0</v>
          </cell>
          <cell r="I484">
            <v>10</v>
          </cell>
          <cell r="J484">
            <v>10</v>
          </cell>
          <cell r="K484">
            <v>10</v>
          </cell>
          <cell r="L484">
            <v>0</v>
          </cell>
          <cell r="M484">
            <v>0</v>
          </cell>
          <cell r="N484">
            <v>71.92</v>
          </cell>
          <cell r="P484">
            <v>0</v>
          </cell>
          <cell r="Q484">
            <v>0</v>
          </cell>
          <cell r="R484">
            <v>0</v>
          </cell>
          <cell r="S484">
            <v>1</v>
          </cell>
          <cell r="T484">
            <v>71.919999999999987</v>
          </cell>
          <cell r="U484">
            <v>17.979999999999997</v>
          </cell>
          <cell r="V484">
            <v>71.919999999999987</v>
          </cell>
          <cell r="W484">
            <v>71.919999999999987</v>
          </cell>
          <cell r="X484">
            <v>17.979999999999997</v>
          </cell>
          <cell r="Y484" t="str">
            <v>2011</v>
          </cell>
          <cell r="Z484" t="str">
            <v>Q2</v>
          </cell>
          <cell r="AA484">
            <v>0</v>
          </cell>
          <cell r="AB484">
            <v>0</v>
          </cell>
          <cell r="AC484" t="str">
            <v>03009</v>
          </cell>
          <cell r="AD484" t="str">
            <v>Scott Oakley</v>
          </cell>
          <cell r="AE484">
            <v>0.25</v>
          </cell>
          <cell r="AF484">
            <v>0</v>
          </cell>
          <cell r="AG484">
            <v>0</v>
          </cell>
          <cell r="AH484" t="str">
            <v>Real Estate - Rent.com</v>
          </cell>
          <cell r="AL484" t="b">
            <v>0</v>
          </cell>
          <cell r="AN484" t="str">
            <v>X</v>
          </cell>
        </row>
        <row r="485">
          <cell r="A485" t="str">
            <v>Real Estate - Rent.comJUN-11</v>
          </cell>
          <cell r="B485" t="b">
            <v>0</v>
          </cell>
          <cell r="C485">
            <v>6</v>
          </cell>
          <cell r="D485">
            <v>0</v>
          </cell>
          <cell r="E485" t="str">
            <v>Real Estate - Rent.com</v>
          </cell>
          <cell r="F485" t="str">
            <v>2011 06</v>
          </cell>
          <cell r="G485" t="str">
            <v>JUN-11</v>
          </cell>
          <cell r="H485">
            <v>0</v>
          </cell>
          <cell r="I485">
            <v>11</v>
          </cell>
          <cell r="J485">
            <v>11</v>
          </cell>
          <cell r="K485">
            <v>11</v>
          </cell>
          <cell r="L485">
            <v>0</v>
          </cell>
          <cell r="M485">
            <v>0</v>
          </cell>
          <cell r="N485">
            <v>286.33</v>
          </cell>
          <cell r="P485">
            <v>0</v>
          </cell>
          <cell r="Q485">
            <v>0</v>
          </cell>
          <cell r="R485">
            <v>4</v>
          </cell>
          <cell r="S485">
            <v>6</v>
          </cell>
          <cell r="T485">
            <v>286.33</v>
          </cell>
          <cell r="U485">
            <v>71.582499999999996</v>
          </cell>
          <cell r="V485">
            <v>286.33</v>
          </cell>
          <cell r="W485">
            <v>47.721666666666664</v>
          </cell>
          <cell r="X485">
            <v>71.582499999999996</v>
          </cell>
          <cell r="Y485" t="str">
            <v>2011</v>
          </cell>
          <cell r="Z485" t="str">
            <v>Q2</v>
          </cell>
          <cell r="AA485">
            <v>0</v>
          </cell>
          <cell r="AB485">
            <v>0</v>
          </cell>
          <cell r="AC485" t="str">
            <v>03009</v>
          </cell>
          <cell r="AD485" t="str">
            <v>Scott Oakley</v>
          </cell>
          <cell r="AE485">
            <v>0.25</v>
          </cell>
          <cell r="AF485">
            <v>0</v>
          </cell>
          <cell r="AG485">
            <v>0</v>
          </cell>
          <cell r="AH485" t="str">
            <v>Real Estate - Rent.com</v>
          </cell>
          <cell r="AL485" t="b">
            <v>0</v>
          </cell>
          <cell r="AN485" t="str">
            <v>X</v>
          </cell>
        </row>
        <row r="486">
          <cell r="A486" t="str">
            <v>ReliantJAN-11</v>
          </cell>
          <cell r="B486" t="b">
            <v>1</v>
          </cell>
          <cell r="C486">
            <v>1</v>
          </cell>
          <cell r="D486">
            <v>125</v>
          </cell>
          <cell r="E486" t="str">
            <v>Reliant</v>
          </cell>
          <cell r="F486" t="str">
            <v>2011 01</v>
          </cell>
          <cell r="G486" t="str">
            <v>JAN-11</v>
          </cell>
          <cell r="H486">
            <v>0</v>
          </cell>
          <cell r="I486">
            <v>10979</v>
          </cell>
          <cell r="J486">
            <v>11104</v>
          </cell>
          <cell r="K486">
            <v>10928</v>
          </cell>
          <cell r="L486">
            <v>0</v>
          </cell>
          <cell r="M486">
            <v>51</v>
          </cell>
          <cell r="N486">
            <v>113132.98</v>
          </cell>
          <cell r="P486">
            <v>25</v>
          </cell>
          <cell r="Q486">
            <v>0</v>
          </cell>
          <cell r="R486">
            <v>2309</v>
          </cell>
          <cell r="S486">
            <v>936</v>
          </cell>
          <cell r="T486">
            <v>113107.98000000003</v>
          </cell>
          <cell r="U486">
            <v>0</v>
          </cell>
          <cell r="V486">
            <v>113132.98000000003</v>
          </cell>
          <cell r="W486">
            <v>120.8685683760684</v>
          </cell>
          <cell r="X486">
            <v>8340</v>
          </cell>
          <cell r="Y486" t="str">
            <v>2011</v>
          </cell>
          <cell r="Z486" t="str">
            <v>Q1</v>
          </cell>
          <cell r="AA486">
            <v>0</v>
          </cell>
          <cell r="AB486">
            <v>0</v>
          </cell>
          <cell r="AC486" t="str">
            <v>01721</v>
          </cell>
          <cell r="AD486" t="str">
            <v>Susan Osbeck</v>
          </cell>
          <cell r="AF486">
            <v>2</v>
          </cell>
          <cell r="AH486" t="str">
            <v>Reliant</v>
          </cell>
          <cell r="AL486" t="b">
            <v>0</v>
          </cell>
          <cell r="AN486" t="str">
            <v>X</v>
          </cell>
        </row>
        <row r="487">
          <cell r="A487" t="str">
            <v>ReliantFEB-11</v>
          </cell>
          <cell r="B487" t="b">
            <v>1</v>
          </cell>
          <cell r="C487">
            <v>2</v>
          </cell>
          <cell r="D487">
            <v>147</v>
          </cell>
          <cell r="E487" t="str">
            <v>Reliant</v>
          </cell>
          <cell r="F487" t="str">
            <v>2011 02</v>
          </cell>
          <cell r="G487" t="str">
            <v>FEB-11</v>
          </cell>
          <cell r="H487">
            <v>0</v>
          </cell>
          <cell r="I487">
            <v>11086</v>
          </cell>
          <cell r="J487">
            <v>11233</v>
          </cell>
          <cell r="K487">
            <v>11053</v>
          </cell>
          <cell r="L487">
            <v>0</v>
          </cell>
          <cell r="M487">
            <v>33</v>
          </cell>
          <cell r="N487">
            <v>162548.10999999999</v>
          </cell>
          <cell r="P487">
            <v>5880.7900000000009</v>
          </cell>
          <cell r="Q487">
            <v>0</v>
          </cell>
          <cell r="R487">
            <v>2536</v>
          </cell>
          <cell r="S487">
            <v>1016</v>
          </cell>
          <cell r="T487">
            <v>156667.32</v>
          </cell>
          <cell r="U487">
            <v>0</v>
          </cell>
          <cell r="V487">
            <v>162548.11000000002</v>
          </cell>
          <cell r="W487">
            <v>159.9882972440945</v>
          </cell>
          <cell r="X487">
            <v>19997.2</v>
          </cell>
          <cell r="Y487" t="str">
            <v>2011</v>
          </cell>
          <cell r="Z487" t="str">
            <v>Q1</v>
          </cell>
          <cell r="AA487">
            <v>0</v>
          </cell>
          <cell r="AB487">
            <v>0</v>
          </cell>
          <cell r="AC487" t="str">
            <v>01721</v>
          </cell>
          <cell r="AD487" t="str">
            <v>Susan Osbeck</v>
          </cell>
          <cell r="AF487">
            <v>2</v>
          </cell>
          <cell r="AH487" t="str">
            <v>Reliant</v>
          </cell>
          <cell r="AL487" t="b">
            <v>0</v>
          </cell>
          <cell r="AN487" t="str">
            <v>X</v>
          </cell>
        </row>
        <row r="488">
          <cell r="A488" t="str">
            <v>ReliantMAR-11</v>
          </cell>
          <cell r="B488" t="b">
            <v>1</v>
          </cell>
          <cell r="C488">
            <v>3</v>
          </cell>
          <cell r="D488">
            <v>122</v>
          </cell>
          <cell r="E488" t="str">
            <v>Reliant</v>
          </cell>
          <cell r="F488" t="str">
            <v>2011 03</v>
          </cell>
          <cell r="G488" t="str">
            <v>MAR-11</v>
          </cell>
          <cell r="H488">
            <v>0</v>
          </cell>
          <cell r="I488">
            <v>9125</v>
          </cell>
          <cell r="J488">
            <v>9247</v>
          </cell>
          <cell r="K488">
            <v>9106</v>
          </cell>
          <cell r="L488">
            <v>0</v>
          </cell>
          <cell r="M488">
            <v>19</v>
          </cell>
          <cell r="N488">
            <v>146095.37</v>
          </cell>
          <cell r="P488">
            <v>5005.3899999999994</v>
          </cell>
          <cell r="Q488">
            <v>0</v>
          </cell>
          <cell r="R488">
            <v>2025</v>
          </cell>
          <cell r="S488">
            <v>982</v>
          </cell>
          <cell r="T488">
            <v>141089.98000000013</v>
          </cell>
          <cell r="U488">
            <v>0</v>
          </cell>
          <cell r="V488">
            <v>146095.37000000011</v>
          </cell>
          <cell r="W488">
            <v>148.77328920570275</v>
          </cell>
          <cell r="X488">
            <v>16102</v>
          </cell>
          <cell r="Y488" t="str">
            <v>2011</v>
          </cell>
          <cell r="Z488" t="str">
            <v>Q1</v>
          </cell>
          <cell r="AA488">
            <v>0</v>
          </cell>
          <cell r="AB488">
            <v>0</v>
          </cell>
          <cell r="AC488" t="str">
            <v>01721</v>
          </cell>
          <cell r="AD488" t="str">
            <v>Susan Osbeck</v>
          </cell>
          <cell r="AF488">
            <v>2</v>
          </cell>
          <cell r="AH488" t="str">
            <v>Reliant</v>
          </cell>
          <cell r="AL488" t="b">
            <v>0</v>
          </cell>
          <cell r="AN488" t="str">
            <v>X</v>
          </cell>
        </row>
        <row r="489">
          <cell r="A489" t="str">
            <v>ReliantAPR-11</v>
          </cell>
          <cell r="B489" t="b">
            <v>1</v>
          </cell>
          <cell r="C489">
            <v>4</v>
          </cell>
          <cell r="D489">
            <v>89</v>
          </cell>
          <cell r="E489" t="str">
            <v>Reliant</v>
          </cell>
          <cell r="F489" t="str">
            <v>2011 04</v>
          </cell>
          <cell r="G489" t="str">
            <v>APR-11</v>
          </cell>
          <cell r="H489">
            <v>0</v>
          </cell>
          <cell r="I489">
            <v>7465</v>
          </cell>
          <cell r="J489">
            <v>7554</v>
          </cell>
          <cell r="K489">
            <v>7453</v>
          </cell>
          <cell r="L489">
            <v>0</v>
          </cell>
          <cell r="M489">
            <v>12</v>
          </cell>
          <cell r="N489">
            <v>117319.87</v>
          </cell>
          <cell r="P489">
            <v>4693.5</v>
          </cell>
          <cell r="Q489">
            <v>0</v>
          </cell>
          <cell r="R489">
            <v>1758</v>
          </cell>
          <cell r="S489">
            <v>811</v>
          </cell>
          <cell r="T489">
            <v>112626.37</v>
          </cell>
          <cell r="U489">
            <v>0</v>
          </cell>
          <cell r="V489">
            <v>117319.87</v>
          </cell>
          <cell r="W489">
            <v>144.66075215782985</v>
          </cell>
          <cell r="X489">
            <v>13414</v>
          </cell>
          <cell r="Y489" t="str">
            <v>2011</v>
          </cell>
          <cell r="Z489" t="str">
            <v>Q2</v>
          </cell>
          <cell r="AA489">
            <v>0</v>
          </cell>
          <cell r="AB489">
            <v>0</v>
          </cell>
          <cell r="AC489" t="str">
            <v>01721</v>
          </cell>
          <cell r="AD489" t="str">
            <v>Susan Osbeck</v>
          </cell>
          <cell r="AF489">
            <v>2</v>
          </cell>
          <cell r="AH489" t="str">
            <v>Reliant</v>
          </cell>
          <cell r="AL489" t="b">
            <v>0</v>
          </cell>
          <cell r="AN489" t="str">
            <v>X</v>
          </cell>
        </row>
        <row r="490">
          <cell r="A490" t="str">
            <v>ReliantMAY-11</v>
          </cell>
          <cell r="B490" t="b">
            <v>1</v>
          </cell>
          <cell r="C490">
            <v>5</v>
          </cell>
          <cell r="D490">
            <v>60</v>
          </cell>
          <cell r="E490" t="str">
            <v>Reliant</v>
          </cell>
          <cell r="F490" t="str">
            <v>2011 05</v>
          </cell>
          <cell r="G490" t="str">
            <v>MAY-11</v>
          </cell>
          <cell r="H490">
            <v>0</v>
          </cell>
          <cell r="I490">
            <v>3691</v>
          </cell>
          <cell r="J490">
            <v>3751</v>
          </cell>
          <cell r="K490">
            <v>3657</v>
          </cell>
          <cell r="L490">
            <v>0</v>
          </cell>
          <cell r="M490">
            <v>34</v>
          </cell>
          <cell r="N490">
            <v>56772.24</v>
          </cell>
          <cell r="P490">
            <v>4869.4399999999996</v>
          </cell>
          <cell r="Q490">
            <v>0</v>
          </cell>
          <cell r="R490">
            <v>834</v>
          </cell>
          <cell r="S490">
            <v>361</v>
          </cell>
          <cell r="T490">
            <v>51902.799999999988</v>
          </cell>
          <cell r="U490">
            <v>0</v>
          </cell>
          <cell r="V490">
            <v>56772.239999999991</v>
          </cell>
          <cell r="W490">
            <v>157.26382271468142</v>
          </cell>
          <cell r="X490">
            <v>6666</v>
          </cell>
          <cell r="Y490" t="str">
            <v>2011</v>
          </cell>
          <cell r="Z490" t="str">
            <v>Q2</v>
          </cell>
          <cell r="AA490">
            <v>0</v>
          </cell>
          <cell r="AB490">
            <v>0</v>
          </cell>
          <cell r="AC490" t="str">
            <v>01721</v>
          </cell>
          <cell r="AD490" t="str">
            <v>Susan Osbeck</v>
          </cell>
          <cell r="AF490">
            <v>2</v>
          </cell>
          <cell r="AH490" t="str">
            <v>Reliant</v>
          </cell>
          <cell r="AL490" t="b">
            <v>0</v>
          </cell>
          <cell r="AN490" t="str">
            <v>X</v>
          </cell>
        </row>
        <row r="491">
          <cell r="A491" t="str">
            <v>ReliantJUN-11</v>
          </cell>
          <cell r="B491" t="b">
            <v>1</v>
          </cell>
          <cell r="C491">
            <v>6</v>
          </cell>
          <cell r="D491">
            <v>46</v>
          </cell>
          <cell r="E491" t="str">
            <v>Reliant</v>
          </cell>
          <cell r="F491" t="str">
            <v>2011 06</v>
          </cell>
          <cell r="G491" t="str">
            <v>JUN-11</v>
          </cell>
          <cell r="H491">
            <v>0</v>
          </cell>
          <cell r="I491">
            <v>3848</v>
          </cell>
          <cell r="J491">
            <v>3894</v>
          </cell>
          <cell r="K491">
            <v>3846</v>
          </cell>
          <cell r="L491">
            <v>0</v>
          </cell>
          <cell r="M491">
            <v>2</v>
          </cell>
          <cell r="N491">
            <v>63711.92</v>
          </cell>
          <cell r="P491">
            <v>9095.9500000000007</v>
          </cell>
          <cell r="Q491">
            <v>0</v>
          </cell>
          <cell r="R491">
            <v>818</v>
          </cell>
          <cell r="S491">
            <v>345</v>
          </cell>
          <cell r="T491">
            <v>54615.970000000008</v>
          </cell>
          <cell r="U491">
            <v>0</v>
          </cell>
          <cell r="V491">
            <v>63711.920000000013</v>
          </cell>
          <cell r="W491">
            <v>184.67223188405802</v>
          </cell>
          <cell r="X491">
            <v>7008</v>
          </cell>
          <cell r="Y491" t="str">
            <v>2011</v>
          </cell>
          <cell r="Z491" t="str">
            <v>Q2</v>
          </cell>
          <cell r="AA491">
            <v>0</v>
          </cell>
          <cell r="AB491">
            <v>0</v>
          </cell>
          <cell r="AC491" t="str">
            <v>01721</v>
          </cell>
          <cell r="AD491" t="str">
            <v>Susan Osbeck</v>
          </cell>
          <cell r="AF491">
            <v>2</v>
          </cell>
          <cell r="AH491" t="str">
            <v>Reliant</v>
          </cell>
          <cell r="AL491" t="b">
            <v>0</v>
          </cell>
          <cell r="AN491" t="str">
            <v>X</v>
          </cell>
        </row>
        <row r="492">
          <cell r="A492" t="str">
            <v>ReliantJUL-11</v>
          </cell>
          <cell r="B492" t="b">
            <v>1</v>
          </cell>
          <cell r="C492">
            <v>7</v>
          </cell>
          <cell r="D492">
            <v>47</v>
          </cell>
          <cell r="E492" t="str">
            <v>Reliant</v>
          </cell>
          <cell r="F492" t="str">
            <v>2011 07</v>
          </cell>
          <cell r="G492" t="str">
            <v>JUL-11</v>
          </cell>
          <cell r="H492">
            <v>0</v>
          </cell>
          <cell r="I492">
            <v>3496</v>
          </cell>
          <cell r="J492">
            <v>3543</v>
          </cell>
          <cell r="K492">
            <v>3496</v>
          </cell>
          <cell r="L492">
            <v>0</v>
          </cell>
          <cell r="M492">
            <v>0</v>
          </cell>
          <cell r="N492">
            <v>47023.85</v>
          </cell>
          <cell r="P492">
            <v>2796</v>
          </cell>
          <cell r="Q492">
            <v>0</v>
          </cell>
          <cell r="R492">
            <v>726</v>
          </cell>
          <cell r="S492">
            <v>332</v>
          </cell>
          <cell r="T492">
            <v>44227.850000000013</v>
          </cell>
          <cell r="U492">
            <v>0</v>
          </cell>
          <cell r="V492">
            <v>47023.850000000013</v>
          </cell>
          <cell r="W492">
            <v>141.63810240963861</v>
          </cell>
          <cell r="X492">
            <v>6450.2</v>
          </cell>
          <cell r="Y492" t="str">
            <v>2011</v>
          </cell>
          <cell r="Z492" t="str">
            <v>Q3</v>
          </cell>
          <cell r="AA492">
            <v>0</v>
          </cell>
          <cell r="AB492">
            <v>0</v>
          </cell>
          <cell r="AC492" t="str">
            <v>01721</v>
          </cell>
          <cell r="AD492" t="str">
            <v>Susan Osbeck</v>
          </cell>
          <cell r="AF492">
            <v>2</v>
          </cell>
          <cell r="AH492" t="str">
            <v>Reliant</v>
          </cell>
          <cell r="AL492" t="b">
            <v>0</v>
          </cell>
          <cell r="AN492" t="str">
            <v>X</v>
          </cell>
        </row>
        <row r="493">
          <cell r="A493" t="str">
            <v>Reliant WebJAN-11</v>
          </cell>
          <cell r="B493" t="b">
            <v>1</v>
          </cell>
          <cell r="C493">
            <v>1</v>
          </cell>
          <cell r="D493">
            <v>0</v>
          </cell>
          <cell r="E493" t="str">
            <v>Reliant Web</v>
          </cell>
          <cell r="F493" t="str">
            <v>2011 01</v>
          </cell>
          <cell r="G493" t="str">
            <v>JAN-11</v>
          </cell>
          <cell r="H493">
            <v>0</v>
          </cell>
          <cell r="I493">
            <v>8</v>
          </cell>
          <cell r="J493">
            <v>8</v>
          </cell>
          <cell r="K493">
            <v>8</v>
          </cell>
          <cell r="L493">
            <v>0</v>
          </cell>
          <cell r="M493">
            <v>0</v>
          </cell>
          <cell r="N493">
            <v>777.18</v>
          </cell>
          <cell r="P493">
            <v>0</v>
          </cell>
          <cell r="Q493">
            <v>0</v>
          </cell>
          <cell r="R493">
            <v>6</v>
          </cell>
          <cell r="S493">
            <v>8</v>
          </cell>
          <cell r="T493">
            <v>777.18000000000006</v>
          </cell>
          <cell r="U493">
            <v>155.43600000000004</v>
          </cell>
          <cell r="V493">
            <v>777.18000000000006</v>
          </cell>
          <cell r="W493">
            <v>97.147500000000008</v>
          </cell>
          <cell r="X493">
            <v>155.43600000000004</v>
          </cell>
          <cell r="Y493" t="str">
            <v>2011</v>
          </cell>
          <cell r="Z493" t="str">
            <v>Q1</v>
          </cell>
          <cell r="AA493">
            <v>0</v>
          </cell>
          <cell r="AB493">
            <v>0</v>
          </cell>
          <cell r="AC493" t="str">
            <v>01722</v>
          </cell>
          <cell r="AD493" t="str">
            <v>Susan Osbeck</v>
          </cell>
          <cell r="AE493">
            <v>0.2</v>
          </cell>
          <cell r="AG493">
            <v>0.2</v>
          </cell>
          <cell r="AH493" t="str">
            <v>Reliant</v>
          </cell>
          <cell r="AL493" t="b">
            <v>0</v>
          </cell>
          <cell r="AN493" t="str">
            <v>X</v>
          </cell>
        </row>
        <row r="494">
          <cell r="A494" t="str">
            <v>Reliant WebFEB-11</v>
          </cell>
          <cell r="B494" t="b">
            <v>1</v>
          </cell>
          <cell r="C494">
            <v>2</v>
          </cell>
          <cell r="D494">
            <v>0</v>
          </cell>
          <cell r="E494" t="str">
            <v>Reliant Web</v>
          </cell>
          <cell r="F494" t="str">
            <v>2011 02</v>
          </cell>
          <cell r="G494" t="str">
            <v>FEB-11</v>
          </cell>
          <cell r="H494">
            <v>0</v>
          </cell>
          <cell r="I494">
            <v>20</v>
          </cell>
          <cell r="J494">
            <v>20</v>
          </cell>
          <cell r="K494">
            <v>20</v>
          </cell>
          <cell r="L494">
            <v>0</v>
          </cell>
          <cell r="M494">
            <v>0</v>
          </cell>
          <cell r="N494">
            <v>1737.38</v>
          </cell>
          <cell r="P494">
            <v>10.5</v>
          </cell>
          <cell r="Q494">
            <v>2.1</v>
          </cell>
          <cell r="R494">
            <v>11</v>
          </cell>
          <cell r="S494">
            <v>15</v>
          </cell>
          <cell r="T494">
            <v>1726.88</v>
          </cell>
          <cell r="U494">
            <v>345.37600000000003</v>
          </cell>
          <cell r="V494">
            <v>1737.38</v>
          </cell>
          <cell r="W494">
            <v>115.82533333333335</v>
          </cell>
          <cell r="X494">
            <v>347.476</v>
          </cell>
          <cell r="Y494" t="str">
            <v>2011</v>
          </cell>
          <cell r="Z494" t="str">
            <v>Q1</v>
          </cell>
          <cell r="AA494">
            <v>0</v>
          </cell>
          <cell r="AB494">
            <v>0</v>
          </cell>
          <cell r="AC494" t="str">
            <v>01722</v>
          </cell>
          <cell r="AD494" t="str">
            <v>Susan Osbeck</v>
          </cell>
          <cell r="AE494">
            <v>0.2</v>
          </cell>
          <cell r="AG494">
            <v>0.2</v>
          </cell>
          <cell r="AH494" t="str">
            <v>Reliant</v>
          </cell>
          <cell r="AL494" t="b">
            <v>0</v>
          </cell>
          <cell r="AN494" t="str">
            <v>X</v>
          </cell>
        </row>
        <row r="495">
          <cell r="A495" t="str">
            <v>Reliant WebMAR-11</v>
          </cell>
          <cell r="B495" t="b">
            <v>1</v>
          </cell>
          <cell r="C495">
            <v>3</v>
          </cell>
          <cell r="D495">
            <v>0</v>
          </cell>
          <cell r="E495" t="str">
            <v>Reliant Web</v>
          </cell>
          <cell r="F495" t="str">
            <v>2011 03</v>
          </cell>
          <cell r="G495" t="str">
            <v>MAR-11</v>
          </cell>
          <cell r="H495">
            <v>0</v>
          </cell>
          <cell r="I495">
            <v>14</v>
          </cell>
          <cell r="J495">
            <v>14</v>
          </cell>
          <cell r="K495">
            <v>14</v>
          </cell>
          <cell r="L495">
            <v>0</v>
          </cell>
          <cell r="M495">
            <v>0</v>
          </cell>
          <cell r="N495">
            <v>1037.24</v>
          </cell>
          <cell r="P495">
            <v>4.5</v>
          </cell>
          <cell r="Q495">
            <v>0.9</v>
          </cell>
          <cell r="R495">
            <v>5</v>
          </cell>
          <cell r="S495">
            <v>7</v>
          </cell>
          <cell r="T495">
            <v>1032.7399999999998</v>
          </cell>
          <cell r="U495">
            <v>206.54799999999997</v>
          </cell>
          <cell r="V495">
            <v>1037.2399999999998</v>
          </cell>
          <cell r="W495">
            <v>148.17714285714283</v>
          </cell>
          <cell r="X495">
            <v>207.44799999999998</v>
          </cell>
          <cell r="Y495" t="str">
            <v>2011</v>
          </cell>
          <cell r="Z495" t="str">
            <v>Q1</v>
          </cell>
          <cell r="AA495">
            <v>0</v>
          </cell>
          <cell r="AB495">
            <v>0</v>
          </cell>
          <cell r="AC495" t="str">
            <v>01722</v>
          </cell>
          <cell r="AD495" t="str">
            <v>Susan Osbeck</v>
          </cell>
          <cell r="AE495">
            <v>0.2</v>
          </cell>
          <cell r="AG495">
            <v>0.2</v>
          </cell>
          <cell r="AH495" t="str">
            <v>Reliant</v>
          </cell>
          <cell r="AL495" t="b">
            <v>0</v>
          </cell>
          <cell r="AN495" t="str">
            <v>X</v>
          </cell>
        </row>
        <row r="496">
          <cell r="A496" t="str">
            <v>Reliant WebAPR-11</v>
          </cell>
          <cell r="B496" t="b">
            <v>1</v>
          </cell>
          <cell r="C496">
            <v>4</v>
          </cell>
          <cell r="D496">
            <v>0</v>
          </cell>
          <cell r="E496" t="str">
            <v>Reliant Web</v>
          </cell>
          <cell r="F496" t="str">
            <v>2011 04</v>
          </cell>
          <cell r="G496" t="str">
            <v>APR-11</v>
          </cell>
          <cell r="H496">
            <v>0</v>
          </cell>
          <cell r="I496">
            <v>21</v>
          </cell>
          <cell r="J496">
            <v>21</v>
          </cell>
          <cell r="K496">
            <v>21</v>
          </cell>
          <cell r="L496">
            <v>0</v>
          </cell>
          <cell r="M496">
            <v>0</v>
          </cell>
          <cell r="N496">
            <v>1388.5</v>
          </cell>
          <cell r="P496">
            <v>7.5</v>
          </cell>
          <cell r="Q496">
            <v>1.5</v>
          </cell>
          <cell r="R496">
            <v>5</v>
          </cell>
          <cell r="S496">
            <v>8</v>
          </cell>
          <cell r="T496">
            <v>1380.9999999999998</v>
          </cell>
          <cell r="U496">
            <v>276.2</v>
          </cell>
          <cell r="V496">
            <v>1388.4999999999998</v>
          </cell>
          <cell r="W496">
            <v>173.56249999999997</v>
          </cell>
          <cell r="X496">
            <v>277.7</v>
          </cell>
          <cell r="Y496" t="str">
            <v>2011</v>
          </cell>
          <cell r="Z496" t="str">
            <v>Q2</v>
          </cell>
          <cell r="AA496">
            <v>0</v>
          </cell>
          <cell r="AB496">
            <v>0</v>
          </cell>
          <cell r="AC496" t="str">
            <v>01722</v>
          </cell>
          <cell r="AD496" t="str">
            <v>Susan Osbeck</v>
          </cell>
          <cell r="AE496">
            <v>0.2</v>
          </cell>
          <cell r="AG496">
            <v>0.2</v>
          </cell>
          <cell r="AH496" t="str">
            <v>Reliant</v>
          </cell>
          <cell r="AL496" t="b">
            <v>0</v>
          </cell>
          <cell r="AN496" t="str">
            <v>X</v>
          </cell>
        </row>
        <row r="497">
          <cell r="A497" t="str">
            <v>Reliant WebMAY-11</v>
          </cell>
          <cell r="B497" t="b">
            <v>1</v>
          </cell>
          <cell r="C497">
            <v>5</v>
          </cell>
          <cell r="D497">
            <v>0</v>
          </cell>
          <cell r="E497" t="str">
            <v>Reliant Web</v>
          </cell>
          <cell r="F497" t="str">
            <v>2011 05</v>
          </cell>
          <cell r="G497" t="str">
            <v>MAY-11</v>
          </cell>
          <cell r="H497">
            <v>0</v>
          </cell>
          <cell r="I497">
            <v>12</v>
          </cell>
          <cell r="J497">
            <v>12</v>
          </cell>
          <cell r="K497">
            <v>12</v>
          </cell>
          <cell r="L497">
            <v>0</v>
          </cell>
          <cell r="M497">
            <v>0</v>
          </cell>
          <cell r="N497">
            <v>819.35</v>
          </cell>
          <cell r="P497">
            <v>20.84</v>
          </cell>
          <cell r="Q497">
            <v>4.1680000000000001</v>
          </cell>
          <cell r="R497">
            <v>6</v>
          </cell>
          <cell r="S497">
            <v>5</v>
          </cell>
          <cell r="T497">
            <v>798.51</v>
          </cell>
          <cell r="U497">
            <v>159.702</v>
          </cell>
          <cell r="V497">
            <v>819.35</v>
          </cell>
          <cell r="W497">
            <v>163.87</v>
          </cell>
          <cell r="X497">
            <v>163.87</v>
          </cell>
          <cell r="Y497" t="str">
            <v>2011</v>
          </cell>
          <cell r="Z497" t="str">
            <v>Q2</v>
          </cell>
          <cell r="AA497">
            <v>0</v>
          </cell>
          <cell r="AB497">
            <v>0</v>
          </cell>
          <cell r="AC497" t="str">
            <v>01722</v>
          </cell>
          <cell r="AD497" t="str">
            <v>Susan Osbeck</v>
          </cell>
          <cell r="AE497">
            <v>0.2</v>
          </cell>
          <cell r="AG497">
            <v>0.2</v>
          </cell>
          <cell r="AH497" t="str">
            <v>Reliant</v>
          </cell>
          <cell r="AL497" t="b">
            <v>0</v>
          </cell>
          <cell r="AN497" t="str">
            <v>X</v>
          </cell>
        </row>
        <row r="498">
          <cell r="A498" t="str">
            <v>Reliant WebJUN-11</v>
          </cell>
          <cell r="B498" t="b">
            <v>1</v>
          </cell>
          <cell r="C498">
            <v>6</v>
          </cell>
          <cell r="D498">
            <v>0</v>
          </cell>
          <cell r="E498" t="str">
            <v>Reliant Web</v>
          </cell>
          <cell r="F498" t="str">
            <v>2011 06</v>
          </cell>
          <cell r="G498" t="str">
            <v>JUN-11</v>
          </cell>
          <cell r="H498">
            <v>0</v>
          </cell>
          <cell r="I498">
            <v>8</v>
          </cell>
          <cell r="J498">
            <v>8</v>
          </cell>
          <cell r="K498">
            <v>8</v>
          </cell>
          <cell r="L498">
            <v>0</v>
          </cell>
          <cell r="M498">
            <v>0</v>
          </cell>
          <cell r="N498">
            <v>509.62</v>
          </cell>
          <cell r="P498">
            <v>0</v>
          </cell>
          <cell r="Q498">
            <v>0</v>
          </cell>
          <cell r="R498">
            <v>4</v>
          </cell>
          <cell r="S498">
            <v>5</v>
          </cell>
          <cell r="T498">
            <v>509.62000000000006</v>
          </cell>
          <cell r="U498">
            <v>101.92400000000002</v>
          </cell>
          <cell r="V498">
            <v>509.62000000000006</v>
          </cell>
          <cell r="W498">
            <v>101.92400000000001</v>
          </cell>
          <cell r="X498">
            <v>101.92400000000002</v>
          </cell>
          <cell r="Y498" t="str">
            <v>2011</v>
          </cell>
          <cell r="Z498" t="str">
            <v>Q2</v>
          </cell>
          <cell r="AA498">
            <v>0</v>
          </cell>
          <cell r="AB498">
            <v>0</v>
          </cell>
          <cell r="AC498" t="str">
            <v>01722</v>
          </cell>
          <cell r="AD498" t="str">
            <v>Susan Osbeck</v>
          </cell>
          <cell r="AE498">
            <v>0.2</v>
          </cell>
          <cell r="AG498">
            <v>0.2</v>
          </cell>
          <cell r="AH498" t="str">
            <v>Reliant</v>
          </cell>
          <cell r="AL498" t="b">
            <v>0</v>
          </cell>
          <cell r="AN498" t="str">
            <v>X</v>
          </cell>
        </row>
        <row r="499">
          <cell r="A499" t="str">
            <v>Reliant WebJUL-11</v>
          </cell>
          <cell r="B499" t="b">
            <v>1</v>
          </cell>
          <cell r="C499">
            <v>7</v>
          </cell>
          <cell r="D499">
            <v>0</v>
          </cell>
          <cell r="E499" t="str">
            <v>Reliant Web</v>
          </cell>
          <cell r="F499" t="str">
            <v>2011 07</v>
          </cell>
          <cell r="G499" t="str">
            <v>JUL-11</v>
          </cell>
          <cell r="H499">
            <v>0</v>
          </cell>
          <cell r="I499">
            <v>6</v>
          </cell>
          <cell r="J499">
            <v>6</v>
          </cell>
          <cell r="K499">
            <v>6</v>
          </cell>
          <cell r="L499">
            <v>0</v>
          </cell>
          <cell r="M499">
            <v>0</v>
          </cell>
          <cell r="N499">
            <v>641.27</v>
          </cell>
          <cell r="P499">
            <v>0</v>
          </cell>
          <cell r="Q499">
            <v>0</v>
          </cell>
          <cell r="R499">
            <v>5</v>
          </cell>
          <cell r="S499">
            <v>8</v>
          </cell>
          <cell r="T499">
            <v>641.27</v>
          </cell>
          <cell r="U499">
            <v>128.25399999999999</v>
          </cell>
          <cell r="V499">
            <v>641.27</v>
          </cell>
          <cell r="W499">
            <v>80.158749999999998</v>
          </cell>
          <cell r="X499">
            <v>128.25399999999999</v>
          </cell>
          <cell r="Y499" t="str">
            <v>2011</v>
          </cell>
          <cell r="Z499" t="str">
            <v>Q3</v>
          </cell>
          <cell r="AA499">
            <v>0</v>
          </cell>
          <cell r="AB499">
            <v>0</v>
          </cell>
          <cell r="AC499" t="str">
            <v>01722</v>
          </cell>
          <cell r="AD499" t="str">
            <v>Susan Osbeck</v>
          </cell>
          <cell r="AE499">
            <v>0.2</v>
          </cell>
          <cell r="AG499">
            <v>0.2</v>
          </cell>
          <cell r="AH499" t="str">
            <v>Reliant</v>
          </cell>
          <cell r="AL499" t="b">
            <v>0</v>
          </cell>
          <cell r="AN499" t="str">
            <v>X</v>
          </cell>
        </row>
        <row r="500">
          <cell r="A500" t="str">
            <v>Rentalhouses.comJAN-11</v>
          </cell>
          <cell r="B500" t="b">
            <v>0</v>
          </cell>
          <cell r="C500">
            <v>1</v>
          </cell>
          <cell r="D500">
            <v>0</v>
          </cell>
          <cell r="E500" t="str">
            <v>Rentalhouses.com</v>
          </cell>
          <cell r="F500" t="str">
            <v>2011 01</v>
          </cell>
          <cell r="G500" t="str">
            <v>JAN-11</v>
          </cell>
          <cell r="H500">
            <v>0</v>
          </cell>
          <cell r="I500">
            <v>28</v>
          </cell>
          <cell r="J500">
            <v>28</v>
          </cell>
          <cell r="K500">
            <v>28</v>
          </cell>
          <cell r="L500">
            <v>0</v>
          </cell>
          <cell r="M500">
            <v>0</v>
          </cell>
          <cell r="N500">
            <v>103.02</v>
          </cell>
          <cell r="P500">
            <v>0</v>
          </cell>
          <cell r="Q500">
            <v>0</v>
          </cell>
          <cell r="R500">
            <v>1</v>
          </cell>
          <cell r="S500">
            <v>1</v>
          </cell>
          <cell r="T500">
            <v>103.02</v>
          </cell>
          <cell r="U500">
            <v>0</v>
          </cell>
          <cell r="V500">
            <v>103.02</v>
          </cell>
          <cell r="W500">
            <v>103.02</v>
          </cell>
          <cell r="X500">
            <v>0</v>
          </cell>
          <cell r="Y500" t="str">
            <v>2011</v>
          </cell>
          <cell r="Z500" t="str">
            <v>Q1</v>
          </cell>
          <cell r="AA500">
            <v>0</v>
          </cell>
          <cell r="AB500">
            <v>0</v>
          </cell>
          <cell r="AC500" t="str">
            <v>03007</v>
          </cell>
          <cell r="AE500">
            <v>0</v>
          </cell>
          <cell r="AF500">
            <v>0</v>
          </cell>
          <cell r="AG500">
            <v>0</v>
          </cell>
          <cell r="AL500" t="b">
            <v>0</v>
          </cell>
        </row>
        <row r="501">
          <cell r="A501" t="str">
            <v>Rentalhouses.comMAR-11</v>
          </cell>
          <cell r="B501" t="b">
            <v>0</v>
          </cell>
          <cell r="C501">
            <v>3</v>
          </cell>
          <cell r="D501">
            <v>0</v>
          </cell>
          <cell r="E501" t="str">
            <v>Rentalhouses.com</v>
          </cell>
          <cell r="F501" t="str">
            <v>2011 03</v>
          </cell>
          <cell r="G501" t="str">
            <v>MAR-11</v>
          </cell>
          <cell r="H501">
            <v>0</v>
          </cell>
          <cell r="I501">
            <v>18</v>
          </cell>
          <cell r="J501">
            <v>18</v>
          </cell>
          <cell r="K501">
            <v>18</v>
          </cell>
          <cell r="L501">
            <v>0</v>
          </cell>
          <cell r="M501">
            <v>0</v>
          </cell>
          <cell r="N501">
            <v>7.9</v>
          </cell>
          <cell r="P501">
            <v>3</v>
          </cell>
          <cell r="Q501">
            <v>0</v>
          </cell>
          <cell r="R501">
            <v>1</v>
          </cell>
          <cell r="S501">
            <v>0</v>
          </cell>
          <cell r="T501">
            <v>4.9000000000000004</v>
          </cell>
          <cell r="U501">
            <v>0</v>
          </cell>
          <cell r="V501">
            <v>7.9</v>
          </cell>
          <cell r="W501">
            <v>0</v>
          </cell>
          <cell r="X501">
            <v>0</v>
          </cell>
          <cell r="Y501" t="str">
            <v>2011</v>
          </cell>
          <cell r="Z501" t="str">
            <v>Q1</v>
          </cell>
          <cell r="AA501">
            <v>0</v>
          </cell>
          <cell r="AB501">
            <v>0</v>
          </cell>
          <cell r="AC501" t="str">
            <v>03007</v>
          </cell>
          <cell r="AE501">
            <v>0</v>
          </cell>
          <cell r="AF501">
            <v>0</v>
          </cell>
          <cell r="AG501">
            <v>0</v>
          </cell>
          <cell r="AL501" t="b">
            <v>0</v>
          </cell>
        </row>
        <row r="502">
          <cell r="A502" t="str">
            <v>Rentalhouses.comAPR-11</v>
          </cell>
          <cell r="B502" t="b">
            <v>0</v>
          </cell>
          <cell r="C502">
            <v>4</v>
          </cell>
          <cell r="D502">
            <v>0</v>
          </cell>
          <cell r="E502" t="str">
            <v>Rentalhouses.com</v>
          </cell>
          <cell r="F502" t="str">
            <v>2011 04</v>
          </cell>
          <cell r="G502" t="str">
            <v>APR-11</v>
          </cell>
          <cell r="H502">
            <v>0</v>
          </cell>
          <cell r="I502">
            <v>28</v>
          </cell>
          <cell r="J502">
            <v>28</v>
          </cell>
          <cell r="K502">
            <v>28</v>
          </cell>
          <cell r="L502">
            <v>0</v>
          </cell>
          <cell r="M502">
            <v>0</v>
          </cell>
          <cell r="N502">
            <v>41.69</v>
          </cell>
          <cell r="P502">
            <v>1.5</v>
          </cell>
          <cell r="Q502">
            <v>0</v>
          </cell>
          <cell r="R502">
            <v>2</v>
          </cell>
          <cell r="S502">
            <v>1</v>
          </cell>
          <cell r="T502">
            <v>40.19</v>
          </cell>
          <cell r="U502">
            <v>0</v>
          </cell>
          <cell r="V502">
            <v>41.69</v>
          </cell>
          <cell r="W502">
            <v>41.69</v>
          </cell>
          <cell r="X502">
            <v>0</v>
          </cell>
          <cell r="Y502" t="str">
            <v>2011</v>
          </cell>
          <cell r="Z502" t="str">
            <v>Q2</v>
          </cell>
          <cell r="AA502">
            <v>0</v>
          </cell>
          <cell r="AB502">
            <v>0</v>
          </cell>
          <cell r="AC502" t="str">
            <v>03007</v>
          </cell>
          <cell r="AE502">
            <v>0</v>
          </cell>
          <cell r="AF502">
            <v>0</v>
          </cell>
          <cell r="AG502">
            <v>0</v>
          </cell>
          <cell r="AL502" t="b">
            <v>0</v>
          </cell>
        </row>
        <row r="503">
          <cell r="A503" t="str">
            <v>Rentalhouses.comMAY-11</v>
          </cell>
          <cell r="B503" t="b">
            <v>0</v>
          </cell>
          <cell r="C503">
            <v>5</v>
          </cell>
          <cell r="D503">
            <v>0</v>
          </cell>
          <cell r="E503" t="str">
            <v>Rentalhouses.com</v>
          </cell>
          <cell r="F503" t="str">
            <v>2011 05</v>
          </cell>
          <cell r="G503" t="str">
            <v>MAY-11</v>
          </cell>
          <cell r="H503">
            <v>0</v>
          </cell>
          <cell r="I503">
            <v>26</v>
          </cell>
          <cell r="J503">
            <v>26</v>
          </cell>
          <cell r="K503">
            <v>26</v>
          </cell>
          <cell r="L503">
            <v>0</v>
          </cell>
          <cell r="M503">
            <v>0</v>
          </cell>
          <cell r="N503">
            <v>302.45</v>
          </cell>
          <cell r="P503">
            <v>0</v>
          </cell>
          <cell r="Q503">
            <v>0</v>
          </cell>
          <cell r="R503">
            <v>3</v>
          </cell>
          <cell r="S503">
            <v>4</v>
          </cell>
          <cell r="T503">
            <v>302.45000000000005</v>
          </cell>
          <cell r="U503">
            <v>0</v>
          </cell>
          <cell r="V503">
            <v>302.45000000000005</v>
          </cell>
          <cell r="W503">
            <v>75.612500000000011</v>
          </cell>
          <cell r="X503">
            <v>0</v>
          </cell>
          <cell r="Y503" t="str">
            <v>2011</v>
          </cell>
          <cell r="Z503" t="str">
            <v>Q2</v>
          </cell>
          <cell r="AA503">
            <v>0</v>
          </cell>
          <cell r="AB503">
            <v>0</v>
          </cell>
          <cell r="AC503" t="str">
            <v>03007</v>
          </cell>
          <cell r="AE503">
            <v>0</v>
          </cell>
          <cell r="AF503">
            <v>0</v>
          </cell>
          <cell r="AG503">
            <v>0</v>
          </cell>
          <cell r="AL503" t="b">
            <v>0</v>
          </cell>
        </row>
        <row r="504">
          <cell r="A504" t="str">
            <v>Rentalhouses.comJUN-11</v>
          </cell>
          <cell r="B504" t="b">
            <v>0</v>
          </cell>
          <cell r="C504">
            <v>6</v>
          </cell>
          <cell r="D504">
            <v>0</v>
          </cell>
          <cell r="E504" t="str">
            <v>Rentalhouses.com</v>
          </cell>
          <cell r="F504" t="str">
            <v>2011 06</v>
          </cell>
          <cell r="G504" t="str">
            <v>JUN-11</v>
          </cell>
          <cell r="H504">
            <v>0</v>
          </cell>
          <cell r="I504">
            <v>21</v>
          </cell>
          <cell r="J504">
            <v>21</v>
          </cell>
          <cell r="K504">
            <v>21</v>
          </cell>
          <cell r="L504">
            <v>0</v>
          </cell>
          <cell r="M504">
            <v>0</v>
          </cell>
          <cell r="N504">
            <v>-6.12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-6.12</v>
          </cell>
          <cell r="U504">
            <v>0</v>
          </cell>
          <cell r="V504">
            <v>-6.12</v>
          </cell>
          <cell r="W504">
            <v>0</v>
          </cell>
          <cell r="X504">
            <v>0</v>
          </cell>
          <cell r="Y504" t="str">
            <v>2011</v>
          </cell>
          <cell r="Z504" t="str">
            <v>Q2</v>
          </cell>
          <cell r="AA504">
            <v>0</v>
          </cell>
          <cell r="AB504">
            <v>0</v>
          </cell>
          <cell r="AC504" t="str">
            <v>03007</v>
          </cell>
          <cell r="AE504">
            <v>0</v>
          </cell>
          <cell r="AF504">
            <v>0</v>
          </cell>
          <cell r="AG504">
            <v>0</v>
          </cell>
          <cell r="AL504" t="b">
            <v>0</v>
          </cell>
        </row>
        <row r="505">
          <cell r="A505" t="str">
            <v>Rentalhouses.comJUL-11</v>
          </cell>
          <cell r="B505" t="b">
            <v>0</v>
          </cell>
          <cell r="C505">
            <v>7</v>
          </cell>
          <cell r="D505">
            <v>0</v>
          </cell>
          <cell r="E505" t="str">
            <v>Rentalhouses.com</v>
          </cell>
          <cell r="F505" t="str">
            <v>2011 07</v>
          </cell>
          <cell r="G505" t="str">
            <v>JUL-11</v>
          </cell>
          <cell r="H505">
            <v>0</v>
          </cell>
          <cell r="I505">
            <v>20</v>
          </cell>
          <cell r="J505">
            <v>20</v>
          </cell>
          <cell r="K505">
            <v>20</v>
          </cell>
          <cell r="L505">
            <v>0</v>
          </cell>
          <cell r="M505">
            <v>0</v>
          </cell>
          <cell r="N505">
            <v>40.22</v>
          </cell>
          <cell r="P505">
            <v>0</v>
          </cell>
          <cell r="Q505">
            <v>0</v>
          </cell>
          <cell r="R505">
            <v>1</v>
          </cell>
          <cell r="S505">
            <v>1</v>
          </cell>
          <cell r="T505">
            <v>40.22</v>
          </cell>
          <cell r="U505">
            <v>0</v>
          </cell>
          <cell r="V505">
            <v>40.22</v>
          </cell>
          <cell r="W505">
            <v>40.22</v>
          </cell>
          <cell r="X505">
            <v>0</v>
          </cell>
          <cell r="Y505" t="str">
            <v>2011</v>
          </cell>
          <cell r="Z505" t="str">
            <v>Q3</v>
          </cell>
          <cell r="AA505">
            <v>0</v>
          </cell>
          <cell r="AB505">
            <v>0</v>
          </cell>
          <cell r="AC505" t="str">
            <v>03007</v>
          </cell>
          <cell r="AE505">
            <v>0</v>
          </cell>
          <cell r="AF505">
            <v>0</v>
          </cell>
          <cell r="AG505">
            <v>0</v>
          </cell>
          <cell r="AL505" t="b">
            <v>0</v>
          </cell>
        </row>
        <row r="506">
          <cell r="A506" t="str">
            <v>RetailJAN-11</v>
          </cell>
          <cell r="B506" t="b">
            <v>0</v>
          </cell>
          <cell r="C506">
            <v>1</v>
          </cell>
          <cell r="D506">
            <v>0</v>
          </cell>
          <cell r="E506" t="str">
            <v>Retail</v>
          </cell>
          <cell r="F506" t="str">
            <v>2011 01</v>
          </cell>
          <cell r="G506" t="str">
            <v>JAN-11</v>
          </cell>
          <cell r="H506">
            <v>0</v>
          </cell>
          <cell r="I506">
            <v>44</v>
          </cell>
          <cell r="J506">
            <v>44</v>
          </cell>
          <cell r="K506">
            <v>44</v>
          </cell>
          <cell r="L506">
            <v>0</v>
          </cell>
          <cell r="M506">
            <v>0</v>
          </cell>
          <cell r="N506">
            <v>1642.69</v>
          </cell>
          <cell r="P506">
            <v>0</v>
          </cell>
          <cell r="Q506">
            <v>0</v>
          </cell>
          <cell r="R506">
            <v>0</v>
          </cell>
          <cell r="S506">
            <v>8</v>
          </cell>
          <cell r="T506">
            <v>1642.69</v>
          </cell>
          <cell r="U506">
            <v>0</v>
          </cell>
          <cell r="V506">
            <v>1642.69</v>
          </cell>
          <cell r="W506">
            <v>205.33625000000001</v>
          </cell>
          <cell r="X506">
            <v>0</v>
          </cell>
          <cell r="Y506" t="str">
            <v>2011</v>
          </cell>
          <cell r="Z506" t="str">
            <v>Q1</v>
          </cell>
          <cell r="AA506">
            <v>0</v>
          </cell>
          <cell r="AB506">
            <v>0</v>
          </cell>
          <cell r="AC506" t="str">
            <v>02001</v>
          </cell>
          <cell r="AL506" t="b">
            <v>0</v>
          </cell>
        </row>
        <row r="507">
          <cell r="A507" t="str">
            <v>RetailFEB-11</v>
          </cell>
          <cell r="B507" t="b">
            <v>0</v>
          </cell>
          <cell r="C507">
            <v>2</v>
          </cell>
          <cell r="D507">
            <v>0</v>
          </cell>
          <cell r="E507" t="str">
            <v>Retail</v>
          </cell>
          <cell r="F507" t="str">
            <v>2011 02</v>
          </cell>
          <cell r="G507" t="str">
            <v>FEB-11</v>
          </cell>
          <cell r="H507">
            <v>0</v>
          </cell>
          <cell r="I507">
            <v>52</v>
          </cell>
          <cell r="J507">
            <v>52</v>
          </cell>
          <cell r="K507">
            <v>52</v>
          </cell>
          <cell r="L507">
            <v>0</v>
          </cell>
          <cell r="M507">
            <v>0</v>
          </cell>
          <cell r="N507">
            <v>4162.79</v>
          </cell>
          <cell r="P507">
            <v>44.989999999999995</v>
          </cell>
          <cell r="Q507">
            <v>0</v>
          </cell>
          <cell r="R507">
            <v>0</v>
          </cell>
          <cell r="S507">
            <v>16</v>
          </cell>
          <cell r="T507">
            <v>4117.7999999999993</v>
          </cell>
          <cell r="U507">
            <v>0</v>
          </cell>
          <cell r="V507">
            <v>4162.7899999999991</v>
          </cell>
          <cell r="W507">
            <v>260.17437499999994</v>
          </cell>
          <cell r="X507">
            <v>0</v>
          </cell>
          <cell r="Y507" t="str">
            <v>2011</v>
          </cell>
          <cell r="Z507" t="str">
            <v>Q1</v>
          </cell>
          <cell r="AA507">
            <v>0</v>
          </cell>
          <cell r="AB507">
            <v>0</v>
          </cell>
          <cell r="AC507" t="str">
            <v>02001</v>
          </cell>
          <cell r="AL507" t="b">
            <v>0</v>
          </cell>
        </row>
        <row r="508">
          <cell r="A508" t="str">
            <v>RetailMAR-11</v>
          </cell>
          <cell r="B508" t="b">
            <v>0</v>
          </cell>
          <cell r="C508">
            <v>3</v>
          </cell>
          <cell r="D508">
            <v>0</v>
          </cell>
          <cell r="E508" t="str">
            <v>Retail</v>
          </cell>
          <cell r="F508" t="str">
            <v>2011 03</v>
          </cell>
          <cell r="G508" t="str">
            <v>MAR-11</v>
          </cell>
          <cell r="H508">
            <v>0</v>
          </cell>
          <cell r="I508">
            <v>38</v>
          </cell>
          <cell r="J508">
            <v>38</v>
          </cell>
          <cell r="K508">
            <v>38</v>
          </cell>
          <cell r="L508">
            <v>0</v>
          </cell>
          <cell r="M508">
            <v>0</v>
          </cell>
          <cell r="N508">
            <v>5023.55</v>
          </cell>
          <cell r="P508">
            <v>83.91</v>
          </cell>
          <cell r="Q508">
            <v>0</v>
          </cell>
          <cell r="R508">
            <v>0</v>
          </cell>
          <cell r="S508">
            <v>27</v>
          </cell>
          <cell r="T508">
            <v>4939.6399999999994</v>
          </cell>
          <cell r="U508">
            <v>0</v>
          </cell>
          <cell r="V508">
            <v>5023.5499999999993</v>
          </cell>
          <cell r="W508">
            <v>186.05740740740737</v>
          </cell>
          <cell r="X508">
            <v>0</v>
          </cell>
          <cell r="Y508" t="str">
            <v>2011</v>
          </cell>
          <cell r="Z508" t="str">
            <v>Q1</v>
          </cell>
          <cell r="AA508">
            <v>0</v>
          </cell>
          <cell r="AB508">
            <v>0</v>
          </cell>
          <cell r="AC508" t="str">
            <v>02001</v>
          </cell>
          <cell r="AL508" t="b">
            <v>0</v>
          </cell>
        </row>
        <row r="509">
          <cell r="A509" t="str">
            <v>RetailAPR-11</v>
          </cell>
          <cell r="B509" t="b">
            <v>0</v>
          </cell>
          <cell r="C509">
            <v>4</v>
          </cell>
          <cell r="D509">
            <v>0</v>
          </cell>
          <cell r="E509" t="str">
            <v>Retail</v>
          </cell>
          <cell r="F509" t="str">
            <v>2011 04</v>
          </cell>
          <cell r="G509" t="str">
            <v>APR-11</v>
          </cell>
          <cell r="H509">
            <v>0</v>
          </cell>
          <cell r="I509">
            <v>55</v>
          </cell>
          <cell r="J509">
            <v>55</v>
          </cell>
          <cell r="K509">
            <v>55</v>
          </cell>
          <cell r="L509">
            <v>0</v>
          </cell>
          <cell r="M509">
            <v>0</v>
          </cell>
          <cell r="N509">
            <v>8501.65</v>
          </cell>
          <cell r="P509">
            <v>169.9</v>
          </cell>
          <cell r="Q509">
            <v>0</v>
          </cell>
          <cell r="R509">
            <v>0</v>
          </cell>
          <cell r="S509">
            <v>45</v>
          </cell>
          <cell r="T509">
            <v>8331.7499999999964</v>
          </cell>
          <cell r="U509">
            <v>0</v>
          </cell>
          <cell r="V509">
            <v>8501.649999999996</v>
          </cell>
          <cell r="W509">
            <v>188.92555555555546</v>
          </cell>
          <cell r="X509">
            <v>0</v>
          </cell>
          <cell r="Y509" t="str">
            <v>2011</v>
          </cell>
          <cell r="Z509" t="str">
            <v>Q2</v>
          </cell>
          <cell r="AA509">
            <v>0</v>
          </cell>
          <cell r="AB509">
            <v>0</v>
          </cell>
          <cell r="AC509" t="str">
            <v>02001</v>
          </cell>
          <cell r="AL509" t="b">
            <v>0</v>
          </cell>
        </row>
        <row r="510">
          <cell r="A510" t="str">
            <v>RetailMAY-11</v>
          </cell>
          <cell r="B510" t="b">
            <v>0</v>
          </cell>
          <cell r="C510">
            <v>5</v>
          </cell>
          <cell r="D510">
            <v>0</v>
          </cell>
          <cell r="E510" t="str">
            <v>Retail</v>
          </cell>
          <cell r="F510" t="str">
            <v>2011 05</v>
          </cell>
          <cell r="G510" t="str">
            <v>MAY-11</v>
          </cell>
          <cell r="H510">
            <v>0</v>
          </cell>
          <cell r="I510">
            <v>58</v>
          </cell>
          <cell r="J510">
            <v>58</v>
          </cell>
          <cell r="K510">
            <v>58</v>
          </cell>
          <cell r="L510">
            <v>0</v>
          </cell>
          <cell r="M510">
            <v>0</v>
          </cell>
          <cell r="N510">
            <v>9170.9500000000007</v>
          </cell>
          <cell r="P510">
            <v>215.89999999999998</v>
          </cell>
          <cell r="Q510">
            <v>0</v>
          </cell>
          <cell r="R510">
            <v>1</v>
          </cell>
          <cell r="S510">
            <v>45</v>
          </cell>
          <cell r="T510">
            <v>8955.0500000000029</v>
          </cell>
          <cell r="U510">
            <v>0</v>
          </cell>
          <cell r="V510">
            <v>9170.9500000000025</v>
          </cell>
          <cell r="W510">
            <v>203.79888888888894</v>
          </cell>
          <cell r="X510">
            <v>0</v>
          </cell>
          <cell r="Y510" t="str">
            <v>2011</v>
          </cell>
          <cell r="Z510" t="str">
            <v>Q2</v>
          </cell>
          <cell r="AA510">
            <v>0</v>
          </cell>
          <cell r="AB510">
            <v>0</v>
          </cell>
          <cell r="AC510" t="str">
            <v>02001</v>
          </cell>
          <cell r="AL510" t="b">
            <v>0</v>
          </cell>
        </row>
        <row r="511">
          <cell r="A511" t="str">
            <v>RetailJUN-11</v>
          </cell>
          <cell r="B511" t="b">
            <v>0</v>
          </cell>
          <cell r="C511">
            <v>6</v>
          </cell>
          <cell r="D511">
            <v>0</v>
          </cell>
          <cell r="E511" t="str">
            <v>Retail</v>
          </cell>
          <cell r="F511" t="str">
            <v>2011 06</v>
          </cell>
          <cell r="G511" t="str">
            <v>JUN-11</v>
          </cell>
          <cell r="H511">
            <v>0</v>
          </cell>
          <cell r="I511">
            <v>62</v>
          </cell>
          <cell r="J511">
            <v>62</v>
          </cell>
          <cell r="K511">
            <v>62</v>
          </cell>
          <cell r="L511">
            <v>0</v>
          </cell>
          <cell r="M511">
            <v>0</v>
          </cell>
          <cell r="N511">
            <v>8761.24</v>
          </cell>
          <cell r="P511">
            <v>516</v>
          </cell>
          <cell r="Q511">
            <v>0</v>
          </cell>
          <cell r="R511">
            <v>0</v>
          </cell>
          <cell r="S511">
            <v>38</v>
          </cell>
          <cell r="T511">
            <v>8245.24</v>
          </cell>
          <cell r="U511">
            <v>0</v>
          </cell>
          <cell r="V511">
            <v>8761.24</v>
          </cell>
          <cell r="W511">
            <v>230.55894736842106</v>
          </cell>
          <cell r="X511">
            <v>0</v>
          </cell>
          <cell r="Y511" t="str">
            <v>2011</v>
          </cell>
          <cell r="Z511" t="str">
            <v>Q2</v>
          </cell>
          <cell r="AA511">
            <v>0</v>
          </cell>
          <cell r="AB511">
            <v>0</v>
          </cell>
          <cell r="AC511" t="str">
            <v>02001</v>
          </cell>
          <cell r="AL511" t="b">
            <v>0</v>
          </cell>
        </row>
        <row r="512">
          <cell r="A512" t="str">
            <v>RetailJUL-11</v>
          </cell>
          <cell r="B512" t="b">
            <v>0</v>
          </cell>
          <cell r="C512">
            <v>7</v>
          </cell>
          <cell r="D512">
            <v>0</v>
          </cell>
          <cell r="E512" t="str">
            <v>Retail</v>
          </cell>
          <cell r="F512" t="str">
            <v>2011 07</v>
          </cell>
          <cell r="G512" t="str">
            <v>JUL-11</v>
          </cell>
          <cell r="H512">
            <v>0</v>
          </cell>
          <cell r="I512">
            <v>133</v>
          </cell>
          <cell r="J512">
            <v>133</v>
          </cell>
          <cell r="K512">
            <v>133</v>
          </cell>
          <cell r="L512">
            <v>0</v>
          </cell>
          <cell r="M512">
            <v>0</v>
          </cell>
          <cell r="N512">
            <v>10640.27</v>
          </cell>
          <cell r="P512">
            <v>127.5</v>
          </cell>
          <cell r="Q512">
            <v>0</v>
          </cell>
          <cell r="R512">
            <v>0</v>
          </cell>
          <cell r="S512">
            <v>67</v>
          </cell>
          <cell r="T512">
            <v>10512.769999999997</v>
          </cell>
          <cell r="U512">
            <v>0</v>
          </cell>
          <cell r="V512">
            <v>10640.269999999997</v>
          </cell>
          <cell r="W512">
            <v>158.80999999999995</v>
          </cell>
          <cell r="X512">
            <v>0</v>
          </cell>
          <cell r="Y512" t="str">
            <v>2011</v>
          </cell>
          <cell r="Z512" t="str">
            <v>Q3</v>
          </cell>
          <cell r="AA512">
            <v>0</v>
          </cell>
          <cell r="AB512">
            <v>0</v>
          </cell>
          <cell r="AC512" t="str">
            <v>02001</v>
          </cell>
          <cell r="AL512" t="b">
            <v>0</v>
          </cell>
        </row>
        <row r="513">
          <cell r="A513" t="str">
            <v>Saving Street - Promotional offerMAR-11</v>
          </cell>
          <cell r="B513" t="b">
            <v>0</v>
          </cell>
          <cell r="C513">
            <v>3</v>
          </cell>
          <cell r="D513">
            <v>0</v>
          </cell>
          <cell r="E513" t="str">
            <v>Saving Street - Promotional offer</v>
          </cell>
          <cell r="F513" t="str">
            <v>2011 03</v>
          </cell>
          <cell r="G513" t="str">
            <v>MAR-11</v>
          </cell>
          <cell r="H513">
            <v>0</v>
          </cell>
          <cell r="I513">
            <v>1</v>
          </cell>
          <cell r="J513">
            <v>1</v>
          </cell>
          <cell r="K513">
            <v>1</v>
          </cell>
          <cell r="L513">
            <v>0</v>
          </cell>
          <cell r="M513">
            <v>0</v>
          </cell>
          <cell r="N513">
            <v>22.65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22.65</v>
          </cell>
          <cell r="U513">
            <v>0</v>
          </cell>
          <cell r="V513">
            <v>22.65</v>
          </cell>
          <cell r="W513">
            <v>0</v>
          </cell>
          <cell r="X513">
            <v>0</v>
          </cell>
          <cell r="Y513" t="str">
            <v>2011</v>
          </cell>
          <cell r="Z513" t="str">
            <v>Q1</v>
          </cell>
          <cell r="AA513">
            <v>0</v>
          </cell>
          <cell r="AB513">
            <v>0</v>
          </cell>
          <cell r="AC513" t="str">
            <v>01723</v>
          </cell>
          <cell r="AE513">
            <v>0</v>
          </cell>
          <cell r="AF513">
            <v>0</v>
          </cell>
          <cell r="AG513">
            <v>0</v>
          </cell>
          <cell r="AL513" t="b">
            <v>0</v>
          </cell>
        </row>
        <row r="514">
          <cell r="A514" t="str">
            <v>Saving Street - Promotional offerAPR-11</v>
          </cell>
          <cell r="B514" t="b">
            <v>0</v>
          </cell>
          <cell r="C514">
            <v>4</v>
          </cell>
          <cell r="D514">
            <v>0</v>
          </cell>
          <cell r="E514" t="str">
            <v>Saving Street - Promotional offer</v>
          </cell>
          <cell r="F514" t="str">
            <v>2011 04</v>
          </cell>
          <cell r="G514" t="str">
            <v>APR-11</v>
          </cell>
          <cell r="H514">
            <v>0</v>
          </cell>
          <cell r="I514">
            <v>10</v>
          </cell>
          <cell r="J514">
            <v>10</v>
          </cell>
          <cell r="K514">
            <v>8</v>
          </cell>
          <cell r="L514">
            <v>0</v>
          </cell>
          <cell r="M514">
            <v>2</v>
          </cell>
          <cell r="N514">
            <v>121.89</v>
          </cell>
          <cell r="P514">
            <v>0</v>
          </cell>
          <cell r="Q514">
            <v>0</v>
          </cell>
          <cell r="R514">
            <v>3</v>
          </cell>
          <cell r="S514">
            <v>2</v>
          </cell>
          <cell r="T514">
            <v>121.88999999999999</v>
          </cell>
          <cell r="U514">
            <v>0</v>
          </cell>
          <cell r="V514">
            <v>121.88999999999999</v>
          </cell>
          <cell r="W514">
            <v>60.944999999999993</v>
          </cell>
          <cell r="X514">
            <v>0</v>
          </cell>
          <cell r="Y514" t="str">
            <v>2011</v>
          </cell>
          <cell r="Z514" t="str">
            <v>Q2</v>
          </cell>
          <cell r="AA514">
            <v>0</v>
          </cell>
          <cell r="AB514">
            <v>0</v>
          </cell>
          <cell r="AC514" t="str">
            <v>01723</v>
          </cell>
          <cell r="AE514">
            <v>0</v>
          </cell>
          <cell r="AF514">
            <v>0</v>
          </cell>
          <cell r="AG514">
            <v>0</v>
          </cell>
          <cell r="AL514" t="b">
            <v>0</v>
          </cell>
        </row>
        <row r="515">
          <cell r="A515" t="str">
            <v>Saving Street - Promotional offerJUL-11</v>
          </cell>
          <cell r="B515" t="b">
            <v>0</v>
          </cell>
          <cell r="C515">
            <v>7</v>
          </cell>
          <cell r="D515">
            <v>0</v>
          </cell>
          <cell r="E515" t="str">
            <v>Saving Street - Promotional offer</v>
          </cell>
          <cell r="F515" t="str">
            <v>2011 07</v>
          </cell>
          <cell r="G515" t="str">
            <v>JUL-11</v>
          </cell>
          <cell r="H515">
            <v>0</v>
          </cell>
          <cell r="I515">
            <v>7</v>
          </cell>
          <cell r="J515">
            <v>7</v>
          </cell>
          <cell r="K515">
            <v>6</v>
          </cell>
          <cell r="L515">
            <v>0</v>
          </cell>
          <cell r="M515">
            <v>1</v>
          </cell>
          <cell r="N515">
            <v>480.78</v>
          </cell>
          <cell r="P515">
            <v>3</v>
          </cell>
          <cell r="Q515">
            <v>0</v>
          </cell>
          <cell r="R515">
            <v>2</v>
          </cell>
          <cell r="S515">
            <v>2</v>
          </cell>
          <cell r="T515">
            <v>477.78</v>
          </cell>
          <cell r="U515">
            <v>0</v>
          </cell>
          <cell r="V515">
            <v>480.78</v>
          </cell>
          <cell r="W515">
            <v>240.39</v>
          </cell>
          <cell r="X515">
            <v>0</v>
          </cell>
          <cell r="Y515" t="str">
            <v>2011</v>
          </cell>
          <cell r="Z515" t="str">
            <v>Q3</v>
          </cell>
          <cell r="AA515">
            <v>0</v>
          </cell>
          <cell r="AB515">
            <v>0</v>
          </cell>
          <cell r="AC515" t="str">
            <v>01723</v>
          </cell>
          <cell r="AE515">
            <v>0</v>
          </cell>
          <cell r="AF515">
            <v>0</v>
          </cell>
          <cell r="AG515">
            <v>0</v>
          </cell>
          <cell r="AL515" t="b">
            <v>0</v>
          </cell>
        </row>
        <row r="516">
          <cell r="A516" t="str">
            <v>SMUDJAN-11</v>
          </cell>
          <cell r="B516" t="b">
            <v>1</v>
          </cell>
          <cell r="C516">
            <v>1</v>
          </cell>
          <cell r="D516">
            <v>6</v>
          </cell>
          <cell r="E516" t="str">
            <v>SMUD</v>
          </cell>
          <cell r="F516" t="str">
            <v>2011 01</v>
          </cell>
          <cell r="G516" t="str">
            <v>JAN-11</v>
          </cell>
          <cell r="H516">
            <v>7387</v>
          </cell>
          <cell r="I516">
            <v>342</v>
          </cell>
          <cell r="J516">
            <v>348</v>
          </cell>
          <cell r="K516">
            <v>338</v>
          </cell>
          <cell r="L516">
            <v>4.7109787464464599E-2</v>
          </cell>
          <cell r="M516">
            <v>4</v>
          </cell>
          <cell r="N516">
            <v>11796.51</v>
          </cell>
          <cell r="P516">
            <v>0</v>
          </cell>
          <cell r="Q516">
            <v>0</v>
          </cell>
          <cell r="R516">
            <v>159</v>
          </cell>
          <cell r="S516">
            <v>93</v>
          </cell>
          <cell r="T516">
            <v>11796.509999999995</v>
          </cell>
          <cell r="U516">
            <v>0</v>
          </cell>
          <cell r="V516">
            <v>11796.509999999995</v>
          </cell>
          <cell r="W516">
            <v>126.84419354838704</v>
          </cell>
          <cell r="X516">
            <v>1651.51</v>
          </cell>
          <cell r="Y516" t="str">
            <v>2011</v>
          </cell>
          <cell r="Z516" t="str">
            <v>Q1</v>
          </cell>
          <cell r="AA516">
            <v>0</v>
          </cell>
          <cell r="AB516">
            <v>0</v>
          </cell>
          <cell r="AC516" t="str">
            <v>01805</v>
          </cell>
          <cell r="AD516" t="str">
            <v>Lynn Morris</v>
          </cell>
          <cell r="AH516" t="str">
            <v>SMUD</v>
          </cell>
          <cell r="AL516" t="b">
            <v>0</v>
          </cell>
          <cell r="AN516" t="str">
            <v>X</v>
          </cell>
        </row>
        <row r="517">
          <cell r="A517" t="str">
            <v>SMUDFEB-11</v>
          </cell>
          <cell r="B517" t="b">
            <v>1</v>
          </cell>
          <cell r="C517">
            <v>2</v>
          </cell>
          <cell r="D517">
            <v>17</v>
          </cell>
          <cell r="E517" t="str">
            <v>SMUD</v>
          </cell>
          <cell r="F517" t="str">
            <v>2011 02</v>
          </cell>
          <cell r="G517" t="str">
            <v>FEB-11</v>
          </cell>
          <cell r="H517">
            <v>7465</v>
          </cell>
          <cell r="I517">
            <v>383</v>
          </cell>
          <cell r="J517">
            <v>400</v>
          </cell>
          <cell r="K517">
            <v>380</v>
          </cell>
          <cell r="L517">
            <v>5.3583389149363697E-2</v>
          </cell>
          <cell r="M517">
            <v>3</v>
          </cell>
          <cell r="N517">
            <v>13824.77</v>
          </cell>
          <cell r="P517">
            <v>167.94</v>
          </cell>
          <cell r="Q517">
            <v>0</v>
          </cell>
          <cell r="R517">
            <v>198</v>
          </cell>
          <cell r="S517">
            <v>99</v>
          </cell>
          <cell r="T517">
            <v>13656.829999999996</v>
          </cell>
          <cell r="U517">
            <v>0</v>
          </cell>
          <cell r="V517">
            <v>13824.769999999997</v>
          </cell>
          <cell r="W517">
            <v>139.64414141414139</v>
          </cell>
          <cell r="X517">
            <v>0</v>
          </cell>
          <cell r="Y517" t="str">
            <v>2011</v>
          </cell>
          <cell r="Z517" t="str">
            <v>Q1</v>
          </cell>
          <cell r="AA517">
            <v>0</v>
          </cell>
          <cell r="AB517">
            <v>0</v>
          </cell>
          <cell r="AC517" t="str">
            <v>01805</v>
          </cell>
          <cell r="AD517" t="str">
            <v>Lynn Morris</v>
          </cell>
          <cell r="AH517" t="str">
            <v>SMUD</v>
          </cell>
          <cell r="AL517" t="b">
            <v>0</v>
          </cell>
          <cell r="AN517" t="str">
            <v>X</v>
          </cell>
        </row>
        <row r="518">
          <cell r="A518" t="str">
            <v>SMUDMAR-11</v>
          </cell>
          <cell r="B518" t="b">
            <v>1</v>
          </cell>
          <cell r="C518">
            <v>3</v>
          </cell>
          <cell r="D518">
            <v>17</v>
          </cell>
          <cell r="E518" t="str">
            <v>SMUD</v>
          </cell>
          <cell r="F518" t="str">
            <v>2011 03</v>
          </cell>
          <cell r="G518" t="str">
            <v>MAR-11</v>
          </cell>
          <cell r="H518">
            <v>8508</v>
          </cell>
          <cell r="I518">
            <v>452</v>
          </cell>
          <cell r="J518">
            <v>469</v>
          </cell>
          <cell r="K518">
            <v>452</v>
          </cell>
          <cell r="L518">
            <v>5.5124588622472964E-2</v>
          </cell>
          <cell r="M518">
            <v>0</v>
          </cell>
          <cell r="N518">
            <v>19585.77</v>
          </cell>
          <cell r="P518">
            <v>219</v>
          </cell>
          <cell r="Q518">
            <v>0</v>
          </cell>
          <cell r="R518">
            <v>245</v>
          </cell>
          <cell r="S518">
            <v>122</v>
          </cell>
          <cell r="T518">
            <v>19366.770000000008</v>
          </cell>
          <cell r="U518">
            <v>0</v>
          </cell>
          <cell r="V518">
            <v>19585.770000000008</v>
          </cell>
          <cell r="W518">
            <v>160.5390983606558</v>
          </cell>
          <cell r="X518">
            <v>0</v>
          </cell>
          <cell r="Y518" t="str">
            <v>2011</v>
          </cell>
          <cell r="Z518" t="str">
            <v>Q1</v>
          </cell>
          <cell r="AA518">
            <v>0</v>
          </cell>
          <cell r="AB518">
            <v>0</v>
          </cell>
          <cell r="AC518" t="str">
            <v>01805</v>
          </cell>
          <cell r="AD518" t="str">
            <v>Lynn Morris</v>
          </cell>
          <cell r="AH518" t="str">
            <v>SMUD</v>
          </cell>
          <cell r="AL518" t="b">
            <v>0</v>
          </cell>
          <cell r="AN518" t="str">
            <v>X</v>
          </cell>
        </row>
        <row r="519">
          <cell r="A519" t="str">
            <v>SMUDAPR-11</v>
          </cell>
          <cell r="B519" t="b">
            <v>1</v>
          </cell>
          <cell r="C519">
            <v>4</v>
          </cell>
          <cell r="D519">
            <v>18</v>
          </cell>
          <cell r="E519" t="str">
            <v>SMUD</v>
          </cell>
          <cell r="F519" t="str">
            <v>2011 04</v>
          </cell>
          <cell r="G519" t="str">
            <v>APR-11</v>
          </cell>
          <cell r="H519">
            <v>7522</v>
          </cell>
          <cell r="I519">
            <v>423</v>
          </cell>
          <cell r="J519">
            <v>441</v>
          </cell>
          <cell r="K519">
            <v>420</v>
          </cell>
          <cell r="L519">
            <v>5.8628024461579366E-2</v>
          </cell>
          <cell r="M519">
            <v>3</v>
          </cell>
          <cell r="N519">
            <v>15194.14</v>
          </cell>
          <cell r="P519">
            <v>261</v>
          </cell>
          <cell r="Q519">
            <v>36.54</v>
          </cell>
          <cell r="R519">
            <v>236</v>
          </cell>
          <cell r="S519">
            <v>130</v>
          </cell>
          <cell r="T519">
            <v>14933.14</v>
          </cell>
          <cell r="U519">
            <v>0</v>
          </cell>
          <cell r="V519">
            <v>15194.14</v>
          </cell>
          <cell r="W519">
            <v>116.878</v>
          </cell>
          <cell r="X519">
            <v>2090.64</v>
          </cell>
          <cell r="Y519" t="str">
            <v>2011</v>
          </cell>
          <cell r="Z519" t="str">
            <v>Q2</v>
          </cell>
          <cell r="AA519">
            <v>0</v>
          </cell>
          <cell r="AB519">
            <v>0</v>
          </cell>
          <cell r="AC519" t="str">
            <v>01805</v>
          </cell>
          <cell r="AD519" t="str">
            <v>Lynn Morris</v>
          </cell>
          <cell r="AH519" t="str">
            <v>SMUD</v>
          </cell>
          <cell r="AL519" t="b">
            <v>0</v>
          </cell>
          <cell r="AN519" t="str">
            <v>X</v>
          </cell>
        </row>
        <row r="520">
          <cell r="A520" t="str">
            <v>SMUDMAY-11</v>
          </cell>
          <cell r="B520" t="b">
            <v>1</v>
          </cell>
          <cell r="C520">
            <v>5</v>
          </cell>
          <cell r="D520">
            <v>31</v>
          </cell>
          <cell r="E520" t="str">
            <v>SMUD</v>
          </cell>
          <cell r="F520" t="str">
            <v>2011 05</v>
          </cell>
          <cell r="G520" t="str">
            <v>MAY-11</v>
          </cell>
          <cell r="H520">
            <v>8126</v>
          </cell>
          <cell r="I520">
            <v>500</v>
          </cell>
          <cell r="J520">
            <v>531</v>
          </cell>
          <cell r="K520">
            <v>489</v>
          </cell>
          <cell r="L520">
            <v>6.5345803593403889E-2</v>
          </cell>
          <cell r="M520">
            <v>11</v>
          </cell>
          <cell r="N520">
            <v>21258.41</v>
          </cell>
          <cell r="P520">
            <v>665.54</v>
          </cell>
          <cell r="Q520">
            <v>93.18</v>
          </cell>
          <cell r="R520">
            <v>266</v>
          </cell>
          <cell r="S520">
            <v>162</v>
          </cell>
          <cell r="T520">
            <v>20592.87</v>
          </cell>
          <cell r="U520">
            <v>2883</v>
          </cell>
          <cell r="V520">
            <v>21258.41</v>
          </cell>
          <cell r="W520">
            <v>131.22475308641975</v>
          </cell>
          <cell r="X520">
            <v>3132.79</v>
          </cell>
          <cell r="Y520" t="str">
            <v>2011</v>
          </cell>
          <cell r="Z520" t="str">
            <v>Q2</v>
          </cell>
          <cell r="AA520">
            <v>0</v>
          </cell>
          <cell r="AB520">
            <v>0</v>
          </cell>
          <cell r="AC520" t="str">
            <v>01805</v>
          </cell>
          <cell r="AD520" t="str">
            <v>Lynn Morris</v>
          </cell>
          <cell r="AH520" t="str">
            <v>SMUD</v>
          </cell>
          <cell r="AL520" t="b">
            <v>0</v>
          </cell>
          <cell r="AN520" t="str">
            <v>X</v>
          </cell>
        </row>
        <row r="521">
          <cell r="A521" t="str">
            <v>SMUDJUN-11</v>
          </cell>
          <cell r="B521" t="b">
            <v>1</v>
          </cell>
          <cell r="C521">
            <v>6</v>
          </cell>
          <cell r="D521">
            <v>40</v>
          </cell>
          <cell r="E521" t="str">
            <v>SMUD</v>
          </cell>
          <cell r="F521" t="str">
            <v>2011 06</v>
          </cell>
          <cell r="G521" t="str">
            <v>JUN-11</v>
          </cell>
          <cell r="H521">
            <v>8622</v>
          </cell>
          <cell r="I521">
            <v>540</v>
          </cell>
          <cell r="J521">
            <v>580</v>
          </cell>
          <cell r="K521">
            <v>538</v>
          </cell>
          <cell r="L521">
            <v>6.7269774994200879E-2</v>
          </cell>
          <cell r="M521">
            <v>2</v>
          </cell>
          <cell r="N521">
            <v>21102.36</v>
          </cell>
          <cell r="P521">
            <v>1290</v>
          </cell>
          <cell r="Q521">
            <v>180.6</v>
          </cell>
          <cell r="R521">
            <v>283</v>
          </cell>
          <cell r="S521">
            <v>156</v>
          </cell>
          <cell r="T521">
            <v>19812.359999999997</v>
          </cell>
          <cell r="U521">
            <v>0</v>
          </cell>
          <cell r="V521">
            <v>21102.359999999997</v>
          </cell>
          <cell r="W521">
            <v>135.27153846153846</v>
          </cell>
          <cell r="X521">
            <v>3135.2</v>
          </cell>
          <cell r="Y521" t="str">
            <v>2011</v>
          </cell>
          <cell r="Z521" t="str">
            <v>Q2</v>
          </cell>
          <cell r="AA521">
            <v>0</v>
          </cell>
          <cell r="AB521">
            <v>0</v>
          </cell>
          <cell r="AC521" t="str">
            <v>01805</v>
          </cell>
          <cell r="AD521" t="str">
            <v>Lynn Morris</v>
          </cell>
          <cell r="AH521" t="str">
            <v>SMUD</v>
          </cell>
          <cell r="AL521" t="b">
            <v>0</v>
          </cell>
          <cell r="AN521" t="str">
            <v>X</v>
          </cell>
        </row>
        <row r="522">
          <cell r="A522" t="str">
            <v>SMUDJUL-11</v>
          </cell>
          <cell r="B522" t="b">
            <v>1</v>
          </cell>
          <cell r="C522">
            <v>7</v>
          </cell>
          <cell r="D522">
            <v>21</v>
          </cell>
          <cell r="E522" t="str">
            <v>SMUD</v>
          </cell>
          <cell r="F522" t="str">
            <v>2011 07</v>
          </cell>
          <cell r="G522" t="str">
            <v>JUL-11</v>
          </cell>
          <cell r="H522">
            <v>8485</v>
          </cell>
          <cell r="I522">
            <v>440</v>
          </cell>
          <cell r="J522">
            <v>461</v>
          </cell>
          <cell r="K522">
            <v>439</v>
          </cell>
          <cell r="L522">
            <v>5.4331172657631113E-2</v>
          </cell>
          <cell r="M522">
            <v>1</v>
          </cell>
          <cell r="N522">
            <v>16873.240000000002</v>
          </cell>
          <cell r="P522">
            <v>406.5</v>
          </cell>
          <cell r="Q522">
            <v>0</v>
          </cell>
          <cell r="R522">
            <v>234</v>
          </cell>
          <cell r="S522">
            <v>160</v>
          </cell>
          <cell r="T522">
            <v>16466.739999999994</v>
          </cell>
          <cell r="U522">
            <v>0</v>
          </cell>
          <cell r="V522">
            <v>16873.239999999994</v>
          </cell>
          <cell r="W522">
            <v>105.45774999999996</v>
          </cell>
          <cell r="X522">
            <v>0</v>
          </cell>
          <cell r="Y522" t="str">
            <v>2011</v>
          </cell>
          <cell r="Z522" t="str">
            <v>Q3</v>
          </cell>
          <cell r="AA522">
            <v>0</v>
          </cell>
          <cell r="AB522">
            <v>0</v>
          </cell>
          <cell r="AC522" t="str">
            <v>01805</v>
          </cell>
          <cell r="AD522" t="str">
            <v>Lynn Morris</v>
          </cell>
          <cell r="AH522" t="str">
            <v>SMUD</v>
          </cell>
          <cell r="AL522" t="b">
            <v>0</v>
          </cell>
          <cell r="AN522" t="str">
            <v>X</v>
          </cell>
        </row>
        <row r="523">
          <cell r="A523" t="str">
            <v>SMUD - WebJAN-11</v>
          </cell>
          <cell r="B523" t="b">
            <v>1</v>
          </cell>
          <cell r="C523">
            <v>1</v>
          </cell>
          <cell r="D523">
            <v>0</v>
          </cell>
          <cell r="E523" t="str">
            <v>SMUD - Web</v>
          </cell>
          <cell r="F523" t="str">
            <v>2011 01</v>
          </cell>
          <cell r="G523" t="str">
            <v>JAN-11</v>
          </cell>
          <cell r="H523">
            <v>0</v>
          </cell>
          <cell r="I523">
            <v>15</v>
          </cell>
          <cell r="J523">
            <v>15</v>
          </cell>
          <cell r="K523">
            <v>15</v>
          </cell>
          <cell r="L523">
            <v>0</v>
          </cell>
          <cell r="M523">
            <v>0</v>
          </cell>
          <cell r="N523">
            <v>363.72</v>
          </cell>
          <cell r="P523">
            <v>0</v>
          </cell>
          <cell r="Q523">
            <v>0</v>
          </cell>
          <cell r="R523">
            <v>4</v>
          </cell>
          <cell r="S523">
            <v>2</v>
          </cell>
          <cell r="T523">
            <v>363.72000000000008</v>
          </cell>
          <cell r="U523">
            <v>0</v>
          </cell>
          <cell r="V523">
            <v>363.72000000000008</v>
          </cell>
          <cell r="W523">
            <v>181.86000000000004</v>
          </cell>
          <cell r="X523">
            <v>50.92</v>
          </cell>
          <cell r="Y523" t="str">
            <v>2011</v>
          </cell>
          <cell r="Z523" t="str">
            <v>Q1</v>
          </cell>
          <cell r="AA523">
            <v>0</v>
          </cell>
          <cell r="AB523">
            <v>0</v>
          </cell>
          <cell r="AC523" t="str">
            <v>01806</v>
          </cell>
          <cell r="AD523" t="str">
            <v>Lynn Morris</v>
          </cell>
          <cell r="AH523" t="str">
            <v>SMUD</v>
          </cell>
          <cell r="AL523" t="b">
            <v>0</v>
          </cell>
          <cell r="AN523" t="str">
            <v>X</v>
          </cell>
        </row>
        <row r="524">
          <cell r="A524" t="str">
            <v>SMUD - WebFEB-11</v>
          </cell>
          <cell r="B524" t="b">
            <v>1</v>
          </cell>
          <cell r="C524">
            <v>2</v>
          </cell>
          <cell r="D524">
            <v>0</v>
          </cell>
          <cell r="E524" t="str">
            <v>SMUD - Web</v>
          </cell>
          <cell r="F524" t="str">
            <v>2011 02</v>
          </cell>
          <cell r="G524" t="str">
            <v>FEB-11</v>
          </cell>
          <cell r="H524">
            <v>0</v>
          </cell>
          <cell r="I524">
            <v>21</v>
          </cell>
          <cell r="J524">
            <v>21</v>
          </cell>
          <cell r="K524">
            <v>21</v>
          </cell>
          <cell r="L524">
            <v>0</v>
          </cell>
          <cell r="M524">
            <v>0</v>
          </cell>
          <cell r="N524">
            <v>334.76</v>
          </cell>
          <cell r="P524">
            <v>6</v>
          </cell>
          <cell r="Q524">
            <v>0</v>
          </cell>
          <cell r="R524">
            <v>11</v>
          </cell>
          <cell r="S524">
            <v>5</v>
          </cell>
          <cell r="T524">
            <v>328.76</v>
          </cell>
          <cell r="U524">
            <v>0</v>
          </cell>
          <cell r="V524">
            <v>334.76</v>
          </cell>
          <cell r="W524">
            <v>66.951999999999998</v>
          </cell>
          <cell r="X524">
            <v>0</v>
          </cell>
          <cell r="Y524" t="str">
            <v>2011</v>
          </cell>
          <cell r="Z524" t="str">
            <v>Q1</v>
          </cell>
          <cell r="AA524">
            <v>0</v>
          </cell>
          <cell r="AB524">
            <v>0</v>
          </cell>
          <cell r="AC524" t="str">
            <v>01806</v>
          </cell>
          <cell r="AD524" t="str">
            <v>Lynn Morris</v>
          </cell>
          <cell r="AH524" t="str">
            <v>SMUD</v>
          </cell>
          <cell r="AL524" t="b">
            <v>0</v>
          </cell>
          <cell r="AN524" t="str">
            <v>X</v>
          </cell>
        </row>
        <row r="525">
          <cell r="A525" t="str">
            <v>SMUD - WebMAR-11</v>
          </cell>
          <cell r="B525" t="b">
            <v>1</v>
          </cell>
          <cell r="C525">
            <v>3</v>
          </cell>
          <cell r="D525">
            <v>0</v>
          </cell>
          <cell r="E525" t="str">
            <v>SMUD - Web</v>
          </cell>
          <cell r="F525" t="str">
            <v>2011 03</v>
          </cell>
          <cell r="G525" t="str">
            <v>MAR-11</v>
          </cell>
          <cell r="H525">
            <v>0</v>
          </cell>
          <cell r="I525">
            <v>27</v>
          </cell>
          <cell r="J525">
            <v>27</v>
          </cell>
          <cell r="K525">
            <v>27</v>
          </cell>
          <cell r="L525">
            <v>0</v>
          </cell>
          <cell r="M525">
            <v>0</v>
          </cell>
          <cell r="N525">
            <v>637.45000000000005</v>
          </cell>
          <cell r="P525">
            <v>16.5</v>
          </cell>
          <cell r="Q525">
            <v>0</v>
          </cell>
          <cell r="R525">
            <v>10</v>
          </cell>
          <cell r="S525">
            <v>7</v>
          </cell>
          <cell r="T525">
            <v>620.94999999999993</v>
          </cell>
          <cell r="U525">
            <v>0</v>
          </cell>
          <cell r="V525">
            <v>637.44999999999993</v>
          </cell>
          <cell r="W525">
            <v>91.064285714285703</v>
          </cell>
          <cell r="X525">
            <v>0</v>
          </cell>
          <cell r="Y525" t="str">
            <v>2011</v>
          </cell>
          <cell r="Z525" t="str">
            <v>Q1</v>
          </cell>
          <cell r="AA525">
            <v>0</v>
          </cell>
          <cell r="AB525">
            <v>0</v>
          </cell>
          <cell r="AC525" t="str">
            <v>01806</v>
          </cell>
          <cell r="AD525" t="str">
            <v>Lynn Morris</v>
          </cell>
          <cell r="AH525" t="str">
            <v>SMUD</v>
          </cell>
          <cell r="AL525" t="b">
            <v>0</v>
          </cell>
          <cell r="AN525" t="str">
            <v>X</v>
          </cell>
        </row>
        <row r="526">
          <cell r="A526" t="str">
            <v>SMUD - WebAPR-11</v>
          </cell>
          <cell r="B526" t="b">
            <v>1</v>
          </cell>
          <cell r="C526">
            <v>4</v>
          </cell>
          <cell r="D526">
            <v>0</v>
          </cell>
          <cell r="E526" t="str">
            <v>SMUD - Web</v>
          </cell>
          <cell r="F526" t="str">
            <v>2011 04</v>
          </cell>
          <cell r="G526" t="str">
            <v>APR-11</v>
          </cell>
          <cell r="H526">
            <v>0</v>
          </cell>
          <cell r="I526">
            <v>29</v>
          </cell>
          <cell r="J526">
            <v>29</v>
          </cell>
          <cell r="K526">
            <v>29</v>
          </cell>
          <cell r="L526">
            <v>0</v>
          </cell>
          <cell r="M526">
            <v>0</v>
          </cell>
          <cell r="N526">
            <v>1319.7</v>
          </cell>
          <cell r="P526">
            <v>10.5</v>
          </cell>
          <cell r="Q526">
            <v>0</v>
          </cell>
          <cell r="R526">
            <v>6</v>
          </cell>
          <cell r="S526">
            <v>9</v>
          </cell>
          <cell r="T526">
            <v>1309.2</v>
          </cell>
          <cell r="U526">
            <v>0</v>
          </cell>
          <cell r="V526">
            <v>1319.7</v>
          </cell>
          <cell r="W526">
            <v>146.63333333333333</v>
          </cell>
          <cell r="X526">
            <v>184.76</v>
          </cell>
          <cell r="Y526" t="str">
            <v>2011</v>
          </cell>
          <cell r="Z526" t="str">
            <v>Q2</v>
          </cell>
          <cell r="AA526">
            <v>0</v>
          </cell>
          <cell r="AB526">
            <v>0</v>
          </cell>
          <cell r="AC526" t="str">
            <v>01806</v>
          </cell>
          <cell r="AD526" t="str">
            <v>Lynn Morris</v>
          </cell>
          <cell r="AH526" t="str">
            <v>SMUD</v>
          </cell>
          <cell r="AL526" t="b">
            <v>0</v>
          </cell>
          <cell r="AN526" t="str">
            <v>X</v>
          </cell>
        </row>
        <row r="527">
          <cell r="A527" t="str">
            <v>SMUD - WebMAY-11</v>
          </cell>
          <cell r="B527" t="b">
            <v>1</v>
          </cell>
          <cell r="C527">
            <v>5</v>
          </cell>
          <cell r="D527">
            <v>0</v>
          </cell>
          <cell r="E527" t="str">
            <v>SMUD - Web</v>
          </cell>
          <cell r="F527" t="str">
            <v>2011 05</v>
          </cell>
          <cell r="G527" t="str">
            <v>MAY-11</v>
          </cell>
          <cell r="H527">
            <v>0</v>
          </cell>
          <cell r="I527">
            <v>37</v>
          </cell>
          <cell r="J527">
            <v>37</v>
          </cell>
          <cell r="K527">
            <v>36</v>
          </cell>
          <cell r="L527">
            <v>0</v>
          </cell>
          <cell r="M527">
            <v>1</v>
          </cell>
          <cell r="N527">
            <v>1118.6400000000001</v>
          </cell>
          <cell r="P527">
            <v>13.9</v>
          </cell>
          <cell r="Q527">
            <v>0</v>
          </cell>
          <cell r="R527">
            <v>12</v>
          </cell>
          <cell r="S527">
            <v>12</v>
          </cell>
          <cell r="T527">
            <v>1104.7400000000002</v>
          </cell>
          <cell r="U527">
            <v>0</v>
          </cell>
          <cell r="V527">
            <v>1118.6400000000003</v>
          </cell>
          <cell r="W527">
            <v>93.220000000000027</v>
          </cell>
          <cell r="X527">
            <v>156.61000000000001</v>
          </cell>
          <cell r="Y527" t="str">
            <v>2011</v>
          </cell>
          <cell r="Z527" t="str">
            <v>Q2</v>
          </cell>
          <cell r="AA527">
            <v>0</v>
          </cell>
          <cell r="AB527">
            <v>0</v>
          </cell>
          <cell r="AC527" t="str">
            <v>01806</v>
          </cell>
          <cell r="AD527" t="str">
            <v>Lynn Morris</v>
          </cell>
          <cell r="AH527" t="str">
            <v>SMUD</v>
          </cell>
          <cell r="AL527" t="b">
            <v>0</v>
          </cell>
          <cell r="AN527" t="str">
            <v>X</v>
          </cell>
        </row>
        <row r="528">
          <cell r="A528" t="str">
            <v>SMUD - WebJUN-11</v>
          </cell>
          <cell r="B528" t="b">
            <v>1</v>
          </cell>
          <cell r="C528">
            <v>6</v>
          </cell>
          <cell r="D528">
            <v>0</v>
          </cell>
          <cell r="E528" t="str">
            <v>SMUD - Web</v>
          </cell>
          <cell r="F528" t="str">
            <v>2011 06</v>
          </cell>
          <cell r="G528" t="str">
            <v>JUN-11</v>
          </cell>
          <cell r="H528">
            <v>0</v>
          </cell>
          <cell r="I528">
            <v>36</v>
          </cell>
          <cell r="J528">
            <v>36</v>
          </cell>
          <cell r="K528">
            <v>36</v>
          </cell>
          <cell r="L528">
            <v>0</v>
          </cell>
          <cell r="M528">
            <v>0</v>
          </cell>
          <cell r="N528">
            <v>1291.92</v>
          </cell>
          <cell r="P528">
            <v>6</v>
          </cell>
          <cell r="Q528">
            <v>0</v>
          </cell>
          <cell r="R528">
            <v>16</v>
          </cell>
          <cell r="S528">
            <v>8</v>
          </cell>
          <cell r="T528">
            <v>1285.9199999999998</v>
          </cell>
          <cell r="U528">
            <v>0</v>
          </cell>
          <cell r="V528">
            <v>1291.9199999999998</v>
          </cell>
          <cell r="W528">
            <v>161.48999999999998</v>
          </cell>
          <cell r="X528">
            <v>180.87</v>
          </cell>
          <cell r="Y528" t="str">
            <v>2011</v>
          </cell>
          <cell r="Z528" t="str">
            <v>Q2</v>
          </cell>
          <cell r="AA528">
            <v>0</v>
          </cell>
          <cell r="AB528">
            <v>0</v>
          </cell>
          <cell r="AC528" t="str">
            <v>01806</v>
          </cell>
          <cell r="AD528" t="str">
            <v>Lynn Morris</v>
          </cell>
          <cell r="AH528" t="str">
            <v>SMUD</v>
          </cell>
          <cell r="AL528" t="b">
            <v>0</v>
          </cell>
          <cell r="AN528" t="str">
            <v>X</v>
          </cell>
        </row>
        <row r="529">
          <cell r="A529" t="str">
            <v>SMUD - WebJUL-11</v>
          </cell>
          <cell r="B529" t="b">
            <v>1</v>
          </cell>
          <cell r="C529">
            <v>7</v>
          </cell>
          <cell r="D529">
            <v>0</v>
          </cell>
          <cell r="E529" t="str">
            <v>SMUD - Web</v>
          </cell>
          <cell r="F529" t="str">
            <v>2011 07</v>
          </cell>
          <cell r="G529" t="str">
            <v>JUL-11</v>
          </cell>
          <cell r="H529">
            <v>0</v>
          </cell>
          <cell r="I529">
            <v>50</v>
          </cell>
          <cell r="J529">
            <v>50</v>
          </cell>
          <cell r="K529">
            <v>49</v>
          </cell>
          <cell r="L529">
            <v>0</v>
          </cell>
          <cell r="M529">
            <v>1</v>
          </cell>
          <cell r="N529">
            <v>1647.1</v>
          </cell>
          <cell r="P529">
            <v>0</v>
          </cell>
          <cell r="Q529">
            <v>0</v>
          </cell>
          <cell r="R529">
            <v>20</v>
          </cell>
          <cell r="S529">
            <v>11</v>
          </cell>
          <cell r="T529">
            <v>1647.1</v>
          </cell>
          <cell r="U529">
            <v>0</v>
          </cell>
          <cell r="V529">
            <v>1647.1</v>
          </cell>
          <cell r="W529">
            <v>149.73636363636362</v>
          </cell>
          <cell r="X529">
            <v>0</v>
          </cell>
          <cell r="Y529" t="str">
            <v>2011</v>
          </cell>
          <cell r="Z529" t="str">
            <v>Q3</v>
          </cell>
          <cell r="AA529">
            <v>0</v>
          </cell>
          <cell r="AB529">
            <v>0</v>
          </cell>
          <cell r="AC529" t="str">
            <v>01806</v>
          </cell>
          <cell r="AD529" t="str">
            <v>Lynn Morris</v>
          </cell>
          <cell r="AH529" t="str">
            <v>SMUD</v>
          </cell>
          <cell r="AL529" t="b">
            <v>0</v>
          </cell>
          <cell r="AN529" t="str">
            <v>X</v>
          </cell>
        </row>
        <row r="530">
          <cell r="A530" t="str">
            <v>Visual Tour - WebFEB-11</v>
          </cell>
          <cell r="B530" t="b">
            <v>0</v>
          </cell>
          <cell r="C530">
            <v>2</v>
          </cell>
          <cell r="D530">
            <v>0</v>
          </cell>
          <cell r="E530" t="str">
            <v>Visual Tour - Web</v>
          </cell>
          <cell r="F530" t="str">
            <v>2011 02</v>
          </cell>
          <cell r="G530" t="str">
            <v>FEB-11</v>
          </cell>
          <cell r="H530">
            <v>0</v>
          </cell>
          <cell r="I530">
            <v>10</v>
          </cell>
          <cell r="J530">
            <v>10</v>
          </cell>
          <cell r="K530">
            <v>10</v>
          </cell>
          <cell r="L530">
            <v>0</v>
          </cell>
          <cell r="M530">
            <v>0</v>
          </cell>
          <cell r="N530">
            <v>63.54</v>
          </cell>
          <cell r="P530">
            <v>0</v>
          </cell>
          <cell r="Q530">
            <v>0</v>
          </cell>
          <cell r="R530">
            <v>1</v>
          </cell>
          <cell r="S530">
            <v>1</v>
          </cell>
          <cell r="T530">
            <v>63.540000000000006</v>
          </cell>
          <cell r="U530">
            <v>0</v>
          </cell>
          <cell r="V530">
            <v>63.540000000000006</v>
          </cell>
          <cell r="W530">
            <v>63.540000000000006</v>
          </cell>
          <cell r="X530">
            <v>0</v>
          </cell>
          <cell r="Y530" t="str">
            <v>2011</v>
          </cell>
          <cell r="Z530" t="str">
            <v>Q1</v>
          </cell>
          <cell r="AA530">
            <v>0</v>
          </cell>
          <cell r="AB530">
            <v>0</v>
          </cell>
          <cell r="AC530" t="str">
            <v>03060</v>
          </cell>
          <cell r="AE530">
            <v>0</v>
          </cell>
          <cell r="AF530">
            <v>0</v>
          </cell>
          <cell r="AG530">
            <v>0</v>
          </cell>
          <cell r="AL530" t="b">
            <v>0</v>
          </cell>
        </row>
        <row r="531">
          <cell r="A531" t="str">
            <v>Visual Tour - WebMAR-11</v>
          </cell>
          <cell r="B531" t="b">
            <v>0</v>
          </cell>
          <cell r="C531">
            <v>3</v>
          </cell>
          <cell r="D531">
            <v>0</v>
          </cell>
          <cell r="E531" t="str">
            <v>Visual Tour - Web</v>
          </cell>
          <cell r="F531" t="str">
            <v>2011 03</v>
          </cell>
          <cell r="G531" t="str">
            <v>MAR-11</v>
          </cell>
          <cell r="H531">
            <v>0</v>
          </cell>
          <cell r="I531">
            <v>11</v>
          </cell>
          <cell r="J531">
            <v>11</v>
          </cell>
          <cell r="K531">
            <v>11</v>
          </cell>
          <cell r="L531">
            <v>0</v>
          </cell>
          <cell r="M531">
            <v>0</v>
          </cell>
          <cell r="N531">
            <v>56.93</v>
          </cell>
          <cell r="P531">
            <v>1.5</v>
          </cell>
          <cell r="Q531">
            <v>0</v>
          </cell>
          <cell r="R531">
            <v>4</v>
          </cell>
          <cell r="S531">
            <v>1</v>
          </cell>
          <cell r="T531">
            <v>55.43</v>
          </cell>
          <cell r="U531">
            <v>0</v>
          </cell>
          <cell r="V531">
            <v>56.93</v>
          </cell>
          <cell r="W531">
            <v>56.93</v>
          </cell>
          <cell r="X531">
            <v>0</v>
          </cell>
          <cell r="Y531" t="str">
            <v>2011</v>
          </cell>
          <cell r="Z531" t="str">
            <v>Q1</v>
          </cell>
          <cell r="AA531">
            <v>0</v>
          </cell>
          <cell r="AB531">
            <v>0</v>
          </cell>
          <cell r="AC531" t="str">
            <v>03060</v>
          </cell>
          <cell r="AE531">
            <v>0</v>
          </cell>
          <cell r="AF531">
            <v>0</v>
          </cell>
          <cell r="AG531">
            <v>0</v>
          </cell>
          <cell r="AL531" t="b">
            <v>0</v>
          </cell>
        </row>
        <row r="532">
          <cell r="A532" t="str">
            <v>Visual Tour - WebAPR-11</v>
          </cell>
          <cell r="B532" t="b">
            <v>0</v>
          </cell>
          <cell r="C532">
            <v>4</v>
          </cell>
          <cell r="D532">
            <v>0</v>
          </cell>
          <cell r="E532" t="str">
            <v>Visual Tour - Web</v>
          </cell>
          <cell r="F532" t="str">
            <v>2011 04</v>
          </cell>
          <cell r="G532" t="str">
            <v>APR-11</v>
          </cell>
          <cell r="H532">
            <v>0</v>
          </cell>
          <cell r="I532">
            <v>12</v>
          </cell>
          <cell r="J532">
            <v>12</v>
          </cell>
          <cell r="K532">
            <v>12</v>
          </cell>
          <cell r="L532">
            <v>0</v>
          </cell>
          <cell r="M532">
            <v>0</v>
          </cell>
          <cell r="N532">
            <v>1.5</v>
          </cell>
          <cell r="P532">
            <v>1.5</v>
          </cell>
          <cell r="Q532">
            <v>0</v>
          </cell>
          <cell r="R532">
            <v>1</v>
          </cell>
          <cell r="S532">
            <v>0</v>
          </cell>
          <cell r="U532">
            <v>0</v>
          </cell>
          <cell r="W532">
            <v>0</v>
          </cell>
          <cell r="X532">
            <v>0</v>
          </cell>
          <cell r="Y532" t="str">
            <v>2011</v>
          </cell>
          <cell r="Z532" t="str">
            <v>Q2</v>
          </cell>
          <cell r="AA532">
            <v>0</v>
          </cell>
          <cell r="AB532">
            <v>0</v>
          </cell>
          <cell r="AC532" t="str">
            <v>03060</v>
          </cell>
          <cell r="AE532">
            <v>0</v>
          </cell>
          <cell r="AF532">
            <v>0</v>
          </cell>
          <cell r="AG532">
            <v>0</v>
          </cell>
          <cell r="AL532" t="b">
            <v>0</v>
          </cell>
        </row>
        <row r="533">
          <cell r="A533" t="str">
            <v>Visual Tour - WebMAY-11</v>
          </cell>
          <cell r="B533" t="b">
            <v>0</v>
          </cell>
          <cell r="C533">
            <v>5</v>
          </cell>
          <cell r="D533">
            <v>0</v>
          </cell>
          <cell r="E533" t="str">
            <v>Visual Tour - Web</v>
          </cell>
          <cell r="F533" t="str">
            <v>2011 05</v>
          </cell>
          <cell r="G533" t="str">
            <v>MAY-11</v>
          </cell>
          <cell r="H533">
            <v>0</v>
          </cell>
          <cell r="I533">
            <v>9</v>
          </cell>
          <cell r="J533">
            <v>9</v>
          </cell>
          <cell r="K533">
            <v>9</v>
          </cell>
          <cell r="L533">
            <v>0</v>
          </cell>
          <cell r="M533">
            <v>0</v>
          </cell>
          <cell r="N533">
            <v>6.4</v>
          </cell>
          <cell r="P533">
            <v>6.95</v>
          </cell>
          <cell r="Q533">
            <v>0</v>
          </cell>
          <cell r="R533">
            <v>1</v>
          </cell>
          <cell r="S533">
            <v>0</v>
          </cell>
          <cell r="T533">
            <v>-0.55000000000000004</v>
          </cell>
          <cell r="U533">
            <v>0</v>
          </cell>
          <cell r="V533">
            <v>6.4</v>
          </cell>
          <cell r="W533">
            <v>0</v>
          </cell>
          <cell r="X533">
            <v>0</v>
          </cell>
          <cell r="Y533" t="str">
            <v>2011</v>
          </cell>
          <cell r="Z533" t="str">
            <v>Q2</v>
          </cell>
          <cell r="AA533">
            <v>0</v>
          </cell>
          <cell r="AB533">
            <v>0</v>
          </cell>
          <cell r="AC533" t="str">
            <v>03060</v>
          </cell>
          <cell r="AE533">
            <v>0</v>
          </cell>
          <cell r="AF533">
            <v>0</v>
          </cell>
          <cell r="AG533">
            <v>0</v>
          </cell>
          <cell r="AL533" t="b">
            <v>0</v>
          </cell>
        </row>
        <row r="534">
          <cell r="A534" t="str">
            <v>We EnergiesJAN-11</v>
          </cell>
          <cell r="B534" t="b">
            <v>1</v>
          </cell>
          <cell r="C534">
            <v>1</v>
          </cell>
          <cell r="D534">
            <v>37</v>
          </cell>
          <cell r="E534" t="str">
            <v>We Energies</v>
          </cell>
          <cell r="F534" t="str">
            <v>2011 01</v>
          </cell>
          <cell r="G534" t="str">
            <v>JAN-11</v>
          </cell>
          <cell r="H534">
            <v>5243</v>
          </cell>
          <cell r="I534">
            <v>2203</v>
          </cell>
          <cell r="J534">
            <v>2240</v>
          </cell>
          <cell r="K534">
            <v>2149</v>
          </cell>
          <cell r="L534">
            <v>0</v>
          </cell>
          <cell r="M534">
            <v>54</v>
          </cell>
          <cell r="N534">
            <v>22989.58</v>
          </cell>
          <cell r="P534">
            <v>0</v>
          </cell>
          <cell r="Q534">
            <v>0</v>
          </cell>
          <cell r="R534">
            <v>629</v>
          </cell>
          <cell r="S534">
            <v>262</v>
          </cell>
          <cell r="T534">
            <v>22989.579999999998</v>
          </cell>
          <cell r="U534">
            <v>0</v>
          </cell>
          <cell r="V534">
            <v>22989.579999999998</v>
          </cell>
          <cell r="W534">
            <v>87.74648854961832</v>
          </cell>
          <cell r="X534">
            <v>0</v>
          </cell>
          <cell r="Y534" t="str">
            <v>2011</v>
          </cell>
          <cell r="Z534" t="str">
            <v>Q1</v>
          </cell>
          <cell r="AA534">
            <v>0</v>
          </cell>
          <cell r="AB534">
            <v>0</v>
          </cell>
          <cell r="AC534" t="str">
            <v>01901</v>
          </cell>
          <cell r="AD534" t="str">
            <v>Susan Osbeck</v>
          </cell>
          <cell r="AH534" t="str">
            <v>We Energies</v>
          </cell>
          <cell r="AL534" t="b">
            <v>0</v>
          </cell>
          <cell r="AN534" t="str">
            <v>X</v>
          </cell>
        </row>
        <row r="535">
          <cell r="A535" t="str">
            <v>We EnergiesFEB-11</v>
          </cell>
          <cell r="B535" t="b">
            <v>1</v>
          </cell>
          <cell r="C535">
            <v>2</v>
          </cell>
          <cell r="D535">
            <v>34</v>
          </cell>
          <cell r="E535" t="str">
            <v>We Energies</v>
          </cell>
          <cell r="F535" t="str">
            <v>2011 02</v>
          </cell>
          <cell r="G535" t="str">
            <v>FEB-11</v>
          </cell>
          <cell r="H535">
            <v>6109</v>
          </cell>
          <cell r="I535">
            <v>2714</v>
          </cell>
          <cell r="J535">
            <v>2748</v>
          </cell>
          <cell r="K535">
            <v>2672</v>
          </cell>
          <cell r="L535">
            <v>0.44982812244229825</v>
          </cell>
          <cell r="M535">
            <v>42</v>
          </cell>
          <cell r="N535">
            <v>48226.37</v>
          </cell>
          <cell r="P535">
            <v>1395.9799999999998</v>
          </cell>
          <cell r="Q535">
            <v>0</v>
          </cell>
          <cell r="R535">
            <v>842</v>
          </cell>
          <cell r="S535">
            <v>405</v>
          </cell>
          <cell r="T535">
            <v>46830.39</v>
          </cell>
          <cell r="U535">
            <v>0</v>
          </cell>
          <cell r="V535">
            <v>48226.37</v>
          </cell>
          <cell r="W535">
            <v>119.07745679012346</v>
          </cell>
          <cell r="X535">
            <v>0</v>
          </cell>
          <cell r="Y535" t="str">
            <v>2011</v>
          </cell>
          <cell r="Z535" t="str">
            <v>Q1</v>
          </cell>
          <cell r="AA535">
            <v>0</v>
          </cell>
          <cell r="AB535">
            <v>0</v>
          </cell>
          <cell r="AC535" t="str">
            <v>01901</v>
          </cell>
          <cell r="AD535" t="str">
            <v>Susan Osbeck</v>
          </cell>
          <cell r="AH535" t="str">
            <v>We Energies</v>
          </cell>
          <cell r="AL535" t="b">
            <v>0</v>
          </cell>
          <cell r="AN535" t="str">
            <v>X</v>
          </cell>
        </row>
        <row r="536">
          <cell r="A536" t="str">
            <v>We EnergiesMAR-11</v>
          </cell>
          <cell r="B536" t="b">
            <v>1</v>
          </cell>
          <cell r="C536">
            <v>3</v>
          </cell>
          <cell r="D536">
            <v>64</v>
          </cell>
          <cell r="E536" t="str">
            <v>We Energies</v>
          </cell>
          <cell r="F536" t="str">
            <v>2011 03</v>
          </cell>
          <cell r="G536" t="str">
            <v>MAR-11</v>
          </cell>
          <cell r="H536">
            <v>7270</v>
          </cell>
          <cell r="I536">
            <v>2940</v>
          </cell>
          <cell r="J536">
            <v>3004</v>
          </cell>
          <cell r="K536">
            <v>2881</v>
          </cell>
          <cell r="L536">
            <v>0.41320495185694633</v>
          </cell>
          <cell r="M536">
            <v>59</v>
          </cell>
          <cell r="N536">
            <v>52476.41</v>
          </cell>
          <cell r="P536">
            <v>1499.96</v>
          </cell>
          <cell r="Q536">
            <v>0</v>
          </cell>
          <cell r="R536">
            <v>801</v>
          </cell>
          <cell r="S536">
            <v>418</v>
          </cell>
          <cell r="T536">
            <v>50976.44999999999</v>
          </cell>
          <cell r="U536">
            <v>0</v>
          </cell>
          <cell r="V536">
            <v>52476.409999999989</v>
          </cell>
          <cell r="W536">
            <v>125.54165071770332</v>
          </cell>
          <cell r="X536">
            <v>0</v>
          </cell>
          <cell r="Y536" t="str">
            <v>2011</v>
          </cell>
          <cell r="Z536" t="str">
            <v>Q1</v>
          </cell>
          <cell r="AA536">
            <v>0</v>
          </cell>
          <cell r="AB536">
            <v>0</v>
          </cell>
          <cell r="AC536" t="str">
            <v>01901</v>
          </cell>
          <cell r="AD536" t="str">
            <v>Susan Osbeck</v>
          </cell>
          <cell r="AH536" t="str">
            <v>We Energies</v>
          </cell>
          <cell r="AL536" t="b">
            <v>0</v>
          </cell>
          <cell r="AN536" t="str">
            <v>X</v>
          </cell>
        </row>
        <row r="537">
          <cell r="A537" t="str">
            <v>We EnergiesAPR-11</v>
          </cell>
          <cell r="B537" t="b">
            <v>1</v>
          </cell>
          <cell r="C537">
            <v>4</v>
          </cell>
          <cell r="D537">
            <v>37</v>
          </cell>
          <cell r="E537" t="str">
            <v>We Energies</v>
          </cell>
          <cell r="F537" t="str">
            <v>2011 04</v>
          </cell>
          <cell r="G537" t="str">
            <v>APR-11</v>
          </cell>
          <cell r="H537">
            <v>7263</v>
          </cell>
          <cell r="I537">
            <v>2619</v>
          </cell>
          <cell r="J537">
            <v>2656</v>
          </cell>
          <cell r="K537">
            <v>2580</v>
          </cell>
          <cell r="L537">
            <v>0.36568910918353298</v>
          </cell>
          <cell r="M537">
            <v>39</v>
          </cell>
          <cell r="N537">
            <v>46412.47</v>
          </cell>
          <cell r="P537">
            <v>1518</v>
          </cell>
          <cell r="Q537">
            <v>379.5</v>
          </cell>
          <cell r="R537">
            <v>774</v>
          </cell>
          <cell r="S537">
            <v>378</v>
          </cell>
          <cell r="T537">
            <v>44894.470000000008</v>
          </cell>
          <cell r="U537">
            <v>0</v>
          </cell>
          <cell r="V537">
            <v>46412.470000000008</v>
          </cell>
          <cell r="W537">
            <v>122.78431216931219</v>
          </cell>
          <cell r="X537">
            <v>11223.82</v>
          </cell>
          <cell r="Y537" t="str">
            <v>2011</v>
          </cell>
          <cell r="Z537" t="str">
            <v>Q2</v>
          </cell>
          <cell r="AA537">
            <v>0</v>
          </cell>
          <cell r="AB537">
            <v>0</v>
          </cell>
          <cell r="AC537" t="str">
            <v>01901</v>
          </cell>
          <cell r="AD537" t="str">
            <v>Susan Osbeck</v>
          </cell>
          <cell r="AH537" t="str">
            <v>We Energies</v>
          </cell>
          <cell r="AL537" t="b">
            <v>0</v>
          </cell>
          <cell r="AN537" t="str">
            <v>X</v>
          </cell>
        </row>
        <row r="538">
          <cell r="A538" t="str">
            <v>We EnergiesMAY-11</v>
          </cell>
          <cell r="B538" t="b">
            <v>1</v>
          </cell>
          <cell r="C538">
            <v>5</v>
          </cell>
          <cell r="D538">
            <v>34</v>
          </cell>
          <cell r="E538" t="str">
            <v>We Energies</v>
          </cell>
          <cell r="F538" t="str">
            <v>2011 05</v>
          </cell>
          <cell r="G538" t="str">
            <v>MAY-11</v>
          </cell>
          <cell r="H538">
            <v>0</v>
          </cell>
          <cell r="I538">
            <v>2954</v>
          </cell>
          <cell r="J538">
            <v>2988</v>
          </cell>
          <cell r="K538">
            <v>2885</v>
          </cell>
          <cell r="L538">
            <v>0</v>
          </cell>
          <cell r="M538">
            <v>69</v>
          </cell>
          <cell r="N538">
            <v>54918.04</v>
          </cell>
          <cell r="P538">
            <v>3749.7199999999993</v>
          </cell>
          <cell r="Q538">
            <v>937.43</v>
          </cell>
          <cell r="R538">
            <v>850</v>
          </cell>
          <cell r="S538">
            <v>409</v>
          </cell>
          <cell r="T538">
            <v>51168.319999999992</v>
          </cell>
          <cell r="U538">
            <v>12792.08</v>
          </cell>
          <cell r="V538">
            <v>54918.039999999994</v>
          </cell>
          <cell r="W538">
            <v>134.27393643031783</v>
          </cell>
          <cell r="X538">
            <v>13891.5</v>
          </cell>
          <cell r="Y538" t="str">
            <v>2011</v>
          </cell>
          <cell r="Z538" t="str">
            <v>Q2</v>
          </cell>
          <cell r="AA538">
            <v>0</v>
          </cell>
          <cell r="AB538">
            <v>0</v>
          </cell>
          <cell r="AC538" t="str">
            <v>01901</v>
          </cell>
          <cell r="AD538" t="str">
            <v>Susan Osbeck</v>
          </cell>
          <cell r="AH538" t="str">
            <v>We Energies</v>
          </cell>
          <cell r="AL538" t="b">
            <v>0</v>
          </cell>
          <cell r="AN538" t="str">
            <v>X</v>
          </cell>
        </row>
        <row r="539">
          <cell r="A539" t="str">
            <v>We EnergiesJUN-11</v>
          </cell>
          <cell r="B539" t="b">
            <v>1</v>
          </cell>
          <cell r="C539">
            <v>6</v>
          </cell>
          <cell r="D539">
            <v>34</v>
          </cell>
          <cell r="E539" t="str">
            <v>We Energies</v>
          </cell>
          <cell r="F539" t="str">
            <v>2011 06</v>
          </cell>
          <cell r="G539" t="str">
            <v>JUN-11</v>
          </cell>
          <cell r="H539">
            <v>9002</v>
          </cell>
          <cell r="I539">
            <v>3200</v>
          </cell>
          <cell r="J539">
            <v>3234</v>
          </cell>
          <cell r="K539">
            <v>3122</v>
          </cell>
          <cell r="L539">
            <v>0.35925349922239502</v>
          </cell>
          <cell r="M539">
            <v>78</v>
          </cell>
          <cell r="N539">
            <v>70186.58</v>
          </cell>
          <cell r="P539">
            <v>7067.96</v>
          </cell>
          <cell r="Q539">
            <v>1766.99</v>
          </cell>
          <cell r="R539">
            <v>962</v>
          </cell>
          <cell r="S539">
            <v>490</v>
          </cell>
          <cell r="T539">
            <v>63118.619999999995</v>
          </cell>
          <cell r="U539">
            <v>0</v>
          </cell>
          <cell r="V539">
            <v>70186.58</v>
          </cell>
          <cell r="W539">
            <v>143.23791836734694</v>
          </cell>
          <cell r="X539">
            <v>17661.400000000001</v>
          </cell>
          <cell r="Y539" t="str">
            <v>2011</v>
          </cell>
          <cell r="Z539" t="str">
            <v>Q2</v>
          </cell>
          <cell r="AA539">
            <v>0</v>
          </cell>
          <cell r="AB539">
            <v>0</v>
          </cell>
          <cell r="AC539" t="str">
            <v>01901</v>
          </cell>
          <cell r="AD539" t="str">
            <v>Susan Osbeck</v>
          </cell>
          <cell r="AH539" t="str">
            <v>We Energies</v>
          </cell>
          <cell r="AL539" t="b">
            <v>0</v>
          </cell>
          <cell r="AN539" t="str">
            <v>X</v>
          </cell>
        </row>
        <row r="540">
          <cell r="A540" t="str">
            <v>We EnergiesJUL-11</v>
          </cell>
          <cell r="B540" t="b">
            <v>1</v>
          </cell>
          <cell r="C540">
            <v>7</v>
          </cell>
          <cell r="D540">
            <v>51</v>
          </cell>
          <cell r="E540" t="str">
            <v>We Energies</v>
          </cell>
          <cell r="F540" t="str">
            <v>2011 07</v>
          </cell>
          <cell r="G540" t="str">
            <v>JUL-11</v>
          </cell>
          <cell r="H540">
            <v>7839</v>
          </cell>
          <cell r="I540">
            <v>2645</v>
          </cell>
          <cell r="J540">
            <v>2696</v>
          </cell>
          <cell r="K540">
            <v>2531</v>
          </cell>
          <cell r="L540">
            <v>0.34392141854828423</v>
          </cell>
          <cell r="M540">
            <v>114</v>
          </cell>
          <cell r="N540">
            <v>48181.48</v>
          </cell>
          <cell r="P540">
            <v>2029.5</v>
          </cell>
          <cell r="Q540">
            <v>0</v>
          </cell>
          <cell r="R540">
            <v>714</v>
          </cell>
          <cell r="S540">
            <v>425</v>
          </cell>
          <cell r="T540">
            <v>46151.980000000018</v>
          </cell>
          <cell r="U540">
            <v>0</v>
          </cell>
          <cell r="V540">
            <v>48181.480000000018</v>
          </cell>
          <cell r="W540">
            <v>113.36818823529416</v>
          </cell>
          <cell r="X540">
            <v>0</v>
          </cell>
          <cell r="Y540" t="str">
            <v>2011</v>
          </cell>
          <cell r="Z540" t="str">
            <v>Q3</v>
          </cell>
          <cell r="AA540">
            <v>0</v>
          </cell>
          <cell r="AB540">
            <v>0</v>
          </cell>
          <cell r="AC540" t="str">
            <v>01901</v>
          </cell>
          <cell r="AD540" t="str">
            <v>Susan Osbeck</v>
          </cell>
          <cell r="AH540" t="str">
            <v>We Energies</v>
          </cell>
          <cell r="AL540" t="b">
            <v>0</v>
          </cell>
          <cell r="AN540" t="str">
            <v>X</v>
          </cell>
        </row>
        <row r="541">
          <cell r="A541" t="str">
            <v>WE Energies WebJAN-11</v>
          </cell>
          <cell r="B541" t="b">
            <v>1</v>
          </cell>
          <cell r="C541">
            <v>1</v>
          </cell>
          <cell r="D541">
            <v>0</v>
          </cell>
          <cell r="E541" t="str">
            <v>WE Energies Web</v>
          </cell>
          <cell r="F541" t="str">
            <v>2011 01</v>
          </cell>
          <cell r="G541" t="str">
            <v>JAN-11</v>
          </cell>
          <cell r="H541">
            <v>0</v>
          </cell>
          <cell r="I541">
            <v>4</v>
          </cell>
          <cell r="J541">
            <v>4</v>
          </cell>
          <cell r="K541">
            <v>4</v>
          </cell>
          <cell r="L541">
            <v>0</v>
          </cell>
          <cell r="M541">
            <v>0</v>
          </cell>
          <cell r="N541">
            <v>192.91</v>
          </cell>
          <cell r="P541">
            <v>0</v>
          </cell>
          <cell r="Q541">
            <v>0</v>
          </cell>
          <cell r="R541">
            <v>2</v>
          </cell>
          <cell r="S541">
            <v>2</v>
          </cell>
          <cell r="T541">
            <v>192.91</v>
          </cell>
          <cell r="U541">
            <v>0</v>
          </cell>
          <cell r="V541">
            <v>192.91</v>
          </cell>
          <cell r="W541">
            <v>96.454999999999998</v>
          </cell>
          <cell r="X541">
            <v>0</v>
          </cell>
          <cell r="Y541" t="str">
            <v>2011</v>
          </cell>
          <cell r="Z541" t="str">
            <v>Q1</v>
          </cell>
          <cell r="AA541">
            <v>0</v>
          </cell>
          <cell r="AB541">
            <v>0</v>
          </cell>
          <cell r="AC541" t="str">
            <v>01903</v>
          </cell>
          <cell r="AD541" t="str">
            <v>Susan Osbeck</v>
          </cell>
          <cell r="AH541" t="str">
            <v>We Energies</v>
          </cell>
          <cell r="AL541" t="b">
            <v>0</v>
          </cell>
          <cell r="AN541" t="str">
            <v>X</v>
          </cell>
        </row>
        <row r="542">
          <cell r="A542" t="str">
            <v>WE Energies WebFEB-11</v>
          </cell>
          <cell r="B542" t="b">
            <v>1</v>
          </cell>
          <cell r="C542">
            <v>2</v>
          </cell>
          <cell r="D542">
            <v>0</v>
          </cell>
          <cell r="E542" t="str">
            <v>WE Energies Web</v>
          </cell>
          <cell r="F542" t="str">
            <v>2011 02</v>
          </cell>
          <cell r="G542" t="str">
            <v>FEB-11</v>
          </cell>
          <cell r="H542">
            <v>0</v>
          </cell>
          <cell r="I542">
            <v>3</v>
          </cell>
          <cell r="J542">
            <v>3</v>
          </cell>
          <cell r="K542">
            <v>3</v>
          </cell>
          <cell r="L542">
            <v>0</v>
          </cell>
          <cell r="M542">
            <v>0</v>
          </cell>
          <cell r="N542">
            <v>307.51</v>
          </cell>
          <cell r="P542">
            <v>0</v>
          </cell>
          <cell r="Q542">
            <v>0</v>
          </cell>
          <cell r="R542">
            <v>1</v>
          </cell>
          <cell r="S542">
            <v>1</v>
          </cell>
          <cell r="T542">
            <v>307.51000000000005</v>
          </cell>
          <cell r="U542">
            <v>0</v>
          </cell>
          <cell r="V542">
            <v>307.51000000000005</v>
          </cell>
          <cell r="W542">
            <v>307.51000000000005</v>
          </cell>
          <cell r="X542">
            <v>0</v>
          </cell>
          <cell r="Y542" t="str">
            <v>2011</v>
          </cell>
          <cell r="Z542" t="str">
            <v>Q1</v>
          </cell>
          <cell r="AA542">
            <v>0</v>
          </cell>
          <cell r="AB542">
            <v>0</v>
          </cell>
          <cell r="AC542" t="str">
            <v>01903</v>
          </cell>
          <cell r="AD542" t="str">
            <v>Susan Osbeck</v>
          </cell>
          <cell r="AH542" t="str">
            <v>We Energies</v>
          </cell>
          <cell r="AL542" t="b">
            <v>0</v>
          </cell>
          <cell r="AN542" t="str">
            <v>X</v>
          </cell>
        </row>
        <row r="543">
          <cell r="A543" t="str">
            <v>WE Energies WebMAR-11</v>
          </cell>
          <cell r="B543" t="b">
            <v>1</v>
          </cell>
          <cell r="C543">
            <v>3</v>
          </cell>
          <cell r="D543">
            <v>0</v>
          </cell>
          <cell r="E543" t="str">
            <v>WE Energies Web</v>
          </cell>
          <cell r="F543" t="str">
            <v>2011 03</v>
          </cell>
          <cell r="G543" t="str">
            <v>MAR-11</v>
          </cell>
          <cell r="H543">
            <v>0</v>
          </cell>
          <cell r="I543">
            <v>2</v>
          </cell>
          <cell r="J543">
            <v>2</v>
          </cell>
          <cell r="K543">
            <v>2</v>
          </cell>
          <cell r="L543">
            <v>0</v>
          </cell>
          <cell r="M543">
            <v>0</v>
          </cell>
          <cell r="N543">
            <v>239.15</v>
          </cell>
          <cell r="P543">
            <v>1.5</v>
          </cell>
          <cell r="Q543">
            <v>0</v>
          </cell>
          <cell r="R543">
            <v>4</v>
          </cell>
          <cell r="S543">
            <v>4</v>
          </cell>
          <cell r="T543">
            <v>237.65</v>
          </cell>
          <cell r="U543">
            <v>0</v>
          </cell>
          <cell r="V543">
            <v>239.15</v>
          </cell>
          <cell r="W543">
            <v>59.787500000000001</v>
          </cell>
          <cell r="X543">
            <v>0</v>
          </cell>
          <cell r="Y543" t="str">
            <v>2011</v>
          </cell>
          <cell r="Z543" t="str">
            <v>Q1</v>
          </cell>
          <cell r="AA543">
            <v>0</v>
          </cell>
          <cell r="AB543">
            <v>0</v>
          </cell>
          <cell r="AC543" t="str">
            <v>01903</v>
          </cell>
          <cell r="AD543" t="str">
            <v>Susan Osbeck</v>
          </cell>
          <cell r="AH543" t="str">
            <v>We Energies</v>
          </cell>
          <cell r="AL543" t="b">
            <v>0</v>
          </cell>
          <cell r="AN543" t="str">
            <v>X</v>
          </cell>
        </row>
        <row r="544">
          <cell r="A544" t="str">
            <v>WE Energies WebAPR-11</v>
          </cell>
          <cell r="B544" t="b">
            <v>1</v>
          </cell>
          <cell r="C544">
            <v>4</v>
          </cell>
          <cell r="D544">
            <v>0</v>
          </cell>
          <cell r="E544" t="str">
            <v>WE Energies Web</v>
          </cell>
          <cell r="F544" t="str">
            <v>2011 04</v>
          </cell>
          <cell r="G544" t="str">
            <v>APR-11</v>
          </cell>
          <cell r="H544">
            <v>0</v>
          </cell>
          <cell r="I544">
            <v>1</v>
          </cell>
          <cell r="J544">
            <v>1</v>
          </cell>
          <cell r="K544">
            <v>1</v>
          </cell>
          <cell r="L544">
            <v>0</v>
          </cell>
          <cell r="M544">
            <v>0</v>
          </cell>
          <cell r="N544">
            <v>88.65</v>
          </cell>
          <cell r="P544">
            <v>6</v>
          </cell>
          <cell r="Q544">
            <v>0</v>
          </cell>
          <cell r="R544">
            <v>3</v>
          </cell>
          <cell r="S544">
            <v>1</v>
          </cell>
          <cell r="T544">
            <v>82.65</v>
          </cell>
          <cell r="U544">
            <v>0</v>
          </cell>
          <cell r="V544">
            <v>88.65</v>
          </cell>
          <cell r="W544">
            <v>88.65</v>
          </cell>
          <cell r="X544">
            <v>22.16</v>
          </cell>
          <cell r="Y544" t="str">
            <v>2011</v>
          </cell>
          <cell r="Z544" t="str">
            <v>Q2</v>
          </cell>
          <cell r="AA544">
            <v>0</v>
          </cell>
          <cell r="AB544">
            <v>0</v>
          </cell>
          <cell r="AC544" t="str">
            <v>01903</v>
          </cell>
          <cell r="AD544" t="str">
            <v>Susan Osbeck</v>
          </cell>
          <cell r="AH544" t="str">
            <v>We Energies</v>
          </cell>
          <cell r="AL544" t="b">
            <v>0</v>
          </cell>
          <cell r="AN544" t="str">
            <v>X</v>
          </cell>
        </row>
        <row r="545">
          <cell r="A545" t="str">
            <v>WE Energies WebMAY-11</v>
          </cell>
          <cell r="B545" t="b">
            <v>1</v>
          </cell>
          <cell r="C545">
            <v>5</v>
          </cell>
          <cell r="D545">
            <v>0</v>
          </cell>
          <cell r="E545" t="str">
            <v>WE Energies Web</v>
          </cell>
          <cell r="F545" t="str">
            <v>2011 05</v>
          </cell>
          <cell r="G545" t="str">
            <v>MAY-11</v>
          </cell>
          <cell r="H545">
            <v>0</v>
          </cell>
          <cell r="I545">
            <v>3</v>
          </cell>
          <cell r="J545">
            <v>3</v>
          </cell>
          <cell r="K545">
            <v>3</v>
          </cell>
          <cell r="L545">
            <v>0</v>
          </cell>
          <cell r="M545">
            <v>0</v>
          </cell>
          <cell r="N545">
            <v>647.97</v>
          </cell>
          <cell r="P545">
            <v>6.95</v>
          </cell>
          <cell r="Q545">
            <v>0</v>
          </cell>
          <cell r="R545">
            <v>5</v>
          </cell>
          <cell r="S545">
            <v>6</v>
          </cell>
          <cell r="T545">
            <v>641.02</v>
          </cell>
          <cell r="U545">
            <v>0</v>
          </cell>
          <cell r="V545">
            <v>647.97</v>
          </cell>
          <cell r="W545">
            <v>107.995</v>
          </cell>
          <cell r="X545">
            <v>937.43</v>
          </cell>
          <cell r="Y545" t="str">
            <v>2011</v>
          </cell>
          <cell r="Z545" t="str">
            <v>Q2</v>
          </cell>
          <cell r="AA545">
            <v>0</v>
          </cell>
          <cell r="AB545">
            <v>0</v>
          </cell>
          <cell r="AC545" t="str">
            <v>01903</v>
          </cell>
          <cell r="AD545" t="str">
            <v>Susan Osbeck</v>
          </cell>
          <cell r="AH545" t="str">
            <v>We Energies</v>
          </cell>
          <cell r="AL545" t="b">
            <v>0</v>
          </cell>
          <cell r="AN545" t="str">
            <v>X</v>
          </cell>
        </row>
        <row r="546">
          <cell r="A546" t="str">
            <v>WE Energies WebJUN-11</v>
          </cell>
          <cell r="B546" t="b">
            <v>1</v>
          </cell>
          <cell r="C546">
            <v>6</v>
          </cell>
          <cell r="D546">
            <v>0</v>
          </cell>
          <cell r="E546" t="str">
            <v>WE Energies Web</v>
          </cell>
          <cell r="F546" t="str">
            <v>2011 06</v>
          </cell>
          <cell r="G546" t="str">
            <v>JUN-11</v>
          </cell>
          <cell r="H546">
            <v>0</v>
          </cell>
          <cell r="I546">
            <v>4</v>
          </cell>
          <cell r="J546">
            <v>4</v>
          </cell>
          <cell r="K546">
            <v>4</v>
          </cell>
          <cell r="L546">
            <v>0</v>
          </cell>
          <cell r="M546">
            <v>0</v>
          </cell>
          <cell r="N546">
            <v>459.02</v>
          </cell>
          <cell r="P546">
            <v>0</v>
          </cell>
          <cell r="Q546">
            <v>0</v>
          </cell>
          <cell r="R546">
            <v>3</v>
          </cell>
          <cell r="S546">
            <v>6</v>
          </cell>
          <cell r="T546">
            <v>459.02</v>
          </cell>
          <cell r="U546">
            <v>0</v>
          </cell>
          <cell r="V546">
            <v>459.02</v>
          </cell>
          <cell r="W546">
            <v>76.50333333333333</v>
          </cell>
          <cell r="X546">
            <v>114.76</v>
          </cell>
          <cell r="Y546" t="str">
            <v>2011</v>
          </cell>
          <cell r="Z546" t="str">
            <v>Q2</v>
          </cell>
          <cell r="AA546">
            <v>0</v>
          </cell>
          <cell r="AB546">
            <v>0</v>
          </cell>
          <cell r="AC546" t="str">
            <v>01903</v>
          </cell>
          <cell r="AD546" t="str">
            <v>Susan Osbeck</v>
          </cell>
          <cell r="AH546" t="str">
            <v>We Energies</v>
          </cell>
          <cell r="AL546" t="b">
            <v>0</v>
          </cell>
          <cell r="AN546" t="str">
            <v>X</v>
          </cell>
        </row>
        <row r="547">
          <cell r="A547" t="str">
            <v>WE Energies WebJUL-11</v>
          </cell>
          <cell r="B547" t="b">
            <v>1</v>
          </cell>
          <cell r="C547">
            <v>7</v>
          </cell>
          <cell r="D547">
            <v>0</v>
          </cell>
          <cell r="E547" t="str">
            <v>WE Energies Web</v>
          </cell>
          <cell r="F547" t="str">
            <v>2011 07</v>
          </cell>
          <cell r="G547" t="str">
            <v>JUL-11</v>
          </cell>
          <cell r="H547">
            <v>0</v>
          </cell>
          <cell r="I547">
            <v>5</v>
          </cell>
          <cell r="J547">
            <v>5</v>
          </cell>
          <cell r="K547">
            <v>5</v>
          </cell>
          <cell r="L547">
            <v>0</v>
          </cell>
          <cell r="M547">
            <v>0</v>
          </cell>
          <cell r="N547">
            <v>945.12</v>
          </cell>
          <cell r="P547">
            <v>0</v>
          </cell>
          <cell r="Q547">
            <v>0</v>
          </cell>
          <cell r="R547">
            <v>8</v>
          </cell>
          <cell r="S547">
            <v>9</v>
          </cell>
          <cell r="T547">
            <v>945.12</v>
          </cell>
          <cell r="U547">
            <v>0</v>
          </cell>
          <cell r="V547">
            <v>945.12</v>
          </cell>
          <cell r="W547">
            <v>105.01333333333334</v>
          </cell>
          <cell r="X547">
            <v>0</v>
          </cell>
          <cell r="Y547" t="str">
            <v>2011</v>
          </cell>
          <cell r="Z547" t="str">
            <v>Q3</v>
          </cell>
          <cell r="AA547">
            <v>0</v>
          </cell>
          <cell r="AB547">
            <v>0</v>
          </cell>
          <cell r="AC547" t="str">
            <v>01903</v>
          </cell>
          <cell r="AD547" t="str">
            <v>Susan Osbeck</v>
          </cell>
          <cell r="AH547" t="str">
            <v>We Energies</v>
          </cell>
          <cell r="AL547" t="b">
            <v>0</v>
          </cell>
          <cell r="AN547" t="str">
            <v>X</v>
          </cell>
        </row>
        <row r="548">
          <cell r="A548" t="str">
            <v>Wirefly ConnectionsJUL-11</v>
          </cell>
          <cell r="B548" t="b">
            <v>1</v>
          </cell>
          <cell r="C548">
            <v>7</v>
          </cell>
          <cell r="D548">
            <v>0</v>
          </cell>
          <cell r="E548" t="str">
            <v>Wirefly Connections</v>
          </cell>
          <cell r="F548" t="str">
            <v>2011 07</v>
          </cell>
          <cell r="G548" t="str">
            <v>JUL-11</v>
          </cell>
          <cell r="H548">
            <v>0</v>
          </cell>
          <cell r="I548">
            <v>257</v>
          </cell>
          <cell r="J548">
            <v>257</v>
          </cell>
          <cell r="K548">
            <v>248</v>
          </cell>
          <cell r="L548">
            <v>0</v>
          </cell>
          <cell r="M548">
            <v>9</v>
          </cell>
          <cell r="N548">
            <v>542.13</v>
          </cell>
          <cell r="P548">
            <v>1.5</v>
          </cell>
          <cell r="Q548">
            <v>0</v>
          </cell>
          <cell r="R548">
            <v>13</v>
          </cell>
          <cell r="S548">
            <v>2</v>
          </cell>
          <cell r="T548">
            <v>540.63</v>
          </cell>
          <cell r="U548">
            <v>108.126</v>
          </cell>
          <cell r="V548">
            <v>542.13</v>
          </cell>
          <cell r="W548">
            <v>271.065</v>
          </cell>
          <cell r="X548">
            <v>108.126</v>
          </cell>
          <cell r="Y548" t="str">
            <v>2011</v>
          </cell>
          <cell r="Z548" t="str">
            <v>Q3</v>
          </cell>
          <cell r="AA548">
            <v>0</v>
          </cell>
          <cell r="AB548">
            <v>0</v>
          </cell>
          <cell r="AC548" t="str">
            <v>01563</v>
          </cell>
          <cell r="AE548">
            <v>0.2</v>
          </cell>
          <cell r="AF548">
            <v>0</v>
          </cell>
          <cell r="AG548">
            <v>0</v>
          </cell>
          <cell r="AL548" t="b">
            <v>0</v>
          </cell>
          <cell r="AN548" t="str">
            <v>X</v>
          </cell>
        </row>
        <row r="549">
          <cell r="A549" t="str">
            <v>XcelJAN-11</v>
          </cell>
          <cell r="B549" t="b">
            <v>1</v>
          </cell>
          <cell r="C549">
            <v>1</v>
          </cell>
          <cell r="D549">
            <v>309</v>
          </cell>
          <cell r="E549" t="str">
            <v>Xcel</v>
          </cell>
          <cell r="F549" t="str">
            <v>2011 01</v>
          </cell>
          <cell r="G549" t="str">
            <v>JAN-11</v>
          </cell>
          <cell r="H549">
            <v>36999</v>
          </cell>
          <cell r="I549">
            <v>19675</v>
          </cell>
          <cell r="J549">
            <v>19984</v>
          </cell>
          <cell r="K549">
            <v>18902</v>
          </cell>
          <cell r="L549">
            <v>0.54012270601908163</v>
          </cell>
          <cell r="M549">
            <v>773</v>
          </cell>
          <cell r="N549">
            <v>235541.81</v>
          </cell>
          <cell r="P549">
            <v>12425</v>
          </cell>
          <cell r="Q549">
            <v>2857.75</v>
          </cell>
          <cell r="R549">
            <v>4551</v>
          </cell>
          <cell r="S549">
            <v>2310</v>
          </cell>
          <cell r="T549">
            <v>223116.81</v>
          </cell>
          <cell r="U549">
            <v>51316.866300000002</v>
          </cell>
          <cell r="V549">
            <v>235541.81</v>
          </cell>
          <cell r="W549">
            <v>101.96615151515151</v>
          </cell>
          <cell r="X549">
            <v>54174.616300000002</v>
          </cell>
          <cell r="Y549" t="str">
            <v>2011</v>
          </cell>
          <cell r="Z549" t="str">
            <v>Q1</v>
          </cell>
          <cell r="AA549">
            <v>0</v>
          </cell>
          <cell r="AB549">
            <v>0</v>
          </cell>
          <cell r="AC549" t="str">
            <v>01905</v>
          </cell>
          <cell r="AD549" t="str">
            <v>Lynn Morris</v>
          </cell>
          <cell r="AE549">
            <v>0.23</v>
          </cell>
          <cell r="AF549">
            <v>0</v>
          </cell>
          <cell r="AG549">
            <v>0.23</v>
          </cell>
          <cell r="AH549" t="str">
            <v>Xcel</v>
          </cell>
          <cell r="AL549" t="b">
            <v>0</v>
          </cell>
          <cell r="AN549" t="str">
            <v>X</v>
          </cell>
        </row>
        <row r="550">
          <cell r="A550" t="str">
            <v>XcelFEB-11</v>
          </cell>
          <cell r="B550" t="b">
            <v>1</v>
          </cell>
          <cell r="C550">
            <v>2</v>
          </cell>
          <cell r="D550">
            <v>296</v>
          </cell>
          <cell r="E550" t="str">
            <v>Xcel</v>
          </cell>
          <cell r="F550" t="str">
            <v>2011 02</v>
          </cell>
          <cell r="G550" t="str">
            <v>FEB-11</v>
          </cell>
          <cell r="H550">
            <v>35930</v>
          </cell>
          <cell r="I550">
            <v>19181</v>
          </cell>
          <cell r="J550">
            <v>19477</v>
          </cell>
          <cell r="K550">
            <v>18895</v>
          </cell>
          <cell r="L550">
            <v>0.5420818257723351</v>
          </cell>
          <cell r="M550">
            <v>286</v>
          </cell>
          <cell r="N550">
            <v>277922.69</v>
          </cell>
          <cell r="P550">
            <v>23110.590000000004</v>
          </cell>
          <cell r="Q550">
            <v>5315.4357000000009</v>
          </cell>
          <cell r="R550">
            <v>5089</v>
          </cell>
          <cell r="S550">
            <v>2499</v>
          </cell>
          <cell r="T550">
            <v>254812.10000000027</v>
          </cell>
          <cell r="U550">
            <v>58606.783000000061</v>
          </cell>
          <cell r="V550">
            <v>277922.69000000029</v>
          </cell>
          <cell r="W550">
            <v>111.21356142456995</v>
          </cell>
          <cell r="X550">
            <v>63922.218700000056</v>
          </cell>
          <cell r="Y550" t="str">
            <v>2011</v>
          </cell>
          <cell r="Z550" t="str">
            <v>Q1</v>
          </cell>
          <cell r="AA550">
            <v>0</v>
          </cell>
          <cell r="AB550">
            <v>0</v>
          </cell>
          <cell r="AC550" t="str">
            <v>01905</v>
          </cell>
          <cell r="AD550" t="str">
            <v>Lynn Morris</v>
          </cell>
          <cell r="AE550">
            <v>0.23</v>
          </cell>
          <cell r="AF550">
            <v>0</v>
          </cell>
          <cell r="AG550">
            <v>0.23</v>
          </cell>
          <cell r="AH550" t="str">
            <v>Xcel</v>
          </cell>
          <cell r="AL550" t="b">
            <v>0</v>
          </cell>
          <cell r="AN550" t="str">
            <v>X</v>
          </cell>
        </row>
        <row r="551">
          <cell r="A551" t="str">
            <v>XcelMAR-11</v>
          </cell>
          <cell r="B551" t="b">
            <v>1</v>
          </cell>
          <cell r="C551">
            <v>3</v>
          </cell>
          <cell r="D551">
            <v>377</v>
          </cell>
          <cell r="E551" t="str">
            <v>Xcel</v>
          </cell>
          <cell r="F551" t="str">
            <v>2011 03</v>
          </cell>
          <cell r="G551" t="str">
            <v>MAR-11</v>
          </cell>
          <cell r="H551">
            <v>42731</v>
          </cell>
          <cell r="I551">
            <v>24161</v>
          </cell>
          <cell r="J551">
            <v>24538</v>
          </cell>
          <cell r="K551">
            <v>23736</v>
          </cell>
          <cell r="L551">
            <v>0.57424352343731722</v>
          </cell>
          <cell r="M551">
            <v>425</v>
          </cell>
          <cell r="N551">
            <v>334081.46000000002</v>
          </cell>
          <cell r="P551">
            <v>27268.240000000005</v>
          </cell>
          <cell r="Q551">
            <v>6271.695200000001</v>
          </cell>
          <cell r="R551">
            <v>5864</v>
          </cell>
          <cell r="S551">
            <v>3019</v>
          </cell>
          <cell r="T551">
            <v>306813.21999999991</v>
          </cell>
          <cell r="U551">
            <v>70567.040599999978</v>
          </cell>
          <cell r="V551">
            <v>334081.4599999999</v>
          </cell>
          <cell r="W551">
            <v>110.65964226565085</v>
          </cell>
          <cell r="X551">
            <v>76838.73579999998</v>
          </cell>
          <cell r="Y551" t="str">
            <v>2011</v>
          </cell>
          <cell r="Z551" t="str">
            <v>Q1</v>
          </cell>
          <cell r="AA551">
            <v>0</v>
          </cell>
          <cell r="AB551">
            <v>0</v>
          </cell>
          <cell r="AC551" t="str">
            <v>01905</v>
          </cell>
          <cell r="AD551" t="str">
            <v>Lynn Morris</v>
          </cell>
          <cell r="AE551">
            <v>0.23</v>
          </cell>
          <cell r="AF551">
            <v>0</v>
          </cell>
          <cell r="AG551">
            <v>0.23</v>
          </cell>
          <cell r="AH551" t="str">
            <v>Xcel</v>
          </cell>
          <cell r="AL551" t="b">
            <v>0</v>
          </cell>
          <cell r="AN551" t="str">
            <v>X</v>
          </cell>
        </row>
        <row r="552">
          <cell r="A552" t="str">
            <v>XcelAPR-11</v>
          </cell>
          <cell r="B552" t="b">
            <v>1</v>
          </cell>
          <cell r="C552">
            <v>4</v>
          </cell>
          <cell r="D552">
            <v>354</v>
          </cell>
          <cell r="E552" t="str">
            <v>Xcel</v>
          </cell>
          <cell r="F552" t="str">
            <v>2011 04</v>
          </cell>
          <cell r="G552" t="str">
            <v>APR-11</v>
          </cell>
          <cell r="H552">
            <v>43013</v>
          </cell>
          <cell r="I552">
            <v>23685</v>
          </cell>
          <cell r="J552">
            <v>24039</v>
          </cell>
          <cell r="K552">
            <v>23592</v>
          </cell>
          <cell r="L552">
            <v>0.55887754864808314</v>
          </cell>
          <cell r="M552">
            <v>93</v>
          </cell>
          <cell r="N552">
            <v>367081.42</v>
          </cell>
          <cell r="P552">
            <v>31036.300000000003</v>
          </cell>
          <cell r="Q552">
            <v>7138.3490000000011</v>
          </cell>
          <cell r="R552">
            <v>6363</v>
          </cell>
          <cell r="S552">
            <v>2920</v>
          </cell>
          <cell r="T552">
            <v>336045.11999999988</v>
          </cell>
          <cell r="U552">
            <v>77290.377599999978</v>
          </cell>
          <cell r="V552">
            <v>367081.41999999987</v>
          </cell>
          <cell r="W552">
            <v>125.7128150684931</v>
          </cell>
          <cell r="X552">
            <v>84428.72659999998</v>
          </cell>
          <cell r="Y552" t="str">
            <v>2011</v>
          </cell>
          <cell r="Z552" t="str">
            <v>Q2</v>
          </cell>
          <cell r="AA552">
            <v>0</v>
          </cell>
          <cell r="AB552">
            <v>0</v>
          </cell>
          <cell r="AC552" t="str">
            <v>01905</v>
          </cell>
          <cell r="AD552" t="str">
            <v>Lynn Morris</v>
          </cell>
          <cell r="AE552">
            <v>0.23</v>
          </cell>
          <cell r="AF552">
            <v>0</v>
          </cell>
          <cell r="AG552">
            <v>0.23</v>
          </cell>
          <cell r="AH552" t="str">
            <v>Xcel</v>
          </cell>
          <cell r="AL552" t="b">
            <v>0</v>
          </cell>
          <cell r="AN552" t="str">
            <v>X</v>
          </cell>
        </row>
        <row r="553">
          <cell r="A553" t="str">
            <v>XcelMAY-11</v>
          </cell>
          <cell r="B553" t="b">
            <v>1</v>
          </cell>
          <cell r="C553">
            <v>5</v>
          </cell>
          <cell r="D553">
            <v>580</v>
          </cell>
          <cell r="E553" t="str">
            <v>Xcel</v>
          </cell>
          <cell r="F553" t="str">
            <v>2011 05</v>
          </cell>
          <cell r="G553" t="str">
            <v>MAY-11</v>
          </cell>
          <cell r="H553">
            <v>50739</v>
          </cell>
          <cell r="I553">
            <v>29094</v>
          </cell>
          <cell r="J553">
            <v>29674</v>
          </cell>
          <cell r="K553">
            <v>28418</v>
          </cell>
          <cell r="L553">
            <v>0.58483612211513825</v>
          </cell>
          <cell r="M553">
            <v>676</v>
          </cell>
          <cell r="N553">
            <v>433560.98</v>
          </cell>
          <cell r="P553">
            <v>51374.239999999998</v>
          </cell>
          <cell r="Q553">
            <v>11816.075199999999</v>
          </cell>
          <cell r="R553">
            <v>7078</v>
          </cell>
          <cell r="S553">
            <v>3557</v>
          </cell>
          <cell r="T553">
            <v>382186.73999999993</v>
          </cell>
          <cell r="U553">
            <v>87902.950199999992</v>
          </cell>
          <cell r="V553">
            <v>433560.97999999992</v>
          </cell>
          <cell r="W553">
            <v>121.88950801236996</v>
          </cell>
          <cell r="X553">
            <v>96024.07</v>
          </cell>
          <cell r="Y553" t="str">
            <v>2011</v>
          </cell>
          <cell r="Z553" t="str">
            <v>Q2</v>
          </cell>
          <cell r="AA553">
            <v>0</v>
          </cell>
          <cell r="AB553">
            <v>0</v>
          </cell>
          <cell r="AC553" t="str">
            <v>01905</v>
          </cell>
          <cell r="AD553" t="str">
            <v>Lynn Morris</v>
          </cell>
          <cell r="AE553">
            <v>0.23</v>
          </cell>
          <cell r="AF553">
            <v>0</v>
          </cell>
          <cell r="AG553">
            <v>0.23</v>
          </cell>
          <cell r="AH553" t="str">
            <v>Xcel</v>
          </cell>
          <cell r="AL553" t="b">
            <v>0</v>
          </cell>
          <cell r="AN553" t="str">
            <v>X</v>
          </cell>
        </row>
        <row r="554">
          <cell r="A554" t="str">
            <v>XcelJUN-11</v>
          </cell>
          <cell r="B554" t="b">
            <v>1</v>
          </cell>
          <cell r="C554">
            <v>6</v>
          </cell>
          <cell r="D554">
            <v>627</v>
          </cell>
          <cell r="E554" t="str">
            <v>Xcel</v>
          </cell>
          <cell r="F554" t="str">
            <v>2011 06</v>
          </cell>
          <cell r="G554" t="str">
            <v>JUN-11</v>
          </cell>
          <cell r="H554">
            <v>50246</v>
          </cell>
          <cell r="I554">
            <v>32044</v>
          </cell>
          <cell r="J554">
            <v>32671</v>
          </cell>
          <cell r="K554">
            <v>31622</v>
          </cell>
          <cell r="L554">
            <v>0.65022091310751107</v>
          </cell>
          <cell r="M554">
            <v>422</v>
          </cell>
          <cell r="N554">
            <v>519922.64</v>
          </cell>
          <cell r="P554">
            <v>93408.01999999999</v>
          </cell>
          <cell r="Q554">
            <v>21483.844599999997</v>
          </cell>
          <cell r="R554">
            <v>7688</v>
          </cell>
          <cell r="S554">
            <v>3970</v>
          </cell>
          <cell r="T554">
            <v>426514.62</v>
          </cell>
          <cell r="U554">
            <v>98098.362600000008</v>
          </cell>
          <cell r="V554">
            <v>519922.64</v>
          </cell>
          <cell r="W554">
            <v>130.96288161209068</v>
          </cell>
          <cell r="X554">
            <v>119582.2072</v>
          </cell>
          <cell r="Y554" t="str">
            <v>2011</v>
          </cell>
          <cell r="Z554" t="str">
            <v>Q2</v>
          </cell>
          <cell r="AA554">
            <v>0</v>
          </cell>
          <cell r="AB554">
            <v>0</v>
          </cell>
          <cell r="AC554" t="str">
            <v>01905</v>
          </cell>
          <cell r="AD554" t="str">
            <v>Lynn Morris</v>
          </cell>
          <cell r="AE554">
            <v>0.23</v>
          </cell>
          <cell r="AF554">
            <v>0</v>
          </cell>
          <cell r="AG554">
            <v>0.23</v>
          </cell>
          <cell r="AH554" t="str">
            <v>Xcel</v>
          </cell>
          <cell r="AL554" t="b">
            <v>0</v>
          </cell>
          <cell r="AN554" t="str">
            <v>X</v>
          </cell>
        </row>
        <row r="555">
          <cell r="A555" t="str">
            <v>XcelJUL-11</v>
          </cell>
          <cell r="B555" t="b">
            <v>1</v>
          </cell>
          <cell r="C555">
            <v>7</v>
          </cell>
          <cell r="D555">
            <v>654</v>
          </cell>
          <cell r="E555" t="str">
            <v>Xcel</v>
          </cell>
          <cell r="F555" t="str">
            <v>2011 07</v>
          </cell>
          <cell r="G555" t="str">
            <v>JUL-11</v>
          </cell>
          <cell r="H555">
            <v>53872</v>
          </cell>
          <cell r="I555">
            <v>32337</v>
          </cell>
          <cell r="J555">
            <v>32991</v>
          </cell>
          <cell r="K555">
            <v>30984</v>
          </cell>
          <cell r="L555">
            <v>0.6123960498960499</v>
          </cell>
          <cell r="M555">
            <v>1353</v>
          </cell>
          <cell r="N555">
            <v>471166.52</v>
          </cell>
          <cell r="P555">
            <v>20346</v>
          </cell>
          <cell r="Q555">
            <v>4679.58</v>
          </cell>
          <cell r="R555">
            <v>6852</v>
          </cell>
          <cell r="S555">
            <v>3700</v>
          </cell>
          <cell r="T555">
            <v>450820.52000000014</v>
          </cell>
          <cell r="U555">
            <v>103688.71960000004</v>
          </cell>
          <cell r="V555">
            <v>471166.52000000014</v>
          </cell>
          <cell r="W555">
            <v>127.34230270270274</v>
          </cell>
          <cell r="X555">
            <v>108368.29960000004</v>
          </cell>
          <cell r="Y555" t="str">
            <v>2011</v>
          </cell>
          <cell r="Z555" t="str">
            <v>Q3</v>
          </cell>
          <cell r="AA555">
            <v>0</v>
          </cell>
          <cell r="AB555">
            <v>0</v>
          </cell>
          <cell r="AC555" t="str">
            <v>01905</v>
          </cell>
          <cell r="AD555" t="str">
            <v>Lynn Morris</v>
          </cell>
          <cell r="AE555">
            <v>0.23</v>
          </cell>
          <cell r="AF555">
            <v>0</v>
          </cell>
          <cell r="AG555">
            <v>0.23</v>
          </cell>
          <cell r="AH555" t="str">
            <v>Xcel</v>
          </cell>
          <cell r="AL555" t="b">
            <v>0</v>
          </cell>
          <cell r="AN555" t="str">
            <v>X</v>
          </cell>
        </row>
        <row r="556">
          <cell r="A556" t="str">
            <v>Xcel WebJAN-11</v>
          </cell>
          <cell r="B556" t="b">
            <v>1</v>
          </cell>
          <cell r="C556">
            <v>1</v>
          </cell>
          <cell r="D556">
            <v>0</v>
          </cell>
          <cell r="E556" t="str">
            <v>Xcel Web</v>
          </cell>
          <cell r="F556" t="str">
            <v>2011 01</v>
          </cell>
          <cell r="G556" t="str">
            <v>JAN-11</v>
          </cell>
          <cell r="H556">
            <v>0</v>
          </cell>
          <cell r="I556">
            <v>3</v>
          </cell>
          <cell r="J556">
            <v>3</v>
          </cell>
          <cell r="K556">
            <v>3</v>
          </cell>
          <cell r="L556">
            <v>0</v>
          </cell>
          <cell r="M556">
            <v>0</v>
          </cell>
          <cell r="N556">
            <v>348.91</v>
          </cell>
          <cell r="P556">
            <v>0</v>
          </cell>
          <cell r="Q556">
            <v>0</v>
          </cell>
          <cell r="R556">
            <v>2</v>
          </cell>
          <cell r="S556">
            <v>5</v>
          </cell>
          <cell r="T556">
            <v>348.91</v>
          </cell>
          <cell r="U556">
            <v>80.249300000000005</v>
          </cell>
          <cell r="V556">
            <v>348.91</v>
          </cell>
          <cell r="W556">
            <v>69.782000000000011</v>
          </cell>
          <cell r="X556">
            <v>80.249300000000005</v>
          </cell>
          <cell r="Y556" t="str">
            <v>2011</v>
          </cell>
          <cell r="Z556" t="str">
            <v>Q1</v>
          </cell>
          <cell r="AA556">
            <v>0</v>
          </cell>
          <cell r="AB556">
            <v>0</v>
          </cell>
          <cell r="AC556" t="str">
            <v>01906</v>
          </cell>
          <cell r="AD556" t="str">
            <v>Lynn Morris</v>
          </cell>
          <cell r="AE556">
            <v>0.23</v>
          </cell>
          <cell r="AF556">
            <v>0</v>
          </cell>
          <cell r="AG556">
            <v>0.23</v>
          </cell>
          <cell r="AH556" t="str">
            <v>Xcel</v>
          </cell>
          <cell r="AL556" t="b">
            <v>0</v>
          </cell>
          <cell r="AN556" t="str">
            <v>X</v>
          </cell>
        </row>
        <row r="557">
          <cell r="A557" t="str">
            <v>Xcel WebFEB-11</v>
          </cell>
          <cell r="B557" t="b">
            <v>1</v>
          </cell>
          <cell r="C557">
            <v>2</v>
          </cell>
          <cell r="D557">
            <v>0</v>
          </cell>
          <cell r="E557" t="str">
            <v>Xcel Web</v>
          </cell>
          <cell r="F557" t="str">
            <v>2011 02</v>
          </cell>
          <cell r="G557" t="str">
            <v>FEB-11</v>
          </cell>
          <cell r="H557">
            <v>0</v>
          </cell>
          <cell r="I557">
            <v>7</v>
          </cell>
          <cell r="J557">
            <v>7</v>
          </cell>
          <cell r="K557">
            <v>7</v>
          </cell>
          <cell r="L557">
            <v>0</v>
          </cell>
          <cell r="M557">
            <v>0</v>
          </cell>
          <cell r="N557">
            <v>291.98</v>
          </cell>
          <cell r="P557">
            <v>1.5</v>
          </cell>
          <cell r="Q557">
            <v>0</v>
          </cell>
          <cell r="R557">
            <v>1</v>
          </cell>
          <cell r="S557">
            <v>3</v>
          </cell>
          <cell r="T557">
            <v>290.47999999999996</v>
          </cell>
          <cell r="U557">
            <v>66.810399999999987</v>
          </cell>
          <cell r="V557">
            <v>291.97999999999996</v>
          </cell>
          <cell r="W557">
            <v>97.326666666666654</v>
          </cell>
          <cell r="X557">
            <v>66.810399999999987</v>
          </cell>
          <cell r="Y557" t="str">
            <v>2011</v>
          </cell>
          <cell r="Z557" t="str">
            <v>Q1</v>
          </cell>
          <cell r="AA557">
            <v>0</v>
          </cell>
          <cell r="AB557">
            <v>0</v>
          </cell>
          <cell r="AC557" t="str">
            <v>01906</v>
          </cell>
          <cell r="AD557" t="str">
            <v>Lynn Morris</v>
          </cell>
          <cell r="AE557">
            <v>0.23</v>
          </cell>
          <cell r="AF557">
            <v>0</v>
          </cell>
          <cell r="AG557">
            <v>0.23</v>
          </cell>
          <cell r="AH557" t="str">
            <v>Xcel</v>
          </cell>
          <cell r="AL557" t="b">
            <v>0</v>
          </cell>
          <cell r="AN557" t="str">
            <v>X</v>
          </cell>
        </row>
        <row r="558">
          <cell r="A558" t="str">
            <v>Xcel WebMAR-11</v>
          </cell>
          <cell r="B558" t="b">
            <v>1</v>
          </cell>
          <cell r="C558">
            <v>3</v>
          </cell>
          <cell r="D558">
            <v>0</v>
          </cell>
          <cell r="E558" t="str">
            <v>Xcel Web</v>
          </cell>
          <cell r="F558" t="str">
            <v>2011 03</v>
          </cell>
          <cell r="G558" t="str">
            <v>MAR-11</v>
          </cell>
          <cell r="H558">
            <v>0</v>
          </cell>
          <cell r="I558">
            <v>8</v>
          </cell>
          <cell r="J558">
            <v>8</v>
          </cell>
          <cell r="K558">
            <v>8</v>
          </cell>
          <cell r="L558">
            <v>0</v>
          </cell>
          <cell r="M558">
            <v>0</v>
          </cell>
          <cell r="N558">
            <v>563.42999999999995</v>
          </cell>
          <cell r="P558">
            <v>1.5</v>
          </cell>
          <cell r="Q558">
            <v>0</v>
          </cell>
          <cell r="R558">
            <v>3</v>
          </cell>
          <cell r="S558">
            <v>4</v>
          </cell>
          <cell r="T558">
            <v>561.93000000000006</v>
          </cell>
          <cell r="U558">
            <v>129.24390000000002</v>
          </cell>
          <cell r="V558">
            <v>563.43000000000006</v>
          </cell>
          <cell r="W558">
            <v>140.85750000000002</v>
          </cell>
          <cell r="X558">
            <v>129.59</v>
          </cell>
          <cell r="Y558" t="str">
            <v>2011</v>
          </cell>
          <cell r="Z558" t="str">
            <v>Q1</v>
          </cell>
          <cell r="AA558">
            <v>0</v>
          </cell>
          <cell r="AB558">
            <v>0</v>
          </cell>
          <cell r="AC558" t="str">
            <v>01906</v>
          </cell>
          <cell r="AD558" t="str">
            <v>Lynn Morris</v>
          </cell>
          <cell r="AE558">
            <v>0.23</v>
          </cell>
          <cell r="AF558">
            <v>0</v>
          </cell>
          <cell r="AG558">
            <v>0.23</v>
          </cell>
          <cell r="AH558" t="str">
            <v>Xcel</v>
          </cell>
          <cell r="AL558" t="b">
            <v>0</v>
          </cell>
          <cell r="AN558" t="str">
            <v>X</v>
          </cell>
        </row>
        <row r="559">
          <cell r="A559" t="str">
            <v>Xcel WebAPR-11</v>
          </cell>
          <cell r="B559" t="b">
            <v>1</v>
          </cell>
          <cell r="C559">
            <v>4</v>
          </cell>
          <cell r="D559">
            <v>0</v>
          </cell>
          <cell r="E559" t="str">
            <v>Xcel Web</v>
          </cell>
          <cell r="F559" t="str">
            <v>2011 04</v>
          </cell>
          <cell r="G559" t="str">
            <v>APR-11</v>
          </cell>
          <cell r="H559">
            <v>0</v>
          </cell>
          <cell r="I559">
            <v>8</v>
          </cell>
          <cell r="J559">
            <v>8</v>
          </cell>
          <cell r="K559">
            <v>8</v>
          </cell>
          <cell r="L559">
            <v>0</v>
          </cell>
          <cell r="M559">
            <v>0</v>
          </cell>
          <cell r="N559">
            <v>688.25</v>
          </cell>
          <cell r="P559">
            <v>3</v>
          </cell>
          <cell r="Q559">
            <v>0</v>
          </cell>
          <cell r="R559">
            <v>5</v>
          </cell>
          <cell r="S559">
            <v>7</v>
          </cell>
          <cell r="T559">
            <v>685.25</v>
          </cell>
          <cell r="U559">
            <v>157.60750000000002</v>
          </cell>
          <cell r="V559">
            <v>688.25</v>
          </cell>
          <cell r="W559">
            <v>98.321428571428569</v>
          </cell>
          <cell r="X559">
            <v>158.30000000000001</v>
          </cell>
          <cell r="Y559" t="str">
            <v>2011</v>
          </cell>
          <cell r="Z559" t="str">
            <v>Q2</v>
          </cell>
          <cell r="AA559">
            <v>0</v>
          </cell>
          <cell r="AB559">
            <v>0</v>
          </cell>
          <cell r="AC559" t="str">
            <v>01906</v>
          </cell>
          <cell r="AD559" t="str">
            <v>Lynn Morris</v>
          </cell>
          <cell r="AE559">
            <v>0.23</v>
          </cell>
          <cell r="AF559">
            <v>0</v>
          </cell>
          <cell r="AG559">
            <v>0.23</v>
          </cell>
          <cell r="AH559" t="str">
            <v>Xcel</v>
          </cell>
          <cell r="AL559" t="b">
            <v>0</v>
          </cell>
          <cell r="AN559" t="str">
            <v>X</v>
          </cell>
        </row>
        <row r="560">
          <cell r="A560" t="str">
            <v>Xcel WebMAY-11</v>
          </cell>
          <cell r="B560" t="b">
            <v>1</v>
          </cell>
          <cell r="C560">
            <v>5</v>
          </cell>
          <cell r="D560">
            <v>0</v>
          </cell>
          <cell r="E560" t="str">
            <v>Xcel Web</v>
          </cell>
          <cell r="F560" t="str">
            <v>2011 05</v>
          </cell>
          <cell r="G560" t="str">
            <v>MAY-11</v>
          </cell>
          <cell r="H560">
            <v>0</v>
          </cell>
          <cell r="I560">
            <v>13</v>
          </cell>
          <cell r="J560">
            <v>13</v>
          </cell>
          <cell r="K560">
            <v>13</v>
          </cell>
          <cell r="L560">
            <v>0</v>
          </cell>
          <cell r="M560">
            <v>0</v>
          </cell>
          <cell r="N560">
            <v>684.98</v>
          </cell>
          <cell r="P560">
            <v>6.95</v>
          </cell>
          <cell r="Q560">
            <v>0</v>
          </cell>
          <cell r="R560">
            <v>7</v>
          </cell>
          <cell r="S560">
            <v>6</v>
          </cell>
          <cell r="T560">
            <v>678.03000000000009</v>
          </cell>
          <cell r="U560">
            <v>155.94690000000003</v>
          </cell>
          <cell r="V560">
            <v>684.98000000000013</v>
          </cell>
          <cell r="W560">
            <v>114.16333333333336</v>
          </cell>
          <cell r="X560">
            <v>157.55000000000001</v>
          </cell>
          <cell r="Y560" t="str">
            <v>2011</v>
          </cell>
          <cell r="Z560" t="str">
            <v>Q2</v>
          </cell>
          <cell r="AA560">
            <v>0</v>
          </cell>
          <cell r="AB560">
            <v>0</v>
          </cell>
          <cell r="AC560" t="str">
            <v>01906</v>
          </cell>
          <cell r="AD560" t="str">
            <v>Lynn Morris</v>
          </cell>
          <cell r="AE560">
            <v>0.23</v>
          </cell>
          <cell r="AF560">
            <v>0</v>
          </cell>
          <cell r="AG560">
            <v>0.23</v>
          </cell>
          <cell r="AH560" t="str">
            <v>Xcel</v>
          </cell>
          <cell r="AL560" t="b">
            <v>0</v>
          </cell>
          <cell r="AN560" t="str">
            <v>X</v>
          </cell>
        </row>
        <row r="561">
          <cell r="A561" t="str">
            <v>Xcel WebJUN-11</v>
          </cell>
          <cell r="B561" t="b">
            <v>1</v>
          </cell>
          <cell r="C561">
            <v>6</v>
          </cell>
          <cell r="D561">
            <v>0</v>
          </cell>
          <cell r="E561" t="str">
            <v>Xcel Web</v>
          </cell>
          <cell r="F561" t="str">
            <v>2011 06</v>
          </cell>
          <cell r="G561" t="str">
            <v>JUN-11</v>
          </cell>
          <cell r="H561">
            <v>0</v>
          </cell>
          <cell r="I561">
            <v>2</v>
          </cell>
          <cell r="J561">
            <v>2</v>
          </cell>
          <cell r="K561">
            <v>2</v>
          </cell>
          <cell r="L561">
            <v>0</v>
          </cell>
          <cell r="M561">
            <v>0</v>
          </cell>
          <cell r="N561">
            <v>334.58</v>
          </cell>
          <cell r="P561">
            <v>6</v>
          </cell>
          <cell r="Q561">
            <v>0</v>
          </cell>
          <cell r="R561">
            <v>3</v>
          </cell>
          <cell r="S561">
            <v>2</v>
          </cell>
          <cell r="T561">
            <v>328.58</v>
          </cell>
          <cell r="U561">
            <v>75.573400000000007</v>
          </cell>
          <cell r="V561">
            <v>334.58</v>
          </cell>
          <cell r="W561">
            <v>167.29</v>
          </cell>
          <cell r="X561">
            <v>76.95</v>
          </cell>
          <cell r="Y561" t="str">
            <v>2011</v>
          </cell>
          <cell r="Z561" t="str">
            <v>Q2</v>
          </cell>
          <cell r="AA561">
            <v>0</v>
          </cell>
          <cell r="AB561">
            <v>0</v>
          </cell>
          <cell r="AC561" t="str">
            <v>01906</v>
          </cell>
          <cell r="AD561" t="str">
            <v>Lynn Morris</v>
          </cell>
          <cell r="AE561">
            <v>0.23</v>
          </cell>
          <cell r="AF561">
            <v>0</v>
          </cell>
          <cell r="AG561">
            <v>0.23</v>
          </cell>
          <cell r="AH561" t="str">
            <v>Xcel</v>
          </cell>
          <cell r="AL561" t="b">
            <v>0</v>
          </cell>
          <cell r="AN561" t="str">
            <v>X</v>
          </cell>
        </row>
        <row r="562">
          <cell r="A562" t="str">
            <v>Xcel WebJUL-11</v>
          </cell>
          <cell r="B562" t="b">
            <v>1</v>
          </cell>
          <cell r="C562">
            <v>7</v>
          </cell>
          <cell r="D562">
            <v>0</v>
          </cell>
          <cell r="E562" t="str">
            <v>Xcel Web</v>
          </cell>
          <cell r="F562" t="str">
            <v>2011 07</v>
          </cell>
          <cell r="G562" t="str">
            <v>JUL-11</v>
          </cell>
          <cell r="H562">
            <v>0</v>
          </cell>
          <cell r="I562">
            <v>6</v>
          </cell>
          <cell r="J562">
            <v>6</v>
          </cell>
          <cell r="K562">
            <v>6</v>
          </cell>
          <cell r="L562">
            <v>0</v>
          </cell>
          <cell r="M562">
            <v>0</v>
          </cell>
          <cell r="N562">
            <v>367.86</v>
          </cell>
          <cell r="P562">
            <v>0</v>
          </cell>
          <cell r="Q562">
            <v>0</v>
          </cell>
          <cell r="R562">
            <v>1</v>
          </cell>
          <cell r="S562">
            <v>4</v>
          </cell>
          <cell r="T562">
            <v>367.85999999999996</v>
          </cell>
          <cell r="U562">
            <v>84.607799999999997</v>
          </cell>
          <cell r="V562">
            <v>367.85999999999996</v>
          </cell>
          <cell r="W562">
            <v>91.964999999999989</v>
          </cell>
          <cell r="X562">
            <v>84.607799999999997</v>
          </cell>
          <cell r="Y562" t="str">
            <v>2011</v>
          </cell>
          <cell r="Z562" t="str">
            <v>Q3</v>
          </cell>
          <cell r="AA562">
            <v>0</v>
          </cell>
          <cell r="AB562">
            <v>0</v>
          </cell>
          <cell r="AC562" t="str">
            <v>01906</v>
          </cell>
          <cell r="AD562" t="str">
            <v>Lynn Morris</v>
          </cell>
          <cell r="AE562">
            <v>0.23</v>
          </cell>
          <cell r="AF562">
            <v>0</v>
          </cell>
          <cell r="AG562">
            <v>0.23</v>
          </cell>
          <cell r="AH562" t="str">
            <v>Xcel</v>
          </cell>
          <cell r="AL562" t="b">
            <v>0</v>
          </cell>
          <cell r="AN562" t="str">
            <v>X</v>
          </cell>
        </row>
        <row r="563">
          <cell r="A563" t="str">
            <v>YahooJAN-11</v>
          </cell>
          <cell r="B563" t="b">
            <v>0</v>
          </cell>
          <cell r="C563">
            <v>1</v>
          </cell>
          <cell r="D563">
            <v>0</v>
          </cell>
          <cell r="E563" t="str">
            <v>Yahoo</v>
          </cell>
          <cell r="F563" t="str">
            <v>2011 01</v>
          </cell>
          <cell r="G563" t="str">
            <v>JAN-11</v>
          </cell>
          <cell r="H563">
            <v>0</v>
          </cell>
          <cell r="I563">
            <v>519</v>
          </cell>
          <cell r="J563">
            <v>519</v>
          </cell>
          <cell r="K563">
            <v>509</v>
          </cell>
          <cell r="L563">
            <v>0</v>
          </cell>
          <cell r="M563">
            <v>10</v>
          </cell>
          <cell r="N563">
            <v>3947.6</v>
          </cell>
          <cell r="P563">
            <v>0</v>
          </cell>
          <cell r="Q563">
            <v>0</v>
          </cell>
          <cell r="R563">
            <v>101</v>
          </cell>
          <cell r="S563">
            <v>63</v>
          </cell>
          <cell r="T563">
            <v>3947.5999999999995</v>
          </cell>
          <cell r="U563">
            <v>0</v>
          </cell>
          <cell r="V563">
            <v>3947.5999999999995</v>
          </cell>
          <cell r="W563">
            <v>62.660317460317451</v>
          </cell>
          <cell r="X563">
            <v>0</v>
          </cell>
          <cell r="Y563" t="str">
            <v>2011</v>
          </cell>
          <cell r="Z563" t="str">
            <v>Q1</v>
          </cell>
          <cell r="AA563">
            <v>0</v>
          </cell>
          <cell r="AB563">
            <v>0</v>
          </cell>
          <cell r="AC563" t="str">
            <v>03020</v>
          </cell>
          <cell r="AL563" t="b">
            <v>0</v>
          </cell>
        </row>
        <row r="564">
          <cell r="A564" t="str">
            <v>YahooFEB-11</v>
          </cell>
          <cell r="B564" t="b">
            <v>0</v>
          </cell>
          <cell r="C564">
            <v>2</v>
          </cell>
          <cell r="D564">
            <v>0</v>
          </cell>
          <cell r="E564" t="str">
            <v>Yahoo</v>
          </cell>
          <cell r="F564" t="str">
            <v>2011 02</v>
          </cell>
          <cell r="G564" t="str">
            <v>FEB-11</v>
          </cell>
          <cell r="H564">
            <v>0</v>
          </cell>
          <cell r="I564">
            <v>375</v>
          </cell>
          <cell r="J564">
            <v>375</v>
          </cell>
          <cell r="K564">
            <v>374</v>
          </cell>
          <cell r="L564">
            <v>0</v>
          </cell>
          <cell r="M564">
            <v>1</v>
          </cell>
          <cell r="N564">
            <v>2948.4</v>
          </cell>
          <cell r="P564">
            <v>68.97999999999999</v>
          </cell>
          <cell r="Q564">
            <v>0</v>
          </cell>
          <cell r="R564">
            <v>54</v>
          </cell>
          <cell r="S564">
            <v>43</v>
          </cell>
          <cell r="T564">
            <v>2879.4199999999996</v>
          </cell>
          <cell r="U564">
            <v>0</v>
          </cell>
          <cell r="V564">
            <v>2948.3999999999996</v>
          </cell>
          <cell r="W564">
            <v>68.567441860465109</v>
          </cell>
          <cell r="X564">
            <v>0</v>
          </cell>
          <cell r="Y564" t="str">
            <v>2011</v>
          </cell>
          <cell r="Z564" t="str">
            <v>Q1</v>
          </cell>
          <cell r="AA564">
            <v>0</v>
          </cell>
          <cell r="AB564">
            <v>0</v>
          </cell>
          <cell r="AC564" t="str">
            <v>03020</v>
          </cell>
          <cell r="AL564" t="b">
            <v>0</v>
          </cell>
        </row>
        <row r="565">
          <cell r="A565" t="str">
            <v>YahooMAR-11</v>
          </cell>
          <cell r="B565" t="b">
            <v>0</v>
          </cell>
          <cell r="C565">
            <v>3</v>
          </cell>
          <cell r="D565">
            <v>0</v>
          </cell>
          <cell r="E565" t="str">
            <v>Yahoo</v>
          </cell>
          <cell r="F565" t="str">
            <v>2011 03</v>
          </cell>
          <cell r="G565" t="str">
            <v>MAR-11</v>
          </cell>
          <cell r="H565">
            <v>0</v>
          </cell>
          <cell r="I565">
            <v>501</v>
          </cell>
          <cell r="J565">
            <v>501</v>
          </cell>
          <cell r="K565">
            <v>501</v>
          </cell>
          <cell r="L565">
            <v>0</v>
          </cell>
          <cell r="M565">
            <v>0</v>
          </cell>
          <cell r="N565">
            <v>3047.92</v>
          </cell>
          <cell r="P565">
            <v>55.5</v>
          </cell>
          <cell r="Q565">
            <v>0</v>
          </cell>
          <cell r="R565">
            <v>60</v>
          </cell>
          <cell r="S565">
            <v>47</v>
          </cell>
          <cell r="T565">
            <v>2992.4200000000005</v>
          </cell>
          <cell r="U565">
            <v>0</v>
          </cell>
          <cell r="V565">
            <v>3047.9200000000005</v>
          </cell>
          <cell r="W565">
            <v>64.849361702127666</v>
          </cell>
          <cell r="X565">
            <v>0</v>
          </cell>
          <cell r="Y565" t="str">
            <v>2011</v>
          </cell>
          <cell r="Z565" t="str">
            <v>Q1</v>
          </cell>
          <cell r="AA565">
            <v>0</v>
          </cell>
          <cell r="AB565">
            <v>0</v>
          </cell>
          <cell r="AC565" t="str">
            <v>03020</v>
          </cell>
          <cell r="AL565" t="b">
            <v>0</v>
          </cell>
        </row>
        <row r="566">
          <cell r="A566" t="str">
            <v>YahooAPR-11</v>
          </cell>
          <cell r="B566" t="b">
            <v>0</v>
          </cell>
          <cell r="C566">
            <v>4</v>
          </cell>
          <cell r="D566">
            <v>0</v>
          </cell>
          <cell r="E566" t="str">
            <v>Yahoo</v>
          </cell>
          <cell r="F566" t="str">
            <v>2011 04</v>
          </cell>
          <cell r="G566" t="str">
            <v>APR-11</v>
          </cell>
          <cell r="H566">
            <v>0</v>
          </cell>
          <cell r="I566">
            <v>1034</v>
          </cell>
          <cell r="J566">
            <v>1034</v>
          </cell>
          <cell r="K566">
            <v>1014</v>
          </cell>
          <cell r="L566">
            <v>0</v>
          </cell>
          <cell r="M566">
            <v>20</v>
          </cell>
          <cell r="N566">
            <v>7155.36</v>
          </cell>
          <cell r="P566">
            <v>132</v>
          </cell>
          <cell r="Q566">
            <v>0</v>
          </cell>
          <cell r="R566">
            <v>135</v>
          </cell>
          <cell r="S566">
            <v>81</v>
          </cell>
          <cell r="T566">
            <v>7023.36</v>
          </cell>
          <cell r="U566">
            <v>0</v>
          </cell>
          <cell r="V566">
            <v>7155.36</v>
          </cell>
          <cell r="W566">
            <v>88.337777777777774</v>
          </cell>
          <cell r="X566">
            <v>0</v>
          </cell>
          <cell r="Y566" t="str">
            <v>2011</v>
          </cell>
          <cell r="Z566" t="str">
            <v>Q2</v>
          </cell>
          <cell r="AA566">
            <v>0</v>
          </cell>
          <cell r="AB566">
            <v>0</v>
          </cell>
          <cell r="AC566" t="str">
            <v>03020</v>
          </cell>
          <cell r="AL566" t="b">
            <v>0</v>
          </cell>
        </row>
        <row r="567">
          <cell r="A567" t="str">
            <v>YahooMAY-11</v>
          </cell>
          <cell r="B567" t="b">
            <v>0</v>
          </cell>
          <cell r="C567">
            <v>5</v>
          </cell>
          <cell r="D567">
            <v>0</v>
          </cell>
          <cell r="E567" t="str">
            <v>Yahoo</v>
          </cell>
          <cell r="F567" t="str">
            <v>2011 05</v>
          </cell>
          <cell r="G567" t="str">
            <v>MAY-11</v>
          </cell>
          <cell r="H567">
            <v>0</v>
          </cell>
          <cell r="I567">
            <v>746</v>
          </cell>
          <cell r="J567">
            <v>746</v>
          </cell>
          <cell r="K567">
            <v>463</v>
          </cell>
          <cell r="L567">
            <v>0</v>
          </cell>
          <cell r="M567">
            <v>283</v>
          </cell>
          <cell r="N567">
            <v>3584.93</v>
          </cell>
          <cell r="P567">
            <v>32.840000000000003</v>
          </cell>
          <cell r="Q567">
            <v>0</v>
          </cell>
          <cell r="R567">
            <v>71</v>
          </cell>
          <cell r="S567">
            <v>74</v>
          </cell>
          <cell r="T567">
            <v>3552.0899999999997</v>
          </cell>
          <cell r="U567">
            <v>0</v>
          </cell>
          <cell r="V567">
            <v>3584.93</v>
          </cell>
          <cell r="W567">
            <v>48.445</v>
          </cell>
          <cell r="X567">
            <v>0</v>
          </cell>
          <cell r="Y567" t="str">
            <v>2011</v>
          </cell>
          <cell r="Z567" t="str">
            <v>Q2</v>
          </cell>
          <cell r="AA567">
            <v>0</v>
          </cell>
          <cell r="AB567">
            <v>0</v>
          </cell>
          <cell r="AC567" t="str">
            <v>03020</v>
          </cell>
          <cell r="AL567" t="b">
            <v>0</v>
          </cell>
        </row>
        <row r="568">
          <cell r="A568" t="str">
            <v>YahooJUN-11</v>
          </cell>
          <cell r="B568" t="b">
            <v>0</v>
          </cell>
          <cell r="C568">
            <v>6</v>
          </cell>
          <cell r="D568">
            <v>0</v>
          </cell>
          <cell r="E568" t="str">
            <v>Yahoo</v>
          </cell>
          <cell r="F568" t="str">
            <v>2011 06</v>
          </cell>
          <cell r="G568" t="str">
            <v>JUN-11</v>
          </cell>
          <cell r="H568">
            <v>0</v>
          </cell>
          <cell r="I568">
            <v>491</v>
          </cell>
          <cell r="J568">
            <v>491</v>
          </cell>
          <cell r="K568">
            <v>329</v>
          </cell>
          <cell r="L568">
            <v>0</v>
          </cell>
          <cell r="M568">
            <v>162</v>
          </cell>
          <cell r="N568">
            <v>4149.63</v>
          </cell>
          <cell r="P568">
            <v>0</v>
          </cell>
          <cell r="Q568">
            <v>0</v>
          </cell>
          <cell r="R568">
            <v>51</v>
          </cell>
          <cell r="S568">
            <v>38</v>
          </cell>
          <cell r="T568">
            <v>4149.63</v>
          </cell>
          <cell r="U568">
            <v>0</v>
          </cell>
          <cell r="V568">
            <v>4149.63</v>
          </cell>
          <cell r="W568">
            <v>109.20078947368421</v>
          </cell>
          <cell r="X568">
            <v>0</v>
          </cell>
          <cell r="Y568" t="str">
            <v>2011</v>
          </cell>
          <cell r="Z568" t="str">
            <v>Q2</v>
          </cell>
          <cell r="AA568">
            <v>0</v>
          </cell>
          <cell r="AB568">
            <v>0</v>
          </cell>
          <cell r="AC568" t="str">
            <v>03020</v>
          </cell>
          <cell r="AL568" t="b">
            <v>0</v>
          </cell>
        </row>
        <row r="569">
          <cell r="A569" t="str">
            <v>YahooJUL-11</v>
          </cell>
          <cell r="B569" t="b">
            <v>0</v>
          </cell>
          <cell r="C569">
            <v>7</v>
          </cell>
          <cell r="D569">
            <v>0</v>
          </cell>
          <cell r="E569" t="str">
            <v>Yahoo</v>
          </cell>
          <cell r="F569" t="str">
            <v>2011 07</v>
          </cell>
          <cell r="G569" t="str">
            <v>JUL-11</v>
          </cell>
          <cell r="H569">
            <v>0</v>
          </cell>
          <cell r="I569">
            <v>900</v>
          </cell>
          <cell r="J569">
            <v>900</v>
          </cell>
          <cell r="K569">
            <v>540</v>
          </cell>
          <cell r="L569">
            <v>0</v>
          </cell>
          <cell r="M569">
            <v>360</v>
          </cell>
          <cell r="N569">
            <v>3822.72</v>
          </cell>
          <cell r="P569">
            <v>0</v>
          </cell>
          <cell r="Q569">
            <v>0</v>
          </cell>
          <cell r="R569">
            <v>54</v>
          </cell>
          <cell r="S569">
            <v>42</v>
          </cell>
          <cell r="T569">
            <v>3822.719999999998</v>
          </cell>
          <cell r="U569">
            <v>0</v>
          </cell>
          <cell r="V569">
            <v>3822.719999999998</v>
          </cell>
          <cell r="W569">
            <v>91.017142857142815</v>
          </cell>
          <cell r="X569">
            <v>0</v>
          </cell>
          <cell r="Y569" t="str">
            <v>2011</v>
          </cell>
          <cell r="Z569" t="str">
            <v>Q3</v>
          </cell>
          <cell r="AA569">
            <v>0</v>
          </cell>
          <cell r="AB569">
            <v>0</v>
          </cell>
          <cell r="AC569" t="str">
            <v>03020</v>
          </cell>
          <cell r="AL569" t="b">
            <v>0</v>
          </cell>
        </row>
        <row r="570">
          <cell r="A570" t="str">
            <v>Yahoo - SEOJAN-11</v>
          </cell>
          <cell r="B570" t="b">
            <v>0</v>
          </cell>
          <cell r="C570">
            <v>1</v>
          </cell>
          <cell r="D570">
            <v>0</v>
          </cell>
          <cell r="E570" t="str">
            <v>Yahoo - SEO</v>
          </cell>
          <cell r="F570" t="str">
            <v>2011 01</v>
          </cell>
          <cell r="G570" t="str">
            <v>JAN-11</v>
          </cell>
          <cell r="H570">
            <v>0</v>
          </cell>
          <cell r="I570">
            <v>163</v>
          </cell>
          <cell r="J570">
            <v>163</v>
          </cell>
          <cell r="K570">
            <v>160</v>
          </cell>
          <cell r="L570">
            <v>0</v>
          </cell>
          <cell r="M570">
            <v>3</v>
          </cell>
          <cell r="N570">
            <v>1752.38</v>
          </cell>
          <cell r="P570">
            <v>0</v>
          </cell>
          <cell r="Q570">
            <v>0</v>
          </cell>
          <cell r="R570">
            <v>31</v>
          </cell>
          <cell r="S570">
            <v>22</v>
          </cell>
          <cell r="T570">
            <v>1752.3800000000006</v>
          </cell>
          <cell r="U570">
            <v>0</v>
          </cell>
          <cell r="V570">
            <v>1752.3800000000006</v>
          </cell>
          <cell r="W570">
            <v>79.653636363636394</v>
          </cell>
          <cell r="X570">
            <v>0</v>
          </cell>
          <cell r="Y570" t="str">
            <v>2011</v>
          </cell>
          <cell r="Z570" t="str">
            <v>Q1</v>
          </cell>
          <cell r="AA570">
            <v>0</v>
          </cell>
          <cell r="AB570">
            <v>0</v>
          </cell>
          <cell r="AC570" t="str">
            <v>03021</v>
          </cell>
          <cell r="AL570" t="b">
            <v>0</v>
          </cell>
        </row>
        <row r="571">
          <cell r="A571" t="str">
            <v>Yahoo - SEOFEB-11</v>
          </cell>
          <cell r="B571" t="b">
            <v>0</v>
          </cell>
          <cell r="C571">
            <v>2</v>
          </cell>
          <cell r="D571">
            <v>0</v>
          </cell>
          <cell r="E571" t="str">
            <v>Yahoo - SEO</v>
          </cell>
          <cell r="F571" t="str">
            <v>2011 02</v>
          </cell>
          <cell r="G571" t="str">
            <v>FEB-11</v>
          </cell>
          <cell r="H571">
            <v>0</v>
          </cell>
          <cell r="I571">
            <v>143</v>
          </cell>
          <cell r="J571">
            <v>143</v>
          </cell>
          <cell r="K571">
            <v>142</v>
          </cell>
          <cell r="L571">
            <v>0</v>
          </cell>
          <cell r="M571">
            <v>1</v>
          </cell>
          <cell r="N571">
            <v>2703.98</v>
          </cell>
          <cell r="P571">
            <v>26.99</v>
          </cell>
          <cell r="Q571">
            <v>0</v>
          </cell>
          <cell r="R571">
            <v>22</v>
          </cell>
          <cell r="S571">
            <v>23</v>
          </cell>
          <cell r="T571">
            <v>2676.9899999999989</v>
          </cell>
          <cell r="U571">
            <v>0</v>
          </cell>
          <cell r="V571">
            <v>2703.9799999999987</v>
          </cell>
          <cell r="W571">
            <v>117.5643478260869</v>
          </cell>
          <cell r="X571">
            <v>0</v>
          </cell>
          <cell r="Y571" t="str">
            <v>2011</v>
          </cell>
          <cell r="Z571" t="str">
            <v>Q1</v>
          </cell>
          <cell r="AA571">
            <v>0</v>
          </cell>
          <cell r="AB571">
            <v>0</v>
          </cell>
          <cell r="AC571" t="str">
            <v>03021</v>
          </cell>
          <cell r="AL571" t="b">
            <v>0</v>
          </cell>
        </row>
        <row r="572">
          <cell r="A572" t="str">
            <v>Yahoo - SEOMAR-11</v>
          </cell>
          <cell r="B572" t="b">
            <v>0</v>
          </cell>
          <cell r="C572">
            <v>3</v>
          </cell>
          <cell r="D572">
            <v>0</v>
          </cell>
          <cell r="E572" t="str">
            <v>Yahoo - SEO</v>
          </cell>
          <cell r="F572" t="str">
            <v>2011 03</v>
          </cell>
          <cell r="G572" t="str">
            <v>MAR-11</v>
          </cell>
          <cell r="H572">
            <v>0</v>
          </cell>
          <cell r="I572">
            <v>248</v>
          </cell>
          <cell r="J572">
            <v>248</v>
          </cell>
          <cell r="K572">
            <v>248</v>
          </cell>
          <cell r="L572">
            <v>0</v>
          </cell>
          <cell r="M572">
            <v>0</v>
          </cell>
          <cell r="N572">
            <v>2811.04</v>
          </cell>
          <cell r="P572">
            <v>43.5</v>
          </cell>
          <cell r="Q572">
            <v>0</v>
          </cell>
          <cell r="R572">
            <v>48</v>
          </cell>
          <cell r="S572">
            <v>29</v>
          </cell>
          <cell r="T572">
            <v>2767.5400000000009</v>
          </cell>
          <cell r="U572">
            <v>0</v>
          </cell>
          <cell r="V572">
            <v>2811.0400000000009</v>
          </cell>
          <cell r="W572">
            <v>96.932413793103478</v>
          </cell>
          <cell r="X572">
            <v>0</v>
          </cell>
          <cell r="Y572" t="str">
            <v>2011</v>
          </cell>
          <cell r="Z572" t="str">
            <v>Q1</v>
          </cell>
          <cell r="AA572">
            <v>0</v>
          </cell>
          <cell r="AB572">
            <v>0</v>
          </cell>
          <cell r="AC572" t="str">
            <v>03021</v>
          </cell>
          <cell r="AL572" t="b">
            <v>0</v>
          </cell>
        </row>
        <row r="573">
          <cell r="A573" t="str">
            <v>Yahoo - SEOAPR-11</v>
          </cell>
          <cell r="B573" t="b">
            <v>0</v>
          </cell>
          <cell r="C573">
            <v>4</v>
          </cell>
          <cell r="D573">
            <v>0</v>
          </cell>
          <cell r="E573" t="str">
            <v>Yahoo - SEO</v>
          </cell>
          <cell r="F573" t="str">
            <v>2011 04</v>
          </cell>
          <cell r="G573" t="str">
            <v>APR-11</v>
          </cell>
          <cell r="H573">
            <v>0</v>
          </cell>
          <cell r="I573">
            <v>228</v>
          </cell>
          <cell r="J573">
            <v>228</v>
          </cell>
          <cell r="K573">
            <v>223</v>
          </cell>
          <cell r="L573">
            <v>0</v>
          </cell>
          <cell r="M573">
            <v>5</v>
          </cell>
          <cell r="N573">
            <v>3185.59</v>
          </cell>
          <cell r="P573">
            <v>34.5</v>
          </cell>
          <cell r="Q573">
            <v>0</v>
          </cell>
          <cell r="R573">
            <v>39</v>
          </cell>
          <cell r="S573">
            <v>31</v>
          </cell>
          <cell r="T573">
            <v>3151.0900000000011</v>
          </cell>
          <cell r="U573">
            <v>0</v>
          </cell>
          <cell r="V573">
            <v>3185.5900000000011</v>
          </cell>
          <cell r="W573">
            <v>102.76096774193552</v>
          </cell>
          <cell r="X573">
            <v>0</v>
          </cell>
          <cell r="Y573" t="str">
            <v>2011</v>
          </cell>
          <cell r="Z573" t="str">
            <v>Q2</v>
          </cell>
          <cell r="AA573">
            <v>0</v>
          </cell>
          <cell r="AB573">
            <v>0</v>
          </cell>
          <cell r="AC573" t="str">
            <v>03021</v>
          </cell>
          <cell r="AL573" t="b">
            <v>0</v>
          </cell>
        </row>
        <row r="574">
          <cell r="A574" t="str">
            <v>Yahoo - SEOMAY-11</v>
          </cell>
          <cell r="B574" t="b">
            <v>0</v>
          </cell>
          <cell r="C574">
            <v>5</v>
          </cell>
          <cell r="D574">
            <v>0</v>
          </cell>
          <cell r="E574" t="str">
            <v>Yahoo - SEO</v>
          </cell>
          <cell r="F574" t="str">
            <v>2011 05</v>
          </cell>
          <cell r="G574" t="str">
            <v>MAY-11</v>
          </cell>
          <cell r="H574">
            <v>0</v>
          </cell>
          <cell r="I574">
            <v>264</v>
          </cell>
          <cell r="J574">
            <v>264</v>
          </cell>
          <cell r="K574">
            <v>188</v>
          </cell>
          <cell r="L574">
            <v>0</v>
          </cell>
          <cell r="M574">
            <v>76</v>
          </cell>
          <cell r="N574">
            <v>2601.9299999999998</v>
          </cell>
          <cell r="P574">
            <v>37.74</v>
          </cell>
          <cell r="Q574">
            <v>0</v>
          </cell>
          <cell r="R574">
            <v>37</v>
          </cell>
          <cell r="S574">
            <v>27</v>
          </cell>
          <cell r="T574">
            <v>2564.1899999999991</v>
          </cell>
          <cell r="U574">
            <v>0</v>
          </cell>
          <cell r="V574">
            <v>2601.9299999999989</v>
          </cell>
          <cell r="W574">
            <v>96.367777777777732</v>
          </cell>
          <cell r="X574">
            <v>0</v>
          </cell>
          <cell r="Y574" t="str">
            <v>2011</v>
          </cell>
          <cell r="Z574" t="str">
            <v>Q2</v>
          </cell>
          <cell r="AA574">
            <v>0</v>
          </cell>
          <cell r="AB574">
            <v>0</v>
          </cell>
          <cell r="AC574" t="str">
            <v>03021</v>
          </cell>
          <cell r="AL574" t="b">
            <v>0</v>
          </cell>
        </row>
        <row r="575">
          <cell r="A575" t="str">
            <v>Yahoo - SEOJUN-11</v>
          </cell>
          <cell r="B575" t="b">
            <v>0</v>
          </cell>
          <cell r="C575">
            <v>6</v>
          </cell>
          <cell r="D575">
            <v>0</v>
          </cell>
          <cell r="E575" t="str">
            <v>Yahoo - SEO</v>
          </cell>
          <cell r="F575" t="str">
            <v>2011 06</v>
          </cell>
          <cell r="G575" t="str">
            <v>JUN-11</v>
          </cell>
          <cell r="H575">
            <v>0</v>
          </cell>
          <cell r="I575">
            <v>203</v>
          </cell>
          <cell r="J575">
            <v>203</v>
          </cell>
          <cell r="K575">
            <v>131</v>
          </cell>
          <cell r="L575">
            <v>0</v>
          </cell>
          <cell r="M575">
            <v>72</v>
          </cell>
          <cell r="N575">
            <v>4292.7700000000004</v>
          </cell>
          <cell r="P575">
            <v>6</v>
          </cell>
          <cell r="Q575">
            <v>0</v>
          </cell>
          <cell r="R575">
            <v>30</v>
          </cell>
          <cell r="S575">
            <v>41</v>
          </cell>
          <cell r="T575">
            <v>4286.7699999999986</v>
          </cell>
          <cell r="U575">
            <v>0</v>
          </cell>
          <cell r="V575">
            <v>4292.7699999999986</v>
          </cell>
          <cell r="W575">
            <v>104.70170731707314</v>
          </cell>
          <cell r="X575">
            <v>0</v>
          </cell>
          <cell r="Y575" t="str">
            <v>2011</v>
          </cell>
          <cell r="Z575" t="str">
            <v>Q2</v>
          </cell>
          <cell r="AA575">
            <v>0</v>
          </cell>
          <cell r="AB575">
            <v>0</v>
          </cell>
          <cell r="AC575" t="str">
            <v>03021</v>
          </cell>
          <cell r="AL575" t="b">
            <v>0</v>
          </cell>
        </row>
        <row r="576">
          <cell r="A576" t="str">
            <v>Yahoo - SEOJUL-11</v>
          </cell>
          <cell r="B576" t="b">
            <v>0</v>
          </cell>
          <cell r="C576">
            <v>7</v>
          </cell>
          <cell r="D576">
            <v>0</v>
          </cell>
          <cell r="E576" t="str">
            <v>Yahoo - SEO</v>
          </cell>
          <cell r="F576" t="str">
            <v>2011 07</v>
          </cell>
          <cell r="G576" t="str">
            <v>JUL-11</v>
          </cell>
          <cell r="H576">
            <v>0</v>
          </cell>
          <cell r="I576">
            <v>243</v>
          </cell>
          <cell r="J576">
            <v>243</v>
          </cell>
          <cell r="K576">
            <v>171</v>
          </cell>
          <cell r="L576">
            <v>0</v>
          </cell>
          <cell r="M576">
            <v>72</v>
          </cell>
          <cell r="N576">
            <v>1180.07</v>
          </cell>
          <cell r="P576">
            <v>0</v>
          </cell>
          <cell r="Q576">
            <v>0</v>
          </cell>
          <cell r="R576">
            <v>29</v>
          </cell>
          <cell r="S576">
            <v>19</v>
          </cell>
          <cell r="T576">
            <v>1180.07</v>
          </cell>
          <cell r="U576">
            <v>0</v>
          </cell>
          <cell r="V576">
            <v>1180.07</v>
          </cell>
          <cell r="W576">
            <v>62.108947368421049</v>
          </cell>
          <cell r="X576">
            <v>0</v>
          </cell>
          <cell r="Y576" t="str">
            <v>2011</v>
          </cell>
          <cell r="Z576" t="str">
            <v>Q3</v>
          </cell>
          <cell r="AA576">
            <v>0</v>
          </cell>
          <cell r="AB576">
            <v>0</v>
          </cell>
          <cell r="AC576" t="str">
            <v>03021</v>
          </cell>
          <cell r="AL576" t="b">
            <v>0</v>
          </cell>
        </row>
        <row r="577">
          <cell r="A577" t="str">
            <v>Zillow.comJAN-11</v>
          </cell>
          <cell r="B577" t="b">
            <v>0</v>
          </cell>
          <cell r="C577">
            <v>1</v>
          </cell>
          <cell r="D577">
            <v>0</v>
          </cell>
          <cell r="E577" t="str">
            <v>Zillow.com</v>
          </cell>
          <cell r="F577" t="str">
            <v>2011 01</v>
          </cell>
          <cell r="G577" t="str">
            <v>JAN-11</v>
          </cell>
          <cell r="H577">
            <v>0</v>
          </cell>
          <cell r="I577">
            <v>26</v>
          </cell>
          <cell r="J577">
            <v>26</v>
          </cell>
          <cell r="K577">
            <v>25</v>
          </cell>
          <cell r="L577">
            <v>0</v>
          </cell>
          <cell r="M577">
            <v>1</v>
          </cell>
          <cell r="N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  <cell r="U577">
            <v>0</v>
          </cell>
          <cell r="W577">
            <v>0</v>
          </cell>
          <cell r="X577">
            <v>0</v>
          </cell>
          <cell r="Y577" t="str">
            <v>2011</v>
          </cell>
          <cell r="Z577" t="str">
            <v>Q1</v>
          </cell>
          <cell r="AA577">
            <v>0</v>
          </cell>
          <cell r="AB577">
            <v>0</v>
          </cell>
          <cell r="AC577" t="str">
            <v>03040</v>
          </cell>
          <cell r="AL577" t="b">
            <v>0</v>
          </cell>
        </row>
        <row r="578">
          <cell r="A578" t="str">
            <v>Zillow.comFEB-11</v>
          </cell>
          <cell r="B578" t="b">
            <v>0</v>
          </cell>
          <cell r="C578">
            <v>2</v>
          </cell>
          <cell r="D578">
            <v>0</v>
          </cell>
          <cell r="E578" t="str">
            <v>Zillow.com</v>
          </cell>
          <cell r="F578" t="str">
            <v>2011 02</v>
          </cell>
          <cell r="G578" t="str">
            <v>FEB-11</v>
          </cell>
          <cell r="H578">
            <v>0</v>
          </cell>
          <cell r="I578">
            <v>27</v>
          </cell>
          <cell r="J578">
            <v>27</v>
          </cell>
          <cell r="K578">
            <v>27</v>
          </cell>
          <cell r="L578">
            <v>0</v>
          </cell>
          <cell r="M578">
            <v>0</v>
          </cell>
          <cell r="N578">
            <v>142.94</v>
          </cell>
          <cell r="P578">
            <v>0</v>
          </cell>
          <cell r="Q578">
            <v>0</v>
          </cell>
          <cell r="R578">
            <v>2</v>
          </cell>
          <cell r="S578">
            <v>2</v>
          </cell>
          <cell r="T578">
            <v>142.94</v>
          </cell>
          <cell r="U578">
            <v>0</v>
          </cell>
          <cell r="V578">
            <v>142.94</v>
          </cell>
          <cell r="W578">
            <v>71.47</v>
          </cell>
          <cell r="X578">
            <v>0</v>
          </cell>
          <cell r="Y578" t="str">
            <v>2011</v>
          </cell>
          <cell r="Z578" t="str">
            <v>Q1</v>
          </cell>
          <cell r="AA578">
            <v>0</v>
          </cell>
          <cell r="AB578">
            <v>0</v>
          </cell>
          <cell r="AC578" t="str">
            <v>03040</v>
          </cell>
          <cell r="AL578" t="b">
            <v>0</v>
          </cell>
        </row>
        <row r="579">
          <cell r="A579" t="str">
            <v>Zillow.comMAR-11</v>
          </cell>
          <cell r="B579" t="b">
            <v>0</v>
          </cell>
          <cell r="C579">
            <v>3</v>
          </cell>
          <cell r="D579">
            <v>0</v>
          </cell>
          <cell r="E579" t="str">
            <v>Zillow.com</v>
          </cell>
          <cell r="F579" t="str">
            <v>2011 03</v>
          </cell>
          <cell r="G579" t="str">
            <v>MAR-11</v>
          </cell>
          <cell r="H579">
            <v>0</v>
          </cell>
          <cell r="I579">
            <v>36</v>
          </cell>
          <cell r="J579">
            <v>36</v>
          </cell>
          <cell r="K579">
            <v>36</v>
          </cell>
          <cell r="L579">
            <v>0</v>
          </cell>
          <cell r="M579">
            <v>0</v>
          </cell>
          <cell r="N579">
            <v>-4.0999999999999996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  <cell r="T579">
            <v>-4.0999999999999996</v>
          </cell>
          <cell r="U579">
            <v>0</v>
          </cell>
          <cell r="V579">
            <v>-4.0999999999999996</v>
          </cell>
          <cell r="W579">
            <v>0</v>
          </cell>
          <cell r="X579">
            <v>0</v>
          </cell>
          <cell r="Y579" t="str">
            <v>2011</v>
          </cell>
          <cell r="Z579" t="str">
            <v>Q1</v>
          </cell>
          <cell r="AA579">
            <v>0</v>
          </cell>
          <cell r="AB579">
            <v>0</v>
          </cell>
          <cell r="AC579" t="str">
            <v>03040</v>
          </cell>
          <cell r="AL579" t="b">
            <v>0</v>
          </cell>
        </row>
        <row r="580">
          <cell r="A580" t="str">
            <v>Zillow.comAPR-11</v>
          </cell>
          <cell r="B580" t="b">
            <v>0</v>
          </cell>
          <cell r="C580">
            <v>4</v>
          </cell>
          <cell r="D580">
            <v>0</v>
          </cell>
          <cell r="E580" t="str">
            <v>Zillow.com</v>
          </cell>
          <cell r="F580" t="str">
            <v>2011 04</v>
          </cell>
          <cell r="G580" t="str">
            <v>APR-11</v>
          </cell>
          <cell r="H580">
            <v>0</v>
          </cell>
          <cell r="I580">
            <v>38</v>
          </cell>
          <cell r="J580">
            <v>38</v>
          </cell>
          <cell r="K580">
            <v>38</v>
          </cell>
          <cell r="L580">
            <v>0</v>
          </cell>
          <cell r="M580">
            <v>0</v>
          </cell>
          <cell r="N580">
            <v>116.33</v>
          </cell>
          <cell r="P580">
            <v>3</v>
          </cell>
          <cell r="Q580">
            <v>0</v>
          </cell>
          <cell r="R580">
            <v>2</v>
          </cell>
          <cell r="S580">
            <v>2</v>
          </cell>
          <cell r="T580">
            <v>113.33000000000001</v>
          </cell>
          <cell r="U580">
            <v>0</v>
          </cell>
          <cell r="V580">
            <v>116.33000000000001</v>
          </cell>
          <cell r="W580">
            <v>58.165000000000006</v>
          </cell>
          <cell r="X580">
            <v>0</v>
          </cell>
          <cell r="Y580" t="str">
            <v>2011</v>
          </cell>
          <cell r="Z580" t="str">
            <v>Q2</v>
          </cell>
          <cell r="AA580">
            <v>0</v>
          </cell>
          <cell r="AB580">
            <v>0</v>
          </cell>
          <cell r="AC580" t="str">
            <v>03040</v>
          </cell>
          <cell r="AL580" t="b">
            <v>0</v>
          </cell>
        </row>
        <row r="581">
          <cell r="A581" t="str">
            <v>Zillow.comMAY-11</v>
          </cell>
          <cell r="B581" t="b">
            <v>0</v>
          </cell>
          <cell r="C581">
            <v>5</v>
          </cell>
          <cell r="D581">
            <v>0</v>
          </cell>
          <cell r="E581" t="str">
            <v>Zillow.com</v>
          </cell>
          <cell r="F581" t="str">
            <v>2011 05</v>
          </cell>
          <cell r="G581" t="str">
            <v>MAY-11</v>
          </cell>
          <cell r="H581">
            <v>0</v>
          </cell>
          <cell r="I581">
            <v>40</v>
          </cell>
          <cell r="J581">
            <v>40</v>
          </cell>
          <cell r="K581">
            <v>40</v>
          </cell>
          <cell r="L581">
            <v>0</v>
          </cell>
          <cell r="M581">
            <v>0</v>
          </cell>
          <cell r="N581">
            <v>689.36</v>
          </cell>
          <cell r="P581">
            <v>0</v>
          </cell>
          <cell r="Q581">
            <v>0</v>
          </cell>
          <cell r="R581">
            <v>3</v>
          </cell>
          <cell r="S581">
            <v>2</v>
          </cell>
          <cell r="T581">
            <v>689.36000000000013</v>
          </cell>
          <cell r="U581">
            <v>0</v>
          </cell>
          <cell r="V581">
            <v>689.36000000000013</v>
          </cell>
          <cell r="W581">
            <v>344.68000000000006</v>
          </cell>
          <cell r="X581">
            <v>0</v>
          </cell>
          <cell r="Y581" t="str">
            <v>2011</v>
          </cell>
          <cell r="Z581" t="str">
            <v>Q2</v>
          </cell>
          <cell r="AA581">
            <v>0</v>
          </cell>
          <cell r="AB581">
            <v>0</v>
          </cell>
          <cell r="AC581" t="str">
            <v>03040</v>
          </cell>
          <cell r="AL581" t="b">
            <v>0</v>
          </cell>
        </row>
        <row r="582">
          <cell r="A582" t="str">
            <v>Zillow.comJUN-11</v>
          </cell>
          <cell r="B582" t="b">
            <v>0</v>
          </cell>
          <cell r="C582">
            <v>6</v>
          </cell>
          <cell r="D582">
            <v>0</v>
          </cell>
          <cell r="E582" t="str">
            <v>Zillow.com</v>
          </cell>
          <cell r="F582" t="str">
            <v>2011 06</v>
          </cell>
          <cell r="G582" t="str">
            <v>JUN-11</v>
          </cell>
          <cell r="H582">
            <v>0</v>
          </cell>
          <cell r="I582">
            <v>29</v>
          </cell>
          <cell r="J582">
            <v>29</v>
          </cell>
          <cell r="K582">
            <v>29</v>
          </cell>
          <cell r="L582">
            <v>0</v>
          </cell>
          <cell r="M582">
            <v>0</v>
          </cell>
          <cell r="N582">
            <v>22.16</v>
          </cell>
          <cell r="P582">
            <v>0</v>
          </cell>
          <cell r="Q582">
            <v>0</v>
          </cell>
          <cell r="R582">
            <v>4</v>
          </cell>
          <cell r="S582">
            <v>1</v>
          </cell>
          <cell r="T582">
            <v>22.159999999999979</v>
          </cell>
          <cell r="U582">
            <v>0</v>
          </cell>
          <cell r="V582">
            <v>22.159999999999979</v>
          </cell>
          <cell r="W582">
            <v>22.159999999999979</v>
          </cell>
          <cell r="X582">
            <v>0</v>
          </cell>
          <cell r="Y582" t="str">
            <v>2011</v>
          </cell>
          <cell r="Z582" t="str">
            <v>Q2</v>
          </cell>
          <cell r="AA582">
            <v>0</v>
          </cell>
          <cell r="AB582">
            <v>0</v>
          </cell>
          <cell r="AC582" t="str">
            <v>03040</v>
          </cell>
          <cell r="AL582" t="b">
            <v>0</v>
          </cell>
        </row>
        <row r="583">
          <cell r="A583" t="str">
            <v>Zillow.comJUL-11</v>
          </cell>
          <cell r="B583" t="b">
            <v>0</v>
          </cell>
          <cell r="C583">
            <v>7</v>
          </cell>
          <cell r="D583">
            <v>0</v>
          </cell>
          <cell r="E583" t="str">
            <v>Zillow.com</v>
          </cell>
          <cell r="F583" t="str">
            <v>2011 07</v>
          </cell>
          <cell r="G583" t="str">
            <v>JUL-11</v>
          </cell>
          <cell r="H583">
            <v>0</v>
          </cell>
          <cell r="I583">
            <v>33</v>
          </cell>
          <cell r="J583">
            <v>33</v>
          </cell>
          <cell r="K583">
            <v>33</v>
          </cell>
          <cell r="L583">
            <v>0</v>
          </cell>
          <cell r="M583">
            <v>0</v>
          </cell>
          <cell r="N583">
            <v>297.19</v>
          </cell>
          <cell r="P583">
            <v>0</v>
          </cell>
          <cell r="Q583">
            <v>0</v>
          </cell>
          <cell r="R583">
            <v>2</v>
          </cell>
          <cell r="S583">
            <v>3</v>
          </cell>
          <cell r="T583">
            <v>297.19</v>
          </cell>
          <cell r="U583">
            <v>0</v>
          </cell>
          <cell r="V583">
            <v>297.19</v>
          </cell>
          <cell r="W583">
            <v>99.063333333333333</v>
          </cell>
          <cell r="X583">
            <v>0</v>
          </cell>
          <cell r="Y583" t="str">
            <v>2011</v>
          </cell>
          <cell r="Z583" t="str">
            <v>Q3</v>
          </cell>
          <cell r="AA583">
            <v>0</v>
          </cell>
          <cell r="AB583">
            <v>0</v>
          </cell>
          <cell r="AC583" t="str">
            <v>03040</v>
          </cell>
          <cell r="AL583" t="b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34"/>
  <sheetViews>
    <sheetView zoomScale="85" zoomScaleSheetLayoutView="100" workbookViewId="0">
      <pane xSplit="3" ySplit="3" topLeftCell="I4" activePane="bottomRight" state="frozen"/>
      <selection activeCell="H23" sqref="H23"/>
      <selection pane="topRight" activeCell="H23" sqref="H23"/>
      <selection pane="bottomLeft" activeCell="H23" sqref="H23"/>
      <selection pane="bottomRight" activeCell="J23" sqref="J23"/>
    </sheetView>
  </sheetViews>
  <sheetFormatPr defaultRowHeight="12.75"/>
  <cols>
    <col min="1" max="1" width="3.7109375" style="33" customWidth="1"/>
    <col min="2" max="2" width="21" customWidth="1"/>
    <col min="3" max="3" width="35.7109375" customWidth="1"/>
    <col min="4" max="6" width="12.42578125" customWidth="1"/>
    <col min="7" max="7" width="11.42578125" customWidth="1"/>
    <col min="8" max="8" width="11.5703125" customWidth="1"/>
    <col min="9" max="9" width="11" customWidth="1"/>
    <col min="10" max="11" width="11.5703125" customWidth="1"/>
    <col min="12" max="12" width="11" customWidth="1"/>
    <col min="13" max="13" width="11.5703125" customWidth="1"/>
    <col min="14" max="14" width="14.28515625" customWidth="1"/>
    <col min="15" max="15" width="11.5703125" customWidth="1"/>
    <col min="16" max="16" width="11.140625" hidden="1" customWidth="1"/>
    <col min="17" max="17" width="13.5703125" hidden="1" customWidth="1"/>
    <col min="18" max="18" width="13.42578125" hidden="1" customWidth="1"/>
    <col min="19" max="19" width="11.5703125" hidden="1" customWidth="1"/>
    <col min="20" max="20" width="11.5703125" bestFit="1" customWidth="1"/>
  </cols>
  <sheetData>
    <row r="1" spans="1:20" ht="43.5" customHeight="1" thickBot="1">
      <c r="A1" s="131"/>
      <c r="B1" s="125"/>
      <c r="C1" s="125"/>
    </row>
    <row r="2" spans="1:20" ht="15.75">
      <c r="A2" s="3" t="s">
        <v>0</v>
      </c>
      <c r="B2" s="4"/>
      <c r="C2" s="4"/>
      <c r="D2" s="5" t="s">
        <v>1</v>
      </c>
      <c r="E2" s="5" t="s">
        <v>2</v>
      </c>
      <c r="F2" s="5" t="s">
        <v>3</v>
      </c>
      <c r="G2" s="6" t="s">
        <v>60</v>
      </c>
      <c r="H2" s="5" t="s">
        <v>31</v>
      </c>
      <c r="I2" s="5" t="s">
        <v>33</v>
      </c>
      <c r="J2" s="5" t="s">
        <v>35</v>
      </c>
      <c r="K2" s="6" t="s">
        <v>61</v>
      </c>
      <c r="L2" s="5" t="s">
        <v>43</v>
      </c>
      <c r="M2" s="5" t="s">
        <v>44</v>
      </c>
      <c r="N2" s="5" t="s">
        <v>45</v>
      </c>
      <c r="O2" s="6" t="s">
        <v>62</v>
      </c>
      <c r="P2" s="5" t="s">
        <v>50</v>
      </c>
      <c r="Q2" s="5" t="s">
        <v>51</v>
      </c>
      <c r="R2" s="5" t="s">
        <v>52</v>
      </c>
      <c r="S2" s="6" t="s">
        <v>63</v>
      </c>
      <c r="T2" s="6" t="s">
        <v>53</v>
      </c>
    </row>
    <row r="3" spans="1:20" ht="15.75">
      <c r="A3" s="7"/>
      <c r="B3" s="1"/>
      <c r="C3" s="1"/>
      <c r="D3" s="8" t="s">
        <v>4</v>
      </c>
      <c r="E3" s="8" t="s">
        <v>5</v>
      </c>
      <c r="F3" s="8" t="s">
        <v>6</v>
      </c>
      <c r="G3" s="9" t="s">
        <v>7</v>
      </c>
      <c r="H3" s="8" t="s">
        <v>32</v>
      </c>
      <c r="I3" s="8" t="s">
        <v>34</v>
      </c>
      <c r="J3" s="8" t="s">
        <v>36</v>
      </c>
      <c r="K3" s="9" t="s">
        <v>37</v>
      </c>
      <c r="L3" s="8" t="s">
        <v>46</v>
      </c>
      <c r="M3" s="8" t="s">
        <v>47</v>
      </c>
      <c r="N3" s="8" t="s">
        <v>48</v>
      </c>
      <c r="O3" s="9" t="s">
        <v>42</v>
      </c>
      <c r="P3" s="8" t="s">
        <v>54</v>
      </c>
      <c r="Q3" s="8" t="s">
        <v>55</v>
      </c>
      <c r="R3" s="8" t="s">
        <v>56</v>
      </c>
      <c r="S3" s="9" t="s">
        <v>57</v>
      </c>
      <c r="T3" s="9" t="s">
        <v>58</v>
      </c>
    </row>
    <row r="4" spans="1:20">
      <c r="A4" s="10"/>
      <c r="B4" s="125" t="s">
        <v>8</v>
      </c>
      <c r="C4" s="125"/>
      <c r="D4" s="11">
        <v>3986</v>
      </c>
      <c r="E4" s="11">
        <v>4368</v>
      </c>
      <c r="F4" s="61">
        <v>4381</v>
      </c>
      <c r="G4" s="14">
        <f>SUM(D4:F4)</f>
        <v>12735</v>
      </c>
      <c r="H4" s="61"/>
      <c r="I4" s="61"/>
      <c r="J4" s="61"/>
      <c r="K4" s="14">
        <f>SUM(H4:J4)</f>
        <v>0</v>
      </c>
      <c r="L4" s="61">
        <v>4519</v>
      </c>
      <c r="M4" s="61"/>
      <c r="N4" s="61"/>
      <c r="O4" s="14">
        <f>SUM(L4:N4)</f>
        <v>4519</v>
      </c>
      <c r="P4" s="61"/>
      <c r="Q4" s="61"/>
      <c r="R4" s="61"/>
      <c r="S4" s="14">
        <f>SUM(P4:R4)</f>
        <v>0</v>
      </c>
      <c r="T4" s="15">
        <f>SUM(S4,O4,K4,G4)</f>
        <v>17254</v>
      </c>
    </row>
    <row r="5" spans="1:20">
      <c r="A5" s="10"/>
      <c r="B5" s="132"/>
      <c r="C5" s="132"/>
      <c r="D5" s="13"/>
      <c r="E5" s="13"/>
      <c r="F5" s="62"/>
      <c r="G5" s="14"/>
      <c r="H5" s="62"/>
      <c r="I5" s="62"/>
      <c r="J5" s="62"/>
      <c r="K5" s="14"/>
      <c r="L5" s="62"/>
      <c r="M5" s="62"/>
      <c r="N5" s="62"/>
      <c r="O5" s="14"/>
      <c r="P5" s="62"/>
      <c r="Q5" s="62"/>
      <c r="R5" s="62"/>
      <c r="S5" s="14"/>
      <c r="T5" s="14"/>
    </row>
    <row r="6" spans="1:20">
      <c r="A6" s="10"/>
      <c r="B6" s="125" t="s">
        <v>9</v>
      </c>
      <c r="C6" s="125"/>
      <c r="D6" s="13">
        <v>122</v>
      </c>
      <c r="E6" s="13">
        <v>130</v>
      </c>
      <c r="F6" s="63">
        <v>80</v>
      </c>
      <c r="G6" s="14">
        <f>SUM(D6:F6)</f>
        <v>332</v>
      </c>
      <c r="H6" s="63"/>
      <c r="I6" s="63"/>
      <c r="J6" s="63"/>
      <c r="K6" s="14">
        <f>SUM(H6:J6)</f>
        <v>0</v>
      </c>
      <c r="L6" s="63">
        <v>218</v>
      </c>
      <c r="M6" s="63"/>
      <c r="N6" s="63"/>
      <c r="O6" s="14">
        <f>SUM(L6:N6)</f>
        <v>218</v>
      </c>
      <c r="P6" s="63"/>
      <c r="Q6" s="63"/>
      <c r="R6" s="63"/>
      <c r="S6" s="14">
        <f>SUM(P6:R6)</f>
        <v>0</v>
      </c>
      <c r="T6" s="15">
        <f>SUM(S6,O6,K6,G6)</f>
        <v>550</v>
      </c>
    </row>
    <row r="7" spans="1:20">
      <c r="A7" s="10"/>
      <c r="B7" s="132"/>
      <c r="C7" s="132"/>
      <c r="D7" s="17"/>
      <c r="E7" s="17"/>
      <c r="F7" s="18"/>
      <c r="G7" s="20"/>
      <c r="H7" s="18"/>
      <c r="I7" s="18"/>
      <c r="J7" s="18"/>
      <c r="K7" s="20"/>
      <c r="L7" s="18"/>
      <c r="M7" s="18"/>
      <c r="N7" s="18"/>
      <c r="O7" s="20"/>
      <c r="P7" s="18"/>
      <c r="Q7" s="18"/>
      <c r="R7" s="18"/>
      <c r="S7" s="20"/>
      <c r="T7" s="20"/>
    </row>
    <row r="8" spans="1:20">
      <c r="A8" s="10"/>
      <c r="B8" s="125" t="s">
        <v>10</v>
      </c>
      <c r="C8" s="125"/>
      <c r="D8" s="64">
        <f>IFERROR(D6/D4,0)</f>
        <v>3.0607124937280482E-2</v>
      </c>
      <c r="E8" s="64">
        <f t="shared" ref="E8:T8" si="0">IFERROR(E6/E4,0)</f>
        <v>2.976190476190476E-2</v>
      </c>
      <c r="F8" s="64">
        <f t="shared" si="0"/>
        <v>1.8260671079662179E-2</v>
      </c>
      <c r="G8" s="65">
        <f t="shared" si="0"/>
        <v>2.6069886140557517E-2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5">
        <f t="shared" si="0"/>
        <v>0</v>
      </c>
      <c r="L8" s="64">
        <f t="shared" si="0"/>
        <v>4.8240761230360696E-2</v>
      </c>
      <c r="M8" s="64">
        <f t="shared" si="0"/>
        <v>0</v>
      </c>
      <c r="N8" s="64">
        <f t="shared" si="0"/>
        <v>0</v>
      </c>
      <c r="O8" s="65">
        <f t="shared" si="0"/>
        <v>4.8240761230360696E-2</v>
      </c>
      <c r="P8" s="64">
        <f t="shared" si="0"/>
        <v>0</v>
      </c>
      <c r="Q8" s="64">
        <f t="shared" si="0"/>
        <v>0</v>
      </c>
      <c r="R8" s="64">
        <f t="shared" si="0"/>
        <v>0</v>
      </c>
      <c r="S8" s="65">
        <f t="shared" si="0"/>
        <v>0</v>
      </c>
      <c r="T8" s="65">
        <f t="shared" si="0"/>
        <v>3.187666628028283E-2</v>
      </c>
    </row>
    <row r="9" spans="1:20">
      <c r="A9" s="10"/>
      <c r="B9" s="2"/>
      <c r="C9" s="2"/>
      <c r="D9" s="22"/>
      <c r="E9" s="22"/>
      <c r="F9" s="22"/>
      <c r="G9" s="23"/>
      <c r="H9" s="22"/>
      <c r="I9" s="22"/>
      <c r="J9" s="22"/>
      <c r="K9" s="23"/>
      <c r="L9" s="22"/>
      <c r="M9" s="22"/>
      <c r="N9" s="22"/>
      <c r="O9" s="23"/>
      <c r="P9" s="22"/>
      <c r="Q9" s="22"/>
      <c r="R9" s="22"/>
      <c r="S9" s="23"/>
      <c r="T9" s="23"/>
    </row>
    <row r="10" spans="1:20">
      <c r="A10" s="10"/>
      <c r="B10" s="2" t="s">
        <v>11</v>
      </c>
      <c r="C10" s="2"/>
      <c r="D10" s="13"/>
      <c r="E10" s="13"/>
      <c r="F10" s="12"/>
      <c r="G10" s="15"/>
      <c r="H10" s="12"/>
      <c r="I10" s="12"/>
      <c r="J10" s="12"/>
      <c r="K10" s="15"/>
      <c r="L10" s="12"/>
      <c r="M10" s="12"/>
      <c r="N10" s="12"/>
      <c r="O10" s="15"/>
      <c r="P10" s="12"/>
      <c r="Q10" s="12"/>
      <c r="R10" s="12"/>
      <c r="S10" s="15"/>
      <c r="T10" s="15"/>
    </row>
    <row r="11" spans="1:20" s="46" customFormat="1">
      <c r="A11" s="43"/>
      <c r="B11" s="44" t="s">
        <v>12</v>
      </c>
      <c r="C11" s="45"/>
      <c r="D11" s="13">
        <v>0</v>
      </c>
      <c r="E11" s="13">
        <v>0</v>
      </c>
      <c r="F11" s="12">
        <v>0</v>
      </c>
      <c r="G11" s="15">
        <f>SUM(D11:F11)</f>
        <v>0</v>
      </c>
      <c r="H11" s="12">
        <v>0</v>
      </c>
      <c r="I11" s="12">
        <v>0</v>
      </c>
      <c r="J11" s="12">
        <v>0</v>
      </c>
      <c r="K11" s="15">
        <f>SUM(H11:J11)</f>
        <v>0</v>
      </c>
      <c r="L11" s="12">
        <v>0</v>
      </c>
      <c r="M11" s="12">
        <v>0</v>
      </c>
      <c r="N11" s="12"/>
      <c r="O11" s="15">
        <f>SUM(L11:N11)</f>
        <v>0</v>
      </c>
      <c r="P11" s="12">
        <v>0</v>
      </c>
      <c r="Q11" s="12"/>
      <c r="R11" s="12"/>
      <c r="S11" s="15">
        <f>SUM(P11:R11)</f>
        <v>0</v>
      </c>
      <c r="T11" s="15">
        <f>SUM(S11,O11,K11,G11)</f>
        <v>0</v>
      </c>
    </row>
    <row r="12" spans="1:20" s="51" customFormat="1">
      <c r="A12" s="47"/>
      <c r="B12" s="48" t="s">
        <v>13</v>
      </c>
      <c r="C12" s="49"/>
      <c r="D12" s="29">
        <v>0</v>
      </c>
      <c r="E12" s="29">
        <v>89.97</v>
      </c>
      <c r="F12" s="50">
        <v>42</v>
      </c>
      <c r="G12" s="30">
        <f>SUM(D12:F12)</f>
        <v>131.97</v>
      </c>
      <c r="H12" s="50">
        <v>0</v>
      </c>
      <c r="I12" s="50">
        <v>0</v>
      </c>
      <c r="J12" s="50">
        <v>0</v>
      </c>
      <c r="K12" s="30">
        <f>SUM(H12:J12)</f>
        <v>0</v>
      </c>
      <c r="L12" s="50">
        <v>151.5</v>
      </c>
      <c r="M12" s="50">
        <v>0</v>
      </c>
      <c r="N12" s="50">
        <v>0</v>
      </c>
      <c r="O12" s="30">
        <f>SUM(L12:N12)</f>
        <v>151.5</v>
      </c>
      <c r="P12" s="50">
        <v>0</v>
      </c>
      <c r="Q12" s="50">
        <v>0</v>
      </c>
      <c r="R12" s="50"/>
      <c r="S12" s="30">
        <f>SUM(P12:R12)</f>
        <v>0</v>
      </c>
      <c r="T12" s="30">
        <f>SUM(S12,O12,K12,G12)</f>
        <v>283.47000000000003</v>
      </c>
    </row>
    <row r="13" spans="1:20" s="51" customFormat="1">
      <c r="A13" s="47"/>
      <c r="B13" s="129" t="s">
        <v>14</v>
      </c>
      <c r="C13" s="129"/>
      <c r="D13" s="52">
        <f t="shared" ref="D13:K13" si="1">D12*$B$29</f>
        <v>0</v>
      </c>
      <c r="E13" s="52">
        <f t="shared" si="1"/>
        <v>22.4925</v>
      </c>
      <c r="F13" s="52">
        <f t="shared" si="1"/>
        <v>10.5</v>
      </c>
      <c r="G13" s="30">
        <f t="shared" si="1"/>
        <v>32.9925</v>
      </c>
      <c r="H13" s="52">
        <f t="shared" si="1"/>
        <v>0</v>
      </c>
      <c r="I13" s="52">
        <f t="shared" si="1"/>
        <v>0</v>
      </c>
      <c r="J13" s="52">
        <f t="shared" si="1"/>
        <v>0</v>
      </c>
      <c r="K13" s="30">
        <f t="shared" si="1"/>
        <v>0</v>
      </c>
      <c r="L13" s="52">
        <f t="shared" ref="L13:R13" si="2">L12*$B$29</f>
        <v>37.875</v>
      </c>
      <c r="M13" s="52">
        <f t="shared" si="2"/>
        <v>0</v>
      </c>
      <c r="N13" s="52">
        <f t="shared" si="2"/>
        <v>0</v>
      </c>
      <c r="O13" s="30">
        <f t="shared" si="2"/>
        <v>37.875</v>
      </c>
      <c r="P13" s="52">
        <f t="shared" si="2"/>
        <v>0</v>
      </c>
      <c r="Q13" s="52">
        <f t="shared" si="2"/>
        <v>0</v>
      </c>
      <c r="R13" s="52">
        <f t="shared" si="2"/>
        <v>0</v>
      </c>
      <c r="S13" s="30">
        <f>S12*$B$29</f>
        <v>0</v>
      </c>
      <c r="T13" s="30">
        <f>SUM(S13,O13,K13,G13)</f>
        <v>70.867500000000007</v>
      </c>
    </row>
    <row r="14" spans="1:20">
      <c r="A14" s="10"/>
      <c r="B14" s="2"/>
      <c r="C14" s="2"/>
      <c r="D14" s="22"/>
      <c r="E14" s="22"/>
      <c r="F14" s="22"/>
      <c r="G14" s="23"/>
      <c r="H14" s="22"/>
      <c r="I14" s="22"/>
      <c r="J14" s="22"/>
      <c r="K14" s="23"/>
      <c r="L14" s="22"/>
      <c r="M14" s="22"/>
      <c r="N14" s="22"/>
      <c r="O14" s="23"/>
      <c r="P14" s="22"/>
      <c r="Q14" s="22"/>
      <c r="R14" s="22"/>
      <c r="S14" s="23"/>
      <c r="T14" s="23"/>
    </row>
    <row r="15" spans="1:20">
      <c r="A15" s="10"/>
      <c r="B15" s="16"/>
      <c r="C15" s="16"/>
      <c r="D15" s="19"/>
      <c r="E15" s="19"/>
      <c r="F15" s="19"/>
      <c r="G15" s="21"/>
      <c r="H15" s="19"/>
      <c r="I15" s="19"/>
      <c r="J15" s="19"/>
      <c r="K15" s="21"/>
      <c r="L15" s="19"/>
      <c r="M15" s="19"/>
      <c r="N15" s="19"/>
      <c r="O15" s="21"/>
      <c r="P15" s="19"/>
      <c r="Q15" s="19"/>
      <c r="R15" s="19"/>
      <c r="S15" s="21"/>
      <c r="T15" s="21"/>
    </row>
    <row r="16" spans="1:20">
      <c r="A16" s="10"/>
      <c r="B16" s="130" t="s">
        <v>15</v>
      </c>
      <c r="C16" s="130"/>
      <c r="D16" s="27"/>
      <c r="E16" s="27"/>
      <c r="F16" s="28"/>
      <c r="G16" s="15"/>
      <c r="H16" s="28"/>
      <c r="I16" s="28"/>
      <c r="J16" s="28"/>
      <c r="K16" s="15"/>
      <c r="L16" s="28"/>
      <c r="M16" s="28"/>
      <c r="N16" s="28"/>
      <c r="O16" s="15"/>
      <c r="P16" s="28"/>
      <c r="Q16" s="28"/>
      <c r="R16" s="28"/>
      <c r="S16" s="15"/>
      <c r="T16" s="15"/>
    </row>
    <row r="17" spans="1:20">
      <c r="A17" s="10"/>
      <c r="B17" s="126" t="s">
        <v>16</v>
      </c>
      <c r="C17" s="126"/>
      <c r="D17" s="13">
        <v>56</v>
      </c>
      <c r="E17" s="13">
        <v>97</v>
      </c>
      <c r="F17" s="66">
        <v>50</v>
      </c>
      <c r="G17" s="15">
        <f>SUM(D17:F17)</f>
        <v>203</v>
      </c>
      <c r="H17" s="66"/>
      <c r="I17" s="66"/>
      <c r="J17" s="66"/>
      <c r="K17" s="15">
        <f>SUM(H17:J17)</f>
        <v>0</v>
      </c>
      <c r="L17" s="66">
        <v>111</v>
      </c>
      <c r="M17" s="66"/>
      <c r="N17" s="66"/>
      <c r="O17" s="15">
        <f>SUM(L17:N17)</f>
        <v>111</v>
      </c>
      <c r="P17" s="66"/>
      <c r="Q17" s="66"/>
      <c r="R17" s="66"/>
      <c r="S17" s="15">
        <f>SUM(P17:R17)</f>
        <v>0</v>
      </c>
      <c r="T17" s="15">
        <f>SUM(S17,O17,K17,G17)</f>
        <v>314</v>
      </c>
    </row>
    <row r="18" spans="1:20">
      <c r="A18" s="10"/>
      <c r="B18" s="24" t="s">
        <v>17</v>
      </c>
      <c r="D18" s="13">
        <v>38</v>
      </c>
      <c r="E18" s="13">
        <v>51</v>
      </c>
      <c r="F18" s="13">
        <v>37</v>
      </c>
      <c r="G18" s="15">
        <f>SUM(D18:F18)</f>
        <v>126</v>
      </c>
      <c r="H18" s="13"/>
      <c r="I18" s="13"/>
      <c r="J18" s="13"/>
      <c r="K18" s="15">
        <f>SUM(H18:J18)</f>
        <v>0</v>
      </c>
      <c r="L18" s="13">
        <v>74</v>
      </c>
      <c r="M18" s="13"/>
      <c r="N18" s="13"/>
      <c r="O18" s="15">
        <f>SUM(L18:N18)</f>
        <v>74</v>
      </c>
      <c r="P18" s="13"/>
      <c r="Q18" s="13"/>
      <c r="R18" s="13"/>
      <c r="S18" s="15">
        <f>SUM(P18:R18)</f>
        <v>0</v>
      </c>
      <c r="T18" s="15">
        <f>SUM(S18,O18,K18,G18)</f>
        <v>200</v>
      </c>
    </row>
    <row r="19" spans="1:20" s="51" customFormat="1">
      <c r="A19" s="47"/>
      <c r="B19" s="127" t="s">
        <v>13</v>
      </c>
      <c r="C19" s="127"/>
      <c r="D19" s="67">
        <f t="shared" ref="D19:R19" si="3">D22-D12</f>
        <v>3829.51</v>
      </c>
      <c r="E19" s="67">
        <f t="shared" si="3"/>
        <v>5033.6399999999994</v>
      </c>
      <c r="F19" s="67">
        <f t="shared" si="3"/>
        <v>5381.43</v>
      </c>
      <c r="G19" s="30">
        <f t="shared" si="3"/>
        <v>14244.58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30">
        <f t="shared" si="3"/>
        <v>0</v>
      </c>
      <c r="L19" s="67">
        <f t="shared" si="3"/>
        <v>8908.1</v>
      </c>
      <c r="M19" s="67">
        <f t="shared" si="3"/>
        <v>0</v>
      </c>
      <c r="N19" s="67">
        <f t="shared" si="3"/>
        <v>0</v>
      </c>
      <c r="O19" s="30">
        <f t="shared" si="3"/>
        <v>8908.1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30">
        <f>S22-S12</f>
        <v>0</v>
      </c>
      <c r="T19" s="30">
        <f>SUM(S19,O19,K19,G19)</f>
        <v>23152.68</v>
      </c>
    </row>
    <row r="20" spans="1:20" s="51" customFormat="1">
      <c r="A20" s="47"/>
      <c r="B20" s="129" t="s">
        <v>14</v>
      </c>
      <c r="C20" s="129"/>
      <c r="D20" s="52">
        <f t="shared" ref="D20:G20" si="4">D19*$B$29</f>
        <v>957.37750000000005</v>
      </c>
      <c r="E20" s="52">
        <f t="shared" si="4"/>
        <v>1258.4099999999999</v>
      </c>
      <c r="F20" s="52">
        <f t="shared" si="4"/>
        <v>1345.3575000000001</v>
      </c>
      <c r="G20" s="30">
        <f t="shared" si="4"/>
        <v>3561.145</v>
      </c>
      <c r="H20" s="52">
        <f>H19*$B$29</f>
        <v>0</v>
      </c>
      <c r="I20" s="52">
        <f>I19*$B$29</f>
        <v>0</v>
      </c>
      <c r="J20" s="52">
        <f>J19*$B$29</f>
        <v>0</v>
      </c>
      <c r="K20" s="30">
        <f>K19*$B$29</f>
        <v>0</v>
      </c>
      <c r="L20" s="52">
        <f>L19*$B$29</f>
        <v>2227.0250000000001</v>
      </c>
      <c r="M20" s="52">
        <f t="shared" ref="M20:R20" si="5">M19*$B$29</f>
        <v>0</v>
      </c>
      <c r="N20" s="52">
        <f t="shared" si="5"/>
        <v>0</v>
      </c>
      <c r="O20" s="30">
        <f t="shared" si="5"/>
        <v>2227.0250000000001</v>
      </c>
      <c r="P20" s="52">
        <f t="shared" si="5"/>
        <v>0</v>
      </c>
      <c r="Q20" s="52">
        <f t="shared" si="5"/>
        <v>0</v>
      </c>
      <c r="R20" s="52">
        <f t="shared" si="5"/>
        <v>0</v>
      </c>
      <c r="S20" s="30">
        <f>S19*$B$29</f>
        <v>0</v>
      </c>
      <c r="T20" s="30">
        <f>SUM(S20,O20,K20,G20)</f>
        <v>5788.17</v>
      </c>
    </row>
    <row r="21" spans="1:20">
      <c r="A21" s="10"/>
      <c r="B21" s="125"/>
      <c r="C21" s="125"/>
      <c r="D21" s="13"/>
      <c r="E21" s="13"/>
      <c r="F21" s="12"/>
      <c r="G21" s="15"/>
      <c r="H21" s="12"/>
      <c r="I21" s="12"/>
      <c r="J21" s="12"/>
      <c r="K21" s="15"/>
      <c r="L21" s="12"/>
      <c r="M21" s="12"/>
      <c r="N21" s="12"/>
      <c r="O21" s="15"/>
      <c r="P21" s="12"/>
      <c r="Q21" s="12"/>
      <c r="R21" s="12"/>
      <c r="S21" s="15"/>
      <c r="T21" s="15"/>
    </row>
    <row r="22" spans="1:20" s="55" customFormat="1" ht="23.25" customHeight="1">
      <c r="A22" s="47"/>
      <c r="B22" s="53" t="s">
        <v>18</v>
      </c>
      <c r="C22" s="54"/>
      <c r="D22" s="29">
        <v>3829.51</v>
      </c>
      <c r="E22" s="29">
        <v>5123.6099999999997</v>
      </c>
      <c r="F22" s="29">
        <v>5423.43</v>
      </c>
      <c r="G22" s="30">
        <f>SUM(D22:F22)</f>
        <v>14376.55</v>
      </c>
      <c r="H22" s="29">
        <v>0</v>
      </c>
      <c r="I22" s="29">
        <v>0</v>
      </c>
      <c r="J22" s="29">
        <v>0</v>
      </c>
      <c r="K22" s="30">
        <f>SUM(H22:J22)</f>
        <v>0</v>
      </c>
      <c r="L22" s="29">
        <v>9059.6</v>
      </c>
      <c r="M22" s="29">
        <v>0</v>
      </c>
      <c r="N22" s="29">
        <v>0</v>
      </c>
      <c r="O22" s="30">
        <f>SUM(L22:N22)</f>
        <v>9059.6</v>
      </c>
      <c r="P22" s="29">
        <v>0</v>
      </c>
      <c r="Q22" s="29">
        <v>0</v>
      </c>
      <c r="R22" s="29"/>
      <c r="S22" s="30">
        <f>SUM(P22:R22)</f>
        <v>0</v>
      </c>
      <c r="T22" s="30">
        <f>SUM(S22,O22,K22,G22)</f>
        <v>23436.15</v>
      </c>
    </row>
    <row r="23" spans="1:20" s="51" customFormat="1" ht="23.25" customHeight="1">
      <c r="A23" s="47"/>
      <c r="B23" s="56" t="s">
        <v>19</v>
      </c>
      <c r="C23" s="48"/>
      <c r="D23" s="29">
        <f>IFERROR(D22/D18,0)</f>
        <v>100.77657894736842</v>
      </c>
      <c r="E23" s="29">
        <f t="shared" ref="E23:T23" si="6">IFERROR(E22/E18,0)</f>
        <v>100.46294117647058</v>
      </c>
      <c r="F23" s="29">
        <f>IFERROR(F22/F18,0)</f>
        <v>146.57918918918921</v>
      </c>
      <c r="G23" s="30">
        <f t="shared" si="6"/>
        <v>114.09960317460317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30">
        <f t="shared" si="6"/>
        <v>0</v>
      </c>
      <c r="L23" s="29">
        <f t="shared" si="6"/>
        <v>122.42702702702704</v>
      </c>
      <c r="M23" s="29">
        <f t="shared" si="6"/>
        <v>0</v>
      </c>
      <c r="N23" s="29">
        <f t="shared" si="6"/>
        <v>0</v>
      </c>
      <c r="O23" s="30">
        <f t="shared" si="6"/>
        <v>122.42702702702704</v>
      </c>
      <c r="P23" s="29">
        <f t="shared" si="6"/>
        <v>0</v>
      </c>
      <c r="Q23" s="29">
        <f t="shared" si="6"/>
        <v>0</v>
      </c>
      <c r="R23" s="29">
        <f t="shared" si="6"/>
        <v>0</v>
      </c>
      <c r="S23" s="30">
        <f t="shared" si="6"/>
        <v>0</v>
      </c>
      <c r="T23" s="30">
        <f t="shared" si="6"/>
        <v>117.18075</v>
      </c>
    </row>
    <row r="24" spans="1:20" s="51" customFormat="1" ht="23.25" customHeight="1">
      <c r="A24" s="47"/>
      <c r="B24" s="57" t="s">
        <v>20</v>
      </c>
      <c r="C24" s="58"/>
      <c r="D24" s="59">
        <f t="shared" ref="D24:J24" si="7">D22*$B$29</f>
        <v>957.37750000000005</v>
      </c>
      <c r="E24" s="59">
        <f t="shared" si="7"/>
        <v>1280.9024999999999</v>
      </c>
      <c r="F24" s="89">
        <f t="shared" si="7"/>
        <v>1355.8575000000001</v>
      </c>
      <c r="G24" s="60">
        <f>SUM(D24:F24)</f>
        <v>3594.1374999999998</v>
      </c>
      <c r="H24" s="59">
        <f t="shared" si="7"/>
        <v>0</v>
      </c>
      <c r="I24" s="59">
        <f t="shared" si="7"/>
        <v>0</v>
      </c>
      <c r="J24" s="59">
        <f t="shared" si="7"/>
        <v>0</v>
      </c>
      <c r="K24" s="60">
        <f>SUM(H24:J24)</f>
        <v>0</v>
      </c>
      <c r="L24" s="59">
        <f t="shared" ref="L24:O24" si="8">L22*$B$29</f>
        <v>2264.9</v>
      </c>
      <c r="M24" s="59">
        <f t="shared" si="8"/>
        <v>0</v>
      </c>
      <c r="N24" s="59">
        <f>N22*$B$29</f>
        <v>0</v>
      </c>
      <c r="O24" s="60">
        <f t="shared" si="8"/>
        <v>2264.9</v>
      </c>
      <c r="P24" s="80">
        <f>P22*$B$29</f>
        <v>0</v>
      </c>
      <c r="Q24" s="59">
        <f>Q22*$B$29</f>
        <v>0</v>
      </c>
      <c r="R24" s="59">
        <f>R22*$B$29</f>
        <v>0</v>
      </c>
      <c r="S24" s="60">
        <f>S22*$B$29</f>
        <v>0</v>
      </c>
      <c r="T24" s="60">
        <f>SUM(S24,O24,K24,G24)</f>
        <v>5859.0375000000004</v>
      </c>
    </row>
    <row r="25" spans="1:20" ht="39" thickBot="1">
      <c r="A25" s="31"/>
      <c r="B25" s="128"/>
      <c r="C25" s="128"/>
      <c r="D25" s="79"/>
      <c r="E25" s="79"/>
      <c r="F25" s="78" t="s">
        <v>59</v>
      </c>
      <c r="G25" s="32"/>
      <c r="H25" s="79"/>
      <c r="I25" s="79"/>
      <c r="J25" s="79"/>
      <c r="K25" s="32"/>
      <c r="L25" s="79"/>
      <c r="M25" s="79"/>
      <c r="N25" s="79"/>
      <c r="O25" s="32"/>
      <c r="P25" s="81"/>
      <c r="Q25" s="79"/>
      <c r="R25" s="77"/>
      <c r="S25" s="32"/>
      <c r="T25" s="32"/>
    </row>
    <row r="26" spans="1:20">
      <c r="B26" s="34"/>
      <c r="C26" s="34"/>
      <c r="G26" s="35"/>
      <c r="K26" s="35"/>
      <c r="O26" s="35"/>
      <c r="S26" s="35"/>
      <c r="T26" s="35"/>
    </row>
    <row r="27" spans="1:20" ht="13.5" thickBot="1">
      <c r="B27" s="34"/>
      <c r="C27" s="34"/>
      <c r="G27" s="35"/>
      <c r="K27" s="35"/>
      <c r="O27" s="35"/>
      <c r="S27" s="35"/>
      <c r="T27" s="35"/>
    </row>
    <row r="28" spans="1:20">
      <c r="B28" s="68" t="s">
        <v>28</v>
      </c>
      <c r="G28" s="26"/>
      <c r="K28" s="26"/>
      <c r="O28" s="26"/>
      <c r="S28" s="26"/>
      <c r="T28" s="26"/>
    </row>
    <row r="29" spans="1:20" ht="13.5" thickBot="1">
      <c r="B29" s="69">
        <v>0.25</v>
      </c>
    </row>
    <row r="30" spans="1:20">
      <c r="G30" s="25"/>
      <c r="K30" s="25"/>
      <c r="O30" s="25"/>
      <c r="S30" s="25"/>
      <c r="T30" s="25"/>
    </row>
    <row r="31" spans="1:20" ht="15">
      <c r="B31" s="74" t="s">
        <v>38</v>
      </c>
      <c r="C31" s="75">
        <v>102</v>
      </c>
    </row>
    <row r="32" spans="1:20" ht="15">
      <c r="B32" s="74" t="s">
        <v>39</v>
      </c>
      <c r="C32" s="75" t="s">
        <v>0</v>
      </c>
    </row>
    <row r="33" spans="2:3" ht="15">
      <c r="B33" s="74" t="s">
        <v>40</v>
      </c>
      <c r="C33" s="75" t="s">
        <v>41</v>
      </c>
    </row>
    <row r="34" spans="2:3" ht="15">
      <c r="B34" s="76" t="s">
        <v>49</v>
      </c>
    </row>
  </sheetData>
  <mergeCells count="13">
    <mergeCell ref="A1:C1"/>
    <mergeCell ref="B4:C4"/>
    <mergeCell ref="B5:C5"/>
    <mergeCell ref="B6:C6"/>
    <mergeCell ref="B7:C7"/>
    <mergeCell ref="B8:C8"/>
    <mergeCell ref="B17:C17"/>
    <mergeCell ref="B19:C19"/>
    <mergeCell ref="B25:C25"/>
    <mergeCell ref="B20:C20"/>
    <mergeCell ref="B21:C21"/>
    <mergeCell ref="B13:C13"/>
    <mergeCell ref="B16:C16"/>
  </mergeCells>
  <phoneticPr fontId="0" type="noConversion"/>
  <pageMargins left="0.52" right="0.51" top="1" bottom="1" header="0.5" footer="0.5"/>
  <pageSetup scale="89" orientation="landscape" errors="blank" r:id="rId1"/>
  <headerFooter alignWithMargins="0">
    <oddHeader>&amp;C&amp;"Arial,Bold"&amp;14Monthly Revenue Share Report</oddHeader>
    <oddFooter>&amp;L&amp;D&amp;C&amp;"Arial,Bold"&amp;8Confidential&amp;RPage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tabSelected="1" zoomScale="85" zoomScaleSheetLayoutView="100" workbookViewId="0">
      <pane xSplit="3" ySplit="4" topLeftCell="E5" activePane="bottomRight" state="frozen"/>
      <selection activeCell="H23" sqref="H23"/>
      <selection pane="topRight" activeCell="H23" sqref="H23"/>
      <selection pane="bottomLeft" activeCell="H23" sqref="H23"/>
      <selection pane="bottomRight" activeCell="M37" sqref="M37"/>
    </sheetView>
  </sheetViews>
  <sheetFormatPr defaultRowHeight="12.75"/>
  <cols>
    <col min="1" max="1" width="3.7109375" style="33" customWidth="1"/>
    <col min="2" max="2" width="21" customWidth="1"/>
    <col min="3" max="3" width="35.7109375" customWidth="1"/>
    <col min="4" max="7" width="12.42578125" customWidth="1"/>
    <col min="8" max="8" width="11.42578125" customWidth="1"/>
    <col min="9" max="10" width="11.5703125" customWidth="1"/>
    <col min="11" max="11" width="11" customWidth="1"/>
    <col min="12" max="13" width="11.5703125" customWidth="1"/>
    <col min="14" max="14" width="11" customWidth="1"/>
    <col min="15" max="15" width="11.5703125" customWidth="1"/>
    <col min="16" max="16" width="14.28515625" customWidth="1"/>
    <col min="17" max="17" width="11.5703125" customWidth="1"/>
    <col min="18" max="18" width="11.140625" hidden="1" customWidth="1"/>
    <col min="19" max="19" width="13.5703125" hidden="1" customWidth="1"/>
    <col min="20" max="20" width="13.42578125" hidden="1" customWidth="1"/>
    <col min="21" max="21" width="11.5703125" hidden="1" customWidth="1"/>
    <col min="22" max="22" width="11.5703125" bestFit="1" customWidth="1"/>
  </cols>
  <sheetData>
    <row r="1" spans="1:22" ht="43.5" customHeight="1">
      <c r="A1" s="131"/>
      <c r="B1" s="125"/>
      <c r="C1" s="125"/>
      <c r="D1" s="87" t="s">
        <v>64</v>
      </c>
      <c r="E1" s="87" t="s">
        <v>65</v>
      </c>
      <c r="F1" s="87" t="s">
        <v>66</v>
      </c>
      <c r="G1" s="93"/>
      <c r="I1" s="87" t="s">
        <v>67</v>
      </c>
      <c r="J1" s="87"/>
      <c r="K1" s="87" t="s">
        <v>75</v>
      </c>
      <c r="L1" s="87" t="s">
        <v>68</v>
      </c>
      <c r="N1" s="87" t="s">
        <v>69</v>
      </c>
      <c r="O1" s="87" t="s">
        <v>70</v>
      </c>
      <c r="P1" s="87" t="s">
        <v>71</v>
      </c>
      <c r="R1" s="87" t="s">
        <v>72</v>
      </c>
      <c r="S1" s="87" t="s">
        <v>73</v>
      </c>
      <c r="T1" s="87" t="s">
        <v>74</v>
      </c>
    </row>
    <row r="2" spans="1:22" ht="12.75" customHeight="1" thickBot="1">
      <c r="A2" s="91"/>
      <c r="B2" s="90"/>
      <c r="C2" s="90"/>
      <c r="D2" s="93"/>
      <c r="E2" s="93"/>
      <c r="F2" s="94" t="s">
        <v>78</v>
      </c>
      <c r="G2" s="96" t="s">
        <v>79</v>
      </c>
      <c r="H2" s="95"/>
      <c r="I2" s="94" t="s">
        <v>78</v>
      </c>
      <c r="J2" s="96" t="s">
        <v>79</v>
      </c>
      <c r="K2" s="93"/>
      <c r="L2" s="93"/>
      <c r="N2" s="93"/>
      <c r="O2" s="93"/>
      <c r="P2" s="93"/>
      <c r="R2" s="93"/>
      <c r="S2" s="93"/>
      <c r="T2" s="93"/>
    </row>
    <row r="3" spans="1:22" ht="15.75">
      <c r="A3" s="3" t="s">
        <v>0</v>
      </c>
      <c r="B3" s="4"/>
      <c r="C3" s="4"/>
      <c r="D3" s="5" t="s">
        <v>1</v>
      </c>
      <c r="E3" s="5" t="s">
        <v>2</v>
      </c>
      <c r="F3" s="97" t="s">
        <v>3</v>
      </c>
      <c r="G3" s="5" t="s">
        <v>3</v>
      </c>
      <c r="H3" s="6" t="s">
        <v>60</v>
      </c>
      <c r="I3" s="97" t="s">
        <v>31</v>
      </c>
      <c r="J3" s="5" t="s">
        <v>31</v>
      </c>
      <c r="K3" s="5" t="s">
        <v>33</v>
      </c>
      <c r="L3" s="5" t="s">
        <v>35</v>
      </c>
      <c r="M3" s="6" t="s">
        <v>61</v>
      </c>
      <c r="N3" s="5" t="s">
        <v>43</v>
      </c>
      <c r="O3" s="5" t="s">
        <v>44</v>
      </c>
      <c r="P3" s="5" t="s">
        <v>45</v>
      </c>
      <c r="Q3" s="6" t="s">
        <v>62</v>
      </c>
      <c r="R3" s="5" t="s">
        <v>50</v>
      </c>
      <c r="S3" s="5" t="s">
        <v>51</v>
      </c>
      <c r="T3" s="5" t="s">
        <v>52</v>
      </c>
      <c r="U3" s="6" t="s">
        <v>63</v>
      </c>
      <c r="V3" s="6" t="s">
        <v>53</v>
      </c>
    </row>
    <row r="4" spans="1:22" ht="15.75">
      <c r="A4" s="7"/>
      <c r="B4" s="85"/>
      <c r="C4" s="85"/>
      <c r="D4" s="8" t="s">
        <v>4</v>
      </c>
      <c r="E4" s="8" t="s">
        <v>5</v>
      </c>
      <c r="F4" s="98" t="s">
        <v>6</v>
      </c>
      <c r="G4" s="8" t="s">
        <v>6</v>
      </c>
      <c r="H4" s="9" t="s">
        <v>7</v>
      </c>
      <c r="I4" s="98" t="s">
        <v>32</v>
      </c>
      <c r="J4" s="8" t="s">
        <v>32</v>
      </c>
      <c r="K4" s="8" t="s">
        <v>34</v>
      </c>
      <c r="L4" s="8" t="s">
        <v>36</v>
      </c>
      <c r="M4" s="9" t="s">
        <v>37</v>
      </c>
      <c r="N4" s="8" t="s">
        <v>46</v>
      </c>
      <c r="O4" s="8" t="s">
        <v>47</v>
      </c>
      <c r="P4" s="8" t="s">
        <v>48</v>
      </c>
      <c r="Q4" s="9" t="s">
        <v>42</v>
      </c>
      <c r="R4" s="8" t="s">
        <v>54</v>
      </c>
      <c r="S4" s="8" t="s">
        <v>55</v>
      </c>
      <c r="T4" s="8" t="s">
        <v>56</v>
      </c>
      <c r="U4" s="9" t="s">
        <v>57</v>
      </c>
      <c r="V4" s="9" t="s">
        <v>58</v>
      </c>
    </row>
    <row r="5" spans="1:22">
      <c r="A5" s="10"/>
      <c r="B5" s="125" t="s">
        <v>8</v>
      </c>
      <c r="C5" s="125"/>
      <c r="D5" s="63">
        <f>IFERROR(VLOOKUP(D1,[1]tbl_report_data!$A$2:$AN$10000,8,FALSE),"")</f>
        <v>3986</v>
      </c>
      <c r="E5" s="63">
        <f>IFERROR(VLOOKUP(E1,[1]tbl_report_data!$A$2:$AN$10000,8,FALSE),"")</f>
        <v>4368</v>
      </c>
      <c r="F5" s="99">
        <f>IFERROR(VLOOKUP(F1,[1]tbl_report_data!$A$2:$AN$10000,8,FALSE),"")</f>
        <v>4381</v>
      </c>
      <c r="G5" s="63">
        <v>4381</v>
      </c>
      <c r="H5" s="14">
        <f>SUM(D5+E5+G5)</f>
        <v>12735</v>
      </c>
      <c r="I5" s="99">
        <f>IFERROR(VLOOKUP(I1,[1]tbl_report_data!$A$2:$AN$10000,8,FALSE),"")</f>
        <v>4103</v>
      </c>
      <c r="J5" s="63">
        <v>4103</v>
      </c>
      <c r="K5" s="63">
        <f>IFERROR(VLOOKUP(K1,[1]tbl_report_data!$A$2:$AN$10000,8,FALSE),"")</f>
        <v>4081</v>
      </c>
      <c r="L5" s="63">
        <f>IFERROR(VLOOKUP(L1,[1]tbl_report_data!$A$2:$AN$10000,8,FALSE),"")</f>
        <v>4681</v>
      </c>
      <c r="M5" s="14">
        <f>SUM(I5:L5)</f>
        <v>16968</v>
      </c>
      <c r="N5" s="63">
        <f>IFERROR(VLOOKUP(N1,[1]tbl_report_data!$A$2:$AN$10000,8,FALSE),"")</f>
        <v>4519</v>
      </c>
      <c r="O5" s="63" t="str">
        <f>IFERROR(VLOOKUP(O1,[1]tbl_report_data!$A$2:$AN$10000,8,FALSE),"")</f>
        <v/>
      </c>
      <c r="P5" s="63" t="str">
        <f>IFERROR(VLOOKUP(P1,[1]tbl_report_data!$A$2:$AN$10000,8,FALSE),"")</f>
        <v/>
      </c>
      <c r="Q5" s="14">
        <f>SUM(N5:P5)</f>
        <v>4519</v>
      </c>
      <c r="R5" s="63" t="str">
        <f>IFERROR(VLOOKUP(R1,[1]tbl_report_data!$A$2:$AN$10000,8,FALSE),"")</f>
        <v/>
      </c>
      <c r="S5" s="63" t="str">
        <f>IFERROR(VLOOKUP(S1,[1]tbl_report_data!$A$2:$AN$10000,8,FALSE),"")</f>
        <v/>
      </c>
      <c r="T5" s="63" t="str">
        <f>IFERROR(VLOOKUP(T1,[1]tbl_report_data!$A$2:$AN$10000,8,FALSE),"")</f>
        <v/>
      </c>
      <c r="U5" s="14">
        <f>SUM(R5:T5)</f>
        <v>0</v>
      </c>
      <c r="V5" s="15">
        <f>SUM(U5,Q5,M5,H5)</f>
        <v>34222</v>
      </c>
    </row>
    <row r="6" spans="1:22">
      <c r="A6" s="10"/>
      <c r="B6" s="132"/>
      <c r="C6" s="132"/>
      <c r="D6" s="13"/>
      <c r="E6" s="13"/>
      <c r="F6" s="100"/>
      <c r="G6" s="13"/>
      <c r="H6" s="14"/>
      <c r="I6" s="100"/>
      <c r="J6" s="13"/>
      <c r="K6" s="13"/>
      <c r="L6" s="13"/>
      <c r="M6" s="14"/>
      <c r="N6" s="13"/>
      <c r="O6" s="13"/>
      <c r="P6" s="13"/>
      <c r="Q6" s="14"/>
      <c r="R6" s="13"/>
      <c r="S6" s="13"/>
      <c r="T6" s="13"/>
      <c r="U6" s="14"/>
      <c r="V6" s="14"/>
    </row>
    <row r="7" spans="1:22">
      <c r="A7" s="10"/>
      <c r="B7" s="125" t="s">
        <v>9</v>
      </c>
      <c r="C7" s="125"/>
      <c r="D7" s="63">
        <f>IFERROR(VLOOKUP(D1,[1]tbl_report_data!$A$2:$AN$10000,10,FALSE),"")</f>
        <v>122</v>
      </c>
      <c r="E7" s="63">
        <f>IFERROR(VLOOKUP(E1,[1]tbl_report_data!$A$2:$AN$10000,10,FALSE),"")</f>
        <v>130</v>
      </c>
      <c r="F7" s="99">
        <f>IFERROR(VLOOKUP(F1,[1]tbl_report_data!$A$2:$AN$10000,10,FALSE),"")</f>
        <v>80</v>
      </c>
      <c r="G7" s="63">
        <v>130</v>
      </c>
      <c r="H7" s="14">
        <f>SUM(D7+E7+G7)</f>
        <v>382</v>
      </c>
      <c r="I7" s="99">
        <f>IFERROR(VLOOKUP(I1,[1]tbl_report_data!$A$2:$AN$10000,10,FALSE),"")</f>
        <v>29</v>
      </c>
      <c r="J7" s="63">
        <v>130</v>
      </c>
      <c r="K7" s="63">
        <f>IFERROR(VLOOKUP(K1,[1]tbl_report_data!$A$2:$AN$10000,10,FALSE),"")*1.18</f>
        <v>154.57999999999998</v>
      </c>
      <c r="L7" s="63">
        <v>177</v>
      </c>
      <c r="M7" s="14">
        <f>SUM(J7:L7)</f>
        <v>461.58</v>
      </c>
      <c r="N7" s="63">
        <f>IFERROR(VLOOKUP(N1,[1]tbl_report_data!$A$2:$AN$10000,10,FALSE),"")</f>
        <v>218</v>
      </c>
      <c r="O7" s="63" t="str">
        <f>IFERROR(VLOOKUP(O1,[1]tbl_report_data!$A$2:$AN$10000,10,FALSE),"")</f>
        <v/>
      </c>
      <c r="P7" s="63" t="str">
        <f>IFERROR(VLOOKUP(P1,[1]tbl_report_data!$A$2:$AN$10000,10,FALSE),"")</f>
        <v/>
      </c>
      <c r="Q7" s="14">
        <f>SUM(N7:P7)</f>
        <v>218</v>
      </c>
      <c r="R7" s="63" t="str">
        <f>IFERROR(VLOOKUP(R1,[1]tbl_report_data!$A$2:$AN$10000,10,FALSE),"")</f>
        <v/>
      </c>
      <c r="S7" s="63" t="str">
        <f>IFERROR(VLOOKUP(S1,[1]tbl_report_data!$A$2:$AN$10000,10,FALSE),"")</f>
        <v/>
      </c>
      <c r="T7" s="63" t="str">
        <f>IFERROR(VLOOKUP(T1,[1]tbl_report_data!$A$2:$AN$10000,10,FALSE),"")</f>
        <v/>
      </c>
      <c r="U7" s="14">
        <f>SUM(R7:T7)</f>
        <v>0</v>
      </c>
      <c r="V7" s="15">
        <f>SUM(U7,Q7,M7,H7)</f>
        <v>1061.58</v>
      </c>
    </row>
    <row r="8" spans="1:22">
      <c r="A8" s="10"/>
      <c r="B8" s="132"/>
      <c r="C8" s="132"/>
      <c r="D8" s="17"/>
      <c r="E8" s="17"/>
      <c r="F8" s="101"/>
      <c r="G8" s="18"/>
      <c r="H8" s="20"/>
      <c r="I8" s="113"/>
      <c r="J8" s="18"/>
      <c r="K8" s="17"/>
      <c r="L8" s="18"/>
      <c r="M8" s="20"/>
      <c r="N8" s="17"/>
      <c r="O8" s="17"/>
      <c r="P8" s="18"/>
      <c r="Q8" s="20"/>
      <c r="R8" s="17"/>
      <c r="S8" s="17"/>
      <c r="T8" s="18"/>
      <c r="U8" s="20"/>
      <c r="V8" s="20"/>
    </row>
    <row r="9" spans="1:22">
      <c r="A9" s="10"/>
      <c r="B9" s="125" t="s">
        <v>10</v>
      </c>
      <c r="C9" s="125"/>
      <c r="D9" s="64">
        <f>IFERROR(D7/D5,0)</f>
        <v>3.0607124937280482E-2</v>
      </c>
      <c r="E9" s="64">
        <f t="shared" ref="E9:V9" si="0">IFERROR(E7/E5,0)</f>
        <v>2.976190476190476E-2</v>
      </c>
      <c r="F9" s="102">
        <f t="shared" si="0"/>
        <v>1.8260671079662179E-2</v>
      </c>
      <c r="G9" s="64">
        <v>2.967359050445104E-2</v>
      </c>
      <c r="H9" s="65">
        <f t="shared" si="0"/>
        <v>2.9996073812328231E-2</v>
      </c>
      <c r="I9" s="102">
        <f>IFERROR(I7/I5,0)</f>
        <v>7.0679990251035826E-3</v>
      </c>
      <c r="J9" s="64">
        <f t="shared" ref="J9" si="1">IFERROR(J7/J5,0)</f>
        <v>3.1684133560809166E-2</v>
      </c>
      <c r="K9" s="64">
        <f t="shared" ref="K9:L9" si="2">IFERROR(K7/K5,0)</f>
        <v>3.7877971085518249E-2</v>
      </c>
      <c r="L9" s="64">
        <f t="shared" si="2"/>
        <v>3.7812433240760522E-2</v>
      </c>
      <c r="M9" s="65">
        <f t="shared" si="0"/>
        <v>2.7202970297029703E-2</v>
      </c>
      <c r="N9" s="64">
        <f>IFERROR(N7/N5,0)</f>
        <v>4.8240761230360696E-2</v>
      </c>
      <c r="O9" s="64">
        <f t="shared" ref="O9:P9" si="3">IFERROR(O7/O5,0)</f>
        <v>0</v>
      </c>
      <c r="P9" s="64">
        <f t="shared" si="3"/>
        <v>0</v>
      </c>
      <c r="Q9" s="65">
        <f t="shared" si="0"/>
        <v>4.8240761230360696E-2</v>
      </c>
      <c r="R9" s="64">
        <f>IFERROR(R7/R5,0)</f>
        <v>0</v>
      </c>
      <c r="S9" s="64">
        <f t="shared" ref="S9:T9" si="4">IFERROR(S7/S5,0)</f>
        <v>0</v>
      </c>
      <c r="T9" s="64">
        <f t="shared" si="4"/>
        <v>0</v>
      </c>
      <c r="U9" s="65">
        <f t="shared" si="0"/>
        <v>0</v>
      </c>
      <c r="V9" s="65">
        <f t="shared" si="0"/>
        <v>3.1020396236339193E-2</v>
      </c>
    </row>
    <row r="10" spans="1:22">
      <c r="A10" s="10"/>
      <c r="B10" s="82"/>
      <c r="C10" s="82"/>
      <c r="D10" s="22"/>
      <c r="E10" s="22"/>
      <c r="F10" s="103"/>
      <c r="G10" s="22"/>
      <c r="H10" s="23"/>
      <c r="I10" s="103"/>
      <c r="J10" s="22"/>
      <c r="K10" s="22"/>
      <c r="L10" s="22"/>
      <c r="M10" s="23"/>
      <c r="N10" s="22"/>
      <c r="O10" s="22"/>
      <c r="P10" s="22"/>
      <c r="Q10" s="23"/>
      <c r="R10" s="22"/>
      <c r="S10" s="22"/>
      <c r="T10" s="22"/>
      <c r="U10" s="23"/>
      <c r="V10" s="23"/>
    </row>
    <row r="11" spans="1:22">
      <c r="A11" s="10"/>
      <c r="B11" s="82" t="s">
        <v>11</v>
      </c>
      <c r="C11" s="82"/>
      <c r="D11" s="13"/>
      <c r="E11" s="13"/>
      <c r="F11" s="104"/>
      <c r="G11" s="12"/>
      <c r="H11" s="15"/>
      <c r="I11" s="100"/>
      <c r="J11" s="12"/>
      <c r="K11" s="13"/>
      <c r="L11" s="12"/>
      <c r="M11" s="15"/>
      <c r="N11" s="13"/>
      <c r="O11" s="13"/>
      <c r="P11" s="12"/>
      <c r="Q11" s="15"/>
      <c r="R11" s="13"/>
      <c r="S11" s="13"/>
      <c r="T11" s="12"/>
      <c r="U11" s="15"/>
      <c r="V11" s="15"/>
    </row>
    <row r="12" spans="1:22" s="46" customFormat="1">
      <c r="A12" s="43"/>
      <c r="B12" s="44" t="s">
        <v>12</v>
      </c>
      <c r="C12" s="45"/>
      <c r="D12" s="13">
        <f>IFERROR(VLOOKUP(D1,[1]tbl_report_data!$A$2:$AN$10000,15,FALSE),"")</f>
        <v>0</v>
      </c>
      <c r="E12" s="13">
        <f>IFERROR(VLOOKUP(E1,[1]tbl_report_data!$A$2:$AN$10000,15,FALSE),"")</f>
        <v>0</v>
      </c>
      <c r="F12" s="100">
        <f>IFERROR(VLOOKUP(F1,[1]tbl_report_data!$A$2:$AN$10000,15,FALSE),"")</f>
        <v>0</v>
      </c>
      <c r="G12" s="13"/>
      <c r="H12" s="15">
        <f>SUM(D12:F12)</f>
        <v>0</v>
      </c>
      <c r="I12" s="100">
        <f>IFERROR(VLOOKUP(I1,[1]tbl_report_data!$A$2:$AN$10000,15,FALSE),"")</f>
        <v>0</v>
      </c>
      <c r="J12" s="13"/>
      <c r="K12" s="13">
        <f>IFERROR(VLOOKUP(K1,[1]tbl_report_data!$A$2:$AN$10000,15,FALSE),"")</f>
        <v>0</v>
      </c>
      <c r="L12" s="13">
        <f>IFERROR(VLOOKUP(L1,[1]tbl_report_data!$A$2:$AN$10000,15,FALSE),"")</f>
        <v>0</v>
      </c>
      <c r="M12" s="15">
        <f>SUM(I12:L12)</f>
        <v>0</v>
      </c>
      <c r="N12" s="13">
        <f>IFERROR(VLOOKUP(N1,[1]tbl_report_data!$A$2:$AN$10000,15,FALSE),"")</f>
        <v>0</v>
      </c>
      <c r="O12" s="13" t="str">
        <f>IFERROR(VLOOKUP(O1,[1]tbl_report_data!$A$2:$AN$10000,15,FALSE),"")</f>
        <v/>
      </c>
      <c r="P12" s="13" t="str">
        <f>IFERROR(VLOOKUP(P1,[1]tbl_report_data!$A$2:$AN$10000,15,FALSE),"")</f>
        <v/>
      </c>
      <c r="Q12" s="15">
        <f>SUM(N12:P12)</f>
        <v>0</v>
      </c>
      <c r="R12" s="13" t="str">
        <f>IFERROR(VLOOKUP(R1,[1]tbl_report_data!$A$2:$AN$10000,15,FALSE),"")</f>
        <v/>
      </c>
      <c r="S12" s="13" t="str">
        <f>IFERROR(VLOOKUP(S1,[1]tbl_report_data!$A$2:$AN$10000,15,FALSE),"")</f>
        <v/>
      </c>
      <c r="T12" s="13" t="str">
        <f>IFERROR(VLOOKUP(T1,[1]tbl_report_data!$A$2:$AN$10000,15,FALSE),"")</f>
        <v/>
      </c>
      <c r="U12" s="15">
        <f>SUM(R12:T12)</f>
        <v>0</v>
      </c>
      <c r="V12" s="15">
        <f>SUM(U12,Q12,M12,H12)</f>
        <v>0</v>
      </c>
    </row>
    <row r="13" spans="1:22" s="51" customFormat="1">
      <c r="A13" s="47"/>
      <c r="B13" s="84" t="s">
        <v>13</v>
      </c>
      <c r="C13" s="49"/>
      <c r="D13" s="88">
        <f>IFERROR(VLOOKUP(D1,[1]tbl_report_data!$A$2:$AN$10000,16,FALSE),0)</f>
        <v>0</v>
      </c>
      <c r="E13" s="88">
        <f>IFERROR(VLOOKUP(E1,[1]tbl_report_data!$A$2:$AN$10000,16,FALSE),0)</f>
        <v>89.97</v>
      </c>
      <c r="F13" s="105">
        <f>IFERROR(VLOOKUP(F1,[1]tbl_report_data!$A$2:$AN$10000,16,FALSE),0)</f>
        <v>42</v>
      </c>
      <c r="G13" s="88">
        <v>53.34</v>
      </c>
      <c r="H13" s="30">
        <f>SUM(D13:F13)</f>
        <v>131.97</v>
      </c>
      <c r="I13" s="105">
        <f>IFERROR(VLOOKUP(I1,[1]tbl_report_data!$A$2:$AN$10000,16,FALSE),0)</f>
        <v>21</v>
      </c>
      <c r="J13" s="88">
        <f>I13*4.48</f>
        <v>94.080000000000013</v>
      </c>
      <c r="K13" s="88">
        <f>IFERROR(VLOOKUP(K1,[1]tbl_report_data!$A$2:$AN$10000,16,FALSE),0)*1.18</f>
        <v>150.55619999999999</v>
      </c>
      <c r="L13" s="88">
        <v>171.64</v>
      </c>
      <c r="M13" s="30">
        <f>SUM(J13:L13)</f>
        <v>416.27620000000002</v>
      </c>
      <c r="N13" s="88">
        <f>IFERROR(VLOOKUP(N1,[1]tbl_report_data!$A$2:$AN$10000,16,FALSE),0)</f>
        <v>151.5</v>
      </c>
      <c r="O13" s="88">
        <f>IFERROR(VLOOKUP(O1,[1]tbl_report_data!$A$2:$AN$10000,16,FALSE),0)</f>
        <v>0</v>
      </c>
      <c r="P13" s="88">
        <f>IFERROR(VLOOKUP(P1,[1]tbl_report_data!$A$2:$AN$10000,16,FALSE),0)</f>
        <v>0</v>
      </c>
      <c r="Q13" s="30">
        <f>SUM(N13:P13)</f>
        <v>151.5</v>
      </c>
      <c r="R13" s="88">
        <f>IFERROR(VLOOKUP(R1,[1]tbl_report_data!$A$2:$AN$10000,16,FALSE),0)</f>
        <v>0</v>
      </c>
      <c r="S13" s="88">
        <f>IFERROR(VLOOKUP(S1,[1]tbl_report_data!$A$2:$AN$10000,16,FALSE),0)</f>
        <v>0</v>
      </c>
      <c r="T13" s="88">
        <f>IFERROR(VLOOKUP(T1,[1]tbl_report_data!$A$2:$AN$10000,16,FALSE),0)</f>
        <v>0</v>
      </c>
      <c r="U13" s="30">
        <f>SUM(R13:T13)</f>
        <v>0</v>
      </c>
      <c r="V13" s="30">
        <f>SUM(U13,Q13,M13,H13)</f>
        <v>699.74620000000004</v>
      </c>
    </row>
    <row r="14" spans="1:22" s="51" customFormat="1">
      <c r="A14" s="47"/>
      <c r="B14" s="129" t="s">
        <v>14</v>
      </c>
      <c r="C14" s="129"/>
      <c r="D14" s="52">
        <f>D13*$B$35</f>
        <v>0</v>
      </c>
      <c r="E14" s="52">
        <f>E13*$B$35</f>
        <v>22.4925</v>
      </c>
      <c r="F14" s="106">
        <f>F13*$B$35</f>
        <v>10.5</v>
      </c>
      <c r="G14" s="52">
        <f>G13*$B$35</f>
        <v>13.335000000000001</v>
      </c>
      <c r="H14" s="30">
        <f>H13*$B$35</f>
        <v>32.9925</v>
      </c>
      <c r="I14" s="106">
        <f t="shared" ref="I14:L14" si="5">I13*$B$35</f>
        <v>5.25</v>
      </c>
      <c r="J14" s="52">
        <f t="shared" si="5"/>
        <v>23.520000000000003</v>
      </c>
      <c r="K14" s="52">
        <f t="shared" si="5"/>
        <v>37.639049999999997</v>
      </c>
      <c r="L14" s="52">
        <f t="shared" si="5"/>
        <v>42.91</v>
      </c>
      <c r="M14" s="30">
        <f>M13*$B$35</f>
        <v>104.06905</v>
      </c>
      <c r="N14" s="52">
        <f t="shared" ref="N14:P14" si="6">N13*$B$35</f>
        <v>37.875</v>
      </c>
      <c r="O14" s="52">
        <f t="shared" si="6"/>
        <v>0</v>
      </c>
      <c r="P14" s="52">
        <f t="shared" si="6"/>
        <v>0</v>
      </c>
      <c r="Q14" s="30">
        <f>Q13*$B$35</f>
        <v>37.875</v>
      </c>
      <c r="R14" s="52">
        <f t="shared" ref="R14:T14" si="7">R13*$B$35</f>
        <v>0</v>
      </c>
      <c r="S14" s="52">
        <f t="shared" si="7"/>
        <v>0</v>
      </c>
      <c r="T14" s="52">
        <f t="shared" si="7"/>
        <v>0</v>
      </c>
      <c r="U14" s="30">
        <f>U13*$B$35</f>
        <v>0</v>
      </c>
      <c r="V14" s="30">
        <f>SUM(U14,Q14,M14,H14)</f>
        <v>174.93655000000001</v>
      </c>
    </row>
    <row r="15" spans="1:22">
      <c r="A15" s="10"/>
      <c r="B15" s="82"/>
      <c r="C15" s="82"/>
      <c r="D15" s="22"/>
      <c r="E15" s="22"/>
      <c r="F15" s="103"/>
      <c r="G15" s="22"/>
      <c r="H15" s="23"/>
      <c r="I15" s="103"/>
      <c r="J15" s="22"/>
      <c r="K15" s="22"/>
      <c r="L15" s="22"/>
      <c r="M15" s="23"/>
      <c r="N15" s="22"/>
      <c r="O15" s="22"/>
      <c r="P15" s="22"/>
      <c r="Q15" s="23"/>
      <c r="R15" s="22"/>
      <c r="S15" s="22"/>
      <c r="T15" s="22"/>
      <c r="U15" s="23"/>
      <c r="V15" s="23"/>
    </row>
    <row r="16" spans="1:22">
      <c r="A16" s="10"/>
      <c r="B16" s="86"/>
      <c r="C16" s="86"/>
      <c r="D16" s="19"/>
      <c r="E16" s="19"/>
      <c r="F16" s="107"/>
      <c r="G16" s="19"/>
      <c r="H16" s="21"/>
      <c r="I16" s="107"/>
      <c r="J16" s="19"/>
      <c r="K16" s="19"/>
      <c r="L16" s="19"/>
      <c r="M16" s="21"/>
      <c r="N16" s="19"/>
      <c r="O16" s="19"/>
      <c r="P16" s="19"/>
      <c r="Q16" s="21"/>
      <c r="R16" s="19"/>
      <c r="S16" s="19"/>
      <c r="T16" s="19"/>
      <c r="U16" s="21"/>
      <c r="V16" s="21"/>
    </row>
    <row r="17" spans="1:22">
      <c r="A17" s="10"/>
      <c r="B17" s="130" t="s">
        <v>15</v>
      </c>
      <c r="C17" s="130"/>
      <c r="D17" s="27"/>
      <c r="E17" s="27"/>
      <c r="F17" s="108"/>
      <c r="G17" s="28"/>
      <c r="H17" s="15"/>
      <c r="I17" s="114"/>
      <c r="J17" s="28"/>
      <c r="K17" s="27"/>
      <c r="L17" s="28"/>
      <c r="M17" s="15"/>
      <c r="N17" s="27"/>
      <c r="O17" s="27"/>
      <c r="P17" s="28"/>
      <c r="Q17" s="15"/>
      <c r="R17" s="27"/>
      <c r="S17" s="27"/>
      <c r="T17" s="28"/>
      <c r="U17" s="15"/>
      <c r="V17" s="15"/>
    </row>
    <row r="18" spans="1:22">
      <c r="A18" s="10"/>
      <c r="B18" s="126" t="s">
        <v>16</v>
      </c>
      <c r="C18" s="126"/>
      <c r="D18" s="63">
        <f>IFERROR(VLOOKUP(D1,[1]tbl_report_data!$A$2:$AN$10000,18,FALSE),"")</f>
        <v>56</v>
      </c>
      <c r="E18" s="63">
        <f>IFERROR(VLOOKUP(E1,[1]tbl_report_data!$A$2:$AN$10000,18,FALSE),"")</f>
        <v>97</v>
      </c>
      <c r="F18" s="99">
        <f>IFERROR(VLOOKUP(F1,[1]tbl_report_data!$A$2:$AN$10000,18,FALSE),"")</f>
        <v>50</v>
      </c>
      <c r="G18" s="63">
        <v>93</v>
      </c>
      <c r="H18" s="14">
        <f>SUM(D18+E18+G18)</f>
        <v>246</v>
      </c>
      <c r="I18" s="99">
        <f>IFERROR(VLOOKUP(I1,[1]tbl_report_data!$A$2:$AN$10000,18,FALSE),"")</f>
        <v>20</v>
      </c>
      <c r="J18" s="63">
        <f>I18*4.48</f>
        <v>89.600000000000009</v>
      </c>
      <c r="K18" s="63">
        <f>IFERROR(VLOOKUP(K1,[1]tbl_report_data!$A$2:$AN$10000,18,FALSE),"")*1.18</f>
        <v>94.399999999999991</v>
      </c>
      <c r="L18" s="63">
        <v>107</v>
      </c>
      <c r="M18" s="15">
        <f>SUM(J18:L18)</f>
        <v>291</v>
      </c>
      <c r="N18" s="63">
        <f>IFERROR(VLOOKUP(N1,[1]tbl_report_data!$A$2:$AN$10000,18,FALSE),"")</f>
        <v>111</v>
      </c>
      <c r="O18" s="63" t="str">
        <f>IFERROR(VLOOKUP(O1,[1]tbl_report_data!$A$2:$AN$10000,18,FALSE),"")</f>
        <v/>
      </c>
      <c r="P18" s="63" t="str">
        <f>IFERROR(VLOOKUP(P1,[1]tbl_report_data!$A$2:$AN$10000,18,FALSE),"")</f>
        <v/>
      </c>
      <c r="Q18" s="15">
        <f>SUM(N18:P18)</f>
        <v>111</v>
      </c>
      <c r="R18" s="63" t="str">
        <f>IFERROR(VLOOKUP(R1,[1]tbl_report_data!$A$2:$AN$10000,18,FALSE),"")</f>
        <v/>
      </c>
      <c r="S18" s="63" t="str">
        <f>IFERROR(VLOOKUP(S1,[1]tbl_report_data!$A$2:$AN$10000,18,FALSE),"")</f>
        <v/>
      </c>
      <c r="T18" s="63" t="str">
        <f>IFERROR(VLOOKUP(T1,[1]tbl_report_data!$A$2:$AN$10000,18,FALSE),"")</f>
        <v/>
      </c>
      <c r="U18" s="15">
        <f>SUM(R18:T18)</f>
        <v>0</v>
      </c>
      <c r="V18" s="15">
        <f>SUM(U18,Q18,M18,H18)</f>
        <v>648</v>
      </c>
    </row>
    <row r="19" spans="1:22">
      <c r="A19" s="10"/>
      <c r="B19" s="83" t="s">
        <v>17</v>
      </c>
      <c r="D19" s="63">
        <f>IFERROR(VLOOKUP(D1,[1]tbl_report_data!$A$2:$AN$10000,19,FALSE),"")</f>
        <v>38</v>
      </c>
      <c r="E19" s="63">
        <f>IFERROR(VLOOKUP(E1,[1]tbl_report_data!$A$2:$AN$10000,19,FALSE),"")</f>
        <v>51</v>
      </c>
      <c r="F19" s="99">
        <f>IFERROR(VLOOKUP(F1,[1]tbl_report_data!$A$2:$AN$10000,19,FALSE),"")</f>
        <v>37</v>
      </c>
      <c r="G19" s="63">
        <v>56</v>
      </c>
      <c r="H19" s="14">
        <f>SUM(D19+E19+G19)</f>
        <v>145</v>
      </c>
      <c r="I19" s="99">
        <f>IFERROR(VLOOKUP(I1,[1]tbl_report_data!$A$2:$AN$10000,19,FALSE),"")</f>
        <v>13</v>
      </c>
      <c r="J19" s="63">
        <f>I19*4.48</f>
        <v>58.240000000000009</v>
      </c>
      <c r="K19" s="63">
        <f>IFERROR(VLOOKUP(K1,[1]tbl_report_data!$A$2:$AN$10000,19,FALSE),"")*1.18</f>
        <v>59</v>
      </c>
      <c r="L19" s="63">
        <v>67</v>
      </c>
      <c r="M19" s="15">
        <f>SUM(J19:L19)</f>
        <v>184.24</v>
      </c>
      <c r="N19" s="63">
        <f>IFERROR(VLOOKUP(N1,[1]tbl_report_data!$A$2:$AN$10000,19,FALSE),"")</f>
        <v>74</v>
      </c>
      <c r="O19" s="63" t="str">
        <f>IFERROR(VLOOKUP(O1,[1]tbl_report_data!$A$2:$AN$10000,19,FALSE),"")</f>
        <v/>
      </c>
      <c r="P19" s="63" t="str">
        <f>IFERROR(VLOOKUP(P1,[1]tbl_report_data!$A$2:$AN$10000,19,FALSE),"")</f>
        <v/>
      </c>
      <c r="Q19" s="15">
        <f>SUM(N19:P19)</f>
        <v>74</v>
      </c>
      <c r="R19" s="63" t="str">
        <f>IFERROR(VLOOKUP(R1,[1]tbl_report_data!$A$2:$AN$10000,19,FALSE),"")</f>
        <v/>
      </c>
      <c r="S19" s="63" t="str">
        <f>IFERROR(VLOOKUP(S1,[1]tbl_report_data!$A$2:$AN$10000,19,FALSE),"")</f>
        <v/>
      </c>
      <c r="T19" s="63" t="str">
        <f>IFERROR(VLOOKUP(T1,[1]tbl_report_data!$A$2:$AN$10000,19,FALSE),"")</f>
        <v/>
      </c>
      <c r="U19" s="15">
        <f>SUM(R19:T19)</f>
        <v>0</v>
      </c>
      <c r="V19" s="15">
        <f>SUM(U19,Q19,M19,H19)</f>
        <v>403.24</v>
      </c>
    </row>
    <row r="20" spans="1:22" s="51" customFormat="1">
      <c r="A20" s="47"/>
      <c r="B20" s="127" t="s">
        <v>13</v>
      </c>
      <c r="C20" s="127"/>
      <c r="D20" s="67">
        <f t="shared" ref="D20:Q20" si="8">D23-D13</f>
        <v>3829.5099999999993</v>
      </c>
      <c r="E20" s="67">
        <f t="shared" si="8"/>
        <v>5033.6400000000012</v>
      </c>
      <c r="F20" s="109">
        <f t="shared" si="8"/>
        <v>5381.4299999999985</v>
      </c>
      <c r="G20" s="67">
        <f t="shared" si="8"/>
        <v>5581.38</v>
      </c>
      <c r="H20" s="30">
        <f t="shared" si="8"/>
        <v>14455.87</v>
      </c>
      <c r="I20" s="109">
        <f t="shared" ref="I20:L20" si="9">I23-I13</f>
        <v>1794.5400000000002</v>
      </c>
      <c r="J20" s="67">
        <f t="shared" si="8"/>
        <v>6093.920000000001</v>
      </c>
      <c r="K20" s="67">
        <f t="shared" si="9"/>
        <v>6450.8947999999973</v>
      </c>
      <c r="L20" s="67">
        <f t="shared" si="9"/>
        <v>6545.7699999999995</v>
      </c>
      <c r="M20" s="30">
        <f t="shared" si="8"/>
        <v>19090.584799999997</v>
      </c>
      <c r="N20" s="67">
        <f t="shared" ref="N20:P20" si="10">N23-N13</f>
        <v>8908.1</v>
      </c>
      <c r="O20" s="67">
        <f t="shared" si="10"/>
        <v>0</v>
      </c>
      <c r="P20" s="67">
        <f t="shared" si="10"/>
        <v>0</v>
      </c>
      <c r="Q20" s="30">
        <f t="shared" si="8"/>
        <v>8908.1</v>
      </c>
      <c r="R20" s="67">
        <f t="shared" ref="R20:T20" si="11">R23-R13</f>
        <v>0</v>
      </c>
      <c r="S20" s="67">
        <f t="shared" si="11"/>
        <v>0</v>
      </c>
      <c r="T20" s="67">
        <f t="shared" si="11"/>
        <v>0</v>
      </c>
      <c r="U20" s="30">
        <f>U23-U13</f>
        <v>0</v>
      </c>
      <c r="V20" s="30">
        <f>SUM(U20,Q20,M20,H20)</f>
        <v>42454.554799999998</v>
      </c>
    </row>
    <row r="21" spans="1:22" s="51" customFormat="1">
      <c r="A21" s="47"/>
      <c r="B21" s="129" t="s">
        <v>14</v>
      </c>
      <c r="C21" s="129"/>
      <c r="D21" s="52">
        <f>D20*$B$35</f>
        <v>957.37749999999983</v>
      </c>
      <c r="E21" s="52">
        <f>E20*$B$35</f>
        <v>1258.4100000000003</v>
      </c>
      <c r="F21" s="106">
        <f>F20*$B$35</f>
        <v>1345.3574999999996</v>
      </c>
      <c r="G21" s="52">
        <f>G20*$B$35</f>
        <v>1395.345</v>
      </c>
      <c r="H21" s="30">
        <f>H20*$B$35</f>
        <v>3613.9675000000002</v>
      </c>
      <c r="I21" s="106">
        <f t="shared" ref="I21:L21" si="12">I20*$B$35</f>
        <v>448.63500000000005</v>
      </c>
      <c r="J21" s="52">
        <f t="shared" si="12"/>
        <v>1523.4800000000002</v>
      </c>
      <c r="K21" s="52">
        <f t="shared" si="12"/>
        <v>1612.7236999999993</v>
      </c>
      <c r="L21" s="52">
        <f t="shared" si="12"/>
        <v>1636.4424999999999</v>
      </c>
      <c r="M21" s="30">
        <f>M20*$B$35</f>
        <v>4772.6461999999992</v>
      </c>
      <c r="N21" s="52">
        <f t="shared" ref="N21:P21" si="13">N20*$B$35</f>
        <v>2227.0250000000001</v>
      </c>
      <c r="O21" s="52">
        <f t="shared" si="13"/>
        <v>0</v>
      </c>
      <c r="P21" s="52">
        <f t="shared" si="13"/>
        <v>0</v>
      </c>
      <c r="Q21" s="30">
        <f t="shared" ref="Q21:T21" si="14">Q20*$B$35</f>
        <v>2227.0250000000001</v>
      </c>
      <c r="R21" s="52">
        <f t="shared" si="14"/>
        <v>0</v>
      </c>
      <c r="S21" s="52">
        <f t="shared" si="14"/>
        <v>0</v>
      </c>
      <c r="T21" s="52">
        <f t="shared" si="14"/>
        <v>0</v>
      </c>
      <c r="U21" s="30">
        <f>U20*$B$35</f>
        <v>0</v>
      </c>
      <c r="V21" s="30">
        <f>SUM(U21,Q21,M21,H21)</f>
        <v>10613.6387</v>
      </c>
    </row>
    <row r="22" spans="1:22">
      <c r="A22" s="10"/>
      <c r="B22" s="125"/>
      <c r="C22" s="125"/>
      <c r="D22" s="13"/>
      <c r="E22" s="13"/>
      <c r="F22" s="104"/>
      <c r="G22" s="12"/>
      <c r="H22" s="15"/>
      <c r="I22" s="100"/>
      <c r="J22" s="12"/>
      <c r="K22" s="13"/>
      <c r="L22" s="12"/>
      <c r="M22" s="15"/>
      <c r="N22" s="13"/>
      <c r="O22" s="13"/>
      <c r="P22" s="12"/>
      <c r="Q22" s="15"/>
      <c r="R22" s="13"/>
      <c r="S22" s="13"/>
      <c r="T22" s="12"/>
      <c r="U22" s="15"/>
      <c r="V22" s="15"/>
    </row>
    <row r="23" spans="1:22" s="55" customFormat="1" ht="23.25" customHeight="1">
      <c r="A23" s="47"/>
      <c r="B23" s="53" t="s">
        <v>18</v>
      </c>
      <c r="C23" s="54"/>
      <c r="D23" s="88">
        <f>IFERROR(VLOOKUP(D1,[1]tbl_report_data!$A$2:$AN$10000,22,FALSE),0)</f>
        <v>3829.5099999999993</v>
      </c>
      <c r="E23" s="88">
        <f>IFERROR(VLOOKUP(E1,[1]tbl_report_data!$A$2:$AN$10000,22,FALSE),0)</f>
        <v>5123.6100000000015</v>
      </c>
      <c r="F23" s="105">
        <f>IFERROR(VLOOKUP(F1,[1]tbl_report_data!$A$2:$AN$10000,22,FALSE),0)</f>
        <v>5423.4299999999985</v>
      </c>
      <c r="G23" s="88">
        <v>5634.72</v>
      </c>
      <c r="H23" s="30">
        <f>SUM(D23+E23+G23)</f>
        <v>14587.84</v>
      </c>
      <c r="I23" s="105">
        <f>IFERROR(VLOOKUP(I1,[1]tbl_report_data!$A$2:$AN$10000,22,FALSE),0)</f>
        <v>1815.5400000000002</v>
      </c>
      <c r="J23" s="88">
        <v>6188.0000000000009</v>
      </c>
      <c r="K23" s="88">
        <f>IFERROR(VLOOKUP(K1,[1]tbl_report_data!$A$2:$AN$10000,22,FALSE),0)*1.18</f>
        <v>6601.4509999999973</v>
      </c>
      <c r="L23" s="88">
        <v>6717.41</v>
      </c>
      <c r="M23" s="30">
        <f>SUM(J23:L23)</f>
        <v>19506.860999999997</v>
      </c>
      <c r="N23" s="88">
        <f>IFERROR(VLOOKUP(N1,[1]tbl_report_data!$A$2:$AN$10000,22,FALSE),0)</f>
        <v>9059.6</v>
      </c>
      <c r="O23" s="88">
        <f>IFERROR(VLOOKUP(O1,[1]tbl_report_data!$A$2:$AN$10000,22,FALSE),0)</f>
        <v>0</v>
      </c>
      <c r="P23" s="88">
        <f>IFERROR(VLOOKUP(P1,[1]tbl_report_data!$A$2:$AN$10000,22,FALSE),0)</f>
        <v>0</v>
      </c>
      <c r="Q23" s="30">
        <f>SUM(N23:P23)</f>
        <v>9059.6</v>
      </c>
      <c r="R23" s="88">
        <f>IFERROR(VLOOKUP(R1,[1]tbl_report_data!$A$2:$AN$10000,22,FALSE),0)</f>
        <v>0</v>
      </c>
      <c r="S23" s="88">
        <f>IFERROR(VLOOKUP(S1,[1]tbl_report_data!$A$2:$AN$10000,22,FALSE),0)</f>
        <v>0</v>
      </c>
      <c r="T23" s="88">
        <f>IFERROR(VLOOKUP(T1,[1]tbl_report_data!$A$2:$AN$10000,22,FALSE),0)</f>
        <v>0</v>
      </c>
      <c r="U23" s="30">
        <f>SUM(R23:T23)</f>
        <v>0</v>
      </c>
      <c r="V23" s="30">
        <f>SUM(U23,Q23,M23,H23)</f>
        <v>43154.300999999992</v>
      </c>
    </row>
    <row r="24" spans="1:22" s="51" customFormat="1" ht="23.25" customHeight="1">
      <c r="A24" s="47"/>
      <c r="B24" s="56" t="s">
        <v>19</v>
      </c>
      <c r="C24" s="84"/>
      <c r="D24" s="29">
        <f>IFERROR(D23/D19,0)</f>
        <v>100.77657894736841</v>
      </c>
      <c r="E24" s="29">
        <f t="shared" ref="E24:V24" si="15">IFERROR(E23/E19,0)</f>
        <v>100.46294117647062</v>
      </c>
      <c r="F24" s="110">
        <f t="shared" si="15"/>
        <v>146.57918918918915</v>
      </c>
      <c r="G24" s="29">
        <f t="shared" si="15"/>
        <v>100.62</v>
      </c>
      <c r="H24" s="30">
        <f t="shared" si="15"/>
        <v>100.60579310344828</v>
      </c>
      <c r="I24" s="110">
        <f t="shared" si="15"/>
        <v>139.65692307692308</v>
      </c>
      <c r="J24" s="29">
        <f t="shared" ref="J24" si="16">IFERROR(J23/J19,0)</f>
        <v>106.25</v>
      </c>
      <c r="K24" s="29">
        <f t="shared" si="15"/>
        <v>111.88899999999995</v>
      </c>
      <c r="L24" s="29">
        <f t="shared" si="15"/>
        <v>100.25985074626865</v>
      </c>
      <c r="M24" s="30">
        <f t="shared" si="15"/>
        <v>105.87744789405122</v>
      </c>
      <c r="N24" s="29">
        <f t="shared" si="15"/>
        <v>122.42702702702704</v>
      </c>
      <c r="O24" s="29">
        <f t="shared" si="15"/>
        <v>0</v>
      </c>
      <c r="P24" s="29">
        <f t="shared" si="15"/>
        <v>0</v>
      </c>
      <c r="Q24" s="30">
        <f t="shared" si="15"/>
        <v>122.42702702702704</v>
      </c>
      <c r="R24" s="29">
        <f t="shared" si="15"/>
        <v>0</v>
      </c>
      <c r="S24" s="29">
        <f t="shared" si="15"/>
        <v>0</v>
      </c>
      <c r="T24" s="29">
        <f t="shared" si="15"/>
        <v>0</v>
      </c>
      <c r="U24" s="30">
        <f t="shared" si="15"/>
        <v>0</v>
      </c>
      <c r="V24" s="30">
        <f t="shared" si="15"/>
        <v>107.01889941474057</v>
      </c>
    </row>
    <row r="25" spans="1:22" s="51" customFormat="1" ht="23.25" customHeight="1">
      <c r="A25" s="47"/>
      <c r="B25" s="57" t="s">
        <v>20</v>
      </c>
      <c r="C25" s="58"/>
      <c r="D25" s="59">
        <f>D23*$B$35</f>
        <v>957.37749999999983</v>
      </c>
      <c r="E25" s="59">
        <f>E23*$B$35</f>
        <v>1280.9025000000004</v>
      </c>
      <c r="F25" s="111">
        <f>F23*$B$35</f>
        <v>1355.8574999999996</v>
      </c>
      <c r="G25" s="59">
        <f>G23*$B$35</f>
        <v>1408.68</v>
      </c>
      <c r="H25" s="60">
        <f>SUM(D25:F25)</f>
        <v>3594.1374999999998</v>
      </c>
      <c r="I25" s="111">
        <f>I23*$B$35</f>
        <v>453.88500000000005</v>
      </c>
      <c r="J25" s="59">
        <f>J23*$B$35</f>
        <v>1547.0000000000002</v>
      </c>
      <c r="K25" s="59">
        <f>K23*$B$35</f>
        <v>1650.3627499999993</v>
      </c>
      <c r="L25" s="59">
        <f>L23*$B$35</f>
        <v>1679.3525</v>
      </c>
      <c r="M25" s="60">
        <f>SUM(J25:L25)</f>
        <v>4876.7152499999993</v>
      </c>
      <c r="N25" s="122">
        <f t="shared" ref="N25:Q25" si="17">N23*$B$35</f>
        <v>2264.9</v>
      </c>
      <c r="O25" s="59">
        <f t="shared" si="17"/>
        <v>0</v>
      </c>
      <c r="P25" s="59">
        <f>P23*$B$35</f>
        <v>0</v>
      </c>
      <c r="Q25" s="60">
        <f t="shared" si="17"/>
        <v>2264.9</v>
      </c>
      <c r="R25" s="80">
        <f>R23*$B$35</f>
        <v>0</v>
      </c>
      <c r="S25" s="59">
        <f>S23*$B$35</f>
        <v>0</v>
      </c>
      <c r="T25" s="59">
        <f>T23*$B$35</f>
        <v>0</v>
      </c>
      <c r="U25" s="60">
        <f>U23*$B$35</f>
        <v>0</v>
      </c>
      <c r="V25" s="60">
        <f>SUM(U25,Q25,M25,H25)</f>
        <v>10735.75275</v>
      </c>
    </row>
    <row r="26" spans="1:22" ht="39" thickBot="1">
      <c r="A26" s="31"/>
      <c r="B26" s="128"/>
      <c r="C26" s="128"/>
      <c r="D26" s="79"/>
      <c r="E26" s="79"/>
      <c r="F26" s="112"/>
      <c r="G26" s="79"/>
      <c r="H26" s="32"/>
      <c r="I26" s="115"/>
      <c r="J26" s="77"/>
      <c r="K26" s="77"/>
      <c r="L26" s="77"/>
      <c r="M26" s="32"/>
      <c r="N26" s="123" t="s">
        <v>82</v>
      </c>
      <c r="O26" s="79"/>
      <c r="P26" s="79"/>
      <c r="Q26" s="32"/>
      <c r="R26" s="81"/>
      <c r="S26" s="79"/>
      <c r="T26" s="77"/>
      <c r="U26" s="32"/>
      <c r="V26" s="32"/>
    </row>
    <row r="27" spans="1:22">
      <c r="B27" s="34"/>
      <c r="C27" s="34"/>
      <c r="H27" s="35"/>
      <c r="M27" s="35"/>
      <c r="Q27" s="35"/>
      <c r="U27" s="35"/>
      <c r="V27" s="35"/>
    </row>
    <row r="28" spans="1:22" ht="13.5" thickBot="1">
      <c r="B28" s="34"/>
      <c r="C28" s="34"/>
      <c r="H28" s="35"/>
      <c r="M28" s="35"/>
      <c r="Q28" s="35"/>
      <c r="U28" s="35"/>
      <c r="V28" s="35"/>
    </row>
    <row r="29" spans="1:22">
      <c r="B29" s="133" t="s">
        <v>77</v>
      </c>
      <c r="C29" s="92" t="s">
        <v>81</v>
      </c>
      <c r="D29" s="134"/>
      <c r="E29" s="134"/>
      <c r="F29" s="134"/>
      <c r="G29" s="116">
        <f>G23-F23</f>
        <v>211.29000000000178</v>
      </c>
      <c r="H29" s="135"/>
      <c r="I29" s="135"/>
      <c r="J29" s="120">
        <f>J20-I20</f>
        <v>4299.380000000001</v>
      </c>
      <c r="K29" s="116">
        <f>G29+J29</f>
        <v>4510.6700000000028</v>
      </c>
      <c r="M29" s="35"/>
      <c r="Q29" s="35"/>
      <c r="U29" s="35"/>
      <c r="V29" s="35"/>
    </row>
    <row r="30" spans="1:22" ht="13.5" thickBot="1">
      <c r="B30" s="133"/>
      <c r="C30" s="92" t="s">
        <v>80</v>
      </c>
      <c r="D30" s="134"/>
      <c r="E30" s="134"/>
      <c r="F30" s="134"/>
      <c r="G30" s="117">
        <f>G25-F25</f>
        <v>52.822500000000446</v>
      </c>
      <c r="H30" s="135"/>
      <c r="I30" s="135"/>
      <c r="J30" s="121">
        <f>J25-I25</f>
        <v>1093.1150000000002</v>
      </c>
      <c r="K30" s="117">
        <f>G30+J30</f>
        <v>1145.9375000000007</v>
      </c>
      <c r="M30" s="35"/>
      <c r="Q30" s="35"/>
      <c r="U30" s="35"/>
      <c r="V30" s="35"/>
    </row>
    <row r="31" spans="1:22" ht="13.5" thickBot="1">
      <c r="B31" s="34"/>
      <c r="C31" t="s">
        <v>76</v>
      </c>
      <c r="F31" s="26"/>
      <c r="G31" s="26"/>
      <c r="H31" s="35"/>
      <c r="I31" s="26"/>
      <c r="J31" s="119"/>
      <c r="K31" s="124">
        <f>K25+K30</f>
        <v>2796.3002500000002</v>
      </c>
      <c r="M31" s="35"/>
      <c r="Q31" s="35"/>
      <c r="U31" s="35"/>
      <c r="V31" s="35"/>
    </row>
    <row r="32" spans="1:22" ht="19.5" customHeight="1">
      <c r="B32" s="34"/>
      <c r="C32" s="92"/>
      <c r="F32" s="26"/>
      <c r="G32" s="26"/>
      <c r="H32" s="35"/>
      <c r="I32" s="26"/>
      <c r="J32" s="26"/>
      <c r="L32" s="35"/>
      <c r="P32" s="35"/>
      <c r="T32" s="35"/>
      <c r="U32" s="35"/>
    </row>
    <row r="33" spans="2:22" ht="21" customHeight="1" thickBot="1">
      <c r="B33" s="34"/>
      <c r="C33" s="34"/>
      <c r="H33" s="35"/>
      <c r="L33" s="35"/>
      <c r="P33" s="35"/>
      <c r="T33" s="35"/>
      <c r="U33" s="35"/>
    </row>
    <row r="34" spans="2:22">
      <c r="B34" s="68" t="s">
        <v>28</v>
      </c>
      <c r="H34" s="26"/>
      <c r="M34" s="26"/>
      <c r="Q34" s="26"/>
      <c r="U34" s="26"/>
      <c r="V34" s="26"/>
    </row>
    <row r="35" spans="2:22" ht="13.5" thickBot="1">
      <c r="B35" s="69">
        <v>0.25</v>
      </c>
      <c r="F35" s="26"/>
      <c r="G35" s="26"/>
    </row>
    <row r="36" spans="2:22">
      <c r="F36" s="118"/>
      <c r="H36" s="25"/>
      <c r="M36" s="25"/>
      <c r="Q36" s="25"/>
      <c r="U36" s="25"/>
      <c r="V36" s="25"/>
    </row>
    <row r="37" spans="2:22" ht="15">
      <c r="B37" s="74" t="s">
        <v>38</v>
      </c>
      <c r="C37" s="75">
        <v>102</v>
      </c>
    </row>
    <row r="38" spans="2:22" ht="15">
      <c r="B38" s="74" t="s">
        <v>39</v>
      </c>
      <c r="C38" s="75" t="s">
        <v>0</v>
      </c>
    </row>
    <row r="39" spans="2:22" ht="15">
      <c r="B39" s="74" t="s">
        <v>40</v>
      </c>
      <c r="C39" s="75" t="s">
        <v>41</v>
      </c>
    </row>
    <row r="40" spans="2:22" ht="15">
      <c r="B40" s="76" t="s">
        <v>49</v>
      </c>
    </row>
  </sheetData>
  <mergeCells count="16">
    <mergeCell ref="B14:C14"/>
    <mergeCell ref="B17:C17"/>
    <mergeCell ref="B18:C18"/>
    <mergeCell ref="B20:C20"/>
    <mergeCell ref="B21:C21"/>
    <mergeCell ref="B9:C9"/>
    <mergeCell ref="A1:C1"/>
    <mergeCell ref="B5:C5"/>
    <mergeCell ref="B6:C6"/>
    <mergeCell ref="B7:C7"/>
    <mergeCell ref="B8:C8"/>
    <mergeCell ref="B29:B30"/>
    <mergeCell ref="D29:F30"/>
    <mergeCell ref="H29:I30"/>
    <mergeCell ref="B26:C26"/>
    <mergeCell ref="B22:C22"/>
  </mergeCells>
  <pageMargins left="0.52" right="0.51" top="1" bottom="1" header="0.5" footer="0.5"/>
  <pageSetup scale="54" orientation="landscape" errors="blank" r:id="rId1"/>
  <headerFooter alignWithMargins="0">
    <oddHeader>&amp;C&amp;"Arial,Bold"&amp;14Monthly Revenue Share Report</oddHeader>
    <oddFooter>&amp;L&amp;D&amp;C&amp;"Arial,Bold"&amp;8Confidential&amp;RPage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2:E11"/>
  <sheetViews>
    <sheetView workbookViewId="0">
      <selection activeCell="J24" sqref="J24"/>
    </sheetView>
  </sheetViews>
  <sheetFormatPr defaultRowHeight="12.75"/>
  <cols>
    <col min="2" max="2" width="17.85546875" customWidth="1"/>
    <col min="3" max="3" width="16.85546875" style="33" customWidth="1"/>
    <col min="4" max="4" width="11.140625" customWidth="1"/>
    <col min="5" max="5" width="27.28515625" customWidth="1"/>
  </cols>
  <sheetData>
    <row r="2" spans="1:5">
      <c r="A2" t="s">
        <v>21</v>
      </c>
    </row>
    <row r="4" spans="1:5" ht="13.5" thickBot="1"/>
    <row r="5" spans="1:5">
      <c r="B5" s="36" t="s">
        <v>22</v>
      </c>
      <c r="C5" s="37" t="s">
        <v>23</v>
      </c>
      <c r="D5" s="36" t="s">
        <v>24</v>
      </c>
      <c r="E5" s="37" t="s">
        <v>25</v>
      </c>
    </row>
    <row r="6" spans="1:5" ht="13.5" thickBot="1">
      <c r="B6" s="38"/>
      <c r="C6" s="39"/>
      <c r="D6" s="38"/>
      <c r="E6" s="38"/>
    </row>
    <row r="7" spans="1:5" ht="30.6" customHeight="1" thickBot="1">
      <c r="B7" s="40" t="s">
        <v>0</v>
      </c>
      <c r="C7" s="41">
        <v>37714</v>
      </c>
      <c r="D7" s="42" t="s">
        <v>26</v>
      </c>
      <c r="E7" s="42" t="s">
        <v>27</v>
      </c>
    </row>
    <row r="9" spans="1:5" ht="13.5" thickBot="1"/>
    <row r="10" spans="1:5" ht="13.5" thickBot="1">
      <c r="B10" s="70" t="s">
        <v>29</v>
      </c>
      <c r="C10" s="71" t="s">
        <v>30</v>
      </c>
    </row>
    <row r="11" spans="1:5" ht="13.5" thickBot="1">
      <c r="B11" s="72" t="s">
        <v>0</v>
      </c>
      <c r="C11" s="73">
        <v>26400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Gulf Power Rev Share MANUAL</vt:lpstr>
      <vt:lpstr>Gulf Power RevShare</vt:lpstr>
      <vt:lpstr>Contract Extract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Janery Francois</dc:creator>
  <cp:lastModifiedBy>david e hindsman</cp:lastModifiedBy>
  <cp:lastPrinted>2011-08-16T18:49:12Z</cp:lastPrinted>
  <dcterms:created xsi:type="dcterms:W3CDTF">2008-03-25T14:42:02Z</dcterms:created>
  <dcterms:modified xsi:type="dcterms:W3CDTF">2011-09-14T17:34:59Z</dcterms:modified>
</cp:coreProperties>
</file>