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12705" yWindow="45" windowWidth="12510" windowHeight="11445" tabRatio="832"/>
  </bookViews>
  <sheets>
    <sheet name="Sheet1" sheetId="124" r:id="rId1"/>
  </sheets>
  <externalReferences>
    <externalReference r:id="rId2"/>
  </externalReferences>
  <definedNames>
    <definedName name="a">[1]Sheet1!$B$10</definedName>
    <definedName name="BalDatData">#REF!</definedName>
    <definedName name="BegMonth">#REF!</definedName>
    <definedName name="DocketNum">#REF!</definedName>
    <definedName name="HistYear">#REF!</definedName>
    <definedName name="PLine1">#REF!</definedName>
    <definedName name="PLine2">#REF!</definedName>
    <definedName name="PLine3">#REF!</definedName>
    <definedName name="PLine4">#REF!</definedName>
    <definedName name="_xlnm.Print_Area" localSheetId="0">Sheet1!$A$1:$CK$176</definedName>
    <definedName name="_xlnm.Print_Titles" localSheetId="0">Sheet1!$A:$B,Sheet1!$1:$5</definedName>
    <definedName name="PriorYear">#REF!</definedName>
    <definedName name="TestYear">#REF!</definedName>
  </definedNames>
  <calcPr calcId="145621"/>
</workbook>
</file>

<file path=xl/calcChain.xml><?xml version="1.0" encoding="utf-8"?>
<calcChain xmlns="http://schemas.openxmlformats.org/spreadsheetml/2006/main">
  <c r="BJ176" i="124" l="1"/>
  <c r="BJ175" i="124"/>
  <c r="BJ174" i="124"/>
  <c r="BI176" i="124"/>
  <c r="BI175" i="124"/>
  <c r="BI174" i="124"/>
  <c r="BJ173" i="124"/>
  <c r="BI173" i="124"/>
  <c r="BJ172" i="124"/>
  <c r="BI172" i="124"/>
  <c r="BJ171" i="124"/>
  <c r="BI171" i="124"/>
  <c r="BJ170" i="124"/>
  <c r="BI170" i="124"/>
  <c r="BJ169" i="124"/>
  <c r="BI169" i="124"/>
  <c r="BJ168" i="124"/>
  <c r="BI168" i="124"/>
  <c r="BJ167" i="124"/>
  <c r="BI167" i="124"/>
  <c r="BJ166" i="124"/>
  <c r="BI166" i="124"/>
  <c r="BJ165" i="124"/>
  <c r="BI165" i="124"/>
  <c r="BJ164" i="124"/>
  <c r="BI164" i="124"/>
  <c r="CJ174" i="124"/>
  <c r="CJ169" i="124"/>
  <c r="CK173" i="124"/>
  <c r="CK172" i="124"/>
  <c r="CK171" i="124"/>
  <c r="CK170" i="124"/>
  <c r="CK169" i="124"/>
  <c r="CK168" i="124"/>
  <c r="CK167" i="124"/>
  <c r="CK166" i="124"/>
  <c r="CK165" i="124"/>
  <c r="CK164" i="124"/>
  <c r="CJ173" i="124"/>
  <c r="CJ172" i="124"/>
  <c r="CJ171" i="124"/>
  <c r="CJ170" i="124"/>
  <c r="CJ168" i="124"/>
  <c r="CJ167" i="124"/>
  <c r="CJ166" i="124"/>
  <c r="CJ165" i="124"/>
  <c r="CJ164" i="124"/>
  <c r="CD174" i="124" l="1"/>
  <c r="AD164" i="124" l="1"/>
  <c r="AE164" i="124"/>
  <c r="AD165" i="124"/>
  <c r="AE165" i="124"/>
  <c r="AD166" i="124"/>
  <c r="AE166" i="124"/>
  <c r="AD167" i="124"/>
  <c r="AE167" i="124"/>
  <c r="AD168" i="124"/>
  <c r="AE168" i="124"/>
  <c r="AD169" i="124"/>
  <c r="AE169" i="124"/>
  <c r="AD170" i="124"/>
  <c r="AE170" i="124"/>
  <c r="AD171" i="124"/>
  <c r="AE171" i="124"/>
  <c r="AD172" i="124"/>
  <c r="AE172" i="124"/>
  <c r="AD173" i="124"/>
  <c r="AE173" i="124"/>
  <c r="AD174" i="124"/>
  <c r="AE174" i="124"/>
  <c r="AD175" i="124"/>
  <c r="AE175" i="124"/>
  <c r="AD176" i="124"/>
  <c r="AE176" i="124"/>
  <c r="AE3" i="124"/>
  <c r="F176" i="124"/>
  <c r="F175" i="124"/>
  <c r="F174" i="124"/>
  <c r="F173" i="124"/>
  <c r="F172" i="124"/>
  <c r="F171" i="124"/>
  <c r="F170" i="124"/>
  <c r="F169" i="124"/>
  <c r="F168" i="124"/>
  <c r="F167" i="124"/>
  <c r="F166" i="124"/>
  <c r="F165" i="124"/>
  <c r="F164" i="124"/>
  <c r="CD169" i="124" l="1"/>
  <c r="CD170" i="124"/>
  <c r="CD171" i="124"/>
  <c r="CD172" i="124"/>
  <c r="CD173" i="124"/>
  <c r="BM169" i="124"/>
  <c r="BN169" i="124"/>
  <c r="BO169" i="124"/>
  <c r="BP169" i="124"/>
  <c r="BQ169" i="124"/>
  <c r="BR169" i="124"/>
  <c r="BM170" i="124"/>
  <c r="BN170" i="124"/>
  <c r="BO170" i="124"/>
  <c r="BP170" i="124"/>
  <c r="BQ170" i="124"/>
  <c r="BR170" i="124"/>
  <c r="BM171" i="124"/>
  <c r="BN171" i="124"/>
  <c r="BO171" i="124"/>
  <c r="BP171" i="124"/>
  <c r="BQ171" i="124"/>
  <c r="BR171" i="124"/>
  <c r="BM172" i="124"/>
  <c r="BN172" i="124"/>
  <c r="BO172" i="124"/>
  <c r="BP172" i="124"/>
  <c r="BQ172" i="124"/>
  <c r="BR172" i="124"/>
  <c r="BM173" i="124"/>
  <c r="BN173" i="124"/>
  <c r="BO173" i="124"/>
  <c r="BP173" i="124"/>
  <c r="BQ173" i="124"/>
  <c r="BR173" i="124"/>
  <c r="BM174" i="124"/>
  <c r="BN174" i="124"/>
  <c r="BV174" i="124" s="1"/>
  <c r="BO174" i="124"/>
  <c r="BP174" i="124"/>
  <c r="BQ174" i="124"/>
  <c r="BR174" i="124"/>
  <c r="BL174" i="124"/>
  <c r="BL173" i="124"/>
  <c r="BL172" i="124"/>
  <c r="BL171" i="124"/>
  <c r="BL170" i="124"/>
  <c r="BL169" i="124"/>
  <c r="CB78" i="124"/>
  <c r="CC78" i="124"/>
  <c r="CE78" i="124"/>
  <c r="CF78" i="124"/>
  <c r="CG78" i="124"/>
  <c r="CH78" i="124"/>
  <c r="CB79" i="124"/>
  <c r="CC79" i="124"/>
  <c r="CE79" i="124"/>
  <c r="CF79" i="124"/>
  <c r="CG79" i="124"/>
  <c r="CH79" i="124"/>
  <c r="CB80" i="124"/>
  <c r="CC80" i="124"/>
  <c r="CE80" i="124"/>
  <c r="CF80" i="124"/>
  <c r="CG80" i="124"/>
  <c r="CH80" i="124"/>
  <c r="CB81" i="124"/>
  <c r="CC81" i="124"/>
  <c r="CE81" i="124"/>
  <c r="CF81" i="124"/>
  <c r="CG81" i="124"/>
  <c r="CH81" i="124"/>
  <c r="CB82" i="124"/>
  <c r="CC82" i="124"/>
  <c r="CE82" i="124"/>
  <c r="CF82" i="124"/>
  <c r="CG82" i="124"/>
  <c r="CH82" i="124"/>
  <c r="CB83" i="124"/>
  <c r="CC83" i="124"/>
  <c r="CE83" i="124"/>
  <c r="CF83" i="124"/>
  <c r="CG83" i="124"/>
  <c r="CH83" i="124"/>
  <c r="CB84" i="124"/>
  <c r="CC84" i="124"/>
  <c r="CE84" i="124"/>
  <c r="CF84" i="124"/>
  <c r="CG84" i="124"/>
  <c r="CH84" i="124"/>
  <c r="CB85" i="124"/>
  <c r="CC85" i="124"/>
  <c r="CE85" i="124"/>
  <c r="CF85" i="124"/>
  <c r="CG85" i="124"/>
  <c r="CH85" i="124"/>
  <c r="CB86" i="124"/>
  <c r="CC86" i="124"/>
  <c r="CE86" i="124"/>
  <c r="CF86" i="124"/>
  <c r="CG86" i="124"/>
  <c r="CH86" i="124"/>
  <c r="CB87" i="124"/>
  <c r="CC87" i="124"/>
  <c r="CE87" i="124"/>
  <c r="CF87" i="124"/>
  <c r="CG87" i="124"/>
  <c r="CH87" i="124"/>
  <c r="CB88" i="124"/>
  <c r="CC88" i="124"/>
  <c r="CE88" i="124"/>
  <c r="CF88" i="124"/>
  <c r="CG88" i="124"/>
  <c r="CH88" i="124"/>
  <c r="CB89" i="124"/>
  <c r="CC89" i="124"/>
  <c r="CE89" i="124"/>
  <c r="CF89" i="124"/>
  <c r="CG89" i="124"/>
  <c r="CH89" i="124"/>
  <c r="CB90" i="124"/>
  <c r="CC90" i="124"/>
  <c r="CE90" i="124"/>
  <c r="CF90" i="124"/>
  <c r="CG90" i="124"/>
  <c r="CH90" i="124"/>
  <c r="CB91" i="124"/>
  <c r="CC91" i="124"/>
  <c r="CE91" i="124"/>
  <c r="CF91" i="124"/>
  <c r="CG91" i="124"/>
  <c r="CH91" i="124"/>
  <c r="CB92" i="124"/>
  <c r="CC92" i="124"/>
  <c r="CE92" i="124"/>
  <c r="CF92" i="124"/>
  <c r="CG92" i="124"/>
  <c r="CH92" i="124"/>
  <c r="CB93" i="124"/>
  <c r="CC93" i="124"/>
  <c r="CE93" i="124"/>
  <c r="CF93" i="124"/>
  <c r="CG93" i="124"/>
  <c r="CH93" i="124"/>
  <c r="CB94" i="124"/>
  <c r="CC94" i="124"/>
  <c r="CE94" i="124"/>
  <c r="CF94" i="124"/>
  <c r="CG94" i="124"/>
  <c r="CH94" i="124"/>
  <c r="CB95" i="124"/>
  <c r="CC95" i="124"/>
  <c r="CE95" i="124"/>
  <c r="CF95" i="124"/>
  <c r="CG95" i="124"/>
  <c r="CH95" i="124"/>
  <c r="CB96" i="124"/>
  <c r="CC96" i="124"/>
  <c r="CE96" i="124"/>
  <c r="CF96" i="124"/>
  <c r="CG96" i="124"/>
  <c r="CH96" i="124"/>
  <c r="CB97" i="124"/>
  <c r="CC97" i="124"/>
  <c r="CE97" i="124"/>
  <c r="CF97" i="124"/>
  <c r="CG97" i="124"/>
  <c r="CH97" i="124"/>
  <c r="CB98" i="124"/>
  <c r="CC98" i="124"/>
  <c r="CE98" i="124"/>
  <c r="CF98" i="124"/>
  <c r="CG98" i="124"/>
  <c r="CH98" i="124"/>
  <c r="CB99" i="124"/>
  <c r="CC99" i="124"/>
  <c r="CE99" i="124"/>
  <c r="CF99" i="124"/>
  <c r="CG99" i="124"/>
  <c r="CH99" i="124"/>
  <c r="CB100" i="124"/>
  <c r="CC100" i="124"/>
  <c r="CE100" i="124"/>
  <c r="CF100" i="124"/>
  <c r="CG100" i="124"/>
  <c r="CH100" i="124"/>
  <c r="CB101" i="124"/>
  <c r="CC101" i="124"/>
  <c r="CE101" i="124"/>
  <c r="CF101" i="124"/>
  <c r="CG101" i="124"/>
  <c r="CH101" i="124"/>
  <c r="CB102" i="124"/>
  <c r="CC102" i="124"/>
  <c r="CE102" i="124"/>
  <c r="CF102" i="124"/>
  <c r="CG102" i="124"/>
  <c r="CH102" i="124"/>
  <c r="CB103" i="124"/>
  <c r="CC103" i="124"/>
  <c r="CE103" i="124"/>
  <c r="CF103" i="124"/>
  <c r="CG103" i="124"/>
  <c r="CH103" i="124"/>
  <c r="CB104" i="124"/>
  <c r="CC104" i="124"/>
  <c r="CE104" i="124"/>
  <c r="CF104" i="124"/>
  <c r="CG104" i="124"/>
  <c r="CH104" i="124"/>
  <c r="CB105" i="124"/>
  <c r="CC105" i="124"/>
  <c r="CE105" i="124"/>
  <c r="CF105" i="124"/>
  <c r="CG105" i="124"/>
  <c r="CH105" i="124"/>
  <c r="CB106" i="124"/>
  <c r="CC106" i="124"/>
  <c r="CE106" i="124"/>
  <c r="CF106" i="124"/>
  <c r="CG106" i="124"/>
  <c r="CH106" i="124"/>
  <c r="CB107" i="124"/>
  <c r="CC107" i="124"/>
  <c r="CE107" i="124"/>
  <c r="CF107" i="124"/>
  <c r="CG107" i="124"/>
  <c r="CH107" i="124"/>
  <c r="CB108" i="124"/>
  <c r="CC108" i="124"/>
  <c r="CE108" i="124"/>
  <c r="CF108" i="124"/>
  <c r="CG108" i="124"/>
  <c r="CH108" i="124"/>
  <c r="CB109" i="124"/>
  <c r="CC109" i="124"/>
  <c r="CE109" i="124"/>
  <c r="CF109" i="124"/>
  <c r="CG109" i="124"/>
  <c r="CH109" i="124"/>
  <c r="CB110" i="124"/>
  <c r="CC110" i="124"/>
  <c r="CE110" i="124"/>
  <c r="CF110" i="124"/>
  <c r="CG110" i="124"/>
  <c r="CH110" i="124"/>
  <c r="CB111" i="124"/>
  <c r="CC111" i="124"/>
  <c r="CE111" i="124"/>
  <c r="CF111" i="124"/>
  <c r="CG111" i="124"/>
  <c r="CH111" i="124"/>
  <c r="CB112" i="124"/>
  <c r="CC112" i="124"/>
  <c r="CE112" i="124"/>
  <c r="CF112" i="124"/>
  <c r="CG112" i="124"/>
  <c r="CH112" i="124"/>
  <c r="CB113" i="124"/>
  <c r="CC113" i="124"/>
  <c r="CE113" i="124"/>
  <c r="CF113" i="124"/>
  <c r="CG113" i="124"/>
  <c r="CH113" i="124"/>
  <c r="CB114" i="124"/>
  <c r="CC114" i="124"/>
  <c r="CE114" i="124"/>
  <c r="CF114" i="124"/>
  <c r="CG114" i="124"/>
  <c r="CH114" i="124"/>
  <c r="CB115" i="124"/>
  <c r="CC115" i="124"/>
  <c r="CE115" i="124"/>
  <c r="CF115" i="124"/>
  <c r="CG115" i="124"/>
  <c r="CH115" i="124"/>
  <c r="CB116" i="124"/>
  <c r="CC116" i="124"/>
  <c r="CE116" i="124"/>
  <c r="CF116" i="124"/>
  <c r="CG116" i="124"/>
  <c r="CH116" i="124"/>
  <c r="CB117" i="124"/>
  <c r="CC117" i="124"/>
  <c r="CE117" i="124"/>
  <c r="CF117" i="124"/>
  <c r="CG117" i="124"/>
  <c r="CH117" i="124"/>
  <c r="CB118" i="124"/>
  <c r="CC118" i="124"/>
  <c r="CE118" i="124"/>
  <c r="CF118" i="124"/>
  <c r="CG118" i="124"/>
  <c r="CH118" i="124"/>
  <c r="CB119" i="124"/>
  <c r="CC119" i="124"/>
  <c r="CE119" i="124"/>
  <c r="CF119" i="124"/>
  <c r="CG119" i="124"/>
  <c r="CH119" i="124"/>
  <c r="CB120" i="124"/>
  <c r="CC120" i="124"/>
  <c r="CE120" i="124"/>
  <c r="CF120" i="124"/>
  <c r="CG120" i="124"/>
  <c r="CH120" i="124"/>
  <c r="CB121" i="124"/>
  <c r="CC121" i="124"/>
  <c r="CE121" i="124"/>
  <c r="CF121" i="124"/>
  <c r="CG121" i="124"/>
  <c r="CH121" i="124"/>
  <c r="CB122" i="124"/>
  <c r="CC122" i="124"/>
  <c r="CE122" i="124"/>
  <c r="CF122" i="124"/>
  <c r="CG122" i="124"/>
  <c r="CH122" i="124"/>
  <c r="CB123" i="124"/>
  <c r="CC123" i="124"/>
  <c r="CE123" i="124"/>
  <c r="CF123" i="124"/>
  <c r="CG123" i="124"/>
  <c r="CH123" i="124"/>
  <c r="CB124" i="124"/>
  <c r="CC124" i="124"/>
  <c r="CE124" i="124"/>
  <c r="CF124" i="124"/>
  <c r="CG124" i="124"/>
  <c r="CH124" i="124"/>
  <c r="CB125" i="124"/>
  <c r="CC125" i="124"/>
  <c r="CE125" i="124"/>
  <c r="CF125" i="124"/>
  <c r="CG125" i="124"/>
  <c r="CH125" i="124"/>
  <c r="CB126" i="124"/>
  <c r="CC126" i="124"/>
  <c r="CE126" i="124"/>
  <c r="CF126" i="124"/>
  <c r="CG126" i="124"/>
  <c r="CH126" i="124"/>
  <c r="CB127" i="124"/>
  <c r="CC127" i="124"/>
  <c r="CE127" i="124"/>
  <c r="CF127" i="124"/>
  <c r="CG127" i="124"/>
  <c r="CH127" i="124"/>
  <c r="CB128" i="124"/>
  <c r="CC128" i="124"/>
  <c r="CE128" i="124"/>
  <c r="CF128" i="124"/>
  <c r="CG128" i="124"/>
  <c r="CH128" i="124"/>
  <c r="CB129" i="124"/>
  <c r="CC129" i="124"/>
  <c r="CG129" i="124"/>
  <c r="CH129" i="124"/>
  <c r="CB130" i="124"/>
  <c r="CC130" i="124"/>
  <c r="CG130" i="124"/>
  <c r="CH130" i="124"/>
  <c r="BV7" i="124"/>
  <c r="BV8" i="124"/>
  <c r="BV9" i="124"/>
  <c r="BV10" i="124"/>
  <c r="BV11" i="124"/>
  <c r="BV12" i="124"/>
  <c r="BV13" i="124"/>
  <c r="BV14" i="124"/>
  <c r="BV15" i="124"/>
  <c r="BV16" i="124"/>
  <c r="BV17" i="124"/>
  <c r="BV18" i="124"/>
  <c r="BV19" i="124"/>
  <c r="BV20" i="124"/>
  <c r="BV21" i="124"/>
  <c r="BV22" i="124"/>
  <c r="BV23" i="124"/>
  <c r="BV24" i="124"/>
  <c r="BV25" i="124"/>
  <c r="BV26" i="124"/>
  <c r="BV27" i="124"/>
  <c r="BV28" i="124"/>
  <c r="BV29" i="124"/>
  <c r="BV30" i="124"/>
  <c r="BV31" i="124"/>
  <c r="BV32" i="124"/>
  <c r="BV33" i="124"/>
  <c r="BV34" i="124"/>
  <c r="BV35" i="124"/>
  <c r="BV36" i="124"/>
  <c r="BV37" i="124"/>
  <c r="BV38" i="124"/>
  <c r="BV39" i="124"/>
  <c r="BV40" i="124"/>
  <c r="BV41" i="124"/>
  <c r="BV42" i="124"/>
  <c r="BV43" i="124"/>
  <c r="BV44" i="124"/>
  <c r="BV45" i="124"/>
  <c r="BV46" i="124"/>
  <c r="BV47" i="124"/>
  <c r="BV48" i="124"/>
  <c r="BV49" i="124"/>
  <c r="BV50" i="124"/>
  <c r="BV51" i="124"/>
  <c r="BV52" i="124"/>
  <c r="BV53" i="124"/>
  <c r="BV54" i="124"/>
  <c r="BV55" i="124"/>
  <c r="BV56" i="124"/>
  <c r="BV57" i="124"/>
  <c r="BV58" i="124"/>
  <c r="BV59" i="124"/>
  <c r="BV60" i="124"/>
  <c r="BV61" i="124"/>
  <c r="BV62" i="124"/>
  <c r="BV63" i="124"/>
  <c r="BV64" i="124"/>
  <c r="BV65" i="124"/>
  <c r="BV66" i="124"/>
  <c r="BV67" i="124"/>
  <c r="BV68" i="124"/>
  <c r="BV69" i="124"/>
  <c r="BV70" i="124"/>
  <c r="BV71" i="124"/>
  <c r="BV72" i="124"/>
  <c r="BV73" i="124"/>
  <c r="BV74" i="124"/>
  <c r="BV75" i="124"/>
  <c r="BV76" i="124"/>
  <c r="BV77" i="124"/>
  <c r="BV78" i="124"/>
  <c r="BV79" i="124"/>
  <c r="BV80" i="124"/>
  <c r="BV81" i="124"/>
  <c r="BV82" i="124"/>
  <c r="BV83" i="124"/>
  <c r="BV84" i="124"/>
  <c r="BV85" i="124"/>
  <c r="BV86" i="124"/>
  <c r="BV87" i="124"/>
  <c r="BV88" i="124"/>
  <c r="BV89" i="124"/>
  <c r="BV90" i="124"/>
  <c r="BV91" i="124"/>
  <c r="BV92" i="124"/>
  <c r="BV93" i="124"/>
  <c r="BV94" i="124"/>
  <c r="BV95" i="124"/>
  <c r="BV96" i="124"/>
  <c r="BV97" i="124"/>
  <c r="BV98" i="124"/>
  <c r="BV99" i="124"/>
  <c r="BV100" i="124"/>
  <c r="BV101" i="124"/>
  <c r="BV102" i="124"/>
  <c r="BV103" i="124"/>
  <c r="BV104" i="124"/>
  <c r="BV105" i="124"/>
  <c r="BV106" i="124"/>
  <c r="BV107" i="124"/>
  <c r="BV108" i="124"/>
  <c r="BV109" i="124"/>
  <c r="BV110" i="124"/>
  <c r="BV111" i="124"/>
  <c r="BV112" i="124"/>
  <c r="BV113" i="124"/>
  <c r="BV114" i="124"/>
  <c r="BV115" i="124"/>
  <c r="BV116" i="124"/>
  <c r="BV117" i="124"/>
  <c r="BV118" i="124"/>
  <c r="BV119" i="124"/>
  <c r="BV120" i="124"/>
  <c r="BV121" i="124"/>
  <c r="BV122" i="124"/>
  <c r="BV123" i="124"/>
  <c r="BV124" i="124"/>
  <c r="BV125" i="124"/>
  <c r="BV126" i="124"/>
  <c r="BV127" i="124"/>
  <c r="BV128" i="124"/>
  <c r="BV129" i="124"/>
  <c r="BV130" i="124"/>
  <c r="BV6" i="124"/>
  <c r="BC176" i="124"/>
  <c r="BC175" i="124"/>
  <c r="BC172" i="124"/>
  <c r="BC173" i="124"/>
  <c r="BC174" i="124"/>
  <c r="BD102" i="124"/>
  <c r="BE102" i="124"/>
  <c r="BF102" i="124"/>
  <c r="BG102" i="124"/>
  <c r="BD103" i="124"/>
  <c r="BE103" i="124"/>
  <c r="BF103" i="124"/>
  <c r="BG103" i="124"/>
  <c r="BD104" i="124"/>
  <c r="BE104" i="124"/>
  <c r="BF104" i="124"/>
  <c r="BG104" i="124"/>
  <c r="BD105" i="124"/>
  <c r="BE105" i="124"/>
  <c r="BF105" i="124"/>
  <c r="BG105" i="124"/>
  <c r="BD106" i="124"/>
  <c r="BE106" i="124"/>
  <c r="BF106" i="124"/>
  <c r="BG106" i="124"/>
  <c r="BD107" i="124"/>
  <c r="BE107" i="124"/>
  <c r="BF107" i="124"/>
  <c r="BG107" i="124"/>
  <c r="BD108" i="124"/>
  <c r="BE108" i="124"/>
  <c r="BF108" i="124"/>
  <c r="BG108" i="124"/>
  <c r="BD109" i="124"/>
  <c r="BE109" i="124"/>
  <c r="BF109" i="124"/>
  <c r="BG109" i="124"/>
  <c r="BD110" i="124"/>
  <c r="BE110" i="124"/>
  <c r="BF110" i="124"/>
  <c r="BG110" i="124"/>
  <c r="BD111" i="124"/>
  <c r="BE111" i="124"/>
  <c r="BF111" i="124"/>
  <c r="BG111" i="124"/>
  <c r="BD112" i="124"/>
  <c r="BE112" i="124"/>
  <c r="BF112" i="124"/>
  <c r="BG112" i="124"/>
  <c r="BD113" i="124"/>
  <c r="BE113" i="124"/>
  <c r="BF113" i="124"/>
  <c r="BG113" i="124"/>
  <c r="BD114" i="124"/>
  <c r="BE114" i="124"/>
  <c r="BF114" i="124"/>
  <c r="BG114" i="124"/>
  <c r="BD115" i="124"/>
  <c r="BE115" i="124"/>
  <c r="BF115" i="124"/>
  <c r="BG115" i="124"/>
  <c r="BD116" i="124"/>
  <c r="BE116" i="124"/>
  <c r="BF116" i="124"/>
  <c r="BG116" i="124"/>
  <c r="BD117" i="124"/>
  <c r="BE117" i="124"/>
  <c r="BF117" i="124"/>
  <c r="BG117" i="124"/>
  <c r="BD118" i="124"/>
  <c r="BE118" i="124"/>
  <c r="BF118" i="124"/>
  <c r="BG118" i="124"/>
  <c r="BD119" i="124"/>
  <c r="BE119" i="124"/>
  <c r="BF119" i="124"/>
  <c r="BG119" i="124"/>
  <c r="BD120" i="124"/>
  <c r="BE120" i="124"/>
  <c r="BF120" i="124"/>
  <c r="BG120" i="124"/>
  <c r="BD121" i="124"/>
  <c r="BE121" i="124"/>
  <c r="BF121" i="124"/>
  <c r="BG121" i="124"/>
  <c r="BD122" i="124"/>
  <c r="BE122" i="124"/>
  <c r="BF122" i="124"/>
  <c r="BG122" i="124"/>
  <c r="BD123" i="124"/>
  <c r="BE123" i="124"/>
  <c r="BF123" i="124"/>
  <c r="BG123" i="124"/>
  <c r="BD124" i="124"/>
  <c r="BE124" i="124"/>
  <c r="BF124" i="124"/>
  <c r="BG124" i="124"/>
  <c r="BD125" i="124"/>
  <c r="BE125" i="124"/>
  <c r="BF125" i="124"/>
  <c r="BG125" i="124"/>
  <c r="BD126" i="124"/>
  <c r="BE126" i="124"/>
  <c r="BF126" i="124"/>
  <c r="BG126" i="124"/>
  <c r="BD127" i="124"/>
  <c r="BE127" i="124"/>
  <c r="BF127" i="124"/>
  <c r="BG127" i="124"/>
  <c r="BD128" i="124"/>
  <c r="BE128" i="124"/>
  <c r="BF128" i="124"/>
  <c r="BG128" i="124"/>
  <c r="BD129" i="124"/>
  <c r="BE129" i="124"/>
  <c r="BF129" i="124"/>
  <c r="BG129" i="124"/>
  <c r="BD130" i="124"/>
  <c r="BE130" i="124"/>
  <c r="BF130" i="124"/>
  <c r="BG130" i="124"/>
  <c r="BD131" i="124"/>
  <c r="BE131" i="124"/>
  <c r="BF131" i="124"/>
  <c r="BG131" i="124"/>
  <c r="BD132" i="124"/>
  <c r="BE132" i="124"/>
  <c r="BF132" i="124"/>
  <c r="BG132" i="124"/>
  <c r="BD133" i="124"/>
  <c r="BE133" i="124"/>
  <c r="BF133" i="124"/>
  <c r="BG133" i="124"/>
  <c r="BD134" i="124"/>
  <c r="BE134" i="124"/>
  <c r="BF134" i="124"/>
  <c r="BG134" i="124"/>
  <c r="BD135" i="124"/>
  <c r="BE135" i="124"/>
  <c r="BF135" i="124"/>
  <c r="BG135" i="124"/>
  <c r="BD136" i="124"/>
  <c r="BE136" i="124"/>
  <c r="BF136" i="124"/>
  <c r="BG136" i="124"/>
  <c r="BD137" i="124"/>
  <c r="BE137" i="124"/>
  <c r="BF137" i="124"/>
  <c r="BG137" i="124"/>
  <c r="BD138" i="124"/>
  <c r="BE138" i="124"/>
  <c r="BF138" i="124"/>
  <c r="BG138" i="124"/>
  <c r="BD139" i="124"/>
  <c r="BE139" i="124"/>
  <c r="BF139" i="124"/>
  <c r="BG139" i="124"/>
  <c r="BD140" i="124"/>
  <c r="BE140" i="124"/>
  <c r="BF140" i="124"/>
  <c r="BG140" i="124"/>
  <c r="BD141" i="124"/>
  <c r="BE141" i="124"/>
  <c r="BF141" i="124"/>
  <c r="BG141" i="124"/>
  <c r="BD142" i="124"/>
  <c r="BE142" i="124"/>
  <c r="BF142" i="124"/>
  <c r="BG142" i="124"/>
  <c r="BD143" i="124"/>
  <c r="BE143" i="124"/>
  <c r="BF143" i="124"/>
  <c r="BG143" i="124"/>
  <c r="BD144" i="124"/>
  <c r="BE144" i="124"/>
  <c r="BF144" i="124"/>
  <c r="BG144" i="124"/>
  <c r="BD145" i="124"/>
  <c r="BE145" i="124"/>
  <c r="BF145" i="124"/>
  <c r="BG145" i="124"/>
  <c r="BD146" i="124"/>
  <c r="BE146" i="124"/>
  <c r="BF146" i="124"/>
  <c r="BG146" i="124"/>
  <c r="BD147" i="124"/>
  <c r="BE147" i="124"/>
  <c r="BF147" i="124"/>
  <c r="BG147" i="124"/>
  <c r="BD148" i="124"/>
  <c r="BE148" i="124"/>
  <c r="BF148" i="124"/>
  <c r="BG148" i="124"/>
  <c r="BD149" i="124"/>
  <c r="BE149" i="124"/>
  <c r="BF149" i="124"/>
  <c r="BG149" i="124"/>
  <c r="BD150" i="124"/>
  <c r="BE150" i="124"/>
  <c r="BF150" i="124"/>
  <c r="BG150" i="124"/>
  <c r="BD151" i="124"/>
  <c r="BE151" i="124"/>
  <c r="BF151" i="124"/>
  <c r="BG151" i="124"/>
  <c r="BD152" i="124"/>
  <c r="BE152" i="124"/>
  <c r="BF152" i="124"/>
  <c r="BG152" i="124"/>
  <c r="BD153" i="124"/>
  <c r="BE153" i="124"/>
  <c r="BF153" i="124"/>
  <c r="BG153" i="124"/>
  <c r="BD154" i="124"/>
  <c r="BE154" i="124"/>
  <c r="BF154" i="124"/>
  <c r="BG154" i="124"/>
  <c r="BD155" i="124"/>
  <c r="BE155" i="124"/>
  <c r="BF155" i="124"/>
  <c r="BG155" i="124"/>
  <c r="BD156" i="124"/>
  <c r="BE156" i="124"/>
  <c r="BF156" i="124"/>
  <c r="BG156" i="124"/>
  <c r="BD157" i="124"/>
  <c r="BE157" i="124"/>
  <c r="BF157" i="124"/>
  <c r="BG157" i="124"/>
  <c r="BD158" i="124"/>
  <c r="BE158" i="124"/>
  <c r="BF158" i="124"/>
  <c r="BG158" i="124"/>
  <c r="BD159" i="124"/>
  <c r="BE159" i="124"/>
  <c r="BF159" i="124"/>
  <c r="BG159" i="124"/>
  <c r="BD160" i="124"/>
  <c r="BE160" i="124"/>
  <c r="BF160" i="124"/>
  <c r="BG160" i="124"/>
  <c r="BD161" i="124"/>
  <c r="BE161" i="124"/>
  <c r="BF161" i="124"/>
  <c r="BG161" i="124"/>
  <c r="BA102" i="124"/>
  <c r="BB102" i="124"/>
  <c r="BA103" i="124"/>
  <c r="BB103" i="124"/>
  <c r="BA104" i="124"/>
  <c r="BB104" i="124"/>
  <c r="BA105" i="124"/>
  <c r="BB105" i="124"/>
  <c r="BA106" i="124"/>
  <c r="BB106" i="124"/>
  <c r="BA107" i="124"/>
  <c r="BB107" i="124"/>
  <c r="BA108" i="124"/>
  <c r="BB108" i="124"/>
  <c r="BA109" i="124"/>
  <c r="BB109" i="124"/>
  <c r="BA110" i="124"/>
  <c r="BB110" i="124"/>
  <c r="BA111" i="124"/>
  <c r="BB111" i="124"/>
  <c r="BA112" i="124"/>
  <c r="BB112" i="124"/>
  <c r="BA113" i="124"/>
  <c r="BB113" i="124"/>
  <c r="BA114" i="124"/>
  <c r="BB114" i="124"/>
  <c r="BA115" i="124"/>
  <c r="BB115" i="124"/>
  <c r="BA116" i="124"/>
  <c r="BB116" i="124"/>
  <c r="BA117" i="124"/>
  <c r="BB117" i="124"/>
  <c r="BA118" i="124"/>
  <c r="BB118" i="124"/>
  <c r="BA119" i="124"/>
  <c r="BB119" i="124"/>
  <c r="BA120" i="124"/>
  <c r="BB120" i="124"/>
  <c r="BA121" i="124"/>
  <c r="BB121" i="124"/>
  <c r="BA122" i="124"/>
  <c r="BB122" i="124"/>
  <c r="BA123" i="124"/>
  <c r="BB123" i="124"/>
  <c r="BA124" i="124"/>
  <c r="BB124" i="124"/>
  <c r="BA125" i="124"/>
  <c r="BB125" i="124"/>
  <c r="BA126" i="124"/>
  <c r="BB126" i="124"/>
  <c r="BA127" i="124"/>
  <c r="BB127" i="124"/>
  <c r="BA128" i="124"/>
  <c r="BB128" i="124"/>
  <c r="BA129" i="124"/>
  <c r="BB129" i="124"/>
  <c r="BA130" i="124"/>
  <c r="BB130" i="124"/>
  <c r="BA131" i="124"/>
  <c r="BB131" i="124"/>
  <c r="BA132" i="124"/>
  <c r="BB132" i="124"/>
  <c r="BA133" i="124"/>
  <c r="BB133" i="124"/>
  <c r="BA134" i="124"/>
  <c r="BB134" i="124"/>
  <c r="BA135" i="124"/>
  <c r="BB135" i="124"/>
  <c r="BA136" i="124"/>
  <c r="BB136" i="124"/>
  <c r="BA137" i="124"/>
  <c r="BB137" i="124"/>
  <c r="BA138" i="124"/>
  <c r="BB138" i="124"/>
  <c r="BA139" i="124"/>
  <c r="BB139" i="124"/>
  <c r="BA140" i="124"/>
  <c r="BB140" i="124"/>
  <c r="BA141" i="124"/>
  <c r="BB141" i="124"/>
  <c r="BA142" i="124"/>
  <c r="BB142" i="124"/>
  <c r="BA143" i="124"/>
  <c r="BB143" i="124"/>
  <c r="BA144" i="124"/>
  <c r="BB144" i="124"/>
  <c r="BA145" i="124"/>
  <c r="BB145" i="124"/>
  <c r="BA146" i="124"/>
  <c r="BB146" i="124"/>
  <c r="BA147" i="124"/>
  <c r="BB147" i="124"/>
  <c r="BA148" i="124"/>
  <c r="BB148" i="124"/>
  <c r="BA149" i="124"/>
  <c r="BB149" i="124"/>
  <c r="BA150" i="124"/>
  <c r="BB150" i="124"/>
  <c r="BA151" i="124"/>
  <c r="BB151" i="124"/>
  <c r="BA152" i="124"/>
  <c r="BB152" i="124"/>
  <c r="BA153" i="124"/>
  <c r="BB153" i="124"/>
  <c r="BA154" i="124"/>
  <c r="BB154" i="124"/>
  <c r="BA155" i="124"/>
  <c r="BB155" i="124"/>
  <c r="BA156" i="124"/>
  <c r="BB156" i="124"/>
  <c r="BA157" i="124"/>
  <c r="BB157" i="124"/>
  <c r="BA158" i="124"/>
  <c r="BB158" i="124"/>
  <c r="BA159" i="124"/>
  <c r="BB159" i="124"/>
  <c r="BA160" i="124"/>
  <c r="BB160" i="124"/>
  <c r="BA161" i="124"/>
  <c r="BB161" i="124"/>
  <c r="AU102" i="124"/>
  <c r="AU103" i="124"/>
  <c r="AU104" i="124"/>
  <c r="AU105" i="124"/>
  <c r="AU106" i="124"/>
  <c r="AU107" i="124"/>
  <c r="AU108" i="124"/>
  <c r="AU109" i="124"/>
  <c r="AU110" i="124"/>
  <c r="AU111" i="124"/>
  <c r="AU112" i="124"/>
  <c r="AU113" i="124"/>
  <c r="AU114" i="124"/>
  <c r="AU115" i="124"/>
  <c r="AU116" i="124"/>
  <c r="AU117" i="124"/>
  <c r="AU118" i="124"/>
  <c r="AU119" i="124"/>
  <c r="AU120" i="124"/>
  <c r="AU121" i="124"/>
  <c r="AU122" i="124"/>
  <c r="AU123" i="124"/>
  <c r="AU124" i="124"/>
  <c r="AU125" i="124"/>
  <c r="AU126" i="124"/>
  <c r="AU127" i="124"/>
  <c r="AU128" i="124"/>
  <c r="AU129" i="124"/>
  <c r="AU130" i="124"/>
  <c r="AU131" i="124"/>
  <c r="AU132" i="124"/>
  <c r="AU133" i="124"/>
  <c r="AU134" i="124"/>
  <c r="AU135" i="124"/>
  <c r="AU136" i="124"/>
  <c r="AU137" i="124"/>
  <c r="AU138" i="124"/>
  <c r="AU139" i="124"/>
  <c r="AU140" i="124"/>
  <c r="AU141" i="124"/>
  <c r="AU142" i="124"/>
  <c r="AU143" i="124"/>
  <c r="AU144" i="124"/>
  <c r="AU145" i="124"/>
  <c r="AU146" i="124"/>
  <c r="AU147" i="124"/>
  <c r="AU148" i="124"/>
  <c r="AU149" i="124"/>
  <c r="AU150" i="124"/>
  <c r="AU151" i="124"/>
  <c r="AU152" i="124"/>
  <c r="AU153" i="124"/>
  <c r="AU154" i="124"/>
  <c r="AU155" i="124"/>
  <c r="AU156" i="124"/>
  <c r="AU157" i="124"/>
  <c r="AU158" i="124"/>
  <c r="AU159" i="124"/>
  <c r="AU160" i="124"/>
  <c r="AU161" i="124"/>
  <c r="AU7" i="124"/>
  <c r="AU8" i="124"/>
  <c r="AU9" i="124"/>
  <c r="AU10" i="124"/>
  <c r="AU11" i="124"/>
  <c r="AU12" i="124"/>
  <c r="AU13" i="124"/>
  <c r="AU14" i="124"/>
  <c r="AU15" i="124"/>
  <c r="AU16" i="124"/>
  <c r="AU17" i="124"/>
  <c r="AU18" i="124"/>
  <c r="AU19" i="124"/>
  <c r="AU20" i="124"/>
  <c r="AU21" i="124"/>
  <c r="AU22" i="124"/>
  <c r="AU23" i="124"/>
  <c r="AU24" i="124"/>
  <c r="AU25" i="124"/>
  <c r="AU26" i="124"/>
  <c r="AU27" i="124"/>
  <c r="AU28" i="124"/>
  <c r="AU29" i="124"/>
  <c r="AU30" i="124"/>
  <c r="AU31" i="124"/>
  <c r="AU32" i="124"/>
  <c r="AU33" i="124"/>
  <c r="AU34" i="124"/>
  <c r="AU35" i="124"/>
  <c r="AU36" i="124"/>
  <c r="AU37" i="124"/>
  <c r="AU38" i="124"/>
  <c r="AU39" i="124"/>
  <c r="AU40" i="124"/>
  <c r="AU41" i="124"/>
  <c r="AU42" i="124"/>
  <c r="AU43" i="124"/>
  <c r="AU44" i="124"/>
  <c r="AU45" i="124"/>
  <c r="AU46" i="124"/>
  <c r="AU47" i="124"/>
  <c r="AU48" i="124"/>
  <c r="AU49" i="124"/>
  <c r="AU50" i="124"/>
  <c r="AU51" i="124"/>
  <c r="AU52" i="124"/>
  <c r="AU53" i="124"/>
  <c r="AU54" i="124"/>
  <c r="AU55" i="124"/>
  <c r="AU56" i="124"/>
  <c r="AU57" i="124"/>
  <c r="AU58" i="124"/>
  <c r="AU59" i="124"/>
  <c r="AU60" i="124"/>
  <c r="AU61" i="124"/>
  <c r="AU62" i="124"/>
  <c r="AU63" i="124"/>
  <c r="AU64" i="124"/>
  <c r="AU65" i="124"/>
  <c r="AU66" i="124"/>
  <c r="AU67" i="124"/>
  <c r="AU68" i="124"/>
  <c r="AU69" i="124"/>
  <c r="AU70" i="124"/>
  <c r="AU71" i="124"/>
  <c r="AU72" i="124"/>
  <c r="AU73" i="124"/>
  <c r="AU74" i="124"/>
  <c r="AU75" i="124"/>
  <c r="AU76" i="124"/>
  <c r="AU77" i="124"/>
  <c r="AU78" i="124"/>
  <c r="AU79" i="124"/>
  <c r="AU80" i="124"/>
  <c r="AU81" i="124"/>
  <c r="AU82" i="124"/>
  <c r="AU83" i="124"/>
  <c r="AU84" i="124"/>
  <c r="AU85" i="124"/>
  <c r="AU86" i="124"/>
  <c r="AU87" i="124"/>
  <c r="AU88" i="124"/>
  <c r="AU89" i="124"/>
  <c r="AU90" i="124"/>
  <c r="AU91" i="124"/>
  <c r="AU92" i="124"/>
  <c r="AU93" i="124"/>
  <c r="AU94" i="124"/>
  <c r="AU95" i="124"/>
  <c r="AU96" i="124"/>
  <c r="AU97" i="124"/>
  <c r="AU98" i="124"/>
  <c r="AU99" i="124"/>
  <c r="AU100" i="124"/>
  <c r="AU101" i="124"/>
  <c r="AU6" i="124"/>
  <c r="CF174" i="124" l="1"/>
  <c r="CB174" i="124"/>
  <c r="BT174" i="124" s="1"/>
  <c r="CE174" i="124"/>
  <c r="BW174" i="124" s="1"/>
  <c r="CG174" i="124"/>
  <c r="BY174" i="124" s="1"/>
  <c r="CH174" i="124"/>
  <c r="BZ174" i="124" s="1"/>
  <c r="CC174" i="124"/>
  <c r="BU174" i="124" s="1"/>
  <c r="BX174" i="124"/>
  <c r="CC173" i="124"/>
  <c r="BU173" i="124" s="1"/>
  <c r="CC171" i="124"/>
  <c r="BU171" i="124" s="1"/>
  <c r="CH173" i="124"/>
  <c r="BZ173" i="124" s="1"/>
  <c r="CC172" i="124"/>
  <c r="BU172" i="124" s="1"/>
  <c r="CH171" i="124"/>
  <c r="BZ171" i="124" s="1"/>
  <c r="CG173" i="124"/>
  <c r="BY173" i="124" s="1"/>
  <c r="CE172" i="124"/>
  <c r="BW172" i="124" s="1"/>
  <c r="CB171" i="124"/>
  <c r="BT171" i="124" s="1"/>
  <c r="CG171" i="124"/>
  <c r="BY171" i="124" s="1"/>
  <c r="CE170" i="124"/>
  <c r="BW170" i="124" s="1"/>
  <c r="CC170" i="124"/>
  <c r="BU170" i="124" s="1"/>
  <c r="CF173" i="124"/>
  <c r="BX173" i="124" s="1"/>
  <c r="CH172" i="124"/>
  <c r="BZ172" i="124" s="1"/>
  <c r="CF172" i="124"/>
  <c r="BX172" i="124" s="1"/>
  <c r="CF171" i="124"/>
  <c r="BX171" i="124" s="1"/>
  <c r="CH170" i="124"/>
  <c r="BZ170" i="124" s="1"/>
  <c r="CF170" i="124"/>
  <c r="BX170" i="124" s="1"/>
  <c r="BV173" i="124"/>
  <c r="CE173" i="124"/>
  <c r="BW173" i="124" s="1"/>
  <c r="CE171" i="124"/>
  <c r="BW171" i="124" s="1"/>
  <c r="BV171" i="124"/>
  <c r="BF172" i="124"/>
  <c r="CB173" i="124"/>
  <c r="BT173" i="124" s="1"/>
  <c r="CG172" i="124"/>
  <c r="BY172" i="124" s="1"/>
  <c r="CB172" i="124"/>
  <c r="BT172" i="124" s="1"/>
  <c r="CG170" i="124"/>
  <c r="BY170" i="124" s="1"/>
  <c r="CB170" i="124"/>
  <c r="BT170" i="124" s="1"/>
  <c r="BD176" i="124"/>
  <c r="BV172" i="124"/>
  <c r="BV170" i="124"/>
  <c r="BF174" i="124"/>
  <c r="BA176" i="124"/>
  <c r="BA172" i="124"/>
  <c r="BD173" i="124"/>
  <c r="BG176" i="124"/>
  <c r="BG173" i="124"/>
  <c r="BG175" i="124"/>
  <c r="BF173" i="124"/>
  <c r="BA175" i="124"/>
  <c r="BA174" i="124"/>
  <c r="BA173" i="124"/>
  <c r="BD175" i="124"/>
  <c r="BD174" i="124"/>
  <c r="BD172" i="124"/>
  <c r="BG174" i="124"/>
  <c r="BG172" i="124"/>
  <c r="BF176" i="124"/>
  <c r="BF175" i="124"/>
  <c r="BB176" i="124"/>
  <c r="BB175" i="124"/>
  <c r="BB174" i="124"/>
  <c r="BB173" i="124"/>
  <c r="BB172" i="124"/>
  <c r="BE176" i="124"/>
  <c r="BE175" i="124"/>
  <c r="BE174" i="124"/>
  <c r="BE173" i="124"/>
  <c r="BE172" i="124"/>
  <c r="AL164" i="124" l="1"/>
  <c r="AM164" i="124"/>
  <c r="AN164" i="124"/>
  <c r="AO164" i="124"/>
  <c r="AP164" i="124"/>
  <c r="AQ164" i="124"/>
  <c r="AL165" i="124"/>
  <c r="AM165" i="124"/>
  <c r="AN165" i="124"/>
  <c r="AO165" i="124"/>
  <c r="AP165" i="124"/>
  <c r="AQ165" i="124"/>
  <c r="AL166" i="124"/>
  <c r="AM166" i="124"/>
  <c r="AN166" i="124"/>
  <c r="AO166" i="124"/>
  <c r="AP166" i="124"/>
  <c r="AQ166" i="124"/>
  <c r="AL167" i="124"/>
  <c r="AM167" i="124"/>
  <c r="AN167" i="124"/>
  <c r="AO167" i="124"/>
  <c r="AP167" i="124"/>
  <c r="AQ167" i="124"/>
  <c r="AL168" i="124"/>
  <c r="AM168" i="124"/>
  <c r="AN168" i="124"/>
  <c r="AO168" i="124"/>
  <c r="AP168" i="124"/>
  <c r="AQ168" i="124"/>
  <c r="AL169" i="124"/>
  <c r="AM169" i="124"/>
  <c r="AN169" i="124"/>
  <c r="AO169" i="124"/>
  <c r="AP169" i="124"/>
  <c r="AQ169" i="124"/>
  <c r="AL170" i="124"/>
  <c r="AM170" i="124"/>
  <c r="AN170" i="124"/>
  <c r="AO170" i="124"/>
  <c r="AP170" i="124"/>
  <c r="AQ170" i="124"/>
  <c r="AL171" i="124"/>
  <c r="AM171" i="124"/>
  <c r="AN171" i="124"/>
  <c r="AO171" i="124"/>
  <c r="AP171" i="124"/>
  <c r="AQ171" i="124"/>
  <c r="AL172" i="124"/>
  <c r="AM172" i="124"/>
  <c r="AN172" i="124"/>
  <c r="AO172" i="124"/>
  <c r="AP172" i="124"/>
  <c r="AQ172" i="124"/>
  <c r="AL173" i="124"/>
  <c r="AM173" i="124"/>
  <c r="AN173" i="124"/>
  <c r="AO173" i="124"/>
  <c r="AP173" i="124"/>
  <c r="AQ173" i="124"/>
  <c r="AL174" i="124"/>
  <c r="AM174" i="124"/>
  <c r="AN174" i="124"/>
  <c r="AO174" i="124"/>
  <c r="AP174" i="124"/>
  <c r="AQ174" i="124"/>
  <c r="AL175" i="124"/>
  <c r="AM175" i="124"/>
  <c r="AN175" i="124"/>
  <c r="AO175" i="124"/>
  <c r="AP175" i="124"/>
  <c r="AQ175" i="124"/>
  <c r="AL176" i="124"/>
  <c r="AM176" i="124"/>
  <c r="AN176" i="124"/>
  <c r="AO176" i="124"/>
  <c r="AP176" i="124"/>
  <c r="AQ176" i="124"/>
  <c r="AK176" i="124"/>
  <c r="AK175" i="124"/>
  <c r="AK174" i="124"/>
  <c r="AK173" i="124"/>
  <c r="AK172" i="124"/>
  <c r="AK171" i="124"/>
  <c r="AK170" i="124"/>
  <c r="AK169" i="124"/>
  <c r="AK168" i="124"/>
  <c r="AK167" i="124"/>
  <c r="AK166" i="124"/>
  <c r="AK165" i="124"/>
  <c r="AK164" i="124"/>
  <c r="AI176" i="124"/>
  <c r="AH176" i="124"/>
  <c r="AI175" i="124"/>
  <c r="AH175" i="124"/>
  <c r="AC175" i="124"/>
  <c r="AF175" i="124"/>
  <c r="AG175" i="124"/>
  <c r="AC176" i="124"/>
  <c r="AF176" i="124"/>
  <c r="AG176" i="124"/>
  <c r="AB176" i="124"/>
  <c r="AB175" i="124"/>
  <c r="S175" i="124"/>
  <c r="T175" i="124"/>
  <c r="U175" i="124"/>
  <c r="V175" i="124"/>
  <c r="W175" i="124"/>
  <c r="X175" i="124"/>
  <c r="Y175" i="124"/>
  <c r="G175" i="124"/>
  <c r="Z175" i="124"/>
  <c r="AA175" i="124"/>
  <c r="S176" i="124"/>
  <c r="T176" i="124"/>
  <c r="U176" i="124"/>
  <c r="V176" i="124"/>
  <c r="W176" i="124"/>
  <c r="X176" i="124"/>
  <c r="Y176" i="124"/>
  <c r="G176" i="124"/>
  <c r="Z176" i="124"/>
  <c r="AA176" i="124"/>
  <c r="R175" i="124"/>
  <c r="R176" i="124"/>
  <c r="N175" i="124"/>
  <c r="O175" i="124"/>
  <c r="P175" i="124"/>
  <c r="Q175" i="124"/>
  <c r="N176" i="124"/>
  <c r="O176" i="124"/>
  <c r="P176" i="124"/>
  <c r="Q176" i="124"/>
  <c r="M176" i="124"/>
  <c r="M175" i="124"/>
  <c r="J175" i="124"/>
  <c r="K175" i="124"/>
  <c r="L175" i="124"/>
  <c r="J176" i="124"/>
  <c r="K176" i="124"/>
  <c r="L176" i="124"/>
  <c r="I176" i="124"/>
  <c r="I175" i="124"/>
  <c r="D175" i="124"/>
  <c r="E175" i="124"/>
  <c r="H175" i="124"/>
  <c r="D176" i="124"/>
  <c r="E176" i="124"/>
  <c r="H176" i="124"/>
  <c r="C176" i="124"/>
  <c r="C175" i="124"/>
  <c r="AW176" i="124" l="1"/>
  <c r="AU175" i="124"/>
  <c r="AY173" i="124"/>
  <c r="AW172" i="124"/>
  <c r="AS176" i="124"/>
  <c r="AX175" i="124"/>
  <c r="AV174" i="124"/>
  <c r="AT173" i="124"/>
  <c r="AV172" i="124"/>
  <c r="AS173" i="124"/>
  <c r="AY176" i="124"/>
  <c r="AU176" i="124"/>
  <c r="AW175" i="124"/>
  <c r="AY174" i="124"/>
  <c r="AU174" i="124"/>
  <c r="AW173" i="124"/>
  <c r="AY172" i="124"/>
  <c r="AU172" i="124"/>
  <c r="AS175" i="124"/>
  <c r="AY175" i="124"/>
  <c r="AW174" i="124"/>
  <c r="AU173" i="124"/>
  <c r="AS172" i="124"/>
  <c r="AV176" i="124"/>
  <c r="AT175" i="124"/>
  <c r="AX173" i="124"/>
  <c r="AS174" i="124"/>
  <c r="AX176" i="124"/>
  <c r="AT176" i="124"/>
  <c r="AV175" i="124"/>
  <c r="AX174" i="124"/>
  <c r="AT174" i="124"/>
  <c r="AV173" i="124"/>
  <c r="AX172" i="124"/>
  <c r="AT172" i="124"/>
  <c r="AA164" i="124" l="1"/>
  <c r="AA165" i="124"/>
  <c r="AA166" i="124"/>
  <c r="AA167" i="124"/>
  <c r="AA168" i="124"/>
  <c r="AA169" i="124"/>
  <c r="AA170" i="124"/>
  <c r="AA171" i="124"/>
  <c r="AA172" i="124"/>
  <c r="AA173" i="124"/>
  <c r="AA174" i="124"/>
  <c r="H164" i="124" l="1"/>
  <c r="H165" i="124"/>
  <c r="H166" i="124"/>
  <c r="H167" i="124"/>
  <c r="H168" i="124"/>
  <c r="H169" i="124"/>
  <c r="H170" i="124"/>
  <c r="H171" i="124"/>
  <c r="H172" i="124"/>
  <c r="H173" i="124"/>
  <c r="H174" i="124"/>
  <c r="AI174" i="124"/>
  <c r="AH174" i="124"/>
  <c r="AI173" i="124"/>
  <c r="AH173" i="124"/>
  <c r="AI172" i="124"/>
  <c r="AH172" i="124"/>
  <c r="AC172" i="124"/>
  <c r="AF172" i="124"/>
  <c r="AG172" i="124"/>
  <c r="AC173" i="124"/>
  <c r="AF173" i="124"/>
  <c r="AG173" i="124"/>
  <c r="AC174" i="124"/>
  <c r="AF174" i="124"/>
  <c r="AG174" i="124"/>
  <c r="AB174" i="124"/>
  <c r="AB173" i="124"/>
  <c r="AB172" i="124"/>
  <c r="N172" i="124"/>
  <c r="O172" i="124"/>
  <c r="P172" i="124"/>
  <c r="Q172" i="124"/>
  <c r="R172" i="124"/>
  <c r="S172" i="124"/>
  <c r="T172" i="124"/>
  <c r="U172" i="124"/>
  <c r="V172" i="124"/>
  <c r="W172" i="124"/>
  <c r="X172" i="124"/>
  <c r="Y172" i="124"/>
  <c r="G172" i="124"/>
  <c r="Z172" i="124"/>
  <c r="N173" i="124"/>
  <c r="O173" i="124"/>
  <c r="P173" i="124"/>
  <c r="Q173" i="124"/>
  <c r="R173" i="124"/>
  <c r="S173" i="124"/>
  <c r="T173" i="124"/>
  <c r="U173" i="124"/>
  <c r="V173" i="124"/>
  <c r="W173" i="124"/>
  <c r="X173" i="124"/>
  <c r="Y173" i="124"/>
  <c r="G173" i="124"/>
  <c r="Z173" i="124"/>
  <c r="N174" i="124"/>
  <c r="O174" i="124"/>
  <c r="P174" i="124"/>
  <c r="Q174" i="124"/>
  <c r="R174" i="124"/>
  <c r="S174" i="124"/>
  <c r="T174" i="124"/>
  <c r="U174" i="124"/>
  <c r="V174" i="124"/>
  <c r="W174" i="124"/>
  <c r="X174" i="124"/>
  <c r="Y174" i="124"/>
  <c r="G174" i="124"/>
  <c r="Z174" i="124"/>
  <c r="M174" i="124"/>
  <c r="M173" i="124"/>
  <c r="M172" i="124"/>
  <c r="J172" i="124"/>
  <c r="K172" i="124"/>
  <c r="L172" i="124"/>
  <c r="J173" i="124"/>
  <c r="K173" i="124"/>
  <c r="L173" i="124"/>
  <c r="J174" i="124"/>
  <c r="K174" i="124"/>
  <c r="L174" i="124"/>
  <c r="I174" i="124"/>
  <c r="I173" i="124"/>
  <c r="I172" i="124"/>
  <c r="D172" i="124"/>
  <c r="E172" i="124"/>
  <c r="D173" i="124"/>
  <c r="E173" i="124"/>
  <c r="D174" i="124"/>
  <c r="E174" i="124"/>
  <c r="C174" i="124"/>
  <c r="C173" i="124"/>
  <c r="C172" i="124"/>
  <c r="AI171" i="124"/>
  <c r="AI170" i="124"/>
  <c r="AI169" i="124"/>
  <c r="AI168" i="124"/>
  <c r="AI167" i="124"/>
  <c r="AI166" i="124"/>
  <c r="BD22" i="124" l="1"/>
  <c r="CD168" i="124"/>
  <c r="BR168" i="124"/>
  <c r="BQ168" i="124"/>
  <c r="BP168" i="124"/>
  <c r="BO168" i="124"/>
  <c r="BN168" i="124"/>
  <c r="BM168" i="124"/>
  <c r="BL168" i="124"/>
  <c r="CD167" i="124"/>
  <c r="BR167" i="124"/>
  <c r="BQ167" i="124"/>
  <c r="BP167" i="124"/>
  <c r="BO167" i="124"/>
  <c r="BN167" i="124"/>
  <c r="BM167" i="124"/>
  <c r="BL167" i="124"/>
  <c r="CD166" i="124"/>
  <c r="BR166" i="124"/>
  <c r="BQ166" i="124"/>
  <c r="BP166" i="124"/>
  <c r="BO166" i="124"/>
  <c r="BN166" i="124"/>
  <c r="BM166" i="124"/>
  <c r="BL166" i="124"/>
  <c r="CD165" i="124"/>
  <c r="BR165" i="124"/>
  <c r="BQ165" i="124"/>
  <c r="BP165" i="124"/>
  <c r="BO165" i="124"/>
  <c r="BN165" i="124"/>
  <c r="BM165" i="124"/>
  <c r="BL165" i="124"/>
  <c r="CD164" i="124"/>
  <c r="BR164" i="124"/>
  <c r="BQ164" i="124"/>
  <c r="BP164" i="124"/>
  <c r="BO164" i="124"/>
  <c r="BN164" i="124"/>
  <c r="BM164" i="124"/>
  <c r="BL164" i="124"/>
  <c r="CH77" i="124"/>
  <c r="CG77" i="124"/>
  <c r="CF77" i="124"/>
  <c r="CE77" i="124"/>
  <c r="CC77" i="124"/>
  <c r="CB77" i="124"/>
  <c r="CH76" i="124"/>
  <c r="CG76" i="124"/>
  <c r="CF76" i="124"/>
  <c r="CE76" i="124"/>
  <c r="CC76" i="124"/>
  <c r="CB76" i="124"/>
  <c r="CH75" i="124"/>
  <c r="CG75" i="124"/>
  <c r="CF75" i="124"/>
  <c r="CE75" i="124"/>
  <c r="CC75" i="124"/>
  <c r="CB75" i="124"/>
  <c r="CH74" i="124"/>
  <c r="CG74" i="124"/>
  <c r="CF74" i="124"/>
  <c r="CE74" i="124"/>
  <c r="CC74" i="124"/>
  <c r="CB74" i="124"/>
  <c r="CH73" i="124"/>
  <c r="CG73" i="124"/>
  <c r="CF73" i="124"/>
  <c r="CE73" i="124"/>
  <c r="CC73" i="124"/>
  <c r="CB73" i="124"/>
  <c r="CH72" i="124"/>
  <c r="CG72" i="124"/>
  <c r="CF72" i="124"/>
  <c r="CE72" i="124"/>
  <c r="CC72" i="124"/>
  <c r="CB72" i="124"/>
  <c r="CH71" i="124"/>
  <c r="CG71" i="124"/>
  <c r="CF71" i="124"/>
  <c r="CE71" i="124"/>
  <c r="CC71" i="124"/>
  <c r="CB71" i="124"/>
  <c r="CH70" i="124"/>
  <c r="CG70" i="124"/>
  <c r="CF70" i="124"/>
  <c r="CE70" i="124"/>
  <c r="CC70" i="124"/>
  <c r="CB70" i="124"/>
  <c r="CH69" i="124"/>
  <c r="CG69" i="124"/>
  <c r="CF69" i="124"/>
  <c r="CE69" i="124"/>
  <c r="CC69" i="124"/>
  <c r="CB69" i="124"/>
  <c r="CH68" i="124"/>
  <c r="CG68" i="124"/>
  <c r="CF68" i="124"/>
  <c r="CE68" i="124"/>
  <c r="CC68" i="124"/>
  <c r="CB68" i="124"/>
  <c r="CH67" i="124"/>
  <c r="CG67" i="124"/>
  <c r="CF67" i="124"/>
  <c r="CE67" i="124"/>
  <c r="CC67" i="124"/>
  <c r="CB67" i="124"/>
  <c r="CH66" i="124"/>
  <c r="CG66" i="124"/>
  <c r="CF66" i="124"/>
  <c r="CE66" i="124"/>
  <c r="CC66" i="124"/>
  <c r="CB66" i="124"/>
  <c r="CH65" i="124"/>
  <c r="CG65" i="124"/>
  <c r="CF65" i="124"/>
  <c r="CE65" i="124"/>
  <c r="CC65" i="124"/>
  <c r="CB65" i="124"/>
  <c r="CH64" i="124"/>
  <c r="CG64" i="124"/>
  <c r="CF64" i="124"/>
  <c r="CE64" i="124"/>
  <c r="CC64" i="124"/>
  <c r="CB64" i="124"/>
  <c r="CH63" i="124"/>
  <c r="CG63" i="124"/>
  <c r="CF63" i="124"/>
  <c r="CE63" i="124"/>
  <c r="CC63" i="124"/>
  <c r="CB63" i="124"/>
  <c r="CH62" i="124"/>
  <c r="CG62" i="124"/>
  <c r="CF62" i="124"/>
  <c r="CE62" i="124"/>
  <c r="CC62" i="124"/>
  <c r="CB62" i="124"/>
  <c r="CH61" i="124"/>
  <c r="CG61" i="124"/>
  <c r="CF61" i="124"/>
  <c r="CE61" i="124"/>
  <c r="CC61" i="124"/>
  <c r="CB61" i="124"/>
  <c r="CH60" i="124"/>
  <c r="CG60" i="124"/>
  <c r="CF60" i="124"/>
  <c r="CE60" i="124"/>
  <c r="CC60" i="124"/>
  <c r="CB60" i="124"/>
  <c r="CH59" i="124"/>
  <c r="CG59" i="124"/>
  <c r="CF59" i="124"/>
  <c r="CE59" i="124"/>
  <c r="CC59" i="124"/>
  <c r="CB59" i="124"/>
  <c r="CH58" i="124"/>
  <c r="CG58" i="124"/>
  <c r="CF58" i="124"/>
  <c r="CE58" i="124"/>
  <c r="CC58" i="124"/>
  <c r="CB58" i="124"/>
  <c r="CH57" i="124"/>
  <c r="CG57" i="124"/>
  <c r="CF57" i="124"/>
  <c r="CE57" i="124"/>
  <c r="CC57" i="124"/>
  <c r="CB57" i="124"/>
  <c r="CH56" i="124"/>
  <c r="CG56" i="124"/>
  <c r="CF56" i="124"/>
  <c r="CE56" i="124"/>
  <c r="CC56" i="124"/>
  <c r="CB56" i="124"/>
  <c r="CH55" i="124"/>
  <c r="CG55" i="124"/>
  <c r="CF55" i="124"/>
  <c r="CE55" i="124"/>
  <c r="CC55" i="124"/>
  <c r="CB55" i="124"/>
  <c r="CH54" i="124"/>
  <c r="CG54" i="124"/>
  <c r="CF54" i="124"/>
  <c r="CE54" i="124"/>
  <c r="CC54" i="124"/>
  <c r="CB54" i="124"/>
  <c r="CH53" i="124"/>
  <c r="CG53" i="124"/>
  <c r="CF53" i="124"/>
  <c r="CE53" i="124"/>
  <c r="CC53" i="124"/>
  <c r="CB53" i="124"/>
  <c r="CH52" i="124"/>
  <c r="CG52" i="124"/>
  <c r="CF52" i="124"/>
  <c r="CE52" i="124"/>
  <c r="CC52" i="124"/>
  <c r="CB52" i="124"/>
  <c r="CH51" i="124"/>
  <c r="CG51" i="124"/>
  <c r="CF51" i="124"/>
  <c r="CE51" i="124"/>
  <c r="CC51" i="124"/>
  <c r="CB51" i="124"/>
  <c r="CH50" i="124"/>
  <c r="CG50" i="124"/>
  <c r="CF50" i="124"/>
  <c r="CE50" i="124"/>
  <c r="CC50" i="124"/>
  <c r="CB50" i="124"/>
  <c r="CH49" i="124"/>
  <c r="CG49" i="124"/>
  <c r="CF49" i="124"/>
  <c r="CE49" i="124"/>
  <c r="CC49" i="124"/>
  <c r="CB49" i="124"/>
  <c r="CH48" i="124"/>
  <c r="CG48" i="124"/>
  <c r="CF48" i="124"/>
  <c r="CE48" i="124"/>
  <c r="CC48" i="124"/>
  <c r="CB48" i="124"/>
  <c r="CH47" i="124"/>
  <c r="CG47" i="124"/>
  <c r="CF47" i="124"/>
  <c r="CE47" i="124"/>
  <c r="CC47" i="124"/>
  <c r="CB47" i="124"/>
  <c r="CH46" i="124"/>
  <c r="CG46" i="124"/>
  <c r="CF46" i="124"/>
  <c r="CE46" i="124"/>
  <c r="CC46" i="124"/>
  <c r="CB46" i="124"/>
  <c r="CH45" i="124"/>
  <c r="CG45" i="124"/>
  <c r="CF45" i="124"/>
  <c r="CE45" i="124"/>
  <c r="CC45" i="124"/>
  <c r="CB45" i="124"/>
  <c r="CH44" i="124"/>
  <c r="CG44" i="124"/>
  <c r="CF44" i="124"/>
  <c r="CE44" i="124"/>
  <c r="CC44" i="124"/>
  <c r="CB44" i="124"/>
  <c r="CH43" i="124"/>
  <c r="CG43" i="124"/>
  <c r="CF43" i="124"/>
  <c r="CE43" i="124"/>
  <c r="CC43" i="124"/>
  <c r="CB43" i="124"/>
  <c r="CH42" i="124"/>
  <c r="CG42" i="124"/>
  <c r="CF42" i="124"/>
  <c r="CE42" i="124"/>
  <c r="CC42" i="124"/>
  <c r="CB42" i="124"/>
  <c r="CH41" i="124"/>
  <c r="CG41" i="124"/>
  <c r="CF41" i="124"/>
  <c r="CE41" i="124"/>
  <c r="CC41" i="124"/>
  <c r="CB41" i="124"/>
  <c r="CH40" i="124"/>
  <c r="CG40" i="124"/>
  <c r="CF40" i="124"/>
  <c r="CE40" i="124"/>
  <c r="CC40" i="124"/>
  <c r="CB40" i="124"/>
  <c r="CH39" i="124"/>
  <c r="CG39" i="124"/>
  <c r="CF39" i="124"/>
  <c r="CE39" i="124"/>
  <c r="CC39" i="124"/>
  <c r="CB39" i="124"/>
  <c r="CH38" i="124"/>
  <c r="CG38" i="124"/>
  <c r="CF38" i="124"/>
  <c r="CE38" i="124"/>
  <c r="CC38" i="124"/>
  <c r="CB38" i="124"/>
  <c r="CH37" i="124"/>
  <c r="CG37" i="124"/>
  <c r="CF37" i="124"/>
  <c r="CE37" i="124"/>
  <c r="CC37" i="124"/>
  <c r="CB37" i="124"/>
  <c r="CH36" i="124"/>
  <c r="CG36" i="124"/>
  <c r="CF36" i="124"/>
  <c r="CE36" i="124"/>
  <c r="CC36" i="124"/>
  <c r="CB36" i="124"/>
  <c r="CH35" i="124"/>
  <c r="CG35" i="124"/>
  <c r="CF35" i="124"/>
  <c r="CE35" i="124"/>
  <c r="CC35" i="124"/>
  <c r="CB35" i="124"/>
  <c r="CH34" i="124"/>
  <c r="CG34" i="124"/>
  <c r="CF34" i="124"/>
  <c r="CE34" i="124"/>
  <c r="CC34" i="124"/>
  <c r="CB34" i="124"/>
  <c r="CH33" i="124"/>
  <c r="CG33" i="124"/>
  <c r="CF33" i="124"/>
  <c r="CE33" i="124"/>
  <c r="CC33" i="124"/>
  <c r="CB33" i="124"/>
  <c r="CH32" i="124"/>
  <c r="CG32" i="124"/>
  <c r="CF32" i="124"/>
  <c r="CE32" i="124"/>
  <c r="CC32" i="124"/>
  <c r="CB32" i="124"/>
  <c r="CH31" i="124"/>
  <c r="CG31" i="124"/>
  <c r="CF31" i="124"/>
  <c r="CE31" i="124"/>
  <c r="CC31" i="124"/>
  <c r="CB31" i="124"/>
  <c r="CH30" i="124"/>
  <c r="CG30" i="124"/>
  <c r="CF30" i="124"/>
  <c r="CE30" i="124"/>
  <c r="CC30" i="124"/>
  <c r="CB30" i="124"/>
  <c r="CH29" i="124"/>
  <c r="CF29" i="124"/>
  <c r="CE29" i="124"/>
  <c r="CC29" i="124"/>
  <c r="CB29" i="124"/>
  <c r="CH28" i="124"/>
  <c r="CF28" i="124"/>
  <c r="CE28" i="124"/>
  <c r="CC28" i="124"/>
  <c r="CB28" i="124"/>
  <c r="CH27" i="124"/>
  <c r="CF27" i="124"/>
  <c r="CE27" i="124"/>
  <c r="CC27" i="124"/>
  <c r="CB27" i="124"/>
  <c r="CH26" i="124"/>
  <c r="CF26" i="124"/>
  <c r="CE26" i="124"/>
  <c r="CC26" i="124"/>
  <c r="CB26" i="124"/>
  <c r="CH25" i="124"/>
  <c r="CF25" i="124"/>
  <c r="CE25" i="124"/>
  <c r="CC25" i="124"/>
  <c r="CB25" i="124"/>
  <c r="CH24" i="124"/>
  <c r="CF24" i="124"/>
  <c r="CE24" i="124"/>
  <c r="CC24" i="124"/>
  <c r="CB24" i="124"/>
  <c r="CH23" i="124"/>
  <c r="CF23" i="124"/>
  <c r="CE23" i="124"/>
  <c r="CC23" i="124"/>
  <c r="CB23" i="124"/>
  <c r="CH22" i="124"/>
  <c r="CF22" i="124"/>
  <c r="CE22" i="124"/>
  <c r="CC22" i="124"/>
  <c r="CB22" i="124"/>
  <c r="CH21" i="124"/>
  <c r="CF21" i="124"/>
  <c r="CE21" i="124"/>
  <c r="CC21" i="124"/>
  <c r="CB21" i="124"/>
  <c r="CH20" i="124"/>
  <c r="CF20" i="124"/>
  <c r="CE20" i="124"/>
  <c r="CC20" i="124"/>
  <c r="CB20" i="124"/>
  <c r="CH19" i="124"/>
  <c r="CF19" i="124"/>
  <c r="CE19" i="124"/>
  <c r="CC19" i="124"/>
  <c r="CB19" i="124"/>
  <c r="CH18" i="124"/>
  <c r="CF18" i="124"/>
  <c r="CE18" i="124"/>
  <c r="CC18" i="124"/>
  <c r="CB18" i="124"/>
  <c r="CH17" i="124"/>
  <c r="CF17" i="124"/>
  <c r="CE17" i="124"/>
  <c r="CC17" i="124"/>
  <c r="CB17" i="124"/>
  <c r="CH16" i="124"/>
  <c r="CF16" i="124"/>
  <c r="CE16" i="124"/>
  <c r="CC16" i="124"/>
  <c r="CB16" i="124"/>
  <c r="CH15" i="124"/>
  <c r="CF15" i="124"/>
  <c r="CE15" i="124"/>
  <c r="CC15" i="124"/>
  <c r="CB15" i="124"/>
  <c r="CH14" i="124"/>
  <c r="CF14" i="124"/>
  <c r="CE14" i="124"/>
  <c r="CC14" i="124"/>
  <c r="CB14" i="124"/>
  <c r="CH13" i="124"/>
  <c r="CF13" i="124"/>
  <c r="CE13" i="124"/>
  <c r="CC13" i="124"/>
  <c r="CB13" i="124"/>
  <c r="CH12" i="124"/>
  <c r="CF12" i="124"/>
  <c r="CE12" i="124"/>
  <c r="CC12" i="124"/>
  <c r="CB12" i="124"/>
  <c r="CH11" i="124"/>
  <c r="CF11" i="124"/>
  <c r="CE11" i="124"/>
  <c r="CC11" i="124"/>
  <c r="CB11" i="124"/>
  <c r="CH10" i="124"/>
  <c r="CF10" i="124"/>
  <c r="CE10" i="124"/>
  <c r="CC10" i="124"/>
  <c r="CB10" i="124"/>
  <c r="CH9" i="124"/>
  <c r="CF9" i="124"/>
  <c r="CE9" i="124"/>
  <c r="CC9" i="124"/>
  <c r="CB9" i="124"/>
  <c r="CH8" i="124"/>
  <c r="CF8" i="124"/>
  <c r="CE8" i="124"/>
  <c r="CC8" i="124"/>
  <c r="CB8" i="124"/>
  <c r="CH7" i="124"/>
  <c r="CF7" i="124"/>
  <c r="CE7" i="124"/>
  <c r="CC7" i="124"/>
  <c r="CB7" i="124"/>
  <c r="CH6" i="124"/>
  <c r="CF6" i="124"/>
  <c r="CE6" i="124"/>
  <c r="CC6" i="124"/>
  <c r="CB6" i="124"/>
  <c r="BG6" i="124"/>
  <c r="BG7" i="124"/>
  <c r="BG8" i="124"/>
  <c r="BG9" i="124"/>
  <c r="BG10" i="124"/>
  <c r="BG11" i="124"/>
  <c r="BG12" i="124"/>
  <c r="BG13" i="124"/>
  <c r="BG14" i="124"/>
  <c r="BG15" i="124"/>
  <c r="BG16" i="124"/>
  <c r="BG17" i="124"/>
  <c r="BG18" i="124"/>
  <c r="BG19" i="124"/>
  <c r="BG20" i="124"/>
  <c r="BG21" i="124"/>
  <c r="BG22" i="124"/>
  <c r="BG23" i="124"/>
  <c r="BG24" i="124"/>
  <c r="BG25" i="124"/>
  <c r="BG26" i="124"/>
  <c r="BG27" i="124"/>
  <c r="BG28" i="124"/>
  <c r="BG29" i="124"/>
  <c r="BF30" i="124"/>
  <c r="BG30" i="124"/>
  <c r="BF31" i="124"/>
  <c r="BG31" i="124"/>
  <c r="BF32" i="124"/>
  <c r="BG32" i="124"/>
  <c r="BF33" i="124"/>
  <c r="BG33" i="124"/>
  <c r="BF34" i="124"/>
  <c r="BG34" i="124"/>
  <c r="BF35" i="124"/>
  <c r="BG35" i="124"/>
  <c r="BF36" i="124"/>
  <c r="BG36" i="124"/>
  <c r="BF37" i="124"/>
  <c r="BG37" i="124"/>
  <c r="BF38" i="124"/>
  <c r="BG38" i="124"/>
  <c r="BF39" i="124"/>
  <c r="BG39" i="124"/>
  <c r="BF40" i="124"/>
  <c r="BG40" i="124"/>
  <c r="BF41" i="124"/>
  <c r="BG41" i="124"/>
  <c r="BF42" i="124"/>
  <c r="BG42" i="124"/>
  <c r="BF43" i="124"/>
  <c r="BG43" i="124"/>
  <c r="BF44" i="124"/>
  <c r="BG44" i="124"/>
  <c r="BF45" i="124"/>
  <c r="BG45" i="124"/>
  <c r="BF46" i="124"/>
  <c r="BG46" i="124"/>
  <c r="BF47" i="124"/>
  <c r="BG47" i="124"/>
  <c r="BF48" i="124"/>
  <c r="BG48" i="124"/>
  <c r="BF49" i="124"/>
  <c r="BG49" i="124"/>
  <c r="BF50" i="124"/>
  <c r="BG50" i="124"/>
  <c r="BF51" i="124"/>
  <c r="BG51" i="124"/>
  <c r="BF52" i="124"/>
  <c r="BG52" i="124"/>
  <c r="BF53" i="124"/>
  <c r="BG53" i="124"/>
  <c r="BF54" i="124"/>
  <c r="BG54" i="124"/>
  <c r="BF55" i="124"/>
  <c r="BG55" i="124"/>
  <c r="BF56" i="124"/>
  <c r="BG56" i="124"/>
  <c r="BF57" i="124"/>
  <c r="BG57" i="124"/>
  <c r="BF58" i="124"/>
  <c r="BG58" i="124"/>
  <c r="BF59" i="124"/>
  <c r="BG59" i="124"/>
  <c r="BF60" i="124"/>
  <c r="BG60" i="124"/>
  <c r="BF61" i="124"/>
  <c r="BG61" i="124"/>
  <c r="BF62" i="124"/>
  <c r="BG62" i="124"/>
  <c r="BF63" i="124"/>
  <c r="BG63" i="124"/>
  <c r="BF64" i="124"/>
  <c r="BG64" i="124"/>
  <c r="BF65" i="124"/>
  <c r="BG65" i="124"/>
  <c r="BF66" i="124"/>
  <c r="BG66" i="124"/>
  <c r="BF67" i="124"/>
  <c r="BG67" i="124"/>
  <c r="BF68" i="124"/>
  <c r="BG68" i="124"/>
  <c r="BF69" i="124"/>
  <c r="BG69" i="124"/>
  <c r="BF70" i="124"/>
  <c r="BG70" i="124"/>
  <c r="BF71" i="124"/>
  <c r="BG71" i="124"/>
  <c r="BF72" i="124"/>
  <c r="BG72" i="124"/>
  <c r="BF73" i="124"/>
  <c r="BG73" i="124"/>
  <c r="BF74" i="124"/>
  <c r="BG74" i="124"/>
  <c r="BF75" i="124"/>
  <c r="BG75" i="124"/>
  <c r="BF76" i="124"/>
  <c r="BG76" i="124"/>
  <c r="BF77" i="124"/>
  <c r="BG77" i="124"/>
  <c r="BF78" i="124"/>
  <c r="BG78" i="124"/>
  <c r="BF79" i="124"/>
  <c r="BG79" i="124"/>
  <c r="BF80" i="124"/>
  <c r="BG80" i="124"/>
  <c r="BF81" i="124"/>
  <c r="BG81" i="124"/>
  <c r="BF82" i="124"/>
  <c r="BG82" i="124"/>
  <c r="BF83" i="124"/>
  <c r="BG83" i="124"/>
  <c r="BF84" i="124"/>
  <c r="BG84" i="124"/>
  <c r="BF85" i="124"/>
  <c r="BG85" i="124"/>
  <c r="BF86" i="124"/>
  <c r="BG86" i="124"/>
  <c r="BF87" i="124"/>
  <c r="BG87" i="124"/>
  <c r="BF88" i="124"/>
  <c r="BG88" i="124"/>
  <c r="BF89" i="124"/>
  <c r="BG89" i="124"/>
  <c r="BF90" i="124"/>
  <c r="BG90" i="124"/>
  <c r="BF91" i="124"/>
  <c r="BG91" i="124"/>
  <c r="BF92" i="124"/>
  <c r="BG92" i="124"/>
  <c r="BF93" i="124"/>
  <c r="BG93" i="124"/>
  <c r="BF94" i="124"/>
  <c r="BG94" i="124"/>
  <c r="BF95" i="124"/>
  <c r="BG95" i="124"/>
  <c r="BF96" i="124"/>
  <c r="BG96" i="124"/>
  <c r="BF97" i="124"/>
  <c r="BG97" i="124"/>
  <c r="BF98" i="124"/>
  <c r="BG98" i="124"/>
  <c r="BF99" i="124"/>
  <c r="BG99" i="124"/>
  <c r="BF100" i="124"/>
  <c r="BG100" i="124"/>
  <c r="BF101" i="124"/>
  <c r="BG101" i="124"/>
  <c r="BE101" i="124"/>
  <c r="BD101" i="124"/>
  <c r="BE100" i="124"/>
  <c r="BD100" i="124"/>
  <c r="BE99" i="124"/>
  <c r="BD99" i="124"/>
  <c r="BE98" i="124"/>
  <c r="BD98" i="124"/>
  <c r="BE97" i="124"/>
  <c r="BD97" i="124"/>
  <c r="BE96" i="124"/>
  <c r="BD96" i="124"/>
  <c r="BE95" i="124"/>
  <c r="BD95" i="124"/>
  <c r="BE94" i="124"/>
  <c r="BD94" i="124"/>
  <c r="BE93" i="124"/>
  <c r="BD93" i="124"/>
  <c r="BE92" i="124"/>
  <c r="BD92" i="124"/>
  <c r="BE91" i="124"/>
  <c r="BD91" i="124"/>
  <c r="BE90" i="124"/>
  <c r="BD90" i="124"/>
  <c r="BE89" i="124"/>
  <c r="BD89" i="124"/>
  <c r="BE88" i="124"/>
  <c r="BD88" i="124"/>
  <c r="BE87" i="124"/>
  <c r="BD87" i="124"/>
  <c r="BE86" i="124"/>
  <c r="BD86" i="124"/>
  <c r="BE85" i="124"/>
  <c r="BD85" i="124"/>
  <c r="BE84" i="124"/>
  <c r="BD84" i="124"/>
  <c r="BE83" i="124"/>
  <c r="BD83" i="124"/>
  <c r="BE82" i="124"/>
  <c r="BD82" i="124"/>
  <c r="BE81" i="124"/>
  <c r="BD81" i="124"/>
  <c r="BE80" i="124"/>
  <c r="BD80" i="124"/>
  <c r="BE79" i="124"/>
  <c r="BD79" i="124"/>
  <c r="BE78" i="124"/>
  <c r="BD78" i="124"/>
  <c r="BE77" i="124"/>
  <c r="BD77" i="124"/>
  <c r="BE76" i="124"/>
  <c r="BD76" i="124"/>
  <c r="BE75" i="124"/>
  <c r="BD75" i="124"/>
  <c r="BE74" i="124"/>
  <c r="BD74" i="124"/>
  <c r="BE73" i="124"/>
  <c r="BD73" i="124"/>
  <c r="BE72" i="124"/>
  <c r="BD72" i="124"/>
  <c r="BE71" i="124"/>
  <c r="BD71" i="124"/>
  <c r="BE70" i="124"/>
  <c r="BD70" i="124"/>
  <c r="BE69" i="124"/>
  <c r="BD69" i="124"/>
  <c r="BE68" i="124"/>
  <c r="BD68" i="124"/>
  <c r="BE67" i="124"/>
  <c r="BD67" i="124"/>
  <c r="BE66" i="124"/>
  <c r="BD66" i="124"/>
  <c r="BE65" i="124"/>
  <c r="BD65" i="124"/>
  <c r="BE64" i="124"/>
  <c r="BD64" i="124"/>
  <c r="BE63" i="124"/>
  <c r="BD63" i="124"/>
  <c r="BE62" i="124"/>
  <c r="BD62" i="124"/>
  <c r="BE61" i="124"/>
  <c r="BD61" i="124"/>
  <c r="BE60" i="124"/>
  <c r="BD60" i="124"/>
  <c r="BE59" i="124"/>
  <c r="BD59" i="124"/>
  <c r="BE58" i="124"/>
  <c r="BD58" i="124"/>
  <c r="BE57" i="124"/>
  <c r="BD57" i="124"/>
  <c r="BE56" i="124"/>
  <c r="BD56" i="124"/>
  <c r="BE55" i="124"/>
  <c r="BD55" i="124"/>
  <c r="BE54" i="124"/>
  <c r="BD54" i="124"/>
  <c r="BE53" i="124"/>
  <c r="BD53" i="124"/>
  <c r="BE52" i="124"/>
  <c r="BD52" i="124"/>
  <c r="BE51" i="124"/>
  <c r="BD51" i="124"/>
  <c r="BE50" i="124"/>
  <c r="BD50" i="124"/>
  <c r="BE49" i="124"/>
  <c r="BD49" i="124"/>
  <c r="BE48" i="124"/>
  <c r="BD48" i="124"/>
  <c r="BE47" i="124"/>
  <c r="BD47" i="124"/>
  <c r="BE46" i="124"/>
  <c r="BD46" i="124"/>
  <c r="BE45" i="124"/>
  <c r="BD45" i="124"/>
  <c r="BE44" i="124"/>
  <c r="BD44" i="124"/>
  <c r="BE43" i="124"/>
  <c r="BD43" i="124"/>
  <c r="BE42" i="124"/>
  <c r="BD42" i="124"/>
  <c r="BE41" i="124"/>
  <c r="BD41" i="124"/>
  <c r="BE40" i="124"/>
  <c r="BD40" i="124"/>
  <c r="BE39" i="124"/>
  <c r="BD39" i="124"/>
  <c r="BE38" i="124"/>
  <c r="BD38" i="124"/>
  <c r="BE37" i="124"/>
  <c r="BD37" i="124"/>
  <c r="BE36" i="124"/>
  <c r="BD36" i="124"/>
  <c r="BE35" i="124"/>
  <c r="BD35" i="124"/>
  <c r="BE34" i="124"/>
  <c r="BD34" i="124"/>
  <c r="BE33" i="124"/>
  <c r="BD33" i="124"/>
  <c r="BE32" i="124"/>
  <c r="BD32" i="124"/>
  <c r="BE31" i="124"/>
  <c r="BD31" i="124"/>
  <c r="BE30" i="124"/>
  <c r="BD30" i="124"/>
  <c r="BE29" i="124"/>
  <c r="BE28" i="124"/>
  <c r="BE27" i="124"/>
  <c r="BE26" i="124"/>
  <c r="BE25" i="124"/>
  <c r="BE24" i="124"/>
  <c r="BE23" i="124"/>
  <c r="BE22" i="124"/>
  <c r="BE21" i="124"/>
  <c r="BE20" i="124"/>
  <c r="BE19" i="124"/>
  <c r="BE18" i="124"/>
  <c r="BE17" i="124"/>
  <c r="BD17" i="124"/>
  <c r="BE16" i="124"/>
  <c r="BD16" i="124"/>
  <c r="BE15" i="124"/>
  <c r="BD15" i="124"/>
  <c r="BE14" i="124"/>
  <c r="BD14" i="124"/>
  <c r="BE13" i="124"/>
  <c r="BD13" i="124"/>
  <c r="BE12" i="124"/>
  <c r="BD12" i="124"/>
  <c r="BE11" i="124"/>
  <c r="BD11" i="124"/>
  <c r="BE10" i="124"/>
  <c r="BD10" i="124"/>
  <c r="BE9" i="124"/>
  <c r="BD9" i="124"/>
  <c r="BE8" i="124"/>
  <c r="BD8" i="124"/>
  <c r="BE7" i="124"/>
  <c r="BD7" i="124"/>
  <c r="BE6" i="124"/>
  <c r="BD6" i="124"/>
  <c r="BA6" i="124"/>
  <c r="BB6" i="124"/>
  <c r="BA7" i="124"/>
  <c r="BB7" i="124"/>
  <c r="BA8" i="124"/>
  <c r="BB8" i="124"/>
  <c r="BA9" i="124"/>
  <c r="BB9" i="124"/>
  <c r="BA10" i="124"/>
  <c r="BB10" i="124"/>
  <c r="BA11" i="124"/>
  <c r="BB11" i="124"/>
  <c r="BA12" i="124"/>
  <c r="BB12" i="124"/>
  <c r="BA13" i="124"/>
  <c r="BB13" i="124"/>
  <c r="BA14" i="124"/>
  <c r="BB14" i="124"/>
  <c r="BA15" i="124"/>
  <c r="BB15" i="124"/>
  <c r="BA16" i="124"/>
  <c r="BB16" i="124"/>
  <c r="BA17" i="124"/>
  <c r="BB17" i="124"/>
  <c r="BA18" i="124"/>
  <c r="BB18" i="124"/>
  <c r="BA19" i="124"/>
  <c r="BB19" i="124"/>
  <c r="BA20" i="124"/>
  <c r="BB20" i="124"/>
  <c r="BA21" i="124"/>
  <c r="BB21" i="124"/>
  <c r="BA22" i="124"/>
  <c r="BB22" i="124"/>
  <c r="BA23" i="124"/>
  <c r="BB23" i="124"/>
  <c r="BA24" i="124"/>
  <c r="BB24" i="124"/>
  <c r="BA25" i="124"/>
  <c r="BB25" i="124"/>
  <c r="BA26" i="124"/>
  <c r="BB26" i="124"/>
  <c r="BA27" i="124"/>
  <c r="BB27" i="124"/>
  <c r="BA28" i="124"/>
  <c r="BB28" i="124"/>
  <c r="BA29" i="124"/>
  <c r="BB29" i="124"/>
  <c r="BA30" i="124"/>
  <c r="BB30" i="124"/>
  <c r="BA31" i="124"/>
  <c r="BB31" i="124"/>
  <c r="BA32" i="124"/>
  <c r="BB32" i="124"/>
  <c r="BA33" i="124"/>
  <c r="BB33" i="124"/>
  <c r="BA34" i="124"/>
  <c r="BB34" i="124"/>
  <c r="BA35" i="124"/>
  <c r="BB35" i="124"/>
  <c r="BA36" i="124"/>
  <c r="BB36" i="124"/>
  <c r="BA37" i="124"/>
  <c r="BB37" i="124"/>
  <c r="BA38" i="124"/>
  <c r="BB38" i="124"/>
  <c r="BA39" i="124"/>
  <c r="BB39" i="124"/>
  <c r="BA40" i="124"/>
  <c r="BB40" i="124"/>
  <c r="BA41" i="124"/>
  <c r="BB41" i="124"/>
  <c r="BA42" i="124"/>
  <c r="BB42" i="124"/>
  <c r="BA43" i="124"/>
  <c r="BB43" i="124"/>
  <c r="BA44" i="124"/>
  <c r="BB44" i="124"/>
  <c r="BA45" i="124"/>
  <c r="BB45" i="124"/>
  <c r="BA46" i="124"/>
  <c r="BB46" i="124"/>
  <c r="BA47" i="124"/>
  <c r="BB47" i="124"/>
  <c r="BA48" i="124"/>
  <c r="BB48" i="124"/>
  <c r="BA49" i="124"/>
  <c r="BB49" i="124"/>
  <c r="BA50" i="124"/>
  <c r="BB50" i="124"/>
  <c r="BA51" i="124"/>
  <c r="BB51" i="124"/>
  <c r="BA52" i="124"/>
  <c r="BB52" i="124"/>
  <c r="BA53" i="124"/>
  <c r="BB53" i="124"/>
  <c r="BA54" i="124"/>
  <c r="BB54" i="124"/>
  <c r="BA55" i="124"/>
  <c r="BB55" i="124"/>
  <c r="BA56" i="124"/>
  <c r="BB56" i="124"/>
  <c r="BA57" i="124"/>
  <c r="BB57" i="124"/>
  <c r="BA58" i="124"/>
  <c r="BB58" i="124"/>
  <c r="BA59" i="124"/>
  <c r="BB59" i="124"/>
  <c r="BA60" i="124"/>
  <c r="BB60" i="124"/>
  <c r="BA61" i="124"/>
  <c r="BB61" i="124"/>
  <c r="BA62" i="124"/>
  <c r="BB62" i="124"/>
  <c r="BA63" i="124"/>
  <c r="BB63" i="124"/>
  <c r="BA64" i="124"/>
  <c r="BB64" i="124"/>
  <c r="BA65" i="124"/>
  <c r="BB65" i="124"/>
  <c r="BA66" i="124"/>
  <c r="BB66" i="124"/>
  <c r="BA67" i="124"/>
  <c r="BB67" i="124"/>
  <c r="BA68" i="124"/>
  <c r="BB68" i="124"/>
  <c r="BA69" i="124"/>
  <c r="BB69" i="124"/>
  <c r="BA70" i="124"/>
  <c r="BB70" i="124"/>
  <c r="BA71" i="124"/>
  <c r="BB71" i="124"/>
  <c r="BA72" i="124"/>
  <c r="BB72" i="124"/>
  <c r="BA73" i="124"/>
  <c r="BB73" i="124"/>
  <c r="BA74" i="124"/>
  <c r="BB74" i="124"/>
  <c r="BA75" i="124"/>
  <c r="BB75" i="124"/>
  <c r="BA76" i="124"/>
  <c r="BB76" i="124"/>
  <c r="BA77" i="124"/>
  <c r="BB77" i="124"/>
  <c r="BA78" i="124"/>
  <c r="BB78" i="124"/>
  <c r="BA79" i="124"/>
  <c r="BB79" i="124"/>
  <c r="BA80" i="124"/>
  <c r="BB80" i="124"/>
  <c r="BA81" i="124"/>
  <c r="BB81" i="124"/>
  <c r="BA82" i="124"/>
  <c r="BB82" i="124"/>
  <c r="BA83" i="124"/>
  <c r="BB83" i="124"/>
  <c r="BA84" i="124"/>
  <c r="BB84" i="124"/>
  <c r="BA85" i="124"/>
  <c r="BB85" i="124"/>
  <c r="BA86" i="124"/>
  <c r="BB86" i="124"/>
  <c r="BA87" i="124"/>
  <c r="BB87" i="124"/>
  <c r="BA88" i="124"/>
  <c r="BB88" i="124"/>
  <c r="BA89" i="124"/>
  <c r="BB89" i="124"/>
  <c r="BA90" i="124"/>
  <c r="BB90" i="124"/>
  <c r="BA91" i="124"/>
  <c r="BB91" i="124"/>
  <c r="BA92" i="124"/>
  <c r="BB92" i="124"/>
  <c r="BA93" i="124"/>
  <c r="BB93" i="124"/>
  <c r="BA94" i="124"/>
  <c r="BB94" i="124"/>
  <c r="BA95" i="124"/>
  <c r="BB95" i="124"/>
  <c r="BA96" i="124"/>
  <c r="BB96" i="124"/>
  <c r="BA97" i="124"/>
  <c r="BB97" i="124"/>
  <c r="BA98" i="124"/>
  <c r="BB98" i="124"/>
  <c r="BA99" i="124"/>
  <c r="BB99" i="124"/>
  <c r="BA100" i="124"/>
  <c r="BB100" i="124"/>
  <c r="BA101" i="124"/>
  <c r="BB101" i="124"/>
  <c r="AH166" i="124"/>
  <c r="AH171" i="124"/>
  <c r="AG171" i="124"/>
  <c r="AF171" i="124"/>
  <c r="AC171" i="124"/>
  <c r="AB171" i="124"/>
  <c r="AH170" i="124"/>
  <c r="AG170" i="124"/>
  <c r="AF170" i="124"/>
  <c r="AC170" i="124"/>
  <c r="AB170" i="124"/>
  <c r="AH169" i="124"/>
  <c r="AG169" i="124"/>
  <c r="AF169" i="124"/>
  <c r="AC169" i="124"/>
  <c r="AB169" i="124"/>
  <c r="AH168" i="124"/>
  <c r="AG168" i="124"/>
  <c r="AF168" i="124"/>
  <c r="AC168" i="124"/>
  <c r="AB168" i="124"/>
  <c r="AH167" i="124"/>
  <c r="AG167" i="124"/>
  <c r="AF167" i="124"/>
  <c r="AC167" i="124"/>
  <c r="AB167" i="124"/>
  <c r="AG166" i="124"/>
  <c r="AF166" i="124"/>
  <c r="AC166" i="124"/>
  <c r="AB166" i="124"/>
  <c r="AG165" i="124"/>
  <c r="AF165" i="124"/>
  <c r="AC165" i="124"/>
  <c r="AB165" i="124"/>
  <c r="AG164" i="124"/>
  <c r="AF164" i="124"/>
  <c r="AC164" i="124"/>
  <c r="AB164" i="124"/>
  <c r="AC3" i="124"/>
  <c r="AF1" i="124"/>
  <c r="AG1" i="124" s="1"/>
  <c r="AC1" i="124"/>
  <c r="BC171" i="124"/>
  <c r="L171" i="124"/>
  <c r="K171" i="124"/>
  <c r="J171" i="124"/>
  <c r="I171" i="124"/>
  <c r="BC170" i="124"/>
  <c r="L170" i="124"/>
  <c r="K170" i="124"/>
  <c r="J170" i="124"/>
  <c r="I170" i="124"/>
  <c r="BC169" i="124"/>
  <c r="AU169" i="124" s="1"/>
  <c r="L169" i="124"/>
  <c r="K169" i="124"/>
  <c r="J169" i="124"/>
  <c r="I169" i="124"/>
  <c r="BC168" i="124"/>
  <c r="AU168" i="124" s="1"/>
  <c r="L168" i="124"/>
  <c r="K168" i="124"/>
  <c r="J168" i="124"/>
  <c r="I168" i="124"/>
  <c r="BC167" i="124"/>
  <c r="AU167" i="124" s="1"/>
  <c r="L167" i="124"/>
  <c r="K167" i="124"/>
  <c r="J167" i="124"/>
  <c r="I167" i="124"/>
  <c r="BC166" i="124"/>
  <c r="AU166" i="124" s="1"/>
  <c r="L166" i="124"/>
  <c r="K166" i="124"/>
  <c r="J166" i="124"/>
  <c r="I166" i="124"/>
  <c r="BC165" i="124"/>
  <c r="AU165" i="124" s="1"/>
  <c r="L165" i="124"/>
  <c r="K165" i="124"/>
  <c r="J165" i="124"/>
  <c r="I165" i="124"/>
  <c r="BC164" i="124"/>
  <c r="L164" i="124"/>
  <c r="K164" i="124"/>
  <c r="J164" i="124"/>
  <c r="I164" i="124"/>
  <c r="T5" i="124"/>
  <c r="U5" i="124" s="1"/>
  <c r="V5" i="124" s="1"/>
  <c r="W5" i="124" s="1"/>
  <c r="X5" i="124" s="1"/>
  <c r="N5" i="124"/>
  <c r="O5" i="124" s="1"/>
  <c r="P5" i="124" s="1"/>
  <c r="Z171" i="124"/>
  <c r="Z170" i="124"/>
  <c r="Z169" i="124"/>
  <c r="Z168" i="124"/>
  <c r="Z167" i="124"/>
  <c r="Z166" i="124"/>
  <c r="Z165" i="124"/>
  <c r="Z164" i="124"/>
  <c r="G171" i="124"/>
  <c r="G170" i="124"/>
  <c r="G169" i="124"/>
  <c r="G168" i="124"/>
  <c r="G167" i="124"/>
  <c r="G166" i="124"/>
  <c r="G165" i="124"/>
  <c r="G164" i="124"/>
  <c r="Y171" i="124"/>
  <c r="Y170" i="124"/>
  <c r="Y169" i="124"/>
  <c r="Y168" i="124"/>
  <c r="Y167" i="124"/>
  <c r="Y166" i="124"/>
  <c r="Y165" i="124"/>
  <c r="Y164" i="124"/>
  <c r="X171" i="124"/>
  <c r="X170" i="124"/>
  <c r="X169" i="124"/>
  <c r="X168" i="124"/>
  <c r="X167" i="124"/>
  <c r="X166" i="124"/>
  <c r="X165" i="124"/>
  <c r="X164" i="124"/>
  <c r="W171" i="124"/>
  <c r="W170" i="124"/>
  <c r="W169" i="124"/>
  <c r="W168" i="124"/>
  <c r="W167" i="124"/>
  <c r="W166" i="124"/>
  <c r="W165" i="124"/>
  <c r="W164" i="124"/>
  <c r="V171" i="124"/>
  <c r="V170" i="124"/>
  <c r="V169" i="124"/>
  <c r="V168" i="124"/>
  <c r="V167" i="124"/>
  <c r="V166" i="124"/>
  <c r="V165" i="124"/>
  <c r="V164" i="124"/>
  <c r="U171" i="124"/>
  <c r="U170" i="124"/>
  <c r="U169" i="124"/>
  <c r="U168" i="124"/>
  <c r="U167" i="124"/>
  <c r="U166" i="124"/>
  <c r="U165" i="124"/>
  <c r="U164" i="124"/>
  <c r="T171" i="124"/>
  <c r="T170" i="124"/>
  <c r="T169" i="124"/>
  <c r="T168" i="124"/>
  <c r="T167" i="124"/>
  <c r="T166" i="124"/>
  <c r="T165" i="124"/>
  <c r="T164" i="124"/>
  <c r="S171" i="124"/>
  <c r="S170" i="124"/>
  <c r="S169" i="124"/>
  <c r="S168" i="124"/>
  <c r="S167" i="124"/>
  <c r="S166" i="124"/>
  <c r="S165" i="124"/>
  <c r="S164" i="124"/>
  <c r="R171" i="124"/>
  <c r="R170" i="124"/>
  <c r="R169" i="124"/>
  <c r="R168" i="124"/>
  <c r="R167" i="124"/>
  <c r="R166" i="124"/>
  <c r="R165" i="124"/>
  <c r="R164" i="124"/>
  <c r="Q171" i="124"/>
  <c r="Q170" i="124"/>
  <c r="Q169" i="124"/>
  <c r="Q168" i="124"/>
  <c r="Q167" i="124"/>
  <c r="Q166" i="124"/>
  <c r="Q165" i="124"/>
  <c r="Q164" i="124"/>
  <c r="P171" i="124"/>
  <c r="P170" i="124"/>
  <c r="P169" i="124"/>
  <c r="P168" i="124"/>
  <c r="P167" i="124"/>
  <c r="P166" i="124"/>
  <c r="P165" i="124"/>
  <c r="P164" i="124"/>
  <c r="O171" i="124"/>
  <c r="O170" i="124"/>
  <c r="O169" i="124"/>
  <c r="O168" i="124"/>
  <c r="O167" i="124"/>
  <c r="O166" i="124"/>
  <c r="O165" i="124"/>
  <c r="O164" i="124"/>
  <c r="N171" i="124"/>
  <c r="N170" i="124"/>
  <c r="N169" i="124"/>
  <c r="N168" i="124"/>
  <c r="N167" i="124"/>
  <c r="N166" i="124"/>
  <c r="N165" i="124"/>
  <c r="N164" i="124"/>
  <c r="M171" i="124"/>
  <c r="M170" i="124"/>
  <c r="M169" i="124"/>
  <c r="M168" i="124"/>
  <c r="M167" i="124"/>
  <c r="M166" i="124"/>
  <c r="M165" i="124"/>
  <c r="M164" i="124"/>
  <c r="E171" i="124"/>
  <c r="E170" i="124"/>
  <c r="E169" i="124"/>
  <c r="E168" i="124"/>
  <c r="E167" i="124"/>
  <c r="E166" i="124"/>
  <c r="E165" i="124"/>
  <c r="E164" i="124"/>
  <c r="D171" i="124"/>
  <c r="D170" i="124"/>
  <c r="D169" i="124"/>
  <c r="D168" i="124"/>
  <c r="D167" i="124"/>
  <c r="D166" i="124"/>
  <c r="D165" i="124"/>
  <c r="D164" i="124"/>
  <c r="C171" i="124"/>
  <c r="C170" i="124"/>
  <c r="C169" i="124"/>
  <c r="C168" i="124"/>
  <c r="C167" i="124"/>
  <c r="C166" i="124"/>
  <c r="C165" i="124"/>
  <c r="C164" i="124"/>
  <c r="A165" i="124"/>
  <c r="A166" i="124" s="1"/>
  <c r="A167" i="124" s="1"/>
  <c r="A168" i="124" s="1"/>
  <c r="A169" i="124" s="1"/>
  <c r="A170" i="124" s="1"/>
  <c r="A171" i="124" s="1"/>
  <c r="A172" i="124" s="1"/>
  <c r="A173" i="124" s="1"/>
  <c r="A174" i="124" s="1"/>
  <c r="A175" i="124" s="1"/>
  <c r="A176" i="124" s="1"/>
  <c r="CB169" i="124" l="1"/>
  <c r="CG169" i="124"/>
  <c r="CF169" i="124"/>
  <c r="AU170" i="124"/>
  <c r="CC169" i="124"/>
  <c r="CH169" i="124"/>
  <c r="BZ169" i="124" s="1"/>
  <c r="CE169" i="124"/>
  <c r="AU171" i="124"/>
  <c r="BD164" i="124"/>
  <c r="AV164" i="124" s="1"/>
  <c r="BD166" i="124"/>
  <c r="AV166" i="124" s="1"/>
  <c r="BD167" i="124"/>
  <c r="BD168" i="124"/>
  <c r="BD169" i="124"/>
  <c r="BD170" i="124"/>
  <c r="BD171" i="124"/>
  <c r="BE166" i="124"/>
  <c r="BE167" i="124"/>
  <c r="BE168" i="124"/>
  <c r="BE169" i="124"/>
  <c r="AW169" i="124" s="1"/>
  <c r="BE170" i="124"/>
  <c r="BE171" i="124"/>
  <c r="BV167" i="124"/>
  <c r="BD28" i="124"/>
  <c r="BD24" i="124"/>
  <c r="BD20" i="124"/>
  <c r="BF168" i="124"/>
  <c r="BF171" i="124"/>
  <c r="BF170" i="124"/>
  <c r="BB165" i="124"/>
  <c r="AT165" i="124" s="1"/>
  <c r="BB164" i="124"/>
  <c r="AT164" i="124" s="1"/>
  <c r="BF169" i="124"/>
  <c r="BF167" i="124"/>
  <c r="AX167" i="124" s="1"/>
  <c r="BF166" i="124"/>
  <c r="AX166" i="124" s="1"/>
  <c r="BE164" i="124"/>
  <c r="AW164" i="124" s="1"/>
  <c r="BG171" i="124"/>
  <c r="BG170" i="124"/>
  <c r="BG169" i="124"/>
  <c r="BG168" i="124"/>
  <c r="BG167" i="124"/>
  <c r="BG166" i="124"/>
  <c r="BG165" i="124"/>
  <c r="BG164" i="124"/>
  <c r="AY164" i="124" s="1"/>
  <c r="BB171" i="124"/>
  <c r="BB170" i="124"/>
  <c r="BB169" i="124"/>
  <c r="AT169" i="124" s="1"/>
  <c r="BB168" i="124"/>
  <c r="BB167" i="124"/>
  <c r="AT167" i="124" s="1"/>
  <c r="BB166" i="124"/>
  <c r="AT166" i="124" s="1"/>
  <c r="BV164" i="124"/>
  <c r="BV168" i="124"/>
  <c r="BD18" i="124"/>
  <c r="BD26" i="124"/>
  <c r="BA171" i="124"/>
  <c r="BA170" i="124"/>
  <c r="BA169" i="124"/>
  <c r="BA168" i="124"/>
  <c r="AS168" i="124" s="1"/>
  <c r="BA167" i="124"/>
  <c r="AS167" i="124" s="1"/>
  <c r="BA166" i="124"/>
  <c r="AS166" i="124" s="1"/>
  <c r="BA165" i="124"/>
  <c r="AS165" i="124" s="1"/>
  <c r="BA164" i="124"/>
  <c r="AS164" i="124" s="1"/>
  <c r="BE165" i="124"/>
  <c r="CB164" i="124"/>
  <c r="BT164" i="124" s="1"/>
  <c r="CB167" i="124"/>
  <c r="BT167" i="124" s="1"/>
  <c r="BD29" i="124"/>
  <c r="BD25" i="124"/>
  <c r="BD21" i="124"/>
  <c r="CB165" i="124"/>
  <c r="BT165" i="124" s="1"/>
  <c r="CB166" i="124"/>
  <c r="BT166" i="124" s="1"/>
  <c r="CB168" i="124"/>
  <c r="BT168" i="124" s="1"/>
  <c r="BD27" i="124"/>
  <c r="BD23" i="124"/>
  <c r="BD19" i="124"/>
  <c r="CC164" i="124"/>
  <c r="BU164" i="124" s="1"/>
  <c r="CC165" i="124"/>
  <c r="BU165" i="124" s="1"/>
  <c r="CC166" i="124"/>
  <c r="BU166" i="124" s="1"/>
  <c r="CG166" i="124"/>
  <c r="BY166" i="124" s="1"/>
  <c r="CC167" i="124"/>
  <c r="BU167" i="124" s="1"/>
  <c r="CG167" i="124"/>
  <c r="BY167" i="124" s="1"/>
  <c r="CC168" i="124"/>
  <c r="BU168" i="124" s="1"/>
  <c r="CG168" i="124"/>
  <c r="BY168" i="124" s="1"/>
  <c r="BY169" i="124"/>
  <c r="BV165" i="124"/>
  <c r="BV169" i="124"/>
  <c r="CE164" i="124"/>
  <c r="BW164" i="124" s="1"/>
  <c r="CH164" i="124"/>
  <c r="BZ164" i="124" s="1"/>
  <c r="CE165" i="124"/>
  <c r="BW165" i="124" s="1"/>
  <c r="CH165" i="124"/>
  <c r="BZ165" i="124" s="1"/>
  <c r="CE166" i="124"/>
  <c r="BW166" i="124" s="1"/>
  <c r="CH166" i="124"/>
  <c r="BZ166" i="124" s="1"/>
  <c r="CE167" i="124"/>
  <c r="BW167" i="124" s="1"/>
  <c r="CH167" i="124"/>
  <c r="BZ167" i="124" s="1"/>
  <c r="CE168" i="124"/>
  <c r="BW168" i="124" s="1"/>
  <c r="CH168" i="124"/>
  <c r="BZ168" i="124" s="1"/>
  <c r="BV166" i="124"/>
  <c r="CF164" i="124"/>
  <c r="BX164" i="124" s="1"/>
  <c r="CF165" i="124"/>
  <c r="BX165" i="124" s="1"/>
  <c r="CF166" i="124"/>
  <c r="BX166" i="124" s="1"/>
  <c r="CF167" i="124"/>
  <c r="BX167" i="124" s="1"/>
  <c r="CF168" i="124"/>
  <c r="BX168" i="124" s="1"/>
  <c r="AU164" i="124"/>
  <c r="BW169" i="124" l="1"/>
  <c r="BU169" i="124"/>
  <c r="BX169" i="124"/>
  <c r="BT169" i="124"/>
  <c r="AS170" i="124"/>
  <c r="AX169" i="124"/>
  <c r="AX168" i="124"/>
  <c r="AV170" i="124"/>
  <c r="AW165" i="124"/>
  <c r="AS171" i="124"/>
  <c r="AY166" i="124"/>
  <c r="AY170" i="124"/>
  <c r="AW168" i="124"/>
  <c r="AT170" i="124"/>
  <c r="AW171" i="124"/>
  <c r="AW167" i="124"/>
  <c r="AV171" i="124"/>
  <c r="AV168" i="124"/>
  <c r="AT168" i="124"/>
  <c r="AX170" i="124"/>
  <c r="AY168" i="124"/>
  <c r="AX171" i="124"/>
  <c r="AV169" i="124"/>
  <c r="AS169" i="124"/>
  <c r="AT171" i="124"/>
  <c r="AY165" i="124"/>
  <c r="AY167" i="124"/>
  <c r="AY169" i="124"/>
  <c r="AY171" i="124"/>
  <c r="AW170" i="124"/>
  <c r="AW166" i="124"/>
  <c r="AV167" i="124"/>
  <c r="BD165" i="124"/>
  <c r="AV165" i="124" l="1"/>
</calcChain>
</file>

<file path=xl/sharedStrings.xml><?xml version="1.0" encoding="utf-8"?>
<sst xmlns="http://schemas.openxmlformats.org/spreadsheetml/2006/main" count="281" uniqueCount="77">
  <si>
    <t>Year</t>
  </si>
  <si>
    <t>Month</t>
  </si>
  <si>
    <t>Population</t>
  </si>
  <si>
    <t xml:space="preserve"> (000's)</t>
  </si>
  <si>
    <t>Hillsborough</t>
  </si>
  <si>
    <t>County</t>
  </si>
  <si>
    <t>Construction</t>
  </si>
  <si>
    <t>Employment</t>
  </si>
  <si>
    <t>(000's)</t>
  </si>
  <si>
    <t>Commercial</t>
  </si>
  <si>
    <t>Billing</t>
  </si>
  <si>
    <t>Cycle</t>
  </si>
  <si>
    <t>Heating</t>
  </si>
  <si>
    <t>Degree</t>
  </si>
  <si>
    <t>Days</t>
  </si>
  <si>
    <t>Cooling</t>
  </si>
  <si>
    <t>Daylight</t>
  </si>
  <si>
    <t>Hours</t>
  </si>
  <si>
    <t>Price of</t>
  </si>
  <si>
    <t>Electricity</t>
  </si>
  <si>
    <t>Industrial</t>
  </si>
  <si>
    <t>Resid.</t>
  </si>
  <si>
    <t>Public Auth.</t>
  </si>
  <si>
    <t>Household</t>
  </si>
  <si>
    <t>Income</t>
  </si>
  <si>
    <t>($)</t>
  </si>
  <si>
    <t xml:space="preserve">Persons </t>
  </si>
  <si>
    <t>Per</t>
  </si>
  <si>
    <t xml:space="preserve"> Cooling</t>
  </si>
  <si>
    <t>Appliance</t>
  </si>
  <si>
    <t>Other</t>
  </si>
  <si>
    <t>Gov't</t>
  </si>
  <si>
    <t>Res'l</t>
  </si>
  <si>
    <t>Com'l</t>
  </si>
  <si>
    <t>Temp.Service</t>
  </si>
  <si>
    <t>Ind'l - GS</t>
  </si>
  <si>
    <t>Ind'l - GSD</t>
  </si>
  <si>
    <t>Str.Lighting</t>
  </si>
  <si>
    <t>Customers</t>
  </si>
  <si>
    <t>kWh/Cust.</t>
  </si>
  <si>
    <t>kWh</t>
  </si>
  <si>
    <t>GWH</t>
  </si>
  <si>
    <t>ANNUAL DATA</t>
  </si>
  <si>
    <t>index</t>
  </si>
  <si>
    <t>Non-Phosphate</t>
  </si>
  <si>
    <t>Degree Days</t>
  </si>
  <si>
    <t>Net Energy</t>
  </si>
  <si>
    <t>for Load</t>
  </si>
  <si>
    <t>Peak Day</t>
  </si>
  <si>
    <t>Heating DDY</t>
  </si>
  <si>
    <t>Cooling DDY</t>
  </si>
  <si>
    <t>65deg breakpoint</t>
  </si>
  <si>
    <t>50deg breakpoint</t>
  </si>
  <si>
    <t>80deg breakpoint</t>
  </si>
  <si>
    <t>Temp. at Pk.Hr.</t>
  </si>
  <si>
    <t>24-hr Temp. on Pk.Day</t>
  </si>
  <si>
    <t>MWH/Cust</t>
  </si>
  <si>
    <t>Peak Demand</t>
  </si>
  <si>
    <t>(MW)</t>
  </si>
  <si>
    <t>Actuals</t>
  </si>
  <si>
    <t>Predicted</t>
  </si>
  <si>
    <t>Winter</t>
  </si>
  <si>
    <t>Summer</t>
  </si>
  <si>
    <t>Residential</t>
  </si>
  <si>
    <t>Lagged</t>
  </si>
  <si>
    <t>Summer Trend</t>
  </si>
  <si>
    <t>Blended</t>
  </si>
  <si>
    <t>Trend (MA)</t>
  </si>
  <si>
    <r>
      <rPr>
        <b/>
        <sz val="8"/>
        <rFont val="Arial"/>
        <family val="2"/>
      </rPr>
      <t>(MA</t>
    </r>
    <r>
      <rPr>
        <sz val="8"/>
        <rFont val="Arial"/>
        <family val="2"/>
      </rPr>
      <t>) MWH/Cust</t>
    </r>
  </si>
  <si>
    <t>Temporary</t>
  </si>
  <si>
    <t xml:space="preserve">Service </t>
  </si>
  <si>
    <t>FL_SharesUEC</t>
  </si>
  <si>
    <t>Output</t>
  </si>
  <si>
    <t>($Millions)</t>
  </si>
  <si>
    <t>Day prior to Peak</t>
  </si>
  <si>
    <t xml:space="preserve">Winter </t>
  </si>
  <si>
    <t>Summer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</si>
</sst>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"/>
    <numFmt numFmtId="168" formatCode="0.0"/>
    <numFmt numFmtId="169" formatCode="_(* #,##0.0000_);_(* \(#,##0.0000\);_(* &quot;-&quot;??_);_(@_)"/>
    <numFmt numFmtId="170" formatCode="0_);\(0\)"/>
    <numFmt numFmtId="171" formatCode="#,##0.0"/>
    <numFmt numFmtId="172" formatCode="#,##0.000"/>
    <numFmt numFmtId="173" formatCode="#,##0.0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165" fontId="2" fillId="0" borderId="0" xfId="1" applyNumberFormat="1" applyFont="1"/>
    <xf numFmtId="165" fontId="2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4" fontId="2" fillId="0" borderId="0" xfId="1" applyNumberFormat="1" applyFont="1" applyBorder="1"/>
    <xf numFmtId="0" fontId="5" fillId="0" borderId="0" xfId="0" applyFont="1" applyFill="1" applyBorder="1" applyAlignment="1">
      <alignment horizontal="center" wrapText="1"/>
    </xf>
    <xf numFmtId="3" fontId="2" fillId="0" borderId="0" xfId="0" applyNumberFormat="1" applyFont="1"/>
    <xf numFmtId="164" fontId="2" fillId="0" borderId="0" xfId="1" applyNumberFormat="1" applyFont="1"/>
    <xf numFmtId="4" fontId="2" fillId="0" borderId="0" xfId="0" applyNumberFormat="1" applyFont="1"/>
    <xf numFmtId="172" fontId="2" fillId="0" borderId="0" xfId="0" applyNumberFormat="1" applyFont="1"/>
    <xf numFmtId="173" fontId="2" fillId="0" borderId="0" xfId="0" applyNumberFormat="1" applyFont="1"/>
    <xf numFmtId="0" fontId="3" fillId="0" borderId="0" xfId="0" applyFont="1"/>
    <xf numFmtId="168" fontId="2" fillId="0" borderId="0" xfId="0" applyNumberFormat="1" applyFont="1"/>
    <xf numFmtId="167" fontId="2" fillId="0" borderId="0" xfId="0" applyNumberFormat="1" applyFont="1"/>
    <xf numFmtId="169" fontId="2" fillId="0" borderId="0" xfId="1" applyNumberFormat="1" applyFont="1"/>
    <xf numFmtId="43" fontId="2" fillId="0" borderId="0" xfId="1" applyNumberFormat="1" applyFont="1" applyFill="1"/>
    <xf numFmtId="0" fontId="2" fillId="3" borderId="0" xfId="0" applyFont="1" applyFill="1"/>
    <xf numFmtId="0" fontId="5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/>
    <xf numFmtId="170" fontId="2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3" fillId="4" borderId="1" xfId="1" applyNumberFormat="1" applyFont="1" applyFill="1" applyBorder="1" applyAlignment="1">
      <alignment horizontal="center" wrapText="1"/>
    </xf>
    <xf numFmtId="165" fontId="3" fillId="4" borderId="1" xfId="1" applyNumberFormat="1" applyFont="1" applyFill="1" applyBorder="1" applyAlignment="1">
      <alignment horizontal="center" wrapText="1"/>
    </xf>
    <xf numFmtId="165" fontId="3" fillId="4" borderId="0" xfId="1" applyNumberFormat="1" applyFont="1" applyFill="1" applyBorder="1" applyAlignment="1">
      <alignment horizontal="center" wrapText="1"/>
    </xf>
    <xf numFmtId="0" fontId="2" fillId="5" borderId="0" xfId="0" applyFont="1" applyFill="1"/>
    <xf numFmtId="0" fontId="4" fillId="5" borderId="0" xfId="0" applyFont="1" applyFill="1" applyAlignment="1">
      <alignment horizontal="center"/>
    </xf>
    <xf numFmtId="170" fontId="2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3" fillId="5" borderId="1" xfId="1" applyNumberFormat="1" applyFont="1" applyFill="1" applyBorder="1" applyAlignment="1">
      <alignment horizontal="center" wrapText="1"/>
    </xf>
    <xf numFmtId="165" fontId="3" fillId="5" borderId="1" xfId="1" applyNumberFormat="1" applyFont="1" applyFill="1" applyBorder="1" applyAlignment="1">
      <alignment horizontal="center" wrapText="1"/>
    </xf>
    <xf numFmtId="165" fontId="3" fillId="5" borderId="0" xfId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/>
    </xf>
    <xf numFmtId="3" fontId="6" fillId="0" borderId="0" xfId="1" applyNumberFormat="1" applyFont="1" applyBorder="1"/>
    <xf numFmtId="3" fontId="6" fillId="0" borderId="0" xfId="0" applyNumberFormat="1" applyFont="1" applyBorder="1"/>
    <xf numFmtId="0" fontId="6" fillId="0" borderId="0" xfId="0" applyFont="1"/>
    <xf numFmtId="164" fontId="6" fillId="0" borderId="0" xfId="1" applyNumberFormat="1" applyFont="1" applyBorder="1"/>
    <xf numFmtId="165" fontId="6" fillId="0" borderId="0" xfId="1" applyNumberFormat="1" applyFont="1" applyBorder="1"/>
    <xf numFmtId="165" fontId="6" fillId="0" borderId="0" xfId="1" applyNumberFormat="1" applyFont="1"/>
    <xf numFmtId="4" fontId="6" fillId="0" borderId="0" xfId="0" applyNumberFormat="1" applyFont="1"/>
    <xf numFmtId="165" fontId="6" fillId="0" borderId="0" xfId="1" applyNumberFormat="1" applyFont="1" applyFill="1"/>
    <xf numFmtId="167" fontId="6" fillId="2" borderId="0" xfId="0" applyNumberFormat="1" applyFont="1" applyFill="1"/>
    <xf numFmtId="3" fontId="6" fillId="0" borderId="0" xfId="0" applyNumberFormat="1" applyFont="1"/>
    <xf numFmtId="3" fontId="7" fillId="0" borderId="0" xfId="1" applyNumberFormat="1" applyFont="1" applyBorder="1"/>
    <xf numFmtId="3" fontId="7" fillId="0" borderId="0" xfId="1" applyNumberFormat="1" applyFont="1" applyBorder="1" applyAlignment="1">
      <alignment horizontal="right"/>
    </xf>
    <xf numFmtId="4" fontId="7" fillId="0" borderId="0" xfId="1" applyNumberFormat="1" applyFont="1" applyBorder="1"/>
    <xf numFmtId="4" fontId="7" fillId="0" borderId="0" xfId="1" applyNumberFormat="1" applyFont="1" applyBorder="1" applyAlignment="1">
      <alignment horizontal="right"/>
    </xf>
    <xf numFmtId="168" fontId="7" fillId="0" borderId="0" xfId="0" applyNumberFormat="1" applyFont="1" applyFill="1" applyBorder="1"/>
    <xf numFmtId="168" fontId="7" fillId="0" borderId="0" xfId="0" applyNumberFormat="1" applyFont="1" applyFill="1" applyBorder="1" applyAlignment="1">
      <alignment horizontal="right"/>
    </xf>
    <xf numFmtId="173" fontId="7" fillId="0" borderId="0" xfId="1" applyNumberFormat="1" applyFont="1" applyBorder="1"/>
    <xf numFmtId="173" fontId="7" fillId="0" borderId="0" xfId="1" applyNumberFormat="1" applyFont="1" applyBorder="1" applyAlignment="1">
      <alignment horizontal="right"/>
    </xf>
    <xf numFmtId="166" fontId="7" fillId="0" borderId="0" xfId="2" applyNumberFormat="1" applyFont="1" applyFill="1" applyBorder="1"/>
    <xf numFmtId="173" fontId="7" fillId="0" borderId="0" xfId="0" applyNumberFormat="1" applyFont="1" applyBorder="1"/>
    <xf numFmtId="173" fontId="2" fillId="0" borderId="0" xfId="0" applyNumberFormat="1" applyFont="1" applyBorder="1"/>
    <xf numFmtId="44" fontId="2" fillId="0" borderId="0" xfId="2" applyNumberFormat="1" applyFont="1" applyFill="1" applyBorder="1"/>
    <xf numFmtId="4" fontId="2" fillId="0" borderId="0" xfId="1" applyNumberFormat="1" applyFont="1" applyBorder="1"/>
    <xf numFmtId="173" fontId="2" fillId="0" borderId="0" xfId="1" applyNumberFormat="1" applyFont="1"/>
    <xf numFmtId="167" fontId="2" fillId="6" borderId="0" xfId="0" applyNumberFormat="1" applyFont="1" applyFill="1"/>
    <xf numFmtId="165" fontId="7" fillId="0" borderId="0" xfId="1" applyNumberFormat="1" applyFont="1" applyBorder="1"/>
    <xf numFmtId="165" fontId="7" fillId="0" borderId="0" xfId="1" applyNumberFormat="1" applyFont="1" applyBorder="1" applyAlignment="1">
      <alignment horizontal="right"/>
    </xf>
    <xf numFmtId="165" fontId="2" fillId="0" borderId="0" xfId="1" applyNumberFormat="1" applyFont="1" applyFill="1" applyBorder="1"/>
    <xf numFmtId="0" fontId="7" fillId="0" borderId="0" xfId="0" applyFont="1"/>
    <xf numFmtId="165" fontId="7" fillId="0" borderId="0" xfId="0" applyNumberFormat="1" applyFont="1"/>
    <xf numFmtId="165" fontId="7" fillId="0" borderId="0" xfId="1" applyNumberFormat="1" applyFont="1"/>
    <xf numFmtId="3" fontId="7" fillId="0" borderId="0" xfId="0" applyNumberFormat="1" applyFont="1" applyBorder="1"/>
    <xf numFmtId="3" fontId="7" fillId="0" borderId="0" xfId="0" applyNumberFormat="1" applyFont="1" applyFill="1" applyBorder="1"/>
    <xf numFmtId="3" fontId="6" fillId="6" borderId="0" xfId="0" applyNumberFormat="1" applyFont="1" applyFill="1" applyBorder="1"/>
    <xf numFmtId="165" fontId="7" fillId="0" borderId="0" xfId="1" applyNumberFormat="1" applyFont="1" applyFill="1"/>
    <xf numFmtId="0" fontId="6" fillId="0" borderId="0" xfId="0" applyFont="1" applyFill="1"/>
    <xf numFmtId="3" fontId="6" fillId="6" borderId="0" xfId="0" applyNumberFormat="1" applyFont="1" applyFill="1" applyBorder="1" applyAlignment="1">
      <alignment horizontal="center"/>
    </xf>
    <xf numFmtId="4" fontId="7" fillId="0" borderId="0" xfId="0" applyNumberFormat="1" applyFont="1" applyFill="1"/>
    <xf numFmtId="4" fontId="7" fillId="0" borderId="0" xfId="0" applyNumberFormat="1" applyFont="1"/>
    <xf numFmtId="171" fontId="7" fillId="0" borderId="0" xfId="0" applyNumberFormat="1" applyFont="1"/>
    <xf numFmtId="3" fontId="7" fillId="0" borderId="0" xfId="0" applyNumberFormat="1" applyFont="1"/>
    <xf numFmtId="4" fontId="6" fillId="6" borderId="0" xfId="0" applyNumberFormat="1" applyFont="1" applyFill="1"/>
    <xf numFmtId="165" fontId="7" fillId="6" borderId="0" xfId="1" applyNumberFormat="1" applyFont="1" applyFill="1"/>
    <xf numFmtId="171" fontId="7" fillId="0" borderId="0" xfId="1" applyNumberFormat="1" applyFont="1"/>
    <xf numFmtId="171" fontId="7" fillId="0" borderId="0" xfId="0" applyNumberFormat="1" applyFont="1" applyFill="1"/>
    <xf numFmtId="171" fontId="7" fillId="0" borderId="0" xfId="1" applyNumberFormat="1" applyFont="1" applyFill="1"/>
    <xf numFmtId="3" fontId="2" fillId="0" borderId="0" xfId="0" applyNumberFormat="1" applyFont="1" applyFill="1"/>
    <xf numFmtId="3" fontId="2" fillId="6" borderId="0" xfId="0" applyNumberFormat="1" applyFont="1" applyFill="1"/>
    <xf numFmtId="164" fontId="2" fillId="6" borderId="0" xfId="1" applyNumberFormat="1" applyFont="1" applyFill="1" applyBorder="1"/>
    <xf numFmtId="4" fontId="2" fillId="0" borderId="0" xfId="0" applyNumberFormat="1" applyFont="1" applyBorder="1"/>
    <xf numFmtId="4" fontId="7" fillId="0" borderId="0" xfId="0" applyNumberFormat="1" applyFont="1" applyBorder="1"/>
    <xf numFmtId="0" fontId="3" fillId="5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cllf\LOCALS~1\Temp\MFR_E_BJ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3"/>
      <sheetName val="E-13a"/>
      <sheetName val="E-13b"/>
      <sheetName val="E-13c"/>
      <sheetName val="E-13d"/>
      <sheetName val="F-14"/>
      <sheetName val="E-16"/>
      <sheetName val="F-4"/>
      <sheetName val="Data-Historical"/>
    </sheetNames>
    <sheetDataSet>
      <sheetData sheetId="0">
        <row r="10">
          <cell r="B10" t="str">
            <v>Historical Prior Year Ended 12/31/2006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3"/>
  </sheetPr>
  <dimension ref="A1:CK177"/>
  <sheetViews>
    <sheetView tabSelected="1" view="pageBreakPreview" zoomScaleNormal="100" zoomScaleSheetLayoutView="100" workbookViewId="0"/>
  </sheetViews>
  <sheetFormatPr defaultRowHeight="14.1" customHeight="1" x14ac:dyDescent="0.2"/>
  <cols>
    <col min="1" max="1" width="6.85546875" style="1" customWidth="1"/>
    <col min="2" max="2" width="11" style="1" bestFit="1" customWidth="1"/>
    <col min="3" max="3" width="11" style="1" customWidth="1"/>
    <col min="4" max="4" width="11.28515625" style="1" bestFit="1" customWidth="1"/>
    <col min="5" max="5" width="13.28515625" style="1" customWidth="1"/>
    <col min="6" max="7" width="11" style="1" bestFit="1" customWidth="1"/>
    <col min="8" max="8" width="13.28515625" style="1" customWidth="1"/>
    <col min="9" max="9" width="8.7109375" style="1" bestFit="1" customWidth="1"/>
    <col min="10" max="10" width="10.5703125" style="1" customWidth="1"/>
    <col min="11" max="11" width="8.7109375" style="1" bestFit="1" customWidth="1"/>
    <col min="12" max="12" width="11" style="1" bestFit="1" customWidth="1"/>
    <col min="13" max="13" width="11.28515625" style="1" bestFit="1" customWidth="1"/>
    <col min="14" max="14" width="11" style="1" bestFit="1" customWidth="1"/>
    <col min="15" max="15" width="11.5703125" style="1" customWidth="1"/>
    <col min="16" max="16" width="10.7109375" style="1" customWidth="1"/>
    <col min="17" max="17" width="11" style="1" bestFit="1" customWidth="1"/>
    <col min="18" max="18" width="12.28515625" style="1" customWidth="1"/>
    <col min="19" max="24" width="12.28515625" style="1" bestFit="1" customWidth="1"/>
    <col min="25" max="25" width="14.85546875" style="1" bestFit="1" customWidth="1"/>
    <col min="26" max="26" width="13.85546875" style="1" customWidth="1"/>
    <col min="27" max="27" width="10.28515625" style="1" customWidth="1"/>
    <col min="28" max="28" width="19.7109375" style="1" customWidth="1"/>
    <col min="29" max="31" width="19.28515625" style="1" customWidth="1"/>
    <col min="32" max="32" width="18.7109375" style="1" customWidth="1"/>
    <col min="33" max="33" width="19.5703125" style="1" customWidth="1"/>
    <col min="34" max="35" width="14" style="1" customWidth="1"/>
    <col min="36" max="38" width="9.140625" style="1"/>
    <col min="39" max="39" width="11.140625" style="1" customWidth="1"/>
    <col min="40" max="46" width="9.140625" style="1"/>
    <col min="47" max="47" width="11.28515625" style="1" customWidth="1"/>
    <col min="48" max="52" width="9.140625" style="1"/>
    <col min="53" max="53" width="13" style="1" bestFit="1" customWidth="1"/>
    <col min="54" max="54" width="10.85546875" style="1" bestFit="1" customWidth="1"/>
    <col min="55" max="55" width="12" style="1" bestFit="1" customWidth="1"/>
    <col min="56" max="56" width="9.28515625" style="1" bestFit="1" customWidth="1"/>
    <col min="57" max="57" width="10.7109375" style="1" bestFit="1" customWidth="1"/>
    <col min="58" max="58" width="11" style="1" bestFit="1" customWidth="1"/>
    <col min="59" max="59" width="9.28515625" style="1" bestFit="1" customWidth="1"/>
    <col min="60" max="60" width="9.140625" style="1"/>
    <col min="61" max="61" width="13.42578125" style="1" customWidth="1"/>
    <col min="62" max="62" width="14.28515625" style="1" customWidth="1"/>
    <col min="63" max="63" width="16.5703125" style="1" customWidth="1"/>
    <col min="64" max="64" width="16" style="1" customWidth="1"/>
    <col min="65" max="65" width="16.140625" style="1" customWidth="1"/>
    <col min="66" max="66" width="13.28515625" style="1" customWidth="1"/>
    <col min="67" max="73" width="9.140625" style="1"/>
    <col min="74" max="74" width="10.5703125" style="1" customWidth="1"/>
    <col min="75" max="79" width="9.140625" style="1"/>
    <col min="80" max="80" width="12" style="1" bestFit="1" customWidth="1"/>
    <col min="81" max="81" width="10.7109375" style="1" bestFit="1" customWidth="1"/>
    <col min="82" max="83" width="9.140625" style="1"/>
    <col min="84" max="84" width="9.85546875" style="1" bestFit="1" customWidth="1"/>
    <col min="85" max="85" width="10.7109375" style="1" bestFit="1" customWidth="1"/>
    <col min="86" max="87" width="9.140625" style="1"/>
    <col min="88" max="88" width="11" style="1" customWidth="1"/>
    <col min="89" max="89" width="10.42578125" style="1" customWidth="1"/>
    <col min="90" max="16384" width="9.140625" style="1"/>
  </cols>
  <sheetData>
    <row r="1" spans="1:89" ht="14.1" customHeight="1" x14ac:dyDescent="0.2">
      <c r="A1" s="7"/>
      <c r="B1" s="7"/>
      <c r="C1" s="19" t="s">
        <v>4</v>
      </c>
      <c r="D1" s="19" t="s">
        <v>4</v>
      </c>
      <c r="E1" s="19" t="s">
        <v>4</v>
      </c>
      <c r="F1" s="19" t="s">
        <v>4</v>
      </c>
      <c r="G1" s="19" t="s">
        <v>4</v>
      </c>
      <c r="H1" s="19"/>
      <c r="I1" s="19" t="s">
        <v>10</v>
      </c>
      <c r="J1" s="19" t="s">
        <v>10</v>
      </c>
      <c r="K1" s="19"/>
      <c r="L1" s="19"/>
      <c r="M1" s="18"/>
      <c r="N1" s="19"/>
      <c r="O1" s="19"/>
      <c r="P1" s="19"/>
      <c r="Q1" s="19" t="s">
        <v>4</v>
      </c>
      <c r="R1" s="19" t="s">
        <v>4</v>
      </c>
      <c r="S1" s="20"/>
      <c r="T1" s="20"/>
      <c r="U1" s="20"/>
      <c r="V1" s="20"/>
      <c r="W1" s="20"/>
      <c r="X1" s="20"/>
      <c r="Y1" s="19" t="s">
        <v>4</v>
      </c>
      <c r="Z1" s="19" t="s">
        <v>4</v>
      </c>
      <c r="AA1" s="19"/>
      <c r="AB1" s="19" t="s">
        <v>48</v>
      </c>
      <c r="AC1" s="19" t="str">
        <f>AB1</f>
        <v>Peak Day</v>
      </c>
      <c r="AD1" s="19" t="s">
        <v>74</v>
      </c>
      <c r="AE1" s="19" t="s">
        <v>74</v>
      </c>
      <c r="AF1" s="19" t="str">
        <f>AB1</f>
        <v>Peak Day</v>
      </c>
      <c r="AG1" s="19" t="str">
        <f>AF1</f>
        <v>Peak Day</v>
      </c>
      <c r="AH1" s="19" t="s">
        <v>44</v>
      </c>
      <c r="AI1" s="19" t="s">
        <v>44</v>
      </c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9" t="s">
        <v>60</v>
      </c>
      <c r="BJ1" s="29" t="s">
        <v>60</v>
      </c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4" t="s">
        <v>59</v>
      </c>
      <c r="CK1" s="34" t="s">
        <v>59</v>
      </c>
    </row>
    <row r="2" spans="1:89" ht="14.1" customHeight="1" x14ac:dyDescent="0.2">
      <c r="A2" s="7"/>
      <c r="B2" s="7"/>
      <c r="C2" s="19" t="s">
        <v>5</v>
      </c>
      <c r="D2" s="19" t="s">
        <v>5</v>
      </c>
      <c r="E2" s="19" t="s">
        <v>5</v>
      </c>
      <c r="F2" s="19" t="s">
        <v>5</v>
      </c>
      <c r="G2" s="19" t="s">
        <v>5</v>
      </c>
      <c r="H2" s="19"/>
      <c r="I2" s="19" t="s">
        <v>11</v>
      </c>
      <c r="J2" s="19" t="s">
        <v>11</v>
      </c>
      <c r="K2" s="19"/>
      <c r="L2" s="19"/>
      <c r="M2" s="19" t="s">
        <v>9</v>
      </c>
      <c r="N2" s="19" t="s">
        <v>20</v>
      </c>
      <c r="O2" s="19" t="s">
        <v>21</v>
      </c>
      <c r="P2" s="19" t="s">
        <v>22</v>
      </c>
      <c r="Q2" s="19" t="s">
        <v>5</v>
      </c>
      <c r="R2" s="19" t="s">
        <v>5</v>
      </c>
      <c r="S2" s="20" t="s">
        <v>32</v>
      </c>
      <c r="T2" s="20" t="s">
        <v>32</v>
      </c>
      <c r="U2" s="20" t="s">
        <v>32</v>
      </c>
      <c r="V2" s="20" t="s">
        <v>33</v>
      </c>
      <c r="W2" s="20" t="s">
        <v>33</v>
      </c>
      <c r="X2" s="20" t="s">
        <v>33</v>
      </c>
      <c r="Y2" s="19" t="s">
        <v>5</v>
      </c>
      <c r="Z2" s="19" t="s">
        <v>5</v>
      </c>
      <c r="AA2" s="19"/>
      <c r="AB2" s="19" t="s">
        <v>49</v>
      </c>
      <c r="AC2" s="19" t="s">
        <v>50</v>
      </c>
      <c r="AD2" s="19" t="s">
        <v>49</v>
      </c>
      <c r="AE2" s="19" t="s">
        <v>50</v>
      </c>
      <c r="AF2" s="19" t="s">
        <v>49</v>
      </c>
      <c r="AG2" s="19" t="s">
        <v>50</v>
      </c>
      <c r="AH2" s="19" t="s">
        <v>46</v>
      </c>
      <c r="AI2" s="19" t="s">
        <v>46</v>
      </c>
      <c r="AK2" s="29" t="s">
        <v>60</v>
      </c>
      <c r="AL2" s="29" t="s">
        <v>60</v>
      </c>
      <c r="AM2" s="29" t="s">
        <v>60</v>
      </c>
      <c r="AN2" s="29" t="s">
        <v>60</v>
      </c>
      <c r="AO2" s="29" t="s">
        <v>60</v>
      </c>
      <c r="AP2" s="29" t="s">
        <v>60</v>
      </c>
      <c r="AQ2" s="29" t="s">
        <v>60</v>
      </c>
      <c r="AR2" s="29"/>
      <c r="AS2" s="29" t="s">
        <v>60</v>
      </c>
      <c r="AT2" s="29" t="s">
        <v>60</v>
      </c>
      <c r="AU2" s="29" t="s">
        <v>60</v>
      </c>
      <c r="AV2" s="29" t="s">
        <v>60</v>
      </c>
      <c r="AW2" s="29" t="s">
        <v>60</v>
      </c>
      <c r="AX2" s="29" t="s">
        <v>60</v>
      </c>
      <c r="AY2" s="29" t="s">
        <v>60</v>
      </c>
      <c r="AZ2" s="26"/>
      <c r="BA2" s="29" t="s">
        <v>60</v>
      </c>
      <c r="BB2" s="29" t="s">
        <v>60</v>
      </c>
      <c r="BC2" s="29" t="s">
        <v>60</v>
      </c>
      <c r="BD2" s="29" t="s">
        <v>60</v>
      </c>
      <c r="BE2" s="29" t="s">
        <v>60</v>
      </c>
      <c r="BF2" s="29" t="s">
        <v>60</v>
      </c>
      <c r="BG2" s="29" t="s">
        <v>60</v>
      </c>
      <c r="BH2" s="26"/>
      <c r="BI2" s="27">
        <v>-24</v>
      </c>
      <c r="BJ2" s="27">
        <v>-25</v>
      </c>
      <c r="BL2" s="34" t="s">
        <v>59</v>
      </c>
      <c r="BM2" s="34" t="s">
        <v>59</v>
      </c>
      <c r="BN2" s="34" t="s">
        <v>59</v>
      </c>
      <c r="BO2" s="34" t="s">
        <v>59</v>
      </c>
      <c r="BP2" s="34" t="s">
        <v>59</v>
      </c>
      <c r="BQ2" s="34" t="s">
        <v>59</v>
      </c>
      <c r="BR2" s="34" t="s">
        <v>59</v>
      </c>
      <c r="BS2" s="34"/>
      <c r="BT2" s="34" t="s">
        <v>59</v>
      </c>
      <c r="BU2" s="34" t="s">
        <v>59</v>
      </c>
      <c r="BV2" s="34" t="s">
        <v>59</v>
      </c>
      <c r="BW2" s="34" t="s">
        <v>59</v>
      </c>
      <c r="BX2" s="34" t="s">
        <v>59</v>
      </c>
      <c r="BY2" s="34" t="s">
        <v>59</v>
      </c>
      <c r="BZ2" s="34" t="s">
        <v>59</v>
      </c>
      <c r="CA2" s="34"/>
      <c r="CB2" s="34" t="s">
        <v>59</v>
      </c>
      <c r="CC2" s="34" t="s">
        <v>59</v>
      </c>
      <c r="CD2" s="34" t="s">
        <v>59</v>
      </c>
      <c r="CE2" s="34" t="s">
        <v>59</v>
      </c>
      <c r="CF2" s="34" t="s">
        <v>59</v>
      </c>
      <c r="CG2" s="34" t="s">
        <v>59</v>
      </c>
      <c r="CH2" s="34" t="s">
        <v>59</v>
      </c>
      <c r="CI2" s="33"/>
      <c r="CJ2" s="35">
        <v>-22</v>
      </c>
      <c r="CK2" s="35">
        <v>-23</v>
      </c>
    </row>
    <row r="3" spans="1:89" ht="14.1" customHeight="1" x14ac:dyDescent="0.2">
      <c r="A3" s="7"/>
      <c r="B3" s="7"/>
      <c r="C3" s="19" t="s">
        <v>66</v>
      </c>
      <c r="D3" s="19" t="s">
        <v>6</v>
      </c>
      <c r="E3" s="19" t="s">
        <v>9</v>
      </c>
      <c r="F3" s="19" t="s">
        <v>31</v>
      </c>
      <c r="G3" s="19" t="s">
        <v>20</v>
      </c>
      <c r="H3" s="19" t="s">
        <v>63</v>
      </c>
      <c r="I3" s="19" t="s">
        <v>12</v>
      </c>
      <c r="J3" s="19" t="s">
        <v>15</v>
      </c>
      <c r="K3" s="19"/>
      <c r="L3" s="19"/>
      <c r="M3" s="19" t="s">
        <v>18</v>
      </c>
      <c r="N3" s="19" t="s">
        <v>18</v>
      </c>
      <c r="O3" s="19" t="s">
        <v>18</v>
      </c>
      <c r="P3" s="19" t="s">
        <v>18</v>
      </c>
      <c r="Q3" s="19" t="s">
        <v>23</v>
      </c>
      <c r="R3" s="19" t="s">
        <v>26</v>
      </c>
      <c r="S3" s="20" t="s">
        <v>28</v>
      </c>
      <c r="T3" s="20" t="s">
        <v>12</v>
      </c>
      <c r="U3" s="20" t="s">
        <v>30</v>
      </c>
      <c r="V3" s="20" t="s">
        <v>28</v>
      </c>
      <c r="W3" s="20" t="s">
        <v>12</v>
      </c>
      <c r="X3" s="20" t="s">
        <v>30</v>
      </c>
      <c r="Y3" s="19" t="s">
        <v>9</v>
      </c>
      <c r="Z3" s="19" t="s">
        <v>31</v>
      </c>
      <c r="AA3" s="19" t="s">
        <v>69</v>
      </c>
      <c r="AB3" s="19" t="s">
        <v>51</v>
      </c>
      <c r="AC3" s="19" t="str">
        <f>AB3</f>
        <v>65deg breakpoint</v>
      </c>
      <c r="AD3" s="19" t="s">
        <v>51</v>
      </c>
      <c r="AE3" s="19" t="str">
        <f>AD3</f>
        <v>65deg breakpoint</v>
      </c>
      <c r="AF3" s="19" t="s">
        <v>52</v>
      </c>
      <c r="AG3" s="19" t="s">
        <v>53</v>
      </c>
      <c r="AH3" s="21" t="s">
        <v>47</v>
      </c>
      <c r="AI3" s="21" t="s">
        <v>47</v>
      </c>
      <c r="AK3" s="27">
        <v>-1</v>
      </c>
      <c r="AL3" s="27">
        <v>-2</v>
      </c>
      <c r="AM3" s="27">
        <v>-3</v>
      </c>
      <c r="AN3" s="27">
        <v>-4</v>
      </c>
      <c r="AO3" s="27">
        <v>-5</v>
      </c>
      <c r="AP3" s="27">
        <v>-6</v>
      </c>
      <c r="AQ3" s="27">
        <v>-7</v>
      </c>
      <c r="AR3" s="27"/>
      <c r="AS3" s="27">
        <v>-8</v>
      </c>
      <c r="AT3" s="27">
        <v>-9</v>
      </c>
      <c r="AU3" s="27">
        <v>-10</v>
      </c>
      <c r="AV3" s="27">
        <v>-11</v>
      </c>
      <c r="AW3" s="27">
        <v>-12</v>
      </c>
      <c r="AX3" s="27">
        <v>-14</v>
      </c>
      <c r="AY3" s="27">
        <v>-15</v>
      </c>
      <c r="AZ3" s="27"/>
      <c r="BA3" s="27">
        <v>-17</v>
      </c>
      <c r="BB3" s="27">
        <v>-18</v>
      </c>
      <c r="BC3" s="27">
        <v>-19</v>
      </c>
      <c r="BD3" s="27">
        <v>-20</v>
      </c>
      <c r="BE3" s="27">
        <v>-21</v>
      </c>
      <c r="BF3" s="27">
        <v>-22</v>
      </c>
      <c r="BG3" s="27">
        <v>-23</v>
      </c>
      <c r="BH3" s="26"/>
      <c r="BI3" s="28" t="s">
        <v>57</v>
      </c>
      <c r="BJ3" s="28" t="s">
        <v>57</v>
      </c>
      <c r="BL3" s="35">
        <v>-1</v>
      </c>
      <c r="BM3" s="35">
        <v>-2</v>
      </c>
      <c r="BN3" s="35">
        <v>-3</v>
      </c>
      <c r="BO3" s="35">
        <v>-4</v>
      </c>
      <c r="BP3" s="35">
        <v>-5</v>
      </c>
      <c r="BQ3" s="35">
        <v>-6</v>
      </c>
      <c r="BR3" s="35">
        <v>-7</v>
      </c>
      <c r="BS3" s="35"/>
      <c r="BT3" s="35">
        <v>-8</v>
      </c>
      <c r="BU3" s="35">
        <v>-9</v>
      </c>
      <c r="BV3" s="35">
        <v>-10</v>
      </c>
      <c r="BW3" s="35">
        <v>-11</v>
      </c>
      <c r="BX3" s="35">
        <v>-12</v>
      </c>
      <c r="BY3" s="35">
        <v>-13</v>
      </c>
      <c r="BZ3" s="35">
        <v>-14</v>
      </c>
      <c r="CA3" s="35"/>
      <c r="CB3" s="35">
        <v>-15</v>
      </c>
      <c r="CC3" s="35">
        <v>-16</v>
      </c>
      <c r="CD3" s="35">
        <v>-17</v>
      </c>
      <c r="CE3" s="35">
        <v>-18</v>
      </c>
      <c r="CF3" s="35">
        <v>-19</v>
      </c>
      <c r="CG3" s="35">
        <v>-20</v>
      </c>
      <c r="CH3" s="35">
        <v>-21</v>
      </c>
      <c r="CI3" s="33"/>
      <c r="CJ3" s="95" t="s">
        <v>57</v>
      </c>
      <c r="CK3" s="95"/>
    </row>
    <row r="4" spans="1:89" ht="14.1" customHeight="1" x14ac:dyDescent="0.2">
      <c r="A4" s="7"/>
      <c r="B4" s="7"/>
      <c r="C4" s="19" t="s">
        <v>2</v>
      </c>
      <c r="D4" s="19" t="s">
        <v>7</v>
      </c>
      <c r="E4" s="19" t="s">
        <v>7</v>
      </c>
      <c r="F4" s="19" t="s">
        <v>7</v>
      </c>
      <c r="G4" s="19" t="s">
        <v>7</v>
      </c>
      <c r="H4" s="19" t="s">
        <v>38</v>
      </c>
      <c r="I4" s="19" t="s">
        <v>13</v>
      </c>
      <c r="J4" s="19" t="s">
        <v>13</v>
      </c>
      <c r="K4" s="19" t="s">
        <v>10</v>
      </c>
      <c r="L4" s="19" t="s">
        <v>16</v>
      </c>
      <c r="M4" s="19" t="s">
        <v>19</v>
      </c>
      <c r="N4" s="19" t="s">
        <v>19</v>
      </c>
      <c r="O4" s="19" t="s">
        <v>19</v>
      </c>
      <c r="P4" s="19" t="s">
        <v>19</v>
      </c>
      <c r="Q4" s="19" t="s">
        <v>24</v>
      </c>
      <c r="R4" s="19" t="s">
        <v>27</v>
      </c>
      <c r="S4" s="20" t="s">
        <v>29</v>
      </c>
      <c r="T4" s="20" t="s">
        <v>29</v>
      </c>
      <c r="U4" s="20" t="s">
        <v>29</v>
      </c>
      <c r="V4" s="20" t="s">
        <v>29</v>
      </c>
      <c r="W4" s="20" t="s">
        <v>29</v>
      </c>
      <c r="X4" s="20" t="s">
        <v>29</v>
      </c>
      <c r="Y4" s="19" t="s">
        <v>72</v>
      </c>
      <c r="Z4" s="19" t="s">
        <v>72</v>
      </c>
      <c r="AA4" s="19" t="s">
        <v>70</v>
      </c>
      <c r="AB4" s="19" t="s">
        <v>55</v>
      </c>
      <c r="AC4" s="19" t="s">
        <v>55</v>
      </c>
      <c r="AD4" s="19" t="s">
        <v>55</v>
      </c>
      <c r="AE4" s="19" t="s">
        <v>55</v>
      </c>
      <c r="AF4" s="19" t="s">
        <v>54</v>
      </c>
      <c r="AG4" s="19" t="s">
        <v>54</v>
      </c>
      <c r="AH4" s="19" t="s">
        <v>67</v>
      </c>
      <c r="AI4" s="19" t="s">
        <v>65</v>
      </c>
      <c r="AK4" s="28" t="s">
        <v>32</v>
      </c>
      <c r="AL4" s="28" t="s">
        <v>33</v>
      </c>
      <c r="AM4" s="28" t="s">
        <v>34</v>
      </c>
      <c r="AN4" s="28" t="s">
        <v>35</v>
      </c>
      <c r="AO4" s="28" t="s">
        <v>36</v>
      </c>
      <c r="AP4" s="28" t="s">
        <v>31</v>
      </c>
      <c r="AQ4" s="28" t="s">
        <v>37</v>
      </c>
      <c r="AR4" s="28"/>
      <c r="AS4" s="28" t="s">
        <v>32</v>
      </c>
      <c r="AT4" s="28" t="s">
        <v>33</v>
      </c>
      <c r="AU4" s="28" t="s">
        <v>34</v>
      </c>
      <c r="AV4" s="28" t="s">
        <v>35</v>
      </c>
      <c r="AW4" s="28" t="s">
        <v>36</v>
      </c>
      <c r="AX4" s="28" t="s">
        <v>31</v>
      </c>
      <c r="AY4" s="28" t="s">
        <v>37</v>
      </c>
      <c r="AZ4" s="28"/>
      <c r="BA4" s="28" t="s">
        <v>32</v>
      </c>
      <c r="BB4" s="28" t="s">
        <v>33</v>
      </c>
      <c r="BC4" s="28" t="s">
        <v>34</v>
      </c>
      <c r="BD4" s="28" t="s">
        <v>35</v>
      </c>
      <c r="BE4" s="28" t="s">
        <v>36</v>
      </c>
      <c r="BF4" s="28" t="s">
        <v>31</v>
      </c>
      <c r="BG4" s="28" t="s">
        <v>37</v>
      </c>
      <c r="BH4" s="26"/>
      <c r="BI4" s="29" t="s">
        <v>75</v>
      </c>
      <c r="BJ4" s="29" t="s">
        <v>76</v>
      </c>
      <c r="BL4" s="36" t="s">
        <v>32</v>
      </c>
      <c r="BM4" s="36" t="s">
        <v>33</v>
      </c>
      <c r="BN4" s="36" t="s">
        <v>34</v>
      </c>
      <c r="BO4" s="36" t="s">
        <v>35</v>
      </c>
      <c r="BP4" s="36" t="s">
        <v>36</v>
      </c>
      <c r="BQ4" s="36" t="s">
        <v>31</v>
      </c>
      <c r="BR4" s="36" t="s">
        <v>37</v>
      </c>
      <c r="BS4" s="36"/>
      <c r="BT4" s="36" t="s">
        <v>32</v>
      </c>
      <c r="BU4" s="36" t="s">
        <v>33</v>
      </c>
      <c r="BV4" s="36" t="s">
        <v>34</v>
      </c>
      <c r="BW4" s="36" t="s">
        <v>35</v>
      </c>
      <c r="BX4" s="36" t="s">
        <v>36</v>
      </c>
      <c r="BY4" s="36" t="s">
        <v>31</v>
      </c>
      <c r="BZ4" s="36" t="s">
        <v>37</v>
      </c>
      <c r="CA4" s="36"/>
      <c r="CB4" s="36" t="s">
        <v>32</v>
      </c>
      <c r="CC4" s="36" t="s">
        <v>33</v>
      </c>
      <c r="CD4" s="36" t="s">
        <v>34</v>
      </c>
      <c r="CE4" s="36" t="s">
        <v>35</v>
      </c>
      <c r="CF4" s="36" t="s">
        <v>36</v>
      </c>
      <c r="CG4" s="36" t="s">
        <v>31</v>
      </c>
      <c r="CH4" s="36" t="s">
        <v>37</v>
      </c>
      <c r="CI4" s="33"/>
      <c r="CJ4" s="37" t="s">
        <v>61</v>
      </c>
      <c r="CK4" s="37" t="s">
        <v>62</v>
      </c>
    </row>
    <row r="5" spans="1:89" ht="14.1" customHeight="1" thickBot="1" x14ac:dyDescent="0.25">
      <c r="A5" s="5" t="s">
        <v>0</v>
      </c>
      <c r="B5" s="5" t="s">
        <v>1</v>
      </c>
      <c r="C5" s="22" t="s">
        <v>3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64</v>
      </c>
      <c r="I5" s="22" t="s">
        <v>14</v>
      </c>
      <c r="J5" s="22" t="s">
        <v>14</v>
      </c>
      <c r="K5" s="22" t="s">
        <v>14</v>
      </c>
      <c r="L5" s="22" t="s">
        <v>17</v>
      </c>
      <c r="M5" s="22" t="s">
        <v>43</v>
      </c>
      <c r="N5" s="22" t="str">
        <f>M5</f>
        <v>index</v>
      </c>
      <c r="O5" s="22" t="str">
        <f>N5</f>
        <v>index</v>
      </c>
      <c r="P5" s="22" t="str">
        <f>O5</f>
        <v>index</v>
      </c>
      <c r="Q5" s="22" t="s">
        <v>25</v>
      </c>
      <c r="R5" s="22" t="s">
        <v>23</v>
      </c>
      <c r="S5" s="23" t="s">
        <v>71</v>
      </c>
      <c r="T5" s="23" t="str">
        <f>S5</f>
        <v>FL_SharesUEC</v>
      </c>
      <c r="U5" s="23" t="str">
        <f>T5</f>
        <v>FL_SharesUEC</v>
      </c>
      <c r="V5" s="23" t="str">
        <f>U5</f>
        <v>FL_SharesUEC</v>
      </c>
      <c r="W5" s="23" t="str">
        <f>V5</f>
        <v>FL_SharesUEC</v>
      </c>
      <c r="X5" s="23" t="str">
        <f>W5</f>
        <v>FL_SharesUEC</v>
      </c>
      <c r="Y5" s="24" t="s">
        <v>73</v>
      </c>
      <c r="Z5" s="24" t="s">
        <v>73</v>
      </c>
      <c r="AA5" s="22" t="s">
        <v>38</v>
      </c>
      <c r="AB5" s="25" t="s">
        <v>45</v>
      </c>
      <c r="AC5" s="25" t="s">
        <v>45</v>
      </c>
      <c r="AD5" s="25" t="s">
        <v>45</v>
      </c>
      <c r="AE5" s="25" t="s">
        <v>45</v>
      </c>
      <c r="AF5" s="25" t="s">
        <v>45</v>
      </c>
      <c r="AG5" s="25" t="s">
        <v>45</v>
      </c>
      <c r="AH5" s="25" t="s">
        <v>56</v>
      </c>
      <c r="AI5" s="25" t="s">
        <v>68</v>
      </c>
      <c r="AK5" s="30" t="s">
        <v>38</v>
      </c>
      <c r="AL5" s="30" t="s">
        <v>38</v>
      </c>
      <c r="AM5" s="30" t="s">
        <v>38</v>
      </c>
      <c r="AN5" s="30" t="s">
        <v>38</v>
      </c>
      <c r="AO5" s="30" t="s">
        <v>38</v>
      </c>
      <c r="AP5" s="30" t="s">
        <v>38</v>
      </c>
      <c r="AQ5" s="30" t="s">
        <v>38</v>
      </c>
      <c r="AR5" s="30"/>
      <c r="AS5" s="31" t="s">
        <v>39</v>
      </c>
      <c r="AT5" s="31" t="s">
        <v>39</v>
      </c>
      <c r="AU5" s="31" t="s">
        <v>39</v>
      </c>
      <c r="AV5" s="31" t="s">
        <v>39</v>
      </c>
      <c r="AW5" s="31" t="s">
        <v>39</v>
      </c>
      <c r="AX5" s="31" t="s">
        <v>39</v>
      </c>
      <c r="AY5" s="31" t="s">
        <v>39</v>
      </c>
      <c r="AZ5" s="32"/>
      <c r="BA5" s="29" t="s">
        <v>40</v>
      </c>
      <c r="BB5" s="29" t="s">
        <v>40</v>
      </c>
      <c r="BC5" s="29" t="s">
        <v>40</v>
      </c>
      <c r="BD5" s="29" t="s">
        <v>40</v>
      </c>
      <c r="BE5" s="29" t="s">
        <v>40</v>
      </c>
      <c r="BF5" s="29" t="s">
        <v>40</v>
      </c>
      <c r="BG5" s="29" t="s">
        <v>40</v>
      </c>
      <c r="BH5" s="26"/>
      <c r="BI5" s="29" t="s">
        <v>58</v>
      </c>
      <c r="BJ5" s="29" t="s">
        <v>58</v>
      </c>
      <c r="BL5" s="38" t="s">
        <v>38</v>
      </c>
      <c r="BM5" s="38" t="s">
        <v>38</v>
      </c>
      <c r="BN5" s="38" t="s">
        <v>38</v>
      </c>
      <c r="BO5" s="38" t="s">
        <v>38</v>
      </c>
      <c r="BP5" s="38" t="s">
        <v>38</v>
      </c>
      <c r="BQ5" s="38" t="s">
        <v>38</v>
      </c>
      <c r="BR5" s="38" t="s">
        <v>38</v>
      </c>
      <c r="BS5" s="38"/>
      <c r="BT5" s="39" t="s">
        <v>39</v>
      </c>
      <c r="BU5" s="39" t="s">
        <v>39</v>
      </c>
      <c r="BV5" s="39" t="s">
        <v>39</v>
      </c>
      <c r="BW5" s="39" t="s">
        <v>39</v>
      </c>
      <c r="BX5" s="39" t="s">
        <v>39</v>
      </c>
      <c r="BY5" s="39" t="s">
        <v>39</v>
      </c>
      <c r="BZ5" s="39" t="s">
        <v>39</v>
      </c>
      <c r="CA5" s="40"/>
      <c r="CB5" s="37" t="s">
        <v>40</v>
      </c>
      <c r="CC5" s="37" t="s">
        <v>40</v>
      </c>
      <c r="CD5" s="37" t="s">
        <v>40</v>
      </c>
      <c r="CE5" s="37" t="s">
        <v>40</v>
      </c>
      <c r="CF5" s="37" t="s">
        <v>40</v>
      </c>
      <c r="CG5" s="37" t="s">
        <v>40</v>
      </c>
      <c r="CH5" s="37" t="s">
        <v>40</v>
      </c>
      <c r="CI5" s="33"/>
      <c r="CJ5" s="37" t="s">
        <v>58</v>
      </c>
      <c r="CK5" s="37" t="s">
        <v>58</v>
      </c>
    </row>
    <row r="6" spans="1:89" ht="14.1" customHeight="1" x14ac:dyDescent="0.2">
      <c r="A6" s="4">
        <v>2002</v>
      </c>
      <c r="B6" s="4">
        <v>1</v>
      </c>
      <c r="C6" s="56">
        <v>1046.6400000000001</v>
      </c>
      <c r="D6" s="56">
        <v>34.82</v>
      </c>
      <c r="E6" s="56">
        <v>443.94</v>
      </c>
      <c r="F6" s="66">
        <v>79.400000000000006</v>
      </c>
      <c r="G6" s="66">
        <v>34.53</v>
      </c>
      <c r="H6" s="56"/>
      <c r="I6" s="54">
        <v>187</v>
      </c>
      <c r="J6" s="54">
        <v>84</v>
      </c>
      <c r="K6" s="56">
        <v>32.19</v>
      </c>
      <c r="L6" s="58">
        <v>326</v>
      </c>
      <c r="M6" s="60">
        <v>1.0464</v>
      </c>
      <c r="N6" s="60">
        <v>1.052</v>
      </c>
      <c r="O6" s="60">
        <v>1.0208999999999999</v>
      </c>
      <c r="P6" s="60">
        <v>1.0522</v>
      </c>
      <c r="Q6" s="62">
        <v>82198.939799999993</v>
      </c>
      <c r="R6" s="56">
        <v>2.56</v>
      </c>
      <c r="S6" s="94">
        <v>3633.89</v>
      </c>
      <c r="T6" s="93">
        <v>1424.58</v>
      </c>
      <c r="U6" s="93">
        <v>863.11699999999996</v>
      </c>
      <c r="V6" s="64">
        <v>3.28</v>
      </c>
      <c r="W6" s="64">
        <v>0.64</v>
      </c>
      <c r="X6" s="64">
        <v>14.17</v>
      </c>
      <c r="Y6" s="65">
        <v>38640.160000000003</v>
      </c>
      <c r="Z6" s="65">
        <v>5692.23</v>
      </c>
      <c r="AA6" s="71">
        <v>3373</v>
      </c>
      <c r="AB6" s="14">
        <v>16.670000000000002</v>
      </c>
      <c r="AC6" s="14">
        <v>0</v>
      </c>
      <c r="AD6" s="14">
        <v>20.54</v>
      </c>
      <c r="AE6" s="14">
        <v>0</v>
      </c>
      <c r="AF6" s="14">
        <v>12</v>
      </c>
      <c r="AG6" s="14">
        <v>0</v>
      </c>
      <c r="AH6" s="52"/>
      <c r="AI6" s="52"/>
      <c r="AJ6" s="46"/>
      <c r="AK6" s="69">
        <v>515316</v>
      </c>
      <c r="AL6" s="69">
        <v>60672</v>
      </c>
      <c r="AM6" s="69">
        <v>3358.55</v>
      </c>
      <c r="AN6" s="69">
        <v>342.33199999999999</v>
      </c>
      <c r="AO6" s="69">
        <v>298.73200000000003</v>
      </c>
      <c r="AP6" s="69">
        <v>5507.134</v>
      </c>
      <c r="AQ6" s="69">
        <v>224</v>
      </c>
      <c r="AR6" s="47"/>
      <c r="AS6" s="54">
        <v>1314.569</v>
      </c>
      <c r="AT6" s="54">
        <v>7368.8940000000002</v>
      </c>
      <c r="AU6" s="69">
        <f>BC6/AM6</f>
        <v>87.143261228804093</v>
      </c>
      <c r="AV6" s="76">
        <v>3264.355</v>
      </c>
      <c r="AW6" s="75">
        <v>133682.43799999999</v>
      </c>
      <c r="AX6" s="77"/>
      <c r="AY6" s="75">
        <v>21844.280999999999</v>
      </c>
      <c r="AZ6" s="45"/>
      <c r="BA6" s="78">
        <f t="shared" ref="BA6:BA37" si="0">+AS6*AK6</f>
        <v>677418438.80400002</v>
      </c>
      <c r="BB6" s="78">
        <f t="shared" ref="BB6:BB37" si="1">+AT6*AL6</f>
        <v>447085536.76800001</v>
      </c>
      <c r="BC6" s="78">
        <v>292675</v>
      </c>
      <c r="BD6" s="78">
        <f t="shared" ref="BD6:BD37" si="2">+AV6*AN6</f>
        <v>1117493.1758600001</v>
      </c>
      <c r="BE6" s="78">
        <f t="shared" ref="BE6:BE37" si="3">+AW6*AO6</f>
        <v>39935222.068616003</v>
      </c>
      <c r="BF6" s="80"/>
      <c r="BG6" s="78">
        <f t="shared" ref="BG6:BG37" si="4">+AY6*AQ6</f>
        <v>4893118.9440000001</v>
      </c>
      <c r="BH6" s="79"/>
      <c r="BI6" s="81">
        <v>5.9610000000000003</v>
      </c>
      <c r="BJ6" s="81">
        <v>5.9610000000000003</v>
      </c>
      <c r="BK6" s="79"/>
      <c r="BL6" s="84">
        <v>515316</v>
      </c>
      <c r="BM6" s="84">
        <v>60672</v>
      </c>
      <c r="BN6" s="84">
        <v>3373</v>
      </c>
      <c r="BO6" s="72">
        <v>313</v>
      </c>
      <c r="BP6" s="72">
        <v>511</v>
      </c>
      <c r="BQ6" s="84">
        <v>5528</v>
      </c>
      <c r="BR6" s="72">
        <v>224</v>
      </c>
      <c r="BS6" s="46"/>
      <c r="BT6" s="84">
        <v>1314.7080000000001</v>
      </c>
      <c r="BU6" s="84">
        <v>7434.5119999999997</v>
      </c>
      <c r="BV6" s="73">
        <f>CD6/BN6</f>
        <v>86.769937740883492</v>
      </c>
      <c r="BW6" s="84">
        <v>3264.355</v>
      </c>
      <c r="BX6" s="84">
        <v>129003.84699999999</v>
      </c>
      <c r="BY6" s="85"/>
      <c r="BZ6" s="84">
        <v>21844.280999999999</v>
      </c>
      <c r="CA6" s="46"/>
      <c r="CB6" s="78">
        <f t="shared" ref="CB6:CB37" si="5">+BT6*BL6</f>
        <v>677490067.72800004</v>
      </c>
      <c r="CC6" s="78">
        <f t="shared" ref="CC6:CC37" si="6">+BU6*BM6</f>
        <v>451066712.06400001</v>
      </c>
      <c r="CD6" s="78">
        <v>292675</v>
      </c>
      <c r="CE6" s="78">
        <f t="shared" ref="CE6:CE37" si="7">+BW6*BO6</f>
        <v>1021743.115</v>
      </c>
      <c r="CF6" s="78">
        <f t="shared" ref="CF6:CF37" si="8">+BX6*BP6</f>
        <v>65920965.816999994</v>
      </c>
      <c r="CG6" s="86"/>
      <c r="CH6" s="78">
        <f t="shared" ref="CH6:CH37" si="9">+BZ6*BR6</f>
        <v>4893118.9440000001</v>
      </c>
      <c r="CI6" s="46"/>
      <c r="CJ6" s="83">
        <v>5.9610000000000003</v>
      </c>
      <c r="CK6" s="87">
        <v>5.9610000000000003</v>
      </c>
    </row>
    <row r="7" spans="1:89" ht="14.1" customHeight="1" x14ac:dyDescent="0.2">
      <c r="A7" s="4">
        <v>2002</v>
      </c>
      <c r="B7" s="4">
        <v>2</v>
      </c>
      <c r="C7" s="56">
        <v>1048.95</v>
      </c>
      <c r="D7" s="56">
        <v>34.979999999999997</v>
      </c>
      <c r="E7" s="56">
        <v>445.36</v>
      </c>
      <c r="F7" s="66">
        <v>79.45</v>
      </c>
      <c r="G7" s="66">
        <v>34.549999999999997</v>
      </c>
      <c r="H7" s="69">
        <v>515316</v>
      </c>
      <c r="I7" s="54">
        <v>78</v>
      </c>
      <c r="J7" s="54">
        <v>111</v>
      </c>
      <c r="K7" s="56">
        <v>29.38</v>
      </c>
      <c r="L7" s="58">
        <v>313</v>
      </c>
      <c r="M7" s="60">
        <v>1.0568</v>
      </c>
      <c r="N7" s="60">
        <v>1.0610999999999999</v>
      </c>
      <c r="O7" s="60">
        <v>1.0307999999999999</v>
      </c>
      <c r="P7" s="60">
        <v>1.0639000000000001</v>
      </c>
      <c r="Q7" s="62">
        <v>82209.911500000002</v>
      </c>
      <c r="R7" s="56">
        <v>2.56</v>
      </c>
      <c r="S7" s="94">
        <v>3633.89</v>
      </c>
      <c r="T7" s="93">
        <v>1424.58</v>
      </c>
      <c r="U7" s="93">
        <v>848.53200000000004</v>
      </c>
      <c r="V7" s="64">
        <v>3.28</v>
      </c>
      <c r="W7" s="64">
        <v>0.64</v>
      </c>
      <c r="X7" s="64">
        <v>14.17</v>
      </c>
      <c r="Y7" s="65">
        <v>38834.97</v>
      </c>
      <c r="Z7" s="65">
        <v>5709.03</v>
      </c>
      <c r="AA7" s="71">
        <v>3374</v>
      </c>
      <c r="AB7" s="14">
        <v>19.579999999999998</v>
      </c>
      <c r="AC7" s="14">
        <v>0</v>
      </c>
      <c r="AD7" s="14">
        <v>13.63</v>
      </c>
      <c r="AE7" s="14">
        <v>0</v>
      </c>
      <c r="AF7" s="14">
        <v>15</v>
      </c>
      <c r="AG7" s="14">
        <v>0</v>
      </c>
      <c r="AH7" s="52"/>
      <c r="AI7" s="52"/>
      <c r="AJ7" s="46"/>
      <c r="AK7" s="69">
        <v>516985.87300000002</v>
      </c>
      <c r="AL7" s="69">
        <v>60837.535000000003</v>
      </c>
      <c r="AM7" s="69">
        <v>3366.4270000000001</v>
      </c>
      <c r="AN7" s="69">
        <v>343.43299999999999</v>
      </c>
      <c r="AO7" s="69">
        <v>298.73200000000003</v>
      </c>
      <c r="AP7" s="69">
        <v>5519.3109999999997</v>
      </c>
      <c r="AQ7" s="69">
        <v>221.97399999999999</v>
      </c>
      <c r="AR7" s="47"/>
      <c r="AS7" s="54">
        <v>1022.592</v>
      </c>
      <c r="AT7" s="54">
        <v>6928.3159999999998</v>
      </c>
      <c r="AU7" s="69">
        <f t="shared" ref="AU7:AU70" si="10">BC7/AM7</f>
        <v>77.586236386530885</v>
      </c>
      <c r="AV7" s="76">
        <v>3242.9430000000002</v>
      </c>
      <c r="AW7" s="75">
        <v>130465.357</v>
      </c>
      <c r="AX7" s="77"/>
      <c r="AY7" s="75">
        <v>21500.46</v>
      </c>
      <c r="AZ7" s="45"/>
      <c r="BA7" s="78">
        <f t="shared" si="0"/>
        <v>528665617.842816</v>
      </c>
      <c r="BB7" s="78">
        <f t="shared" si="1"/>
        <v>421501667.14105999</v>
      </c>
      <c r="BC7" s="78">
        <v>261188.40100000001</v>
      </c>
      <c r="BD7" s="78">
        <f t="shared" si="2"/>
        <v>1113733.643319</v>
      </c>
      <c r="BE7" s="78">
        <f t="shared" si="3"/>
        <v>38974177.027324006</v>
      </c>
      <c r="BF7" s="80"/>
      <c r="BG7" s="78">
        <f t="shared" si="4"/>
        <v>4772543.1080399994</v>
      </c>
      <c r="BH7" s="79"/>
      <c r="BI7" s="81">
        <v>5.31</v>
      </c>
      <c r="BJ7" s="81">
        <v>5.31</v>
      </c>
      <c r="BK7" s="79"/>
      <c r="BL7" s="84">
        <v>516794</v>
      </c>
      <c r="BM7" s="84">
        <v>60843</v>
      </c>
      <c r="BN7" s="84">
        <v>3374</v>
      </c>
      <c r="BO7" s="72">
        <v>320</v>
      </c>
      <c r="BP7" s="72">
        <v>513</v>
      </c>
      <c r="BQ7" s="84">
        <v>5542</v>
      </c>
      <c r="BR7" s="72">
        <v>220</v>
      </c>
      <c r="BS7" s="46"/>
      <c r="BT7" s="84">
        <v>1004.672</v>
      </c>
      <c r="BU7" s="84">
        <v>6942.1580000000004</v>
      </c>
      <c r="BV7" s="73">
        <f t="shared" ref="BV7:BV70" si="11">CD7/BN7</f>
        <v>78.812981624184943</v>
      </c>
      <c r="BW7" s="84">
        <v>3186.5059999999999</v>
      </c>
      <c r="BX7" s="84">
        <v>136039.573</v>
      </c>
      <c r="BY7" s="85"/>
      <c r="BZ7" s="84">
        <v>21109.885999999999</v>
      </c>
      <c r="CA7" s="46"/>
      <c r="CB7" s="78">
        <f t="shared" si="5"/>
        <v>519208461.56800002</v>
      </c>
      <c r="CC7" s="78">
        <f t="shared" si="6"/>
        <v>422381719.19400001</v>
      </c>
      <c r="CD7" s="78">
        <v>265915</v>
      </c>
      <c r="CE7" s="78">
        <f t="shared" si="7"/>
        <v>1019681.9199999999</v>
      </c>
      <c r="CF7" s="78">
        <f t="shared" si="8"/>
        <v>69788300.949000001</v>
      </c>
      <c r="CG7" s="86"/>
      <c r="CH7" s="78">
        <f t="shared" si="9"/>
        <v>4644174.92</v>
      </c>
      <c r="CI7" s="46"/>
      <c r="CJ7" s="83">
        <v>5.31</v>
      </c>
      <c r="CK7" s="87">
        <v>5.31</v>
      </c>
    </row>
    <row r="8" spans="1:89" ht="14.1" customHeight="1" x14ac:dyDescent="0.2">
      <c r="A8" s="4">
        <v>2002</v>
      </c>
      <c r="B8" s="4">
        <v>3</v>
      </c>
      <c r="C8" s="56">
        <v>1051.27</v>
      </c>
      <c r="D8" s="56">
        <v>35.14</v>
      </c>
      <c r="E8" s="56">
        <v>446.7</v>
      </c>
      <c r="F8" s="66">
        <v>79.48</v>
      </c>
      <c r="G8" s="66">
        <v>34.56</v>
      </c>
      <c r="H8" s="69">
        <v>516794</v>
      </c>
      <c r="I8" s="54">
        <v>107</v>
      </c>
      <c r="J8" s="54">
        <v>77</v>
      </c>
      <c r="K8" s="56">
        <v>29.38</v>
      </c>
      <c r="L8" s="58">
        <v>372</v>
      </c>
      <c r="M8" s="60">
        <v>1.0668</v>
      </c>
      <c r="N8" s="60">
        <v>1.0716000000000001</v>
      </c>
      <c r="O8" s="60">
        <v>1.0403</v>
      </c>
      <c r="P8" s="60">
        <v>1.0742</v>
      </c>
      <c r="Q8" s="62">
        <v>82147.544899999994</v>
      </c>
      <c r="R8" s="56">
        <v>2.56</v>
      </c>
      <c r="S8" s="94">
        <v>3633.89</v>
      </c>
      <c r="T8" s="93">
        <v>1424.58</v>
      </c>
      <c r="U8" s="93">
        <v>833.29399999999998</v>
      </c>
      <c r="V8" s="64">
        <v>3.28</v>
      </c>
      <c r="W8" s="64">
        <v>0.64</v>
      </c>
      <c r="X8" s="64">
        <v>14.17</v>
      </c>
      <c r="Y8" s="65">
        <v>39027.72</v>
      </c>
      <c r="Z8" s="65">
        <v>5725.13</v>
      </c>
      <c r="AA8" s="71">
        <v>3331</v>
      </c>
      <c r="AB8" s="14">
        <v>14.54</v>
      </c>
      <c r="AC8" s="14">
        <v>0</v>
      </c>
      <c r="AD8" s="14">
        <v>15.71</v>
      </c>
      <c r="AE8" s="14">
        <v>0</v>
      </c>
      <c r="AF8" s="14">
        <v>13</v>
      </c>
      <c r="AG8" s="14">
        <v>0</v>
      </c>
      <c r="AH8" s="52"/>
      <c r="AI8" s="52"/>
      <c r="AJ8" s="46"/>
      <c r="AK8" s="69">
        <v>518099.79599999997</v>
      </c>
      <c r="AL8" s="69">
        <v>60953.057999999997</v>
      </c>
      <c r="AM8" s="69">
        <v>3374.451</v>
      </c>
      <c r="AN8" s="69">
        <v>344.46699999999998</v>
      </c>
      <c r="AO8" s="69">
        <v>125.262</v>
      </c>
      <c r="AP8" s="69">
        <v>5531.4880000000003</v>
      </c>
      <c r="AQ8" s="69">
        <v>218.239</v>
      </c>
      <c r="AR8" s="47"/>
      <c r="AS8" s="54">
        <v>1019.755</v>
      </c>
      <c r="AT8" s="54">
        <v>6828.317</v>
      </c>
      <c r="AU8" s="69">
        <f t="shared" si="10"/>
        <v>76.138437926643476</v>
      </c>
      <c r="AV8" s="76">
        <v>3184.7460000000001</v>
      </c>
      <c r="AW8" s="75">
        <v>134960.467</v>
      </c>
      <c r="AX8" s="77"/>
      <c r="AY8" s="75">
        <v>21156.050999999999</v>
      </c>
      <c r="AZ8" s="45"/>
      <c r="BA8" s="78">
        <f t="shared" si="0"/>
        <v>528334857.46997994</v>
      </c>
      <c r="BB8" s="78">
        <f t="shared" si="1"/>
        <v>416206802.14338601</v>
      </c>
      <c r="BC8" s="78">
        <v>256925.42800000001</v>
      </c>
      <c r="BD8" s="78">
        <f t="shared" si="2"/>
        <v>1097039.900382</v>
      </c>
      <c r="BE8" s="78">
        <f t="shared" si="3"/>
        <v>16905418.017354</v>
      </c>
      <c r="BF8" s="80"/>
      <c r="BG8" s="78">
        <f t="shared" si="4"/>
        <v>4617075.4141889997</v>
      </c>
      <c r="BH8" s="79"/>
      <c r="BI8" s="81">
        <v>4.9909999999999997</v>
      </c>
      <c r="BJ8" s="81">
        <v>4.9909999999999997</v>
      </c>
      <c r="BK8" s="79"/>
      <c r="BL8" s="84">
        <v>517223</v>
      </c>
      <c r="BM8" s="84">
        <v>60704</v>
      </c>
      <c r="BN8" s="84">
        <v>3331</v>
      </c>
      <c r="BO8" s="72">
        <v>327</v>
      </c>
      <c r="BP8" s="72">
        <v>516</v>
      </c>
      <c r="BQ8" s="84">
        <v>5524</v>
      </c>
      <c r="BR8" s="72">
        <v>220</v>
      </c>
      <c r="BS8" s="46"/>
      <c r="BT8" s="84">
        <v>1000.809</v>
      </c>
      <c r="BU8" s="84">
        <v>6778.4539999999997</v>
      </c>
      <c r="BV8" s="73">
        <f t="shared" si="11"/>
        <v>64.760732512758935</v>
      </c>
      <c r="BW8" s="84">
        <v>3049.7950000000001</v>
      </c>
      <c r="BX8" s="84">
        <v>134299.45199999999</v>
      </c>
      <c r="BY8" s="85"/>
      <c r="BZ8" s="84">
        <v>20665.955000000002</v>
      </c>
      <c r="CA8" s="46"/>
      <c r="CB8" s="78">
        <f t="shared" si="5"/>
        <v>517641433.40700001</v>
      </c>
      <c r="CC8" s="78">
        <f t="shared" si="6"/>
        <v>411479271.616</v>
      </c>
      <c r="CD8" s="78">
        <v>215718</v>
      </c>
      <c r="CE8" s="78">
        <f t="shared" si="7"/>
        <v>997282.96499999997</v>
      </c>
      <c r="CF8" s="78">
        <f t="shared" si="8"/>
        <v>69298517.231999993</v>
      </c>
      <c r="CG8" s="86"/>
      <c r="CH8" s="78">
        <f t="shared" si="9"/>
        <v>4546510.1000000006</v>
      </c>
      <c r="CI8" s="46"/>
      <c r="CJ8" s="83">
        <v>4.9909999999999997</v>
      </c>
      <c r="CK8" s="87">
        <v>4.9909999999999997</v>
      </c>
    </row>
    <row r="9" spans="1:89" ht="14.1" customHeight="1" x14ac:dyDescent="0.2">
      <c r="A9" s="4">
        <v>2002</v>
      </c>
      <c r="B9" s="4">
        <v>4</v>
      </c>
      <c r="C9" s="56">
        <v>1053.58</v>
      </c>
      <c r="D9" s="56">
        <v>35.299999999999997</v>
      </c>
      <c r="E9" s="56">
        <v>447.92</v>
      </c>
      <c r="F9" s="66">
        <v>79.510000000000005</v>
      </c>
      <c r="G9" s="66">
        <v>34.54</v>
      </c>
      <c r="H9" s="69">
        <v>517223</v>
      </c>
      <c r="I9" s="54">
        <v>6</v>
      </c>
      <c r="J9" s="54">
        <v>268</v>
      </c>
      <c r="K9" s="56">
        <v>31.71</v>
      </c>
      <c r="L9" s="58">
        <v>382</v>
      </c>
      <c r="M9" s="60">
        <v>1.0780000000000001</v>
      </c>
      <c r="N9" s="60">
        <v>1.085</v>
      </c>
      <c r="O9" s="60">
        <v>1.0477000000000001</v>
      </c>
      <c r="P9" s="60">
        <v>1.0854999999999999</v>
      </c>
      <c r="Q9" s="62">
        <v>82049.483699999997</v>
      </c>
      <c r="R9" s="56">
        <v>2.56</v>
      </c>
      <c r="S9" s="94">
        <v>3633.89</v>
      </c>
      <c r="T9" s="93">
        <v>1424.58</v>
      </c>
      <c r="U9" s="93">
        <v>807.21100000000001</v>
      </c>
      <c r="V9" s="64">
        <v>3.28</v>
      </c>
      <c r="W9" s="64">
        <v>0.64</v>
      </c>
      <c r="X9" s="64">
        <v>14.17</v>
      </c>
      <c r="Y9" s="65">
        <v>39220.980000000003</v>
      </c>
      <c r="Z9" s="65">
        <v>5740.42</v>
      </c>
      <c r="AA9" s="71">
        <v>3364</v>
      </c>
      <c r="AB9" s="14">
        <v>0</v>
      </c>
      <c r="AC9" s="14">
        <v>14.17</v>
      </c>
      <c r="AD9" s="14">
        <v>0</v>
      </c>
      <c r="AE9" s="14">
        <v>13.71</v>
      </c>
      <c r="AF9" s="14">
        <v>0</v>
      </c>
      <c r="AG9" s="14">
        <v>5</v>
      </c>
      <c r="AH9" s="52"/>
      <c r="AI9" s="52"/>
      <c r="AJ9" s="46"/>
      <c r="AK9" s="69">
        <v>517033.13</v>
      </c>
      <c r="AL9" s="69">
        <v>60758.239000000001</v>
      </c>
      <c r="AM9" s="69">
        <v>3382.7240000000002</v>
      </c>
      <c r="AN9" s="69">
        <v>345.40699999999998</v>
      </c>
      <c r="AO9" s="69">
        <v>228.42599999999999</v>
      </c>
      <c r="AP9" s="69">
        <v>5543.6660000000002</v>
      </c>
      <c r="AQ9" s="69">
        <v>218.30099999999999</v>
      </c>
      <c r="AR9" s="47"/>
      <c r="AS9" s="54">
        <v>1145.069</v>
      </c>
      <c r="AT9" s="54">
        <v>7825.009</v>
      </c>
      <c r="AU9" s="69">
        <f t="shared" si="10"/>
        <v>71.047087790786364</v>
      </c>
      <c r="AV9" s="76">
        <v>3399.0859999999998</v>
      </c>
      <c r="AW9" s="75">
        <v>137084.1</v>
      </c>
      <c r="AX9" s="77"/>
      <c r="AY9" s="75">
        <v>21392.933000000001</v>
      </c>
      <c r="AZ9" s="45"/>
      <c r="BA9" s="78">
        <f t="shared" si="0"/>
        <v>592038609.13597</v>
      </c>
      <c r="BB9" s="78">
        <f t="shared" si="1"/>
        <v>475433766.99915099</v>
      </c>
      <c r="BC9" s="78">
        <v>240332.68900000001</v>
      </c>
      <c r="BD9" s="78">
        <f t="shared" si="2"/>
        <v>1174068.0980019998</v>
      </c>
      <c r="BE9" s="78">
        <f t="shared" si="3"/>
        <v>31313572.626600001</v>
      </c>
      <c r="BF9" s="80"/>
      <c r="BG9" s="78">
        <f t="shared" si="4"/>
        <v>4670098.6668330003</v>
      </c>
      <c r="BH9" s="79"/>
      <c r="BI9" s="81">
        <v>5.26</v>
      </c>
      <c r="BJ9" s="81">
        <v>5.26</v>
      </c>
      <c r="BK9" s="79"/>
      <c r="BL9" s="84">
        <v>517470</v>
      </c>
      <c r="BM9" s="84">
        <v>61113</v>
      </c>
      <c r="BN9" s="84">
        <v>3364</v>
      </c>
      <c r="BO9" s="72">
        <v>330</v>
      </c>
      <c r="BP9" s="72">
        <v>518</v>
      </c>
      <c r="BQ9" s="84">
        <v>5546</v>
      </c>
      <c r="BR9" s="72">
        <v>218</v>
      </c>
      <c r="BS9" s="46"/>
      <c r="BT9" s="84">
        <v>1148.374</v>
      </c>
      <c r="BU9" s="84">
        <v>7894.7160000000003</v>
      </c>
      <c r="BV9" s="73">
        <f t="shared" si="11"/>
        <v>79.955707491082052</v>
      </c>
      <c r="BW9" s="84">
        <v>3547.67</v>
      </c>
      <c r="BX9" s="84">
        <v>152573.913</v>
      </c>
      <c r="BY9" s="85"/>
      <c r="BZ9" s="84">
        <v>20896.513999999999</v>
      </c>
      <c r="CA9" s="46"/>
      <c r="CB9" s="78">
        <f t="shared" si="5"/>
        <v>594249093.77999997</v>
      </c>
      <c r="CC9" s="78">
        <f t="shared" si="6"/>
        <v>482469778.90799999</v>
      </c>
      <c r="CD9" s="78">
        <v>268971</v>
      </c>
      <c r="CE9" s="78">
        <f t="shared" si="7"/>
        <v>1170731.1000000001</v>
      </c>
      <c r="CF9" s="78">
        <f t="shared" si="8"/>
        <v>79033286.934</v>
      </c>
      <c r="CG9" s="86"/>
      <c r="CH9" s="78">
        <f t="shared" si="9"/>
        <v>4555440.0520000001</v>
      </c>
      <c r="CI9" s="46"/>
      <c r="CJ9" s="83">
        <v>5.26</v>
      </c>
      <c r="CK9" s="87">
        <v>5.26</v>
      </c>
    </row>
    <row r="10" spans="1:89" ht="14.1" customHeight="1" x14ac:dyDescent="0.2">
      <c r="A10" s="4">
        <v>2002</v>
      </c>
      <c r="B10" s="4">
        <v>5</v>
      </c>
      <c r="C10" s="56">
        <v>1055.74</v>
      </c>
      <c r="D10" s="56">
        <v>35.47</v>
      </c>
      <c r="E10" s="56">
        <v>448.89</v>
      </c>
      <c r="F10" s="66">
        <v>79.53</v>
      </c>
      <c r="G10" s="66">
        <v>34.49</v>
      </c>
      <c r="H10" s="69">
        <v>517470</v>
      </c>
      <c r="I10" s="54">
        <v>0</v>
      </c>
      <c r="J10" s="54">
        <v>421</v>
      </c>
      <c r="K10" s="56">
        <v>30.05</v>
      </c>
      <c r="L10" s="58">
        <v>425</v>
      </c>
      <c r="M10" s="60">
        <v>1.0827</v>
      </c>
      <c r="N10" s="60">
        <v>1.0859000000000001</v>
      </c>
      <c r="O10" s="60">
        <v>1.0511999999999999</v>
      </c>
      <c r="P10" s="60">
        <v>1.0892999999999999</v>
      </c>
      <c r="Q10" s="62">
        <v>81980.908899999995</v>
      </c>
      <c r="R10" s="56">
        <v>2.56</v>
      </c>
      <c r="S10" s="94">
        <v>3633.89</v>
      </c>
      <c r="T10" s="93">
        <v>1424.58</v>
      </c>
      <c r="U10" s="93">
        <v>788.00599999999997</v>
      </c>
      <c r="V10" s="64">
        <v>3.28</v>
      </c>
      <c r="W10" s="64">
        <v>0.64</v>
      </c>
      <c r="X10" s="64">
        <v>14.17</v>
      </c>
      <c r="Y10" s="65">
        <v>39403.910000000003</v>
      </c>
      <c r="Z10" s="65">
        <v>5753.6</v>
      </c>
      <c r="AA10" s="71">
        <v>3416</v>
      </c>
      <c r="AB10" s="14">
        <v>0</v>
      </c>
      <c r="AC10" s="14">
        <v>16.46</v>
      </c>
      <c r="AD10" s="14">
        <v>0</v>
      </c>
      <c r="AE10" s="14">
        <v>16.079999999999998</v>
      </c>
      <c r="AF10" s="14">
        <v>0</v>
      </c>
      <c r="AG10" s="14">
        <v>10</v>
      </c>
      <c r="AH10" s="52"/>
      <c r="AI10" s="52"/>
      <c r="AJ10" s="46"/>
      <c r="AK10" s="69">
        <v>517761.05599999998</v>
      </c>
      <c r="AL10" s="69">
        <v>61144.71</v>
      </c>
      <c r="AM10" s="69">
        <v>3390.6990000000001</v>
      </c>
      <c r="AN10" s="69">
        <v>346.15199999999999</v>
      </c>
      <c r="AO10" s="69">
        <v>169.285</v>
      </c>
      <c r="AP10" s="69">
        <v>5555.027</v>
      </c>
      <c r="AQ10" s="69">
        <v>216.453</v>
      </c>
      <c r="AR10" s="47"/>
      <c r="AS10" s="54">
        <v>1357.981</v>
      </c>
      <c r="AT10" s="54">
        <v>8270.482</v>
      </c>
      <c r="AU10" s="69">
        <f t="shared" si="10"/>
        <v>86.947717859945683</v>
      </c>
      <c r="AV10" s="76">
        <v>3837.375</v>
      </c>
      <c r="AW10" s="75">
        <v>148346.68</v>
      </c>
      <c r="AX10" s="77"/>
      <c r="AY10" s="75">
        <v>20672.501</v>
      </c>
      <c r="AZ10" s="45"/>
      <c r="BA10" s="78">
        <f t="shared" si="0"/>
        <v>703109676.58793592</v>
      </c>
      <c r="BB10" s="78">
        <f t="shared" si="1"/>
        <v>505696223.45021999</v>
      </c>
      <c r="BC10" s="78">
        <v>294813.53999999998</v>
      </c>
      <c r="BD10" s="78">
        <f t="shared" si="2"/>
        <v>1328315.031</v>
      </c>
      <c r="BE10" s="78">
        <f t="shared" si="3"/>
        <v>25112867.7238</v>
      </c>
      <c r="BF10" s="80"/>
      <c r="BG10" s="78">
        <f t="shared" si="4"/>
        <v>4474624.858953</v>
      </c>
      <c r="BH10" s="79"/>
      <c r="BI10" s="81">
        <v>5.6050000000000004</v>
      </c>
      <c r="BJ10" s="81">
        <v>5.6050000000000004</v>
      </c>
      <c r="BK10" s="79"/>
      <c r="BL10" s="84">
        <v>516759</v>
      </c>
      <c r="BM10" s="84">
        <v>61188</v>
      </c>
      <c r="BN10" s="84">
        <v>3416</v>
      </c>
      <c r="BO10" s="72">
        <v>330</v>
      </c>
      <c r="BP10" s="72">
        <v>519</v>
      </c>
      <c r="BQ10" s="84">
        <v>5565</v>
      </c>
      <c r="BR10" s="72">
        <v>218</v>
      </c>
      <c r="BS10" s="46"/>
      <c r="BT10" s="84">
        <v>1396.385</v>
      </c>
      <c r="BU10" s="84">
        <v>8407.1880000000001</v>
      </c>
      <c r="BV10" s="73">
        <f t="shared" si="11"/>
        <v>79.803571428571431</v>
      </c>
      <c r="BW10" s="84">
        <v>3884.924</v>
      </c>
      <c r="BX10" s="84">
        <v>153824.97899999999</v>
      </c>
      <c r="BY10" s="85"/>
      <c r="BZ10" s="84">
        <v>20676.724999999999</v>
      </c>
      <c r="CA10" s="46"/>
      <c r="CB10" s="78">
        <f t="shared" si="5"/>
        <v>721594516.21500003</v>
      </c>
      <c r="CC10" s="78">
        <f t="shared" si="6"/>
        <v>514419019.34399998</v>
      </c>
      <c r="CD10" s="78">
        <v>272609</v>
      </c>
      <c r="CE10" s="78">
        <f t="shared" si="7"/>
        <v>1282024.92</v>
      </c>
      <c r="CF10" s="78">
        <f t="shared" si="8"/>
        <v>79835164.100999996</v>
      </c>
      <c r="CG10" s="86"/>
      <c r="CH10" s="78">
        <f t="shared" si="9"/>
        <v>4507526.05</v>
      </c>
      <c r="CI10" s="46"/>
      <c r="CJ10" s="83">
        <v>5.6050000000000004</v>
      </c>
      <c r="CK10" s="87">
        <v>5.6050000000000004</v>
      </c>
    </row>
    <row r="11" spans="1:89" ht="14.1" customHeight="1" x14ac:dyDescent="0.2">
      <c r="A11" s="4">
        <v>2002</v>
      </c>
      <c r="B11" s="4">
        <v>6</v>
      </c>
      <c r="C11" s="56">
        <v>1057.9000000000001</v>
      </c>
      <c r="D11" s="56">
        <v>35.619999999999997</v>
      </c>
      <c r="E11" s="56">
        <v>449.52</v>
      </c>
      <c r="F11" s="66">
        <v>79.53</v>
      </c>
      <c r="G11" s="66">
        <v>34.4</v>
      </c>
      <c r="H11" s="69">
        <v>516759</v>
      </c>
      <c r="I11" s="54">
        <v>0</v>
      </c>
      <c r="J11" s="54">
        <v>456</v>
      </c>
      <c r="K11" s="56">
        <v>30.62</v>
      </c>
      <c r="L11" s="58">
        <v>418</v>
      </c>
      <c r="M11" s="60">
        <v>1.0879000000000001</v>
      </c>
      <c r="N11" s="60">
        <v>1.0992</v>
      </c>
      <c r="O11" s="60">
        <v>1.0544</v>
      </c>
      <c r="P11" s="60">
        <v>1.0953999999999999</v>
      </c>
      <c r="Q11" s="62">
        <v>81988.797099999996</v>
      </c>
      <c r="R11" s="56">
        <v>2.56</v>
      </c>
      <c r="S11" s="94">
        <v>3633.89</v>
      </c>
      <c r="T11" s="93">
        <v>1424.58</v>
      </c>
      <c r="U11" s="93">
        <v>768.13699999999994</v>
      </c>
      <c r="V11" s="64">
        <v>3.28</v>
      </c>
      <c r="W11" s="64">
        <v>0.64</v>
      </c>
      <c r="X11" s="64">
        <v>14.17</v>
      </c>
      <c r="Y11" s="65">
        <v>39572.54</v>
      </c>
      <c r="Z11" s="65">
        <v>5764.02</v>
      </c>
      <c r="AA11" s="71">
        <v>3375</v>
      </c>
      <c r="AB11" s="14">
        <v>0</v>
      </c>
      <c r="AC11" s="14">
        <v>17.829999999999998</v>
      </c>
      <c r="AD11" s="14">
        <v>0</v>
      </c>
      <c r="AE11" s="14">
        <v>17.38</v>
      </c>
      <c r="AF11" s="14">
        <v>0</v>
      </c>
      <c r="AG11" s="14">
        <v>12</v>
      </c>
      <c r="AH11" s="52"/>
      <c r="AI11" s="52"/>
      <c r="AJ11" s="46"/>
      <c r="AK11" s="69">
        <v>516921.83299999998</v>
      </c>
      <c r="AL11" s="69">
        <v>61210.012000000002</v>
      </c>
      <c r="AM11" s="69">
        <v>3398.1790000000001</v>
      </c>
      <c r="AN11" s="69">
        <v>346.64</v>
      </c>
      <c r="AO11" s="69">
        <v>905.36400000000003</v>
      </c>
      <c r="AP11" s="69">
        <v>5566.3890000000001</v>
      </c>
      <c r="AQ11" s="69">
        <v>216.49100000000001</v>
      </c>
      <c r="AR11" s="47"/>
      <c r="AS11" s="54">
        <v>1416.8710000000001</v>
      </c>
      <c r="AT11" s="54">
        <v>8505.8469999999998</v>
      </c>
      <c r="AU11" s="69">
        <f t="shared" si="10"/>
        <v>83.263820122483239</v>
      </c>
      <c r="AV11" s="76">
        <v>3939.6039999999998</v>
      </c>
      <c r="AW11" s="75">
        <v>143836.027</v>
      </c>
      <c r="AX11" s="77"/>
      <c r="AY11" s="75">
        <v>21074.538</v>
      </c>
      <c r="AZ11" s="45"/>
      <c r="BA11" s="78">
        <f t="shared" si="0"/>
        <v>732411554.444543</v>
      </c>
      <c r="BB11" s="78">
        <f t="shared" si="1"/>
        <v>520642996.94016403</v>
      </c>
      <c r="BC11" s="78">
        <v>282945.36499999999</v>
      </c>
      <c r="BD11" s="78">
        <f t="shared" si="2"/>
        <v>1365624.3305599999</v>
      </c>
      <c r="BE11" s="78">
        <f t="shared" si="3"/>
        <v>130223960.74882801</v>
      </c>
      <c r="BF11" s="80"/>
      <c r="BG11" s="78">
        <f t="shared" si="4"/>
        <v>4562447.8061580006</v>
      </c>
      <c r="BH11" s="79"/>
      <c r="BI11" s="81">
        <v>5.7309999999999999</v>
      </c>
      <c r="BJ11" s="81">
        <v>5.7309999999999999</v>
      </c>
      <c r="BK11" s="79"/>
      <c r="BL11" s="84">
        <v>517131</v>
      </c>
      <c r="BM11" s="84">
        <v>61237</v>
      </c>
      <c r="BN11" s="84">
        <v>3375</v>
      </c>
      <c r="BO11" s="72">
        <v>337</v>
      </c>
      <c r="BP11" s="72">
        <v>527</v>
      </c>
      <c r="BQ11" s="84">
        <v>5570</v>
      </c>
      <c r="BR11" s="72">
        <v>219</v>
      </c>
      <c r="BS11" s="46"/>
      <c r="BT11" s="84">
        <v>1456.875</v>
      </c>
      <c r="BU11" s="84">
        <v>8610.3240000000005</v>
      </c>
      <c r="BV11" s="73">
        <f t="shared" si="11"/>
        <v>87.009481481481487</v>
      </c>
      <c r="BW11" s="84">
        <v>3943.6109999999999</v>
      </c>
      <c r="BX11" s="84">
        <v>154285.734</v>
      </c>
      <c r="BY11" s="85"/>
      <c r="BZ11" s="84">
        <v>20318.657999999999</v>
      </c>
      <c r="CA11" s="46"/>
      <c r="CB11" s="78">
        <f t="shared" si="5"/>
        <v>753395225.625</v>
      </c>
      <c r="CC11" s="78">
        <f t="shared" si="6"/>
        <v>527270410.78800005</v>
      </c>
      <c r="CD11" s="78">
        <v>293657</v>
      </c>
      <c r="CE11" s="78">
        <f t="shared" si="7"/>
        <v>1328996.9069999999</v>
      </c>
      <c r="CF11" s="78">
        <f t="shared" si="8"/>
        <v>81308581.818000004</v>
      </c>
      <c r="CG11" s="86"/>
      <c r="CH11" s="78">
        <f t="shared" si="9"/>
        <v>4449786.102</v>
      </c>
      <c r="CI11" s="46"/>
      <c r="CJ11" s="83">
        <v>5.7309999999999999</v>
      </c>
      <c r="CK11" s="87">
        <v>5.7309999999999999</v>
      </c>
    </row>
    <row r="12" spans="1:89" ht="14.1" customHeight="1" x14ac:dyDescent="0.2">
      <c r="A12" s="4">
        <v>2002</v>
      </c>
      <c r="B12" s="4">
        <v>7</v>
      </c>
      <c r="C12" s="56">
        <v>1060.06</v>
      </c>
      <c r="D12" s="56">
        <v>35.75</v>
      </c>
      <c r="E12" s="56">
        <v>449.74</v>
      </c>
      <c r="F12" s="66">
        <v>79.52</v>
      </c>
      <c r="G12" s="66">
        <v>34.26</v>
      </c>
      <c r="H12" s="69">
        <v>517131</v>
      </c>
      <c r="I12" s="54">
        <v>0</v>
      </c>
      <c r="J12" s="54">
        <v>491</v>
      </c>
      <c r="K12" s="56">
        <v>30.71</v>
      </c>
      <c r="L12" s="58">
        <v>429</v>
      </c>
      <c r="M12" s="60">
        <v>1.0927</v>
      </c>
      <c r="N12" s="60">
        <v>1.0981000000000001</v>
      </c>
      <c r="O12" s="60">
        <v>1.0583</v>
      </c>
      <c r="P12" s="60">
        <v>1.1000000000000001</v>
      </c>
      <c r="Q12" s="62">
        <v>82070.190900000001</v>
      </c>
      <c r="R12" s="56">
        <v>2.56</v>
      </c>
      <c r="S12" s="94">
        <v>3633.89</v>
      </c>
      <c r="T12" s="93">
        <v>1424.58</v>
      </c>
      <c r="U12" s="93">
        <v>738.41399999999999</v>
      </c>
      <c r="V12" s="64">
        <v>3.28</v>
      </c>
      <c r="W12" s="64">
        <v>0.64</v>
      </c>
      <c r="X12" s="64">
        <v>14.17</v>
      </c>
      <c r="Y12" s="65">
        <v>39722.79</v>
      </c>
      <c r="Z12" s="65">
        <v>5771</v>
      </c>
      <c r="AA12" s="71">
        <v>3409</v>
      </c>
      <c r="AB12" s="14">
        <v>0</v>
      </c>
      <c r="AC12" s="14">
        <v>21.79</v>
      </c>
      <c r="AD12" s="14">
        <v>0</v>
      </c>
      <c r="AE12" s="14">
        <v>19.670000000000002</v>
      </c>
      <c r="AF12" s="14">
        <v>0</v>
      </c>
      <c r="AG12" s="14">
        <v>14</v>
      </c>
      <c r="AH12" s="52"/>
      <c r="AI12" s="52"/>
      <c r="AJ12" s="46"/>
      <c r="AK12" s="69">
        <v>517852.36599999998</v>
      </c>
      <c r="AL12" s="69">
        <v>61318.464999999997</v>
      </c>
      <c r="AM12" s="69">
        <v>3404.9160000000002</v>
      </c>
      <c r="AN12" s="69">
        <v>346.81</v>
      </c>
      <c r="AO12" s="69">
        <v>479.72800000000001</v>
      </c>
      <c r="AP12" s="69">
        <v>5990.9470000000001</v>
      </c>
      <c r="AQ12" s="69">
        <v>217.43700000000001</v>
      </c>
      <c r="AR12" s="47"/>
      <c r="AS12" s="54">
        <v>1458.837</v>
      </c>
      <c r="AT12" s="54">
        <v>8672.48</v>
      </c>
      <c r="AU12" s="69">
        <f t="shared" si="10"/>
        <v>88.652466022656654</v>
      </c>
      <c r="AV12" s="76">
        <v>4000.2159999999999</v>
      </c>
      <c r="AW12" s="75">
        <v>147090.32699999999</v>
      </c>
      <c r="AX12" s="77"/>
      <c r="AY12" s="75">
        <v>20595.339</v>
      </c>
      <c r="AZ12" s="45"/>
      <c r="BA12" s="78">
        <f t="shared" si="0"/>
        <v>755462192.05834198</v>
      </c>
      <c r="BB12" s="78">
        <f t="shared" si="1"/>
        <v>531783161.34319997</v>
      </c>
      <c r="BC12" s="78">
        <v>301854.2</v>
      </c>
      <c r="BD12" s="78">
        <f t="shared" si="2"/>
        <v>1387314.91096</v>
      </c>
      <c r="BE12" s="78">
        <f t="shared" si="3"/>
        <v>70563348.391056001</v>
      </c>
      <c r="BF12" s="80"/>
      <c r="BG12" s="78">
        <f t="shared" si="4"/>
        <v>4478188.7261430006</v>
      </c>
      <c r="BH12" s="79"/>
      <c r="BI12" s="81">
        <v>5.9029999999999996</v>
      </c>
      <c r="BJ12" s="81">
        <v>5.9029999999999996</v>
      </c>
      <c r="BK12" s="79"/>
      <c r="BL12" s="84">
        <v>517766</v>
      </c>
      <c r="BM12" s="84">
        <v>61368</v>
      </c>
      <c r="BN12" s="84">
        <v>3409</v>
      </c>
      <c r="BO12" s="72">
        <v>332</v>
      </c>
      <c r="BP12" s="72">
        <v>545</v>
      </c>
      <c r="BQ12" s="84">
        <v>6027</v>
      </c>
      <c r="BR12" s="72">
        <v>220</v>
      </c>
      <c r="BS12" s="46"/>
      <c r="BT12" s="84">
        <v>1446.588</v>
      </c>
      <c r="BU12" s="84">
        <v>8482.4719999999998</v>
      </c>
      <c r="BV12" s="73">
        <f t="shared" si="11"/>
        <v>88.279847462599008</v>
      </c>
      <c r="BW12" s="84">
        <v>3918.5419999999999</v>
      </c>
      <c r="BX12" s="84">
        <v>139457.53</v>
      </c>
      <c r="BY12" s="85"/>
      <c r="BZ12" s="84">
        <v>20257.945</v>
      </c>
      <c r="CA12" s="46"/>
      <c r="CB12" s="78">
        <f t="shared" si="5"/>
        <v>748994082.40799999</v>
      </c>
      <c r="CC12" s="78">
        <f t="shared" si="6"/>
        <v>520552341.69599998</v>
      </c>
      <c r="CD12" s="78">
        <v>300946</v>
      </c>
      <c r="CE12" s="78">
        <f t="shared" si="7"/>
        <v>1300955.9439999999</v>
      </c>
      <c r="CF12" s="78">
        <f t="shared" si="8"/>
        <v>76004353.849999994</v>
      </c>
      <c r="CG12" s="86"/>
      <c r="CH12" s="78">
        <f t="shared" si="9"/>
        <v>4456747.9000000004</v>
      </c>
      <c r="CI12" s="46"/>
      <c r="CJ12" s="83">
        <v>5.9029999999999996</v>
      </c>
      <c r="CK12" s="87">
        <v>5.9029999999999996</v>
      </c>
    </row>
    <row r="13" spans="1:89" ht="14.1" customHeight="1" x14ac:dyDescent="0.2">
      <c r="A13" s="4">
        <v>2002</v>
      </c>
      <c r="B13" s="4">
        <v>8</v>
      </c>
      <c r="C13" s="56">
        <v>1062.22</v>
      </c>
      <c r="D13" s="56">
        <v>35.869999999999997</v>
      </c>
      <c r="E13" s="56">
        <v>449.54</v>
      </c>
      <c r="F13" s="66">
        <v>79.48</v>
      </c>
      <c r="G13" s="66">
        <v>34.06</v>
      </c>
      <c r="H13" s="69">
        <v>517766</v>
      </c>
      <c r="I13" s="54">
        <v>0</v>
      </c>
      <c r="J13" s="54">
        <v>516</v>
      </c>
      <c r="K13" s="56">
        <v>29.52</v>
      </c>
      <c r="L13" s="58">
        <v>407</v>
      </c>
      <c r="M13" s="60">
        <v>1.0972</v>
      </c>
      <c r="N13" s="60">
        <v>1.1071</v>
      </c>
      <c r="O13" s="60">
        <v>1.0620000000000001</v>
      </c>
      <c r="P13" s="60">
        <v>1.1041000000000001</v>
      </c>
      <c r="Q13" s="62">
        <v>82206.577600000004</v>
      </c>
      <c r="R13" s="56">
        <v>2.56</v>
      </c>
      <c r="S13" s="94">
        <v>3633.89</v>
      </c>
      <c r="T13" s="93">
        <v>1424.58</v>
      </c>
      <c r="U13" s="93">
        <v>734.41700000000003</v>
      </c>
      <c r="V13" s="64">
        <v>3.28</v>
      </c>
      <c r="W13" s="64">
        <v>0.64</v>
      </c>
      <c r="X13" s="64">
        <v>14.17</v>
      </c>
      <c r="Y13" s="65">
        <v>39855.699999999997</v>
      </c>
      <c r="Z13" s="65">
        <v>5774.63</v>
      </c>
      <c r="AA13" s="71">
        <v>3417</v>
      </c>
      <c r="AB13" s="14">
        <v>0</v>
      </c>
      <c r="AC13" s="14">
        <v>18.829999999999998</v>
      </c>
      <c r="AD13" s="14">
        <v>0</v>
      </c>
      <c r="AE13" s="14">
        <v>18.13</v>
      </c>
      <c r="AF13" s="14">
        <v>0</v>
      </c>
      <c r="AG13" s="14">
        <v>11</v>
      </c>
      <c r="AH13" s="52"/>
      <c r="AI13" s="52"/>
      <c r="AJ13" s="46"/>
      <c r="AK13" s="69">
        <v>518432.20699999999</v>
      </c>
      <c r="AL13" s="69">
        <v>61463.489000000001</v>
      </c>
      <c r="AM13" s="69">
        <v>3410.9589999999998</v>
      </c>
      <c r="AN13" s="69">
        <v>346.65600000000001</v>
      </c>
      <c r="AO13" s="69">
        <v>739.07899999999995</v>
      </c>
      <c r="AP13" s="69">
        <v>6002.308</v>
      </c>
      <c r="AQ13" s="69">
        <v>218.40600000000001</v>
      </c>
      <c r="AR13" s="47"/>
      <c r="AS13" s="54">
        <v>1478.8789999999999</v>
      </c>
      <c r="AT13" s="54">
        <v>8622.0139999999992</v>
      </c>
      <c r="AU13" s="69">
        <f t="shared" si="10"/>
        <v>89.658345057797533</v>
      </c>
      <c r="AV13" s="76">
        <v>3983.098</v>
      </c>
      <c r="AW13" s="75">
        <v>137124.19</v>
      </c>
      <c r="AX13" s="77"/>
      <c r="AY13" s="75">
        <v>20365.953000000001</v>
      </c>
      <c r="AZ13" s="45"/>
      <c r="BA13" s="78">
        <f t="shared" si="0"/>
        <v>766698503.85595298</v>
      </c>
      <c r="BB13" s="78">
        <f t="shared" si="1"/>
        <v>529939062.64684594</v>
      </c>
      <c r="BC13" s="78">
        <v>305820.93900000001</v>
      </c>
      <c r="BD13" s="78">
        <f t="shared" si="2"/>
        <v>1380764.8202879999</v>
      </c>
      <c r="BE13" s="78">
        <f t="shared" si="3"/>
        <v>101345609.22101</v>
      </c>
      <c r="BF13" s="80"/>
      <c r="BG13" s="78">
        <f t="shared" si="4"/>
        <v>4448046.3309180001</v>
      </c>
      <c r="BH13" s="79"/>
      <c r="BI13" s="81">
        <v>5.6520000000000001</v>
      </c>
      <c r="BJ13" s="81">
        <v>5.6520000000000001</v>
      </c>
      <c r="BK13" s="79"/>
      <c r="BL13" s="84">
        <v>518241</v>
      </c>
      <c r="BM13" s="84">
        <v>61418</v>
      </c>
      <c r="BN13" s="84">
        <v>3417</v>
      </c>
      <c r="BO13" s="72">
        <v>331</v>
      </c>
      <c r="BP13" s="72">
        <v>560</v>
      </c>
      <c r="BQ13" s="84">
        <v>6040</v>
      </c>
      <c r="BR13" s="72">
        <v>219</v>
      </c>
      <c r="BS13" s="46"/>
      <c r="BT13" s="84">
        <v>1523.55</v>
      </c>
      <c r="BU13" s="84">
        <v>8590.7829999999994</v>
      </c>
      <c r="BV13" s="73">
        <f t="shared" si="11"/>
        <v>83.514193737196365</v>
      </c>
      <c r="BW13" s="84">
        <v>4033.5590000000002</v>
      </c>
      <c r="BX13" s="84">
        <v>145002.22899999999</v>
      </c>
      <c r="BY13" s="85"/>
      <c r="BZ13" s="84">
        <v>20353.79</v>
      </c>
      <c r="CA13" s="46"/>
      <c r="CB13" s="78">
        <f t="shared" si="5"/>
        <v>789566075.54999995</v>
      </c>
      <c r="CC13" s="78">
        <f t="shared" si="6"/>
        <v>527628710.29399997</v>
      </c>
      <c r="CD13" s="78">
        <v>285368</v>
      </c>
      <c r="CE13" s="78">
        <f t="shared" si="7"/>
        <v>1335108.0290000001</v>
      </c>
      <c r="CF13" s="78">
        <f t="shared" si="8"/>
        <v>81201248.239999995</v>
      </c>
      <c r="CG13" s="86"/>
      <c r="CH13" s="78">
        <f t="shared" si="9"/>
        <v>4457480.01</v>
      </c>
      <c r="CI13" s="46"/>
      <c r="CJ13" s="83">
        <v>5.6520000000000001</v>
      </c>
      <c r="CK13" s="87">
        <v>5.6520000000000001</v>
      </c>
    </row>
    <row r="14" spans="1:89" ht="14.1" customHeight="1" x14ac:dyDescent="0.2">
      <c r="A14" s="4">
        <v>2002</v>
      </c>
      <c r="B14" s="4">
        <v>9</v>
      </c>
      <c r="C14" s="56">
        <v>1064.3800000000001</v>
      </c>
      <c r="D14" s="56">
        <v>35.979999999999997</v>
      </c>
      <c r="E14" s="56">
        <v>449</v>
      </c>
      <c r="F14" s="66">
        <v>79.430000000000007</v>
      </c>
      <c r="G14" s="66">
        <v>33.83</v>
      </c>
      <c r="H14" s="69">
        <v>518241</v>
      </c>
      <c r="I14" s="54">
        <v>0</v>
      </c>
      <c r="J14" s="54">
        <v>520</v>
      </c>
      <c r="K14" s="56">
        <v>30.57</v>
      </c>
      <c r="L14" s="58">
        <v>366</v>
      </c>
      <c r="M14" s="60">
        <v>1.1015999999999999</v>
      </c>
      <c r="N14" s="60">
        <v>1.1096999999999999</v>
      </c>
      <c r="O14" s="60">
        <v>1.0650999999999999</v>
      </c>
      <c r="P14" s="60">
        <v>1.1089</v>
      </c>
      <c r="Q14" s="62">
        <v>82369.117299999998</v>
      </c>
      <c r="R14" s="56">
        <v>2.56</v>
      </c>
      <c r="S14" s="94">
        <v>3633.89</v>
      </c>
      <c r="T14" s="93">
        <v>1424.58</v>
      </c>
      <c r="U14" s="93">
        <v>756.84199999999998</v>
      </c>
      <c r="V14" s="64">
        <v>3.28</v>
      </c>
      <c r="W14" s="64">
        <v>0.64</v>
      </c>
      <c r="X14" s="64">
        <v>14.17</v>
      </c>
      <c r="Y14" s="65">
        <v>39968.97</v>
      </c>
      <c r="Z14" s="65">
        <v>5775.51</v>
      </c>
      <c r="AA14" s="71">
        <v>3414</v>
      </c>
      <c r="AB14" s="14">
        <v>0</v>
      </c>
      <c r="AC14" s="14">
        <v>16.88</v>
      </c>
      <c r="AD14" s="14">
        <v>0</v>
      </c>
      <c r="AE14" s="14">
        <v>17.670000000000002</v>
      </c>
      <c r="AF14" s="14">
        <v>0</v>
      </c>
      <c r="AG14" s="14">
        <v>7</v>
      </c>
      <c r="AH14" s="52"/>
      <c r="AI14" s="52"/>
      <c r="AJ14" s="46"/>
      <c r="AK14" s="69">
        <v>519121.03200000001</v>
      </c>
      <c r="AL14" s="69">
        <v>61583.930999999997</v>
      </c>
      <c r="AM14" s="69">
        <v>3416.3580000000002</v>
      </c>
      <c r="AN14" s="69">
        <v>346.23500000000001</v>
      </c>
      <c r="AO14" s="69">
        <v>596.23099999999999</v>
      </c>
      <c r="AP14" s="69">
        <v>6013.67</v>
      </c>
      <c r="AQ14" s="69">
        <v>217.50200000000001</v>
      </c>
      <c r="AR14" s="47"/>
      <c r="AS14" s="54">
        <v>1522.9159999999999</v>
      </c>
      <c r="AT14" s="54">
        <v>8781.7090000000007</v>
      </c>
      <c r="AU14" s="69">
        <f t="shared" si="10"/>
        <v>86.05565605243946</v>
      </c>
      <c r="AV14" s="76">
        <v>4039.201</v>
      </c>
      <c r="AW14" s="75">
        <v>145448.93400000001</v>
      </c>
      <c r="AX14" s="77"/>
      <c r="AY14" s="75">
        <v>20984.098999999998</v>
      </c>
      <c r="AZ14" s="45"/>
      <c r="BA14" s="78">
        <f t="shared" si="0"/>
        <v>790577725.56931198</v>
      </c>
      <c r="BB14" s="78">
        <f t="shared" si="1"/>
        <v>540812161.11807907</v>
      </c>
      <c r="BC14" s="78">
        <v>293996.929</v>
      </c>
      <c r="BD14" s="78">
        <f t="shared" si="2"/>
        <v>1398512.7582350001</v>
      </c>
      <c r="BE14" s="78">
        <f t="shared" si="3"/>
        <v>86721163.367753997</v>
      </c>
      <c r="BF14" s="80"/>
      <c r="BG14" s="78">
        <f t="shared" si="4"/>
        <v>4564083.5006980002</v>
      </c>
      <c r="BH14" s="79"/>
      <c r="BI14" s="81">
        <v>5.65</v>
      </c>
      <c r="BJ14" s="81">
        <v>5.65</v>
      </c>
      <c r="BK14" s="79"/>
      <c r="BL14" s="84">
        <v>519191</v>
      </c>
      <c r="BM14" s="84">
        <v>61489</v>
      </c>
      <c r="BN14" s="84">
        <v>3414</v>
      </c>
      <c r="BO14" s="72">
        <v>337</v>
      </c>
      <c r="BP14" s="72">
        <v>569</v>
      </c>
      <c r="BQ14" s="84">
        <v>6062</v>
      </c>
      <c r="BR14" s="72">
        <v>223</v>
      </c>
      <c r="BS14" s="46"/>
      <c r="BT14" s="84">
        <v>1523.2739999999999</v>
      </c>
      <c r="BU14" s="84">
        <v>8678.8160000000007</v>
      </c>
      <c r="BV14" s="73">
        <f t="shared" si="11"/>
        <v>91.915055653192738</v>
      </c>
      <c r="BW14" s="84">
        <v>4042.3319999999999</v>
      </c>
      <c r="BX14" s="84">
        <v>143170.43100000001</v>
      </c>
      <c r="BY14" s="85"/>
      <c r="BZ14" s="84">
        <v>20889.843000000001</v>
      </c>
      <c r="CA14" s="46"/>
      <c r="CB14" s="78">
        <f t="shared" si="5"/>
        <v>790870151.33399999</v>
      </c>
      <c r="CC14" s="78">
        <f t="shared" si="6"/>
        <v>533651717.02400005</v>
      </c>
      <c r="CD14" s="78">
        <v>313798</v>
      </c>
      <c r="CE14" s="78">
        <f t="shared" si="7"/>
        <v>1362265.8839999998</v>
      </c>
      <c r="CF14" s="78">
        <f t="shared" si="8"/>
        <v>81463975.239000008</v>
      </c>
      <c r="CG14" s="86"/>
      <c r="CH14" s="78">
        <f t="shared" si="9"/>
        <v>4658434.9890000001</v>
      </c>
      <c r="CI14" s="46"/>
      <c r="CJ14" s="83">
        <v>5.65</v>
      </c>
      <c r="CK14" s="87">
        <v>5.65</v>
      </c>
    </row>
    <row r="15" spans="1:89" ht="14.1" customHeight="1" x14ac:dyDescent="0.2">
      <c r="A15" s="4">
        <v>2002</v>
      </c>
      <c r="B15" s="4">
        <v>10</v>
      </c>
      <c r="C15" s="56">
        <v>1066.54</v>
      </c>
      <c r="D15" s="56">
        <v>36.08</v>
      </c>
      <c r="E15" s="56">
        <v>448.18</v>
      </c>
      <c r="F15" s="66">
        <v>79.37</v>
      </c>
      <c r="G15" s="66">
        <v>33.56</v>
      </c>
      <c r="H15" s="69">
        <v>519191</v>
      </c>
      <c r="I15" s="54">
        <v>0</v>
      </c>
      <c r="J15" s="54">
        <v>505</v>
      </c>
      <c r="K15" s="56">
        <v>30.95</v>
      </c>
      <c r="L15" s="58">
        <v>356</v>
      </c>
      <c r="M15" s="60">
        <v>1.1083000000000001</v>
      </c>
      <c r="N15" s="60">
        <v>1.1177999999999999</v>
      </c>
      <c r="O15" s="60">
        <v>1.0701000000000001</v>
      </c>
      <c r="P15" s="60">
        <v>1.1153</v>
      </c>
      <c r="Q15" s="62">
        <v>82520.876199999999</v>
      </c>
      <c r="R15" s="56">
        <v>2.56</v>
      </c>
      <c r="S15" s="94">
        <v>3633.89</v>
      </c>
      <c r="T15" s="93">
        <v>1424.58</v>
      </c>
      <c r="U15" s="93">
        <v>787.08299999999997</v>
      </c>
      <c r="V15" s="64">
        <v>3.28</v>
      </c>
      <c r="W15" s="64">
        <v>0.64</v>
      </c>
      <c r="X15" s="64">
        <v>14.17</v>
      </c>
      <c r="Y15" s="65">
        <v>40067.040000000001</v>
      </c>
      <c r="Z15" s="65">
        <v>5774.53</v>
      </c>
      <c r="AA15" s="71">
        <v>3455</v>
      </c>
      <c r="AB15" s="14">
        <v>0</v>
      </c>
      <c r="AC15" s="14">
        <v>17.5</v>
      </c>
      <c r="AD15" s="14">
        <v>0</v>
      </c>
      <c r="AE15" s="14">
        <v>16.54</v>
      </c>
      <c r="AF15" s="14">
        <v>0</v>
      </c>
      <c r="AG15" s="14">
        <v>12</v>
      </c>
      <c r="AH15" s="52"/>
      <c r="AI15" s="52"/>
      <c r="AJ15" s="46"/>
      <c r="AK15" s="69">
        <v>520301.902</v>
      </c>
      <c r="AL15" s="69">
        <v>61529.711000000003</v>
      </c>
      <c r="AM15" s="69">
        <v>3421.3609999999999</v>
      </c>
      <c r="AN15" s="69">
        <v>345.60500000000002</v>
      </c>
      <c r="AO15" s="69">
        <v>685.00099999999998</v>
      </c>
      <c r="AP15" s="69">
        <v>6025.0309999999999</v>
      </c>
      <c r="AQ15" s="69">
        <v>221.24</v>
      </c>
      <c r="AR15" s="47"/>
      <c r="AS15" s="54">
        <v>1451.7529999999999</v>
      </c>
      <c r="AT15" s="54">
        <v>8762.6769999999997</v>
      </c>
      <c r="AU15" s="69">
        <f t="shared" si="10"/>
        <v>90.852769409600441</v>
      </c>
      <c r="AV15" s="76">
        <v>4009.7820000000002</v>
      </c>
      <c r="AW15" s="75">
        <v>139343.26</v>
      </c>
      <c r="AX15" s="77"/>
      <c r="AY15" s="75">
        <v>21263.02</v>
      </c>
      <c r="AZ15" s="45"/>
      <c r="BA15" s="78">
        <f t="shared" si="0"/>
        <v>755349847.13420594</v>
      </c>
      <c r="BB15" s="78">
        <f t="shared" si="1"/>
        <v>539164983.39634705</v>
      </c>
      <c r="BC15" s="78">
        <v>310840.12199999997</v>
      </c>
      <c r="BD15" s="78">
        <f t="shared" si="2"/>
        <v>1385800.7081100002</v>
      </c>
      <c r="BE15" s="78">
        <f t="shared" si="3"/>
        <v>95450272.443259999</v>
      </c>
      <c r="BF15" s="80"/>
      <c r="BG15" s="78">
        <f t="shared" si="4"/>
        <v>4704230.5448000003</v>
      </c>
      <c r="BH15" s="79"/>
      <c r="BI15" s="81">
        <v>5.3579999999999997</v>
      </c>
      <c r="BJ15" s="81">
        <v>5.3579999999999997</v>
      </c>
      <c r="BK15" s="79"/>
      <c r="BL15" s="84">
        <v>520239</v>
      </c>
      <c r="BM15" s="84">
        <v>61590</v>
      </c>
      <c r="BN15" s="84">
        <v>3455</v>
      </c>
      <c r="BO15" s="72">
        <v>351</v>
      </c>
      <c r="BP15" s="72">
        <v>600</v>
      </c>
      <c r="BQ15" s="84">
        <v>6091</v>
      </c>
      <c r="BR15" s="72">
        <v>222</v>
      </c>
      <c r="BS15" s="46"/>
      <c r="BT15" s="84">
        <v>1505.4290000000001</v>
      </c>
      <c r="BU15" s="84">
        <v>8732.24</v>
      </c>
      <c r="BV15" s="73">
        <f t="shared" si="11"/>
        <v>86.834732272069459</v>
      </c>
      <c r="BW15" s="84">
        <v>4203.4639999999999</v>
      </c>
      <c r="BX15" s="84">
        <v>138092.37299999999</v>
      </c>
      <c r="BY15" s="85"/>
      <c r="BZ15" s="84">
        <v>20735.77</v>
      </c>
      <c r="CA15" s="46"/>
      <c r="CB15" s="78">
        <f t="shared" si="5"/>
        <v>783182877.53100002</v>
      </c>
      <c r="CC15" s="78">
        <f t="shared" si="6"/>
        <v>537818661.60000002</v>
      </c>
      <c r="CD15" s="78">
        <v>300014</v>
      </c>
      <c r="CE15" s="78">
        <f t="shared" si="7"/>
        <v>1475415.8640000001</v>
      </c>
      <c r="CF15" s="78">
        <f t="shared" si="8"/>
        <v>82855423.799999997</v>
      </c>
      <c r="CG15" s="86"/>
      <c r="CH15" s="78">
        <f t="shared" si="9"/>
        <v>4603340.9400000004</v>
      </c>
      <c r="CI15" s="46"/>
      <c r="CJ15" s="83">
        <v>5.3579999999999997</v>
      </c>
      <c r="CK15" s="87">
        <v>5.3579999999999997</v>
      </c>
    </row>
    <row r="16" spans="1:89" ht="14.1" customHeight="1" x14ac:dyDescent="0.2">
      <c r="A16" s="4">
        <v>2002</v>
      </c>
      <c r="B16" s="4">
        <v>11</v>
      </c>
      <c r="C16" s="56">
        <v>1068.69</v>
      </c>
      <c r="D16" s="56">
        <v>36.18</v>
      </c>
      <c r="E16" s="56">
        <v>447.16</v>
      </c>
      <c r="F16" s="66">
        <v>79.3</v>
      </c>
      <c r="G16" s="66">
        <v>33.28</v>
      </c>
      <c r="H16" s="69">
        <v>520239</v>
      </c>
      <c r="I16" s="54">
        <v>16</v>
      </c>
      <c r="J16" s="54">
        <v>277</v>
      </c>
      <c r="K16" s="56">
        <v>29.48</v>
      </c>
      <c r="L16" s="58">
        <v>324</v>
      </c>
      <c r="M16" s="60">
        <v>1.1117999999999999</v>
      </c>
      <c r="N16" s="60">
        <v>1.1281000000000001</v>
      </c>
      <c r="O16" s="60">
        <v>1.0726</v>
      </c>
      <c r="P16" s="60">
        <v>1.1181000000000001</v>
      </c>
      <c r="Q16" s="62">
        <v>82620.606</v>
      </c>
      <c r="R16" s="56">
        <v>2.56</v>
      </c>
      <c r="S16" s="94">
        <v>3633.89</v>
      </c>
      <c r="T16" s="93">
        <v>1424.58</v>
      </c>
      <c r="U16" s="93">
        <v>816.471</v>
      </c>
      <c r="V16" s="64">
        <v>3.28</v>
      </c>
      <c r="W16" s="64">
        <v>0.64</v>
      </c>
      <c r="X16" s="64">
        <v>14.17</v>
      </c>
      <c r="Y16" s="65">
        <v>40152.32</v>
      </c>
      <c r="Z16" s="65">
        <v>5772.5</v>
      </c>
      <c r="AA16" s="71">
        <v>3487</v>
      </c>
      <c r="AB16" s="14">
        <v>0</v>
      </c>
      <c r="AC16" s="14">
        <v>12.29</v>
      </c>
      <c r="AD16" s="14">
        <v>0</v>
      </c>
      <c r="AE16" s="14">
        <v>11.58</v>
      </c>
      <c r="AF16" s="14">
        <v>0</v>
      </c>
      <c r="AG16" s="14">
        <v>2</v>
      </c>
      <c r="AH16" s="52"/>
      <c r="AI16" s="52"/>
      <c r="AJ16" s="46"/>
      <c r="AK16" s="69">
        <v>521829.19900000002</v>
      </c>
      <c r="AL16" s="69">
        <v>61733.946000000004</v>
      </c>
      <c r="AM16" s="69">
        <v>3426.1660000000002</v>
      </c>
      <c r="AN16" s="69">
        <v>344.822</v>
      </c>
      <c r="AO16" s="69">
        <v>651.22799999999995</v>
      </c>
      <c r="AP16" s="69">
        <v>6036.393</v>
      </c>
      <c r="AQ16" s="69">
        <v>220.34700000000001</v>
      </c>
      <c r="AR16" s="47"/>
      <c r="AS16" s="54">
        <v>1084.6420000000001</v>
      </c>
      <c r="AT16" s="54">
        <v>7571.9</v>
      </c>
      <c r="AU16" s="69">
        <f t="shared" si="10"/>
        <v>77.203700287726875</v>
      </c>
      <c r="AV16" s="76">
        <v>3711.681</v>
      </c>
      <c r="AW16" s="75">
        <v>133178.40100000001</v>
      </c>
      <c r="AX16" s="77"/>
      <c r="AY16" s="75">
        <v>20798.967000000001</v>
      </c>
      <c r="AZ16" s="45"/>
      <c r="BA16" s="78">
        <f t="shared" si="0"/>
        <v>565997866.06175804</v>
      </c>
      <c r="BB16" s="78">
        <f t="shared" si="1"/>
        <v>467443265.71740001</v>
      </c>
      <c r="BC16" s="78">
        <v>264512.69300000003</v>
      </c>
      <c r="BD16" s="78">
        <f t="shared" si="2"/>
        <v>1279869.265782</v>
      </c>
      <c r="BE16" s="78">
        <f t="shared" si="3"/>
        <v>86729503.726428002</v>
      </c>
      <c r="BF16" s="80"/>
      <c r="BG16" s="78">
        <f t="shared" si="4"/>
        <v>4582989.9815490004</v>
      </c>
      <c r="BH16" s="79"/>
      <c r="BI16" s="81">
        <v>4.78</v>
      </c>
      <c r="BJ16" s="81">
        <v>4.78</v>
      </c>
      <c r="BK16" s="79"/>
      <c r="BL16" s="84">
        <v>522138</v>
      </c>
      <c r="BM16" s="84">
        <v>61651</v>
      </c>
      <c r="BN16" s="84">
        <v>3487</v>
      </c>
      <c r="BO16" s="72">
        <v>355</v>
      </c>
      <c r="BP16" s="72">
        <v>607</v>
      </c>
      <c r="BQ16" s="84">
        <v>6120</v>
      </c>
      <c r="BR16" s="72">
        <v>220</v>
      </c>
      <c r="BS16" s="46"/>
      <c r="BT16" s="84">
        <v>1125.49</v>
      </c>
      <c r="BU16" s="84">
        <v>7600.857</v>
      </c>
      <c r="BV16" s="73">
        <f t="shared" si="11"/>
        <v>80.475193576139944</v>
      </c>
      <c r="BW16" s="84">
        <v>3681.0509999999999</v>
      </c>
      <c r="BX16" s="84">
        <v>126207.288</v>
      </c>
      <c r="BY16" s="85"/>
      <c r="BZ16" s="84">
        <v>21569.677</v>
      </c>
      <c r="CA16" s="46"/>
      <c r="CB16" s="78">
        <f t="shared" si="5"/>
        <v>587661097.62</v>
      </c>
      <c r="CC16" s="78">
        <f t="shared" si="6"/>
        <v>468600434.90700001</v>
      </c>
      <c r="CD16" s="78">
        <v>280617</v>
      </c>
      <c r="CE16" s="78">
        <f t="shared" si="7"/>
        <v>1306773.105</v>
      </c>
      <c r="CF16" s="78">
        <f t="shared" si="8"/>
        <v>76607823.816</v>
      </c>
      <c r="CG16" s="86"/>
      <c r="CH16" s="78">
        <f t="shared" si="9"/>
        <v>4745328.9399999995</v>
      </c>
      <c r="CI16" s="46"/>
      <c r="CJ16" s="83">
        <v>4.78</v>
      </c>
      <c r="CK16" s="87">
        <v>4.78</v>
      </c>
    </row>
    <row r="17" spans="1:89" ht="14.1" customHeight="1" x14ac:dyDescent="0.2">
      <c r="A17" s="4">
        <v>2002</v>
      </c>
      <c r="B17" s="4">
        <v>12</v>
      </c>
      <c r="C17" s="56">
        <v>1070.8499999999999</v>
      </c>
      <c r="D17" s="56">
        <v>36.28</v>
      </c>
      <c r="E17" s="56">
        <v>446.03</v>
      </c>
      <c r="F17" s="66">
        <v>79.22</v>
      </c>
      <c r="G17" s="66">
        <v>32.979999999999997</v>
      </c>
      <c r="H17" s="69">
        <v>522138</v>
      </c>
      <c r="I17" s="54">
        <v>151</v>
      </c>
      <c r="J17" s="54">
        <v>49</v>
      </c>
      <c r="K17" s="56">
        <v>32.520000000000003</v>
      </c>
      <c r="L17" s="58">
        <v>318</v>
      </c>
      <c r="M17" s="60">
        <v>1.1165</v>
      </c>
      <c r="N17" s="60">
        <v>1.1308</v>
      </c>
      <c r="O17" s="60">
        <v>1.0755999999999999</v>
      </c>
      <c r="P17" s="60">
        <v>1.1224000000000001</v>
      </c>
      <c r="Q17" s="62">
        <v>82654.579599999997</v>
      </c>
      <c r="R17" s="56">
        <v>2.56</v>
      </c>
      <c r="S17" s="94">
        <v>3633.89</v>
      </c>
      <c r="T17" s="93">
        <v>1424.58</v>
      </c>
      <c r="U17" s="93">
        <v>850.38499999999999</v>
      </c>
      <c r="V17" s="64">
        <v>3.28</v>
      </c>
      <c r="W17" s="64">
        <v>0.64</v>
      </c>
      <c r="X17" s="64">
        <v>14.17</v>
      </c>
      <c r="Y17" s="65">
        <v>40226.959999999999</v>
      </c>
      <c r="Z17" s="65">
        <v>5770.23</v>
      </c>
      <c r="AA17" s="71">
        <v>3542</v>
      </c>
      <c r="AB17" s="14">
        <v>13.96</v>
      </c>
      <c r="AC17" s="14">
        <v>0</v>
      </c>
      <c r="AD17" s="14">
        <v>16.75</v>
      </c>
      <c r="AE17" s="14">
        <v>0</v>
      </c>
      <c r="AF17" s="14">
        <v>5</v>
      </c>
      <c r="AG17" s="14">
        <v>0</v>
      </c>
      <c r="AH17" s="52"/>
      <c r="AI17" s="52"/>
      <c r="AJ17" s="46"/>
      <c r="AK17" s="69">
        <v>523415.28100000002</v>
      </c>
      <c r="AL17" s="69">
        <v>61789.603999999999</v>
      </c>
      <c r="AM17" s="69">
        <v>3431.0210000000002</v>
      </c>
      <c r="AN17" s="69">
        <v>343.947</v>
      </c>
      <c r="AO17" s="69">
        <v>675.06399999999996</v>
      </c>
      <c r="AP17" s="69">
        <v>6047.7539999999999</v>
      </c>
      <c r="AQ17" s="69">
        <v>218.5</v>
      </c>
      <c r="AR17" s="47"/>
      <c r="AS17" s="54">
        <v>1099.1610000000001</v>
      </c>
      <c r="AT17" s="54">
        <v>7184.1120000000001</v>
      </c>
      <c r="AU17" s="69">
        <f t="shared" si="10"/>
        <v>78.805544472039074</v>
      </c>
      <c r="AV17" s="76">
        <v>3332.0259999999998</v>
      </c>
      <c r="AW17" s="75">
        <v>125633.33900000001</v>
      </c>
      <c r="AX17" s="77"/>
      <c r="AY17" s="75">
        <v>22445.222000000002</v>
      </c>
      <c r="AZ17" s="45"/>
      <c r="BA17" s="78">
        <f t="shared" si="0"/>
        <v>575317663.67924106</v>
      </c>
      <c r="BB17" s="78">
        <f t="shared" si="1"/>
        <v>443903435.571648</v>
      </c>
      <c r="BC17" s="78">
        <v>270383.478</v>
      </c>
      <c r="BD17" s="78">
        <f t="shared" si="2"/>
        <v>1146040.346622</v>
      </c>
      <c r="BE17" s="78">
        <f t="shared" si="3"/>
        <v>84810544.358695999</v>
      </c>
      <c r="BF17" s="80"/>
      <c r="BG17" s="78">
        <f t="shared" si="4"/>
        <v>4904281.0070000002</v>
      </c>
      <c r="BH17" s="79"/>
      <c r="BI17" s="81">
        <v>4.782</v>
      </c>
      <c r="BJ17" s="81">
        <v>4.782</v>
      </c>
      <c r="BK17" s="79"/>
      <c r="BL17" s="84">
        <v>524378</v>
      </c>
      <c r="BM17" s="84">
        <v>61752</v>
      </c>
      <c r="BN17" s="84">
        <v>3542</v>
      </c>
      <c r="BO17" s="72">
        <v>362</v>
      </c>
      <c r="BP17" s="72">
        <v>626</v>
      </c>
      <c r="BQ17" s="84">
        <v>6131</v>
      </c>
      <c r="BR17" s="72">
        <v>220</v>
      </c>
      <c r="BS17" s="46"/>
      <c r="BT17" s="84">
        <v>1072.8489999999999</v>
      </c>
      <c r="BU17" s="84">
        <v>6978.7820000000002</v>
      </c>
      <c r="BV17" s="73">
        <f t="shared" si="11"/>
        <v>65.742236024844715</v>
      </c>
      <c r="BW17" s="84">
        <v>3115.2429999999999</v>
      </c>
      <c r="BX17" s="84">
        <v>113959.93799999999</v>
      </c>
      <c r="BY17" s="85"/>
      <c r="BZ17" s="84">
        <v>22164.409</v>
      </c>
      <c r="CA17" s="46"/>
      <c r="CB17" s="78">
        <f t="shared" si="5"/>
        <v>562578412.92199993</v>
      </c>
      <c r="CC17" s="78">
        <f t="shared" si="6"/>
        <v>430953746.06400001</v>
      </c>
      <c r="CD17" s="78">
        <v>232859</v>
      </c>
      <c r="CE17" s="78">
        <f t="shared" si="7"/>
        <v>1127717.966</v>
      </c>
      <c r="CF17" s="78">
        <f t="shared" si="8"/>
        <v>71338921.187999994</v>
      </c>
      <c r="CG17" s="86"/>
      <c r="CH17" s="78">
        <f t="shared" si="9"/>
        <v>4876169.9799999995</v>
      </c>
      <c r="CI17" s="46"/>
      <c r="CJ17" s="83">
        <v>4.782</v>
      </c>
      <c r="CK17" s="87">
        <v>4.782</v>
      </c>
    </row>
    <row r="18" spans="1:89" ht="14.1" customHeight="1" x14ac:dyDescent="0.2">
      <c r="A18" s="4">
        <v>2003</v>
      </c>
      <c r="B18" s="4">
        <v>1</v>
      </c>
      <c r="C18" s="56">
        <v>1073.01</v>
      </c>
      <c r="D18" s="56">
        <v>36.380000000000003</v>
      </c>
      <c r="E18" s="56">
        <v>444.83</v>
      </c>
      <c r="F18" s="66">
        <v>79.13</v>
      </c>
      <c r="G18" s="66">
        <v>32.68</v>
      </c>
      <c r="H18" s="69">
        <v>524378</v>
      </c>
      <c r="I18" s="54">
        <v>259</v>
      </c>
      <c r="J18" s="54">
        <v>14</v>
      </c>
      <c r="K18" s="56">
        <v>31.29</v>
      </c>
      <c r="L18" s="58">
        <v>326</v>
      </c>
      <c r="M18" s="60">
        <v>1.1234</v>
      </c>
      <c r="N18" s="60">
        <v>1.1380999999999999</v>
      </c>
      <c r="O18" s="60">
        <v>1.0789</v>
      </c>
      <c r="P18" s="60">
        <v>1.1299999999999999</v>
      </c>
      <c r="Q18" s="62">
        <v>82699.144499999995</v>
      </c>
      <c r="R18" s="56">
        <v>2.56</v>
      </c>
      <c r="S18" s="94">
        <v>3663.81</v>
      </c>
      <c r="T18" s="93">
        <v>1430.28</v>
      </c>
      <c r="U18" s="93">
        <v>874.26300000000003</v>
      </c>
      <c r="V18" s="64">
        <v>3.26</v>
      </c>
      <c r="W18" s="64">
        <v>0.64</v>
      </c>
      <c r="X18" s="64">
        <v>14.15</v>
      </c>
      <c r="Y18" s="65">
        <v>40294.339999999997</v>
      </c>
      <c r="Z18" s="65">
        <v>5768.5</v>
      </c>
      <c r="AA18" s="71">
        <v>3527</v>
      </c>
      <c r="AB18" s="14">
        <v>28.54</v>
      </c>
      <c r="AC18" s="14">
        <v>0</v>
      </c>
      <c r="AD18" s="14">
        <v>10.88</v>
      </c>
      <c r="AE18" s="14">
        <v>0</v>
      </c>
      <c r="AF18" s="14">
        <v>22</v>
      </c>
      <c r="AG18" s="14">
        <v>0</v>
      </c>
      <c r="AH18" s="52"/>
      <c r="AI18" s="52"/>
      <c r="AJ18" s="46"/>
      <c r="AK18" s="69">
        <v>526263.60900000005</v>
      </c>
      <c r="AL18" s="69">
        <v>61948.067000000003</v>
      </c>
      <c r="AM18" s="69">
        <v>3436.1729999999998</v>
      </c>
      <c r="AN18" s="69">
        <v>343.02199999999999</v>
      </c>
      <c r="AO18" s="69">
        <v>672.23699999999997</v>
      </c>
      <c r="AP18" s="69">
        <v>6059.116</v>
      </c>
      <c r="AQ18" s="69">
        <v>218.53800000000001</v>
      </c>
      <c r="AR18" s="47"/>
      <c r="AS18" s="54">
        <v>1350.915</v>
      </c>
      <c r="AT18" s="54">
        <v>7022.683</v>
      </c>
      <c r="AU18" s="69">
        <f t="shared" si="10"/>
        <v>76.441857263880493</v>
      </c>
      <c r="AV18" s="76">
        <v>3186.9639999999999</v>
      </c>
      <c r="AW18" s="75">
        <v>103421.269</v>
      </c>
      <c r="AX18" s="77"/>
      <c r="AY18" s="75">
        <v>22075.609</v>
      </c>
      <c r="AZ18" s="45"/>
      <c r="BA18" s="78">
        <f t="shared" si="0"/>
        <v>710937403.35223508</v>
      </c>
      <c r="BB18" s="78">
        <f t="shared" si="1"/>
        <v>435041637.00376099</v>
      </c>
      <c r="BC18" s="78">
        <v>262667.446</v>
      </c>
      <c r="BD18" s="78">
        <f t="shared" si="2"/>
        <v>1093198.7652079999</v>
      </c>
      <c r="BE18" s="78">
        <f t="shared" si="3"/>
        <v>69523603.608752996</v>
      </c>
      <c r="BF18" s="80"/>
      <c r="BG18" s="78">
        <f t="shared" si="4"/>
        <v>4824359.439642</v>
      </c>
      <c r="BH18" s="79"/>
      <c r="BI18" s="81">
        <v>6.2309999999999999</v>
      </c>
      <c r="BJ18" s="81">
        <v>6.2309999999999999</v>
      </c>
      <c r="BK18" s="79"/>
      <c r="BL18" s="84">
        <v>526094</v>
      </c>
      <c r="BM18" s="84">
        <v>61784</v>
      </c>
      <c r="BN18" s="84">
        <v>3527</v>
      </c>
      <c r="BO18" s="72">
        <v>373</v>
      </c>
      <c r="BP18" s="72">
        <v>638</v>
      </c>
      <c r="BQ18" s="84">
        <v>6146</v>
      </c>
      <c r="BR18" s="72">
        <v>220</v>
      </c>
      <c r="BS18" s="46"/>
      <c r="BT18" s="84">
        <v>1380.384</v>
      </c>
      <c r="BU18" s="84">
        <v>6993.3469999999998</v>
      </c>
      <c r="BV18" s="73">
        <f t="shared" si="11"/>
        <v>86.592288063510068</v>
      </c>
      <c r="BW18" s="84">
        <v>3105.3029999999999</v>
      </c>
      <c r="BX18" s="84">
        <v>109839.462</v>
      </c>
      <c r="BY18" s="85"/>
      <c r="BZ18" s="84">
        <v>22213.305</v>
      </c>
      <c r="CA18" s="46"/>
      <c r="CB18" s="78">
        <f t="shared" si="5"/>
        <v>726211740.09599996</v>
      </c>
      <c r="CC18" s="78">
        <f t="shared" si="6"/>
        <v>432076951.04799998</v>
      </c>
      <c r="CD18" s="78">
        <v>305411</v>
      </c>
      <c r="CE18" s="78">
        <f t="shared" si="7"/>
        <v>1158278.0189999999</v>
      </c>
      <c r="CF18" s="78">
        <f t="shared" si="8"/>
        <v>70077576.755999997</v>
      </c>
      <c r="CG18" s="86"/>
      <c r="CH18" s="78">
        <f t="shared" si="9"/>
        <v>4886927.0999999996</v>
      </c>
      <c r="CI18" s="46"/>
      <c r="CJ18" s="88">
        <v>6.2309999999999999</v>
      </c>
      <c r="CK18" s="89">
        <v>6.2309999999999999</v>
      </c>
    </row>
    <row r="19" spans="1:89" ht="14.1" customHeight="1" x14ac:dyDescent="0.2">
      <c r="A19" s="4">
        <v>2003</v>
      </c>
      <c r="B19" s="4">
        <v>2</v>
      </c>
      <c r="C19" s="56">
        <v>1075.17</v>
      </c>
      <c r="D19" s="56">
        <v>36.49</v>
      </c>
      <c r="E19" s="56">
        <v>443.72</v>
      </c>
      <c r="F19" s="66">
        <v>79.040000000000006</v>
      </c>
      <c r="G19" s="66">
        <v>32.4</v>
      </c>
      <c r="H19" s="69">
        <v>526094</v>
      </c>
      <c r="I19" s="54">
        <v>230</v>
      </c>
      <c r="J19" s="54">
        <v>9</v>
      </c>
      <c r="K19" s="56">
        <v>28.57</v>
      </c>
      <c r="L19" s="58">
        <v>313</v>
      </c>
      <c r="M19" s="60">
        <v>1.1166</v>
      </c>
      <c r="N19" s="60">
        <v>1.1333</v>
      </c>
      <c r="O19" s="60">
        <v>1.0722</v>
      </c>
      <c r="P19" s="60">
        <v>1.1228</v>
      </c>
      <c r="Q19" s="62">
        <v>82846.427299999996</v>
      </c>
      <c r="R19" s="56">
        <v>2.56</v>
      </c>
      <c r="S19" s="94">
        <v>3663.81</v>
      </c>
      <c r="T19" s="93">
        <v>1430.28</v>
      </c>
      <c r="U19" s="93">
        <v>859.54899999999998</v>
      </c>
      <c r="V19" s="64">
        <v>3.26</v>
      </c>
      <c r="W19" s="64">
        <v>0.64</v>
      </c>
      <c r="X19" s="64">
        <v>14.15</v>
      </c>
      <c r="Y19" s="65">
        <v>40352.69</v>
      </c>
      <c r="Z19" s="65">
        <v>5768.14</v>
      </c>
      <c r="AA19" s="71">
        <v>3596</v>
      </c>
      <c r="AB19" s="14">
        <v>6.21</v>
      </c>
      <c r="AC19" s="14">
        <v>0</v>
      </c>
      <c r="AD19" s="14">
        <v>10.63</v>
      </c>
      <c r="AE19" s="14">
        <v>0</v>
      </c>
      <c r="AF19" s="14">
        <v>2</v>
      </c>
      <c r="AG19" s="14">
        <v>0</v>
      </c>
      <c r="AH19" s="52"/>
      <c r="AI19" s="52"/>
      <c r="AJ19" s="46"/>
      <c r="AK19" s="69">
        <v>527645.65300000005</v>
      </c>
      <c r="AL19" s="69">
        <v>61981.124000000003</v>
      </c>
      <c r="AM19" s="69">
        <v>3441.473</v>
      </c>
      <c r="AN19" s="69">
        <v>342.166</v>
      </c>
      <c r="AO19" s="69">
        <v>680.90499999999997</v>
      </c>
      <c r="AP19" s="69">
        <v>6070.4769999999999</v>
      </c>
      <c r="AQ19" s="69">
        <v>218.565</v>
      </c>
      <c r="AR19" s="47"/>
      <c r="AS19" s="54">
        <v>1201.3630000000001</v>
      </c>
      <c r="AT19" s="54">
        <v>6584.4430000000002</v>
      </c>
      <c r="AU19" s="69">
        <f t="shared" si="10"/>
        <v>84.652066426207611</v>
      </c>
      <c r="AV19" s="76">
        <v>3121.3029999999999</v>
      </c>
      <c r="AW19" s="75">
        <v>111143.15399999999</v>
      </c>
      <c r="AX19" s="77"/>
      <c r="AY19" s="75">
        <v>21846.002</v>
      </c>
      <c r="AZ19" s="45"/>
      <c r="BA19" s="78">
        <f t="shared" si="0"/>
        <v>633893964.6250391</v>
      </c>
      <c r="BB19" s="78">
        <f t="shared" si="1"/>
        <v>408111178.05393201</v>
      </c>
      <c r="BC19" s="78">
        <v>291327.80099999998</v>
      </c>
      <c r="BD19" s="78">
        <f t="shared" si="2"/>
        <v>1068003.762298</v>
      </c>
      <c r="BE19" s="78">
        <f t="shared" si="3"/>
        <v>75677929.27437</v>
      </c>
      <c r="BF19" s="80"/>
      <c r="BG19" s="78">
        <f t="shared" si="4"/>
        <v>4774771.4271299997</v>
      </c>
      <c r="BH19" s="79"/>
      <c r="BI19" s="81">
        <v>4.117</v>
      </c>
      <c r="BJ19" s="81">
        <v>4.117</v>
      </c>
      <c r="BK19" s="79"/>
      <c r="BL19" s="84">
        <v>528172</v>
      </c>
      <c r="BM19" s="84">
        <v>61984</v>
      </c>
      <c r="BN19" s="84">
        <v>3596</v>
      </c>
      <c r="BO19" s="72">
        <v>392</v>
      </c>
      <c r="BP19" s="72">
        <v>648</v>
      </c>
      <c r="BQ19" s="84">
        <v>6172</v>
      </c>
      <c r="BR19" s="72">
        <v>218</v>
      </c>
      <c r="BS19" s="46"/>
      <c r="BT19" s="84">
        <v>1226.9010000000001</v>
      </c>
      <c r="BU19" s="84">
        <v>6558.9380000000001</v>
      </c>
      <c r="BV19" s="73">
        <f t="shared" si="11"/>
        <v>81.058676307007786</v>
      </c>
      <c r="BW19" s="84">
        <v>3209.3090000000002</v>
      </c>
      <c r="BX19" s="84">
        <v>114572.711</v>
      </c>
      <c r="BY19" s="85"/>
      <c r="BZ19" s="84">
        <v>22314.334999999999</v>
      </c>
      <c r="CA19" s="46"/>
      <c r="CB19" s="78">
        <f t="shared" si="5"/>
        <v>648014754.972</v>
      </c>
      <c r="CC19" s="78">
        <f t="shared" si="6"/>
        <v>406549212.99199998</v>
      </c>
      <c r="CD19" s="78">
        <v>291487</v>
      </c>
      <c r="CE19" s="78">
        <f t="shared" si="7"/>
        <v>1258049.128</v>
      </c>
      <c r="CF19" s="78">
        <f t="shared" si="8"/>
        <v>74243116.728</v>
      </c>
      <c r="CG19" s="86"/>
      <c r="CH19" s="78">
        <f t="shared" si="9"/>
        <v>4864525.03</v>
      </c>
      <c r="CI19" s="46"/>
      <c r="CJ19" s="88">
        <v>4.117</v>
      </c>
      <c r="CK19" s="89">
        <v>4.117</v>
      </c>
    </row>
    <row r="20" spans="1:89" ht="14.1" customHeight="1" x14ac:dyDescent="0.2">
      <c r="A20" s="4">
        <v>2003</v>
      </c>
      <c r="B20" s="4">
        <v>3</v>
      </c>
      <c r="C20" s="56">
        <v>1077.33</v>
      </c>
      <c r="D20" s="56">
        <v>36.61</v>
      </c>
      <c r="E20" s="56">
        <v>442.71</v>
      </c>
      <c r="F20" s="66">
        <v>78.95</v>
      </c>
      <c r="G20" s="66">
        <v>32.14</v>
      </c>
      <c r="H20" s="69">
        <v>528172</v>
      </c>
      <c r="I20" s="54">
        <v>40</v>
      </c>
      <c r="J20" s="54">
        <v>143</v>
      </c>
      <c r="K20" s="56">
        <v>29.38</v>
      </c>
      <c r="L20" s="58">
        <v>372</v>
      </c>
      <c r="M20" s="60">
        <v>1.1105</v>
      </c>
      <c r="N20" s="60">
        <v>1.1245000000000001</v>
      </c>
      <c r="O20" s="60">
        <v>1.0638000000000001</v>
      </c>
      <c r="P20" s="60">
        <v>1.1163000000000001</v>
      </c>
      <c r="Q20" s="62">
        <v>83151.847800000003</v>
      </c>
      <c r="R20" s="56">
        <v>2.56</v>
      </c>
      <c r="S20" s="94">
        <v>3663.81</v>
      </c>
      <c r="T20" s="93">
        <v>1430.28</v>
      </c>
      <c r="U20" s="93">
        <v>844.19899999999996</v>
      </c>
      <c r="V20" s="64">
        <v>3.26</v>
      </c>
      <c r="W20" s="64">
        <v>0.64</v>
      </c>
      <c r="X20" s="64">
        <v>14.15</v>
      </c>
      <c r="Y20" s="65">
        <v>40407.410000000003</v>
      </c>
      <c r="Z20" s="65">
        <v>5769.83</v>
      </c>
      <c r="AA20" s="71">
        <v>3538</v>
      </c>
      <c r="AB20" s="14">
        <v>0</v>
      </c>
      <c r="AC20" s="14">
        <v>14.17</v>
      </c>
      <c r="AD20" s="14">
        <v>0</v>
      </c>
      <c r="AE20" s="14">
        <v>12.46</v>
      </c>
      <c r="AF20" s="14">
        <v>0</v>
      </c>
      <c r="AG20" s="14">
        <v>2</v>
      </c>
      <c r="AH20" s="52"/>
      <c r="AI20" s="52"/>
      <c r="AJ20" s="46"/>
      <c r="AK20" s="69">
        <v>529707.26699999999</v>
      </c>
      <c r="AL20" s="69">
        <v>62164.451999999997</v>
      </c>
      <c r="AM20" s="69">
        <v>3447.3679999999999</v>
      </c>
      <c r="AN20" s="69">
        <v>499.94400000000002</v>
      </c>
      <c r="AO20" s="69">
        <v>681.68399999999997</v>
      </c>
      <c r="AP20" s="69">
        <v>6081.8379999999997</v>
      </c>
      <c r="AQ20" s="69">
        <v>216.69200000000001</v>
      </c>
      <c r="AR20" s="47"/>
      <c r="AS20" s="54">
        <v>986.13099999999997</v>
      </c>
      <c r="AT20" s="54">
        <v>6984.4859999999999</v>
      </c>
      <c r="AU20" s="69">
        <f t="shared" si="10"/>
        <v>75.863807113136744</v>
      </c>
      <c r="AV20" s="76">
        <v>3166.5529999999999</v>
      </c>
      <c r="AW20" s="75">
        <v>112747.758</v>
      </c>
      <c r="AX20" s="77"/>
      <c r="AY20" s="75">
        <v>22427.761999999999</v>
      </c>
      <c r="AZ20" s="45"/>
      <c r="BA20" s="78">
        <f t="shared" si="0"/>
        <v>522360756.91397697</v>
      </c>
      <c r="BB20" s="78">
        <f t="shared" si="1"/>
        <v>434186744.69167197</v>
      </c>
      <c r="BC20" s="78">
        <v>261530.46100000001</v>
      </c>
      <c r="BD20" s="78">
        <f t="shared" si="2"/>
        <v>1583099.173032</v>
      </c>
      <c r="BE20" s="78">
        <f t="shared" si="3"/>
        <v>76858342.664471999</v>
      </c>
      <c r="BF20" s="80"/>
      <c r="BG20" s="78">
        <f t="shared" si="4"/>
        <v>4859916.6033039996</v>
      </c>
      <c r="BH20" s="79"/>
      <c r="BI20" s="81">
        <v>4.8540000000000001</v>
      </c>
      <c r="BJ20" s="81">
        <v>4.8540000000000001</v>
      </c>
      <c r="BK20" s="79"/>
      <c r="BL20" s="84">
        <v>529624</v>
      </c>
      <c r="BM20" s="84">
        <v>62148</v>
      </c>
      <c r="BN20" s="84">
        <v>3538</v>
      </c>
      <c r="BO20" s="72">
        <v>409</v>
      </c>
      <c r="BP20" s="72">
        <v>653</v>
      </c>
      <c r="BQ20" s="84">
        <v>6167</v>
      </c>
      <c r="BR20" s="72">
        <v>204</v>
      </c>
      <c r="BS20" s="46"/>
      <c r="BT20" s="84">
        <v>952.64400000000001</v>
      </c>
      <c r="BU20" s="84">
        <v>6958.8860000000004</v>
      </c>
      <c r="BV20" s="73">
        <f t="shared" si="11"/>
        <v>59.75749010740531</v>
      </c>
      <c r="BW20" s="84">
        <v>3136.587</v>
      </c>
      <c r="BX20" s="84">
        <v>122602.09600000001</v>
      </c>
      <c r="BY20" s="85"/>
      <c r="BZ20" s="84">
        <v>23275.27</v>
      </c>
      <c r="CA20" s="46"/>
      <c r="CB20" s="78">
        <f t="shared" si="5"/>
        <v>504543125.85600001</v>
      </c>
      <c r="CC20" s="78">
        <f t="shared" si="6"/>
        <v>432480847.12800002</v>
      </c>
      <c r="CD20" s="78">
        <v>211422</v>
      </c>
      <c r="CE20" s="78">
        <f t="shared" si="7"/>
        <v>1282864.0830000001</v>
      </c>
      <c r="CF20" s="78">
        <f t="shared" si="8"/>
        <v>80059168.688000008</v>
      </c>
      <c r="CG20" s="86"/>
      <c r="CH20" s="78">
        <f t="shared" si="9"/>
        <v>4748155.08</v>
      </c>
      <c r="CI20" s="46"/>
      <c r="CJ20" s="88">
        <v>4.8540000000000001</v>
      </c>
      <c r="CK20" s="89">
        <v>4.8540000000000001</v>
      </c>
    </row>
    <row r="21" spans="1:89" ht="14.1" customHeight="1" x14ac:dyDescent="0.2">
      <c r="A21" s="4">
        <v>2003</v>
      </c>
      <c r="B21" s="4">
        <v>4</v>
      </c>
      <c r="C21" s="56">
        <v>1079.49</v>
      </c>
      <c r="D21" s="56">
        <v>36.75</v>
      </c>
      <c r="E21" s="56">
        <v>441.84</v>
      </c>
      <c r="F21" s="66">
        <v>78.86</v>
      </c>
      <c r="G21" s="66">
        <v>31.9</v>
      </c>
      <c r="H21" s="69">
        <v>529624</v>
      </c>
      <c r="I21" s="54">
        <v>27</v>
      </c>
      <c r="J21" s="54">
        <v>194</v>
      </c>
      <c r="K21" s="56">
        <v>30</v>
      </c>
      <c r="L21" s="58">
        <v>382</v>
      </c>
      <c r="M21" s="60">
        <v>1.1017999999999999</v>
      </c>
      <c r="N21" s="60">
        <v>1.117</v>
      </c>
      <c r="O21" s="60">
        <v>1.0573999999999999</v>
      </c>
      <c r="P21" s="60">
        <v>1.1083000000000001</v>
      </c>
      <c r="Q21" s="62">
        <v>83547.3321</v>
      </c>
      <c r="R21" s="56">
        <v>2.56</v>
      </c>
      <c r="S21" s="94">
        <v>3663.81</v>
      </c>
      <c r="T21" s="93">
        <v>1430.28</v>
      </c>
      <c r="U21" s="93">
        <v>817.93499999999995</v>
      </c>
      <c r="V21" s="64">
        <v>3.26</v>
      </c>
      <c r="W21" s="64">
        <v>0.64</v>
      </c>
      <c r="X21" s="64">
        <v>14.15</v>
      </c>
      <c r="Y21" s="65">
        <v>40462.449999999997</v>
      </c>
      <c r="Z21" s="65">
        <v>5774.44</v>
      </c>
      <c r="AA21" s="71">
        <v>3612</v>
      </c>
      <c r="AB21" s="14">
        <v>0</v>
      </c>
      <c r="AC21" s="14">
        <v>13.08</v>
      </c>
      <c r="AD21" s="14">
        <v>0</v>
      </c>
      <c r="AE21" s="14">
        <v>11.71</v>
      </c>
      <c r="AF21" s="14">
        <v>0</v>
      </c>
      <c r="AG21" s="14">
        <v>0</v>
      </c>
      <c r="AH21" s="52"/>
      <c r="AI21" s="52"/>
      <c r="AJ21" s="46"/>
      <c r="AK21" s="69">
        <v>529679.91099999996</v>
      </c>
      <c r="AL21" s="69">
        <v>62323.553999999996</v>
      </c>
      <c r="AM21" s="69">
        <v>3454.2530000000002</v>
      </c>
      <c r="AN21" s="69">
        <v>499.27300000000002</v>
      </c>
      <c r="AO21" s="69">
        <v>684.15200000000004</v>
      </c>
      <c r="AP21" s="69">
        <v>6093.2</v>
      </c>
      <c r="AQ21" s="69">
        <v>203.72</v>
      </c>
      <c r="AR21" s="47"/>
      <c r="AS21" s="54">
        <v>1042.1690000000001</v>
      </c>
      <c r="AT21" s="54">
        <v>7276.277</v>
      </c>
      <c r="AU21" s="69">
        <f t="shared" si="10"/>
        <v>68.678601422652022</v>
      </c>
      <c r="AV21" s="76">
        <v>3241.0450000000001</v>
      </c>
      <c r="AW21" s="75">
        <v>117290.13</v>
      </c>
      <c r="AX21" s="77"/>
      <c r="AY21" s="75">
        <v>23428.177</v>
      </c>
      <c r="AZ21" s="45"/>
      <c r="BA21" s="78">
        <f t="shared" si="0"/>
        <v>552015983.16695905</v>
      </c>
      <c r="BB21" s="78">
        <f t="shared" si="1"/>
        <v>453483442.528458</v>
      </c>
      <c r="BC21" s="78">
        <v>237233.26500000001</v>
      </c>
      <c r="BD21" s="78">
        <f t="shared" si="2"/>
        <v>1618166.2602850001</v>
      </c>
      <c r="BE21" s="78">
        <f t="shared" si="3"/>
        <v>80244277.019760013</v>
      </c>
      <c r="BF21" s="80"/>
      <c r="BG21" s="78">
        <f t="shared" si="4"/>
        <v>4772788.21844</v>
      </c>
      <c r="BH21" s="79"/>
      <c r="BI21" s="81">
        <v>4.8739999999999997</v>
      </c>
      <c r="BJ21" s="81">
        <v>4.8739999999999997</v>
      </c>
      <c r="BK21" s="79"/>
      <c r="BL21" s="84">
        <v>529259</v>
      </c>
      <c r="BM21" s="84">
        <v>62224</v>
      </c>
      <c r="BN21" s="84">
        <v>3612</v>
      </c>
      <c r="BO21" s="72">
        <v>420</v>
      </c>
      <c r="BP21" s="72">
        <v>671</v>
      </c>
      <c r="BQ21" s="84">
        <v>6179</v>
      </c>
      <c r="BR21" s="72">
        <v>204</v>
      </c>
      <c r="BS21" s="46"/>
      <c r="BT21" s="84">
        <v>1051.72</v>
      </c>
      <c r="BU21" s="84">
        <v>7315.9210000000003</v>
      </c>
      <c r="BV21" s="73">
        <f t="shared" si="11"/>
        <v>68.433831672203766</v>
      </c>
      <c r="BW21" s="84">
        <v>3366.9830000000002</v>
      </c>
      <c r="BX21" s="84">
        <v>118816.47100000001</v>
      </c>
      <c r="BY21" s="85"/>
      <c r="BZ21" s="84">
        <v>23139.912</v>
      </c>
      <c r="CA21" s="46"/>
      <c r="CB21" s="78">
        <f t="shared" si="5"/>
        <v>556632275.48000002</v>
      </c>
      <c r="CC21" s="78">
        <f t="shared" si="6"/>
        <v>455225868.30400002</v>
      </c>
      <c r="CD21" s="78">
        <v>247183</v>
      </c>
      <c r="CE21" s="78">
        <f t="shared" si="7"/>
        <v>1414132.86</v>
      </c>
      <c r="CF21" s="78">
        <f t="shared" si="8"/>
        <v>79725852.041000009</v>
      </c>
      <c r="CG21" s="86"/>
      <c r="CH21" s="78">
        <f t="shared" si="9"/>
        <v>4720542.0480000004</v>
      </c>
      <c r="CI21" s="46"/>
      <c r="CJ21" s="88">
        <v>4.8739999999999997</v>
      </c>
      <c r="CK21" s="89">
        <v>4.8739999999999997</v>
      </c>
    </row>
    <row r="22" spans="1:89" ht="14.1" customHeight="1" x14ac:dyDescent="0.2">
      <c r="A22" s="4">
        <v>2003</v>
      </c>
      <c r="B22" s="4">
        <v>5</v>
      </c>
      <c r="C22" s="56">
        <v>1081.9000000000001</v>
      </c>
      <c r="D22" s="56">
        <v>36.909999999999997</v>
      </c>
      <c r="E22" s="56">
        <v>441.22</v>
      </c>
      <c r="F22" s="66">
        <v>78.77</v>
      </c>
      <c r="G22" s="66">
        <v>31.7</v>
      </c>
      <c r="H22" s="69">
        <v>529259</v>
      </c>
      <c r="I22" s="54">
        <v>3</v>
      </c>
      <c r="J22" s="54">
        <v>346</v>
      </c>
      <c r="K22" s="56">
        <v>30.38</v>
      </c>
      <c r="L22" s="58">
        <v>425</v>
      </c>
      <c r="M22" s="60">
        <v>1.1019000000000001</v>
      </c>
      <c r="N22" s="60">
        <v>1.1152</v>
      </c>
      <c r="O22" s="60">
        <v>1.0563</v>
      </c>
      <c r="P22" s="60">
        <v>1.109</v>
      </c>
      <c r="Q22" s="62">
        <v>83893.220799999996</v>
      </c>
      <c r="R22" s="56">
        <v>2.56</v>
      </c>
      <c r="S22" s="94">
        <v>3663.81</v>
      </c>
      <c r="T22" s="93">
        <v>1430.28</v>
      </c>
      <c r="U22" s="93">
        <v>798.53499999999997</v>
      </c>
      <c r="V22" s="64">
        <v>3.26</v>
      </c>
      <c r="W22" s="64">
        <v>0.64</v>
      </c>
      <c r="X22" s="64">
        <v>14.15</v>
      </c>
      <c r="Y22" s="65">
        <v>40518.129999999997</v>
      </c>
      <c r="Z22" s="65">
        <v>5782.81</v>
      </c>
      <c r="AA22" s="71">
        <v>3557</v>
      </c>
      <c r="AB22" s="14">
        <v>0</v>
      </c>
      <c r="AC22" s="14">
        <v>16.670000000000002</v>
      </c>
      <c r="AD22" s="14">
        <v>0</v>
      </c>
      <c r="AE22" s="14">
        <v>15.88</v>
      </c>
      <c r="AF22" s="14">
        <v>0</v>
      </c>
      <c r="AG22" s="14">
        <v>7</v>
      </c>
      <c r="AH22" s="52"/>
      <c r="AI22" s="52"/>
      <c r="AJ22" s="46"/>
      <c r="AK22" s="69">
        <v>529337.42599999998</v>
      </c>
      <c r="AL22" s="69">
        <v>62181.961000000003</v>
      </c>
      <c r="AM22" s="69">
        <v>3462.1289999999999</v>
      </c>
      <c r="AN22" s="69">
        <v>498.79700000000003</v>
      </c>
      <c r="AO22" s="69">
        <v>693.23199999999997</v>
      </c>
      <c r="AP22" s="69">
        <v>6105.8980000000001</v>
      </c>
      <c r="AQ22" s="69">
        <v>203.73500000000001</v>
      </c>
      <c r="AR22" s="47"/>
      <c r="AS22" s="54">
        <v>1255.1500000000001</v>
      </c>
      <c r="AT22" s="54">
        <v>7964.1409999999996</v>
      </c>
      <c r="AU22" s="69">
        <f t="shared" si="10"/>
        <v>78.820805637224964</v>
      </c>
      <c r="AV22" s="76">
        <v>3611.2759999999998</v>
      </c>
      <c r="AW22" s="75">
        <v>116321.1</v>
      </c>
      <c r="AX22" s="77"/>
      <c r="AY22" s="75">
        <v>23154.34</v>
      </c>
      <c r="AZ22" s="45"/>
      <c r="BA22" s="78">
        <f t="shared" si="0"/>
        <v>664397870.24390006</v>
      </c>
      <c r="BB22" s="78">
        <f t="shared" si="1"/>
        <v>495225905.06050098</v>
      </c>
      <c r="BC22" s="78">
        <v>272887.79700000002</v>
      </c>
      <c r="BD22" s="78">
        <f t="shared" si="2"/>
        <v>1801293.634972</v>
      </c>
      <c r="BE22" s="78">
        <f t="shared" si="3"/>
        <v>80637508.795200005</v>
      </c>
      <c r="BF22" s="80"/>
      <c r="BG22" s="78">
        <f t="shared" si="4"/>
        <v>4717349.4599000001</v>
      </c>
      <c r="BH22" s="79"/>
      <c r="BI22" s="81">
        <v>5.524</v>
      </c>
      <c r="BJ22" s="81">
        <v>5.524</v>
      </c>
      <c r="BK22" s="79"/>
      <c r="BL22" s="84">
        <v>529170</v>
      </c>
      <c r="BM22" s="84">
        <v>62196</v>
      </c>
      <c r="BN22" s="84">
        <v>3557</v>
      </c>
      <c r="BO22" s="72">
        <v>426</v>
      </c>
      <c r="BP22" s="72">
        <v>681</v>
      </c>
      <c r="BQ22" s="84">
        <v>6182</v>
      </c>
      <c r="BR22" s="72">
        <v>207</v>
      </c>
      <c r="BS22" s="46"/>
      <c r="BT22" s="84">
        <v>1321.367</v>
      </c>
      <c r="BU22" s="84">
        <v>8159.3959999999997</v>
      </c>
      <c r="BV22" s="73">
        <f t="shared" si="11"/>
        <v>77.992690469496765</v>
      </c>
      <c r="BW22" s="84">
        <v>3660.12</v>
      </c>
      <c r="BX22" s="84">
        <v>127915.06600000001</v>
      </c>
      <c r="BY22" s="85"/>
      <c r="BZ22" s="84">
        <v>22628.14</v>
      </c>
      <c r="CA22" s="46"/>
      <c r="CB22" s="78">
        <f t="shared" si="5"/>
        <v>699227775.38999999</v>
      </c>
      <c r="CC22" s="78">
        <f t="shared" si="6"/>
        <v>507481793.616</v>
      </c>
      <c r="CD22" s="78">
        <v>277420</v>
      </c>
      <c r="CE22" s="78">
        <f t="shared" si="7"/>
        <v>1559211.1199999999</v>
      </c>
      <c r="CF22" s="78">
        <f t="shared" si="8"/>
        <v>87110159.94600001</v>
      </c>
      <c r="CG22" s="86"/>
      <c r="CH22" s="78">
        <f t="shared" si="9"/>
        <v>4684024.9799999995</v>
      </c>
      <c r="CI22" s="46"/>
      <c r="CJ22" s="88">
        <v>5.524</v>
      </c>
      <c r="CK22" s="89">
        <v>5.524</v>
      </c>
    </row>
    <row r="23" spans="1:89" ht="14.1" customHeight="1" x14ac:dyDescent="0.2">
      <c r="A23" s="4">
        <v>2003</v>
      </c>
      <c r="B23" s="4">
        <v>6</v>
      </c>
      <c r="C23" s="56">
        <v>1084.32</v>
      </c>
      <c r="D23" s="56">
        <v>37.090000000000003</v>
      </c>
      <c r="E23" s="56">
        <v>440.94</v>
      </c>
      <c r="F23" s="66">
        <v>78.69</v>
      </c>
      <c r="G23" s="66">
        <v>31.55</v>
      </c>
      <c r="H23" s="69">
        <v>529170</v>
      </c>
      <c r="I23" s="54">
        <v>0</v>
      </c>
      <c r="J23" s="54">
        <v>485</v>
      </c>
      <c r="K23" s="56">
        <v>30.62</v>
      </c>
      <c r="L23" s="58">
        <v>418</v>
      </c>
      <c r="M23" s="60">
        <v>1.1012</v>
      </c>
      <c r="N23" s="60">
        <v>1.1146</v>
      </c>
      <c r="O23" s="60">
        <v>1.0549999999999999</v>
      </c>
      <c r="P23" s="60">
        <v>1.1073</v>
      </c>
      <c r="Q23" s="62">
        <v>84102.981199999995</v>
      </c>
      <c r="R23" s="56">
        <v>2.57</v>
      </c>
      <c r="S23" s="94">
        <v>3663.81</v>
      </c>
      <c r="T23" s="93">
        <v>1430.28</v>
      </c>
      <c r="U23" s="93">
        <v>778.40800000000002</v>
      </c>
      <c r="V23" s="64">
        <v>3.26</v>
      </c>
      <c r="W23" s="64">
        <v>0.64</v>
      </c>
      <c r="X23" s="64">
        <v>14.15</v>
      </c>
      <c r="Y23" s="65">
        <v>40576.699999999997</v>
      </c>
      <c r="Z23" s="65">
        <v>5795.7</v>
      </c>
      <c r="AA23" s="71">
        <v>3559</v>
      </c>
      <c r="AB23" s="14">
        <v>0</v>
      </c>
      <c r="AC23" s="14">
        <v>16.170000000000002</v>
      </c>
      <c r="AD23" s="14">
        <v>0</v>
      </c>
      <c r="AE23" s="14">
        <v>16.88</v>
      </c>
      <c r="AF23" s="14">
        <v>0</v>
      </c>
      <c r="AG23" s="14">
        <v>4</v>
      </c>
      <c r="AH23" s="52"/>
      <c r="AI23" s="52"/>
      <c r="AJ23" s="46"/>
      <c r="AK23" s="69">
        <v>529792.95200000005</v>
      </c>
      <c r="AL23" s="69">
        <v>62290.002</v>
      </c>
      <c r="AM23" s="69">
        <v>3471.2440000000001</v>
      </c>
      <c r="AN23" s="69">
        <v>498.577</v>
      </c>
      <c r="AO23" s="69">
        <v>693.77</v>
      </c>
      <c r="AP23" s="69">
        <v>6118.5959999999995</v>
      </c>
      <c r="AQ23" s="69">
        <v>206.566</v>
      </c>
      <c r="AR23" s="47"/>
      <c r="AS23" s="54">
        <v>1492.502</v>
      </c>
      <c r="AT23" s="54">
        <v>8603.1560000000009</v>
      </c>
      <c r="AU23" s="69">
        <f t="shared" si="10"/>
        <v>87.897002918838325</v>
      </c>
      <c r="AV23" s="76">
        <v>3890.8409999999999</v>
      </c>
      <c r="AW23" s="75">
        <v>124761.27</v>
      </c>
      <c r="AX23" s="77"/>
      <c r="AY23" s="75">
        <v>22807.243999999999</v>
      </c>
      <c r="AZ23" s="45"/>
      <c r="BA23" s="78">
        <f t="shared" si="0"/>
        <v>790717040.44590402</v>
      </c>
      <c r="BB23" s="78">
        <f t="shared" si="1"/>
        <v>535890604.44631207</v>
      </c>
      <c r="BC23" s="78">
        <v>305111.94400000002</v>
      </c>
      <c r="BD23" s="78">
        <f t="shared" si="2"/>
        <v>1939883.833257</v>
      </c>
      <c r="BE23" s="78">
        <f t="shared" si="3"/>
        <v>86555626.287900001</v>
      </c>
      <c r="BF23" s="80"/>
      <c r="BG23" s="78">
        <f t="shared" si="4"/>
        <v>4711201.1641039997</v>
      </c>
      <c r="BH23" s="79"/>
      <c r="BI23" s="81">
        <v>5.4850000000000003</v>
      </c>
      <c r="BJ23" s="81">
        <v>5.4850000000000003</v>
      </c>
      <c r="BK23" s="79"/>
      <c r="BL23" s="84">
        <v>529937</v>
      </c>
      <c r="BM23" s="84">
        <v>62329</v>
      </c>
      <c r="BN23" s="84">
        <v>3559</v>
      </c>
      <c r="BO23" s="72">
        <v>443</v>
      </c>
      <c r="BP23" s="72">
        <v>698</v>
      </c>
      <c r="BQ23" s="84">
        <v>6196</v>
      </c>
      <c r="BR23" s="72">
        <v>220</v>
      </c>
      <c r="BS23" s="46"/>
      <c r="BT23" s="84">
        <v>1458.2809999999999</v>
      </c>
      <c r="BU23" s="84">
        <v>8543.6949999999997</v>
      </c>
      <c r="BV23" s="73">
        <f t="shared" si="11"/>
        <v>87.613655521213829</v>
      </c>
      <c r="BW23" s="84">
        <v>3944.3090000000002</v>
      </c>
      <c r="BX23" s="84">
        <v>125673.00599999999</v>
      </c>
      <c r="BY23" s="85"/>
      <c r="BZ23" s="84">
        <v>20835.25</v>
      </c>
      <c r="CA23" s="46"/>
      <c r="CB23" s="78">
        <f t="shared" si="5"/>
        <v>772797058.29699993</v>
      </c>
      <c r="CC23" s="78">
        <f t="shared" si="6"/>
        <v>532519965.65499997</v>
      </c>
      <c r="CD23" s="78">
        <v>311817</v>
      </c>
      <c r="CE23" s="78">
        <f t="shared" si="7"/>
        <v>1747328.8870000001</v>
      </c>
      <c r="CF23" s="78">
        <f t="shared" si="8"/>
        <v>87719758.187999994</v>
      </c>
      <c r="CG23" s="86"/>
      <c r="CH23" s="78">
        <f t="shared" si="9"/>
        <v>4583755</v>
      </c>
      <c r="CI23" s="46"/>
      <c r="CJ23" s="88">
        <v>5.4850000000000003</v>
      </c>
      <c r="CK23" s="89">
        <v>5.4850000000000003</v>
      </c>
    </row>
    <row r="24" spans="1:89" ht="14.1" customHeight="1" x14ac:dyDescent="0.2">
      <c r="A24" s="4">
        <v>2003</v>
      </c>
      <c r="B24" s="4">
        <v>7</v>
      </c>
      <c r="C24" s="56">
        <v>1086.73</v>
      </c>
      <c r="D24" s="56">
        <v>37.299999999999997</v>
      </c>
      <c r="E24" s="56">
        <v>441.05</v>
      </c>
      <c r="F24" s="66">
        <v>78.61</v>
      </c>
      <c r="G24" s="66">
        <v>31.45</v>
      </c>
      <c r="H24" s="69">
        <v>529937</v>
      </c>
      <c r="I24" s="54">
        <v>0</v>
      </c>
      <c r="J24" s="54">
        <v>520</v>
      </c>
      <c r="K24" s="56">
        <v>30.9</v>
      </c>
      <c r="L24" s="58">
        <v>429</v>
      </c>
      <c r="M24" s="60">
        <v>1.1014999999999999</v>
      </c>
      <c r="N24" s="60">
        <v>1.1175999999999999</v>
      </c>
      <c r="O24" s="60">
        <v>1.0546</v>
      </c>
      <c r="P24" s="60">
        <v>1.1073</v>
      </c>
      <c r="Q24" s="62">
        <v>84235.488599999997</v>
      </c>
      <c r="R24" s="56">
        <v>2.57</v>
      </c>
      <c r="S24" s="94">
        <v>3663.81</v>
      </c>
      <c r="T24" s="93">
        <v>1430.28</v>
      </c>
      <c r="U24" s="93">
        <v>748.40200000000004</v>
      </c>
      <c r="V24" s="64">
        <v>3.26</v>
      </c>
      <c r="W24" s="64">
        <v>0.64</v>
      </c>
      <c r="X24" s="64">
        <v>14.15</v>
      </c>
      <c r="Y24" s="65">
        <v>40640.46</v>
      </c>
      <c r="Z24" s="65">
        <v>5813.88</v>
      </c>
      <c r="AA24" s="71">
        <v>3556</v>
      </c>
      <c r="AB24" s="14">
        <v>0</v>
      </c>
      <c r="AC24" s="14">
        <v>17.88</v>
      </c>
      <c r="AD24" s="14">
        <v>0</v>
      </c>
      <c r="AE24" s="14">
        <v>19.329999999999998</v>
      </c>
      <c r="AF24" s="14">
        <v>0</v>
      </c>
      <c r="AG24" s="14">
        <v>6</v>
      </c>
      <c r="AH24" s="52"/>
      <c r="AI24" s="52"/>
      <c r="AJ24" s="46"/>
      <c r="AK24" s="69">
        <v>530754.01100000006</v>
      </c>
      <c r="AL24" s="69">
        <v>62455.665000000001</v>
      </c>
      <c r="AM24" s="69">
        <v>3481.7449999999999</v>
      </c>
      <c r="AN24" s="69">
        <v>498.66500000000002</v>
      </c>
      <c r="AO24" s="69">
        <v>703.39400000000001</v>
      </c>
      <c r="AP24" s="69">
        <v>6131.2950000000001</v>
      </c>
      <c r="AQ24" s="69">
        <v>218.68299999999999</v>
      </c>
      <c r="AR24" s="47"/>
      <c r="AS24" s="54">
        <v>1539.32</v>
      </c>
      <c r="AT24" s="54">
        <v>8795.473</v>
      </c>
      <c r="AU24" s="69">
        <f t="shared" si="10"/>
        <v>91.077512569128416</v>
      </c>
      <c r="AV24" s="76">
        <v>3971.8429999999998</v>
      </c>
      <c r="AW24" s="75">
        <v>119876.137</v>
      </c>
      <c r="AX24" s="77"/>
      <c r="AY24" s="75">
        <v>21112.77</v>
      </c>
      <c r="AZ24" s="45"/>
      <c r="BA24" s="78">
        <f t="shared" si="0"/>
        <v>817000264.21252</v>
      </c>
      <c r="BB24" s="78">
        <f t="shared" si="1"/>
        <v>549327115.20454502</v>
      </c>
      <c r="BC24" s="78">
        <v>317108.674</v>
      </c>
      <c r="BD24" s="78">
        <f t="shared" si="2"/>
        <v>1980619.089595</v>
      </c>
      <c r="BE24" s="78">
        <f t="shared" si="3"/>
        <v>84320155.508978009</v>
      </c>
      <c r="BF24" s="80"/>
      <c r="BG24" s="78">
        <f t="shared" si="4"/>
        <v>4617003.88191</v>
      </c>
      <c r="BH24" s="79"/>
      <c r="BI24" s="81">
        <v>5.766</v>
      </c>
      <c r="BJ24" s="81">
        <v>5.766</v>
      </c>
      <c r="BK24" s="79"/>
      <c r="BL24" s="84">
        <v>530632</v>
      </c>
      <c r="BM24" s="84">
        <v>62412</v>
      </c>
      <c r="BN24" s="84">
        <v>3556</v>
      </c>
      <c r="BO24" s="72">
        <v>461</v>
      </c>
      <c r="BP24" s="72">
        <v>709</v>
      </c>
      <c r="BQ24" s="84">
        <v>6175</v>
      </c>
      <c r="BR24" s="72">
        <v>207</v>
      </c>
      <c r="BS24" s="46"/>
      <c r="BT24" s="84">
        <v>1527.837</v>
      </c>
      <c r="BU24" s="84">
        <v>8755.4259999999995</v>
      </c>
      <c r="BV24" s="73">
        <f t="shared" si="11"/>
        <v>85.915354330708666</v>
      </c>
      <c r="BW24" s="84">
        <v>4022.395</v>
      </c>
      <c r="BX24" s="84">
        <v>125355.906</v>
      </c>
      <c r="BY24" s="85"/>
      <c r="BZ24" s="84">
        <v>22230.773000000001</v>
      </c>
      <c r="CA24" s="46"/>
      <c r="CB24" s="78">
        <f t="shared" si="5"/>
        <v>810719202.98399997</v>
      </c>
      <c r="CC24" s="78">
        <f t="shared" si="6"/>
        <v>546443647.51199996</v>
      </c>
      <c r="CD24" s="78">
        <v>305515</v>
      </c>
      <c r="CE24" s="78">
        <f t="shared" si="7"/>
        <v>1854324.095</v>
      </c>
      <c r="CF24" s="78">
        <f t="shared" si="8"/>
        <v>88877337.354000002</v>
      </c>
      <c r="CG24" s="86"/>
      <c r="CH24" s="78">
        <f t="shared" si="9"/>
        <v>4601770.0109999999</v>
      </c>
      <c r="CI24" s="46"/>
      <c r="CJ24" s="88">
        <v>5.766</v>
      </c>
      <c r="CK24" s="89">
        <v>5.766</v>
      </c>
    </row>
    <row r="25" spans="1:89" ht="14.1" customHeight="1" x14ac:dyDescent="0.2">
      <c r="A25" s="4">
        <v>2003</v>
      </c>
      <c r="B25" s="4">
        <v>8</v>
      </c>
      <c r="C25" s="56">
        <v>1089.1400000000001</v>
      </c>
      <c r="D25" s="56">
        <v>37.549999999999997</v>
      </c>
      <c r="E25" s="56">
        <v>441.59</v>
      </c>
      <c r="F25" s="66">
        <v>78.540000000000006</v>
      </c>
      <c r="G25" s="66">
        <v>31.41</v>
      </c>
      <c r="H25" s="69">
        <v>530632</v>
      </c>
      <c r="I25" s="54">
        <v>0</v>
      </c>
      <c r="J25" s="54">
        <v>519</v>
      </c>
      <c r="K25" s="56">
        <v>30.71</v>
      </c>
      <c r="L25" s="58">
        <v>408</v>
      </c>
      <c r="M25" s="60">
        <v>1.1019000000000001</v>
      </c>
      <c r="N25" s="60">
        <v>1.1224000000000001</v>
      </c>
      <c r="O25" s="60">
        <v>1.0539000000000001</v>
      </c>
      <c r="P25" s="60">
        <v>1.107</v>
      </c>
      <c r="Q25" s="62">
        <v>84401.749299999996</v>
      </c>
      <c r="R25" s="56">
        <v>2.57</v>
      </c>
      <c r="S25" s="94">
        <v>3663.81</v>
      </c>
      <c r="T25" s="93">
        <v>1430.28</v>
      </c>
      <c r="U25" s="93">
        <v>744.351</v>
      </c>
      <c r="V25" s="64">
        <v>3.26</v>
      </c>
      <c r="W25" s="64">
        <v>0.64</v>
      </c>
      <c r="X25" s="64">
        <v>14.15</v>
      </c>
      <c r="Y25" s="65">
        <v>40712.480000000003</v>
      </c>
      <c r="Z25" s="65">
        <v>5837.52</v>
      </c>
      <c r="AA25" s="71">
        <v>3587</v>
      </c>
      <c r="AB25" s="14">
        <v>0</v>
      </c>
      <c r="AC25" s="14">
        <v>17.46</v>
      </c>
      <c r="AD25" s="14">
        <v>0</v>
      </c>
      <c r="AE25" s="14">
        <v>13.71</v>
      </c>
      <c r="AF25" s="14">
        <v>0</v>
      </c>
      <c r="AG25" s="14">
        <v>8</v>
      </c>
      <c r="AH25" s="52"/>
      <c r="AI25" s="52"/>
      <c r="AJ25" s="46"/>
      <c r="AK25" s="69">
        <v>531406.47199999995</v>
      </c>
      <c r="AL25" s="69">
        <v>62512.716</v>
      </c>
      <c r="AM25" s="69">
        <v>3493.8809999999999</v>
      </c>
      <c r="AN25" s="69">
        <v>499.08499999999998</v>
      </c>
      <c r="AO25" s="69">
        <v>704.19799999999998</v>
      </c>
      <c r="AP25" s="69">
        <v>6143.9930000000004</v>
      </c>
      <c r="AQ25" s="69">
        <v>206.619</v>
      </c>
      <c r="AR25" s="47"/>
      <c r="AS25" s="54">
        <v>1531.55</v>
      </c>
      <c r="AT25" s="54">
        <v>8762.9539999999997</v>
      </c>
      <c r="AU25" s="69">
        <f t="shared" si="10"/>
        <v>88.864663679157943</v>
      </c>
      <c r="AV25" s="76">
        <v>3976.56</v>
      </c>
      <c r="AW25" s="75">
        <v>122050.32</v>
      </c>
      <c r="AX25" s="77"/>
      <c r="AY25" s="75">
        <v>22400.896000000001</v>
      </c>
      <c r="AZ25" s="45"/>
      <c r="BA25" s="78">
        <f t="shared" si="0"/>
        <v>813875582.19159985</v>
      </c>
      <c r="BB25" s="78">
        <f t="shared" si="1"/>
        <v>547796054.72306395</v>
      </c>
      <c r="BC25" s="78">
        <v>310482.56</v>
      </c>
      <c r="BD25" s="78">
        <f t="shared" si="2"/>
        <v>1984641.4475999998</v>
      </c>
      <c r="BE25" s="78">
        <f t="shared" si="3"/>
        <v>85947591.243359998</v>
      </c>
      <c r="BF25" s="80"/>
      <c r="BG25" s="78">
        <f t="shared" si="4"/>
        <v>4628450.7306240005</v>
      </c>
      <c r="BH25" s="79"/>
      <c r="BI25" s="81">
        <v>5.5439999999999996</v>
      </c>
      <c r="BJ25" s="81">
        <v>5.5439999999999996</v>
      </c>
      <c r="BK25" s="79"/>
      <c r="BL25" s="84">
        <v>531664</v>
      </c>
      <c r="BM25" s="84">
        <v>62529</v>
      </c>
      <c r="BN25" s="84">
        <v>3587</v>
      </c>
      <c r="BO25" s="72">
        <v>473</v>
      </c>
      <c r="BP25" s="72">
        <v>719</v>
      </c>
      <c r="BQ25" s="84">
        <v>6189</v>
      </c>
      <c r="BR25" s="72">
        <v>207</v>
      </c>
      <c r="BS25" s="46"/>
      <c r="BT25" s="84">
        <v>1552.3520000000001</v>
      </c>
      <c r="BU25" s="84">
        <v>8490.9689999999991</v>
      </c>
      <c r="BV25" s="73">
        <f t="shared" si="11"/>
        <v>81.866462224700314</v>
      </c>
      <c r="BW25" s="84">
        <v>4134.3549999999996</v>
      </c>
      <c r="BX25" s="84">
        <v>121965.80899999999</v>
      </c>
      <c r="BY25" s="85"/>
      <c r="BZ25" s="84">
        <v>22400.338</v>
      </c>
      <c r="CA25" s="46"/>
      <c r="CB25" s="78">
        <f t="shared" si="5"/>
        <v>825329673.72800004</v>
      </c>
      <c r="CC25" s="78">
        <f t="shared" si="6"/>
        <v>530931800.60099995</v>
      </c>
      <c r="CD25" s="78">
        <v>293655</v>
      </c>
      <c r="CE25" s="78">
        <f t="shared" si="7"/>
        <v>1955549.9149999998</v>
      </c>
      <c r="CF25" s="78">
        <f t="shared" si="8"/>
        <v>87693416.670999989</v>
      </c>
      <c r="CG25" s="86"/>
      <c r="CH25" s="78">
        <f t="shared" si="9"/>
        <v>4636869.966</v>
      </c>
      <c r="CI25" s="46"/>
      <c r="CJ25" s="88">
        <v>5.5439999999999996</v>
      </c>
      <c r="CK25" s="89">
        <v>5.5439999999999996</v>
      </c>
    </row>
    <row r="26" spans="1:89" ht="14.1" customHeight="1" x14ac:dyDescent="0.2">
      <c r="A26" s="4">
        <v>2003</v>
      </c>
      <c r="B26" s="4">
        <v>9</v>
      </c>
      <c r="C26" s="56">
        <v>1091.56</v>
      </c>
      <c r="D26" s="56">
        <v>37.82</v>
      </c>
      <c r="E26" s="56">
        <v>442.51</v>
      </c>
      <c r="F26" s="66">
        <v>78.48</v>
      </c>
      <c r="G26" s="66">
        <v>31.43</v>
      </c>
      <c r="H26" s="69">
        <v>531664</v>
      </c>
      <c r="I26" s="54">
        <v>0</v>
      </c>
      <c r="J26" s="54">
        <v>512</v>
      </c>
      <c r="K26" s="56">
        <v>30.71</v>
      </c>
      <c r="L26" s="58">
        <v>366</v>
      </c>
      <c r="M26" s="60">
        <v>1.1040000000000001</v>
      </c>
      <c r="N26" s="60">
        <v>1.1220000000000001</v>
      </c>
      <c r="O26" s="60">
        <v>1.0532999999999999</v>
      </c>
      <c r="P26" s="60">
        <v>1.1061000000000001</v>
      </c>
      <c r="Q26" s="62">
        <v>84665.093999999997</v>
      </c>
      <c r="R26" s="56">
        <v>2.57</v>
      </c>
      <c r="S26" s="94">
        <v>3663.81</v>
      </c>
      <c r="T26" s="93">
        <v>1430.28</v>
      </c>
      <c r="U26" s="93">
        <v>767.10299999999995</v>
      </c>
      <c r="V26" s="64">
        <v>3.26</v>
      </c>
      <c r="W26" s="64">
        <v>0.64</v>
      </c>
      <c r="X26" s="64">
        <v>14.15</v>
      </c>
      <c r="Y26" s="65">
        <v>40791.949999999997</v>
      </c>
      <c r="Z26" s="65">
        <v>5864.61</v>
      </c>
      <c r="AA26" s="71">
        <v>3677</v>
      </c>
      <c r="AB26" s="14">
        <v>0</v>
      </c>
      <c r="AC26" s="14">
        <v>17.25</v>
      </c>
      <c r="AD26" s="14">
        <v>0</v>
      </c>
      <c r="AE26" s="14">
        <v>14.67</v>
      </c>
      <c r="AF26" s="14">
        <v>0</v>
      </c>
      <c r="AG26" s="14">
        <v>6</v>
      </c>
      <c r="AH26" s="52"/>
      <c r="AI26" s="52"/>
      <c r="AJ26" s="46"/>
      <c r="AK26" s="69">
        <v>532841.14899999998</v>
      </c>
      <c r="AL26" s="69">
        <v>62759.142</v>
      </c>
      <c r="AM26" s="69">
        <v>3507.2559999999999</v>
      </c>
      <c r="AN26" s="69">
        <v>499.78699999999998</v>
      </c>
      <c r="AO26" s="69">
        <v>709.57399999999996</v>
      </c>
      <c r="AP26" s="69">
        <v>6156.6909999999998</v>
      </c>
      <c r="AQ26" s="69">
        <v>206.64500000000001</v>
      </c>
      <c r="AR26" s="47"/>
      <c r="AS26" s="54">
        <v>1537.4690000000001</v>
      </c>
      <c r="AT26" s="54">
        <v>8729.134</v>
      </c>
      <c r="AU26" s="69">
        <f t="shared" si="10"/>
        <v>87.180018510197144</v>
      </c>
      <c r="AV26" s="76">
        <v>4041.652</v>
      </c>
      <c r="AW26" s="75">
        <v>118980.61500000001</v>
      </c>
      <c r="AX26" s="77"/>
      <c r="AY26" s="75">
        <v>22667.576000000001</v>
      </c>
      <c r="AZ26" s="45"/>
      <c r="BA26" s="78">
        <f t="shared" si="0"/>
        <v>819226748.51188099</v>
      </c>
      <c r="BB26" s="78">
        <f t="shared" si="1"/>
        <v>547832960.24302804</v>
      </c>
      <c r="BC26" s="78">
        <v>305762.64299999998</v>
      </c>
      <c r="BD26" s="78">
        <f t="shared" si="2"/>
        <v>2019965.128124</v>
      </c>
      <c r="BE26" s="78">
        <f t="shared" si="3"/>
        <v>84425550.908009991</v>
      </c>
      <c r="BF26" s="80"/>
      <c r="BG26" s="78">
        <f t="shared" si="4"/>
        <v>4684141.2425200008</v>
      </c>
      <c r="BH26" s="79"/>
      <c r="BI26" s="81">
        <v>5.4290000000000003</v>
      </c>
      <c r="BJ26" s="81">
        <v>5.4290000000000003</v>
      </c>
      <c r="BK26" s="79"/>
      <c r="BL26" s="84">
        <v>532422</v>
      </c>
      <c r="BM26" s="84">
        <v>62647</v>
      </c>
      <c r="BN26" s="84">
        <v>3677</v>
      </c>
      <c r="BO26" s="72">
        <v>472</v>
      </c>
      <c r="BP26" s="72">
        <v>735</v>
      </c>
      <c r="BQ26" s="84">
        <v>6193</v>
      </c>
      <c r="BR26" s="72">
        <v>220</v>
      </c>
      <c r="BS26" s="46"/>
      <c r="BT26" s="84">
        <v>1532.8869999999999</v>
      </c>
      <c r="BU26" s="84">
        <v>8685.4069999999992</v>
      </c>
      <c r="BV26" s="73">
        <f t="shared" si="11"/>
        <v>82.111775904269791</v>
      </c>
      <c r="BW26" s="84">
        <v>3912.2249999999999</v>
      </c>
      <c r="BX26" s="84">
        <v>111255.58199999999</v>
      </c>
      <c r="BY26" s="85"/>
      <c r="BZ26" s="84">
        <v>21320.859</v>
      </c>
      <c r="CA26" s="46"/>
      <c r="CB26" s="78">
        <f t="shared" si="5"/>
        <v>816142762.31400001</v>
      </c>
      <c r="CC26" s="78">
        <f t="shared" si="6"/>
        <v>544114692.329</v>
      </c>
      <c r="CD26" s="78">
        <v>301925</v>
      </c>
      <c r="CE26" s="78">
        <f t="shared" si="7"/>
        <v>1846570.2</v>
      </c>
      <c r="CF26" s="78">
        <f t="shared" si="8"/>
        <v>81772852.769999996</v>
      </c>
      <c r="CG26" s="86"/>
      <c r="CH26" s="78">
        <f t="shared" si="9"/>
        <v>4690588.9800000004</v>
      </c>
      <c r="CI26" s="46"/>
      <c r="CJ26" s="88">
        <v>5.4290000000000003</v>
      </c>
      <c r="CK26" s="89">
        <v>5.4290000000000003</v>
      </c>
    </row>
    <row r="27" spans="1:89" ht="14.1" customHeight="1" x14ac:dyDescent="0.2">
      <c r="A27" s="4">
        <v>2003</v>
      </c>
      <c r="B27" s="4">
        <v>10</v>
      </c>
      <c r="C27" s="56">
        <v>1093.97</v>
      </c>
      <c r="D27" s="56">
        <v>38.11</v>
      </c>
      <c r="E27" s="56">
        <v>443.74</v>
      </c>
      <c r="F27" s="66">
        <v>78.430000000000007</v>
      </c>
      <c r="G27" s="66">
        <v>31.49</v>
      </c>
      <c r="H27" s="69">
        <v>532422</v>
      </c>
      <c r="I27" s="54">
        <v>0</v>
      </c>
      <c r="J27" s="54">
        <v>416</v>
      </c>
      <c r="K27" s="56">
        <v>29.52</v>
      </c>
      <c r="L27" s="58">
        <v>357</v>
      </c>
      <c r="M27" s="60">
        <v>1.1025</v>
      </c>
      <c r="N27" s="60">
        <v>1.1236999999999999</v>
      </c>
      <c r="O27" s="60">
        <v>1.0515000000000001</v>
      </c>
      <c r="P27" s="60">
        <v>1.1049</v>
      </c>
      <c r="Q27" s="62">
        <v>84981.467399999994</v>
      </c>
      <c r="R27" s="56">
        <v>2.57</v>
      </c>
      <c r="S27" s="94">
        <v>3663.81</v>
      </c>
      <c r="T27" s="93">
        <v>1430.28</v>
      </c>
      <c r="U27" s="93">
        <v>797.572</v>
      </c>
      <c r="V27" s="64">
        <v>3.26</v>
      </c>
      <c r="W27" s="64">
        <v>0.64</v>
      </c>
      <c r="X27" s="64">
        <v>14.15</v>
      </c>
      <c r="Y27" s="65">
        <v>40881.519999999997</v>
      </c>
      <c r="Z27" s="65">
        <v>5894.14</v>
      </c>
      <c r="AA27" s="71">
        <v>3748</v>
      </c>
      <c r="AB27" s="14">
        <v>0</v>
      </c>
      <c r="AC27" s="14">
        <v>15.5</v>
      </c>
      <c r="AD27" s="14">
        <v>0</v>
      </c>
      <c r="AE27" s="14">
        <v>13.25</v>
      </c>
      <c r="AF27" s="14">
        <v>0</v>
      </c>
      <c r="AG27" s="14">
        <v>4</v>
      </c>
      <c r="AH27" s="52"/>
      <c r="AI27" s="52"/>
      <c r="AJ27" s="46"/>
      <c r="AK27" s="69">
        <v>533457.69299999997</v>
      </c>
      <c r="AL27" s="69">
        <v>62663.313999999998</v>
      </c>
      <c r="AM27" s="69">
        <v>3521.819</v>
      </c>
      <c r="AN27" s="69">
        <v>500.74099999999999</v>
      </c>
      <c r="AO27" s="69">
        <v>715.78499999999997</v>
      </c>
      <c r="AP27" s="69">
        <v>6169.39</v>
      </c>
      <c r="AQ27" s="69">
        <v>218.762</v>
      </c>
      <c r="AR27" s="47"/>
      <c r="AS27" s="54">
        <v>1287.43</v>
      </c>
      <c r="AT27" s="54">
        <v>8142.4260000000004</v>
      </c>
      <c r="AU27" s="69">
        <f t="shared" si="10"/>
        <v>83.484806289022799</v>
      </c>
      <c r="AV27" s="76">
        <v>3711.5929999999998</v>
      </c>
      <c r="AW27" s="75">
        <v>112211.49</v>
      </c>
      <c r="AX27" s="77"/>
      <c r="AY27" s="75">
        <v>21320.057000000001</v>
      </c>
      <c r="AZ27" s="45"/>
      <c r="BA27" s="78">
        <f t="shared" si="0"/>
        <v>686789437.69898999</v>
      </c>
      <c r="BB27" s="78">
        <f t="shared" si="1"/>
        <v>510231397.15976399</v>
      </c>
      <c r="BC27" s="78">
        <v>294018.37699999998</v>
      </c>
      <c r="BD27" s="78">
        <f t="shared" si="2"/>
        <v>1858546.7904129999</v>
      </c>
      <c r="BE27" s="78">
        <f t="shared" si="3"/>
        <v>80319301.369650006</v>
      </c>
      <c r="BF27" s="80"/>
      <c r="BG27" s="78">
        <f t="shared" si="4"/>
        <v>4664018.3094340004</v>
      </c>
      <c r="BH27" s="79"/>
      <c r="BI27" s="81">
        <v>5.2089999999999996</v>
      </c>
      <c r="BJ27" s="81">
        <v>5.2089999999999996</v>
      </c>
      <c r="BK27" s="79"/>
      <c r="BL27" s="84">
        <v>534062</v>
      </c>
      <c r="BM27" s="84">
        <v>62795</v>
      </c>
      <c r="BN27" s="84">
        <v>3748</v>
      </c>
      <c r="BO27" s="72">
        <v>468</v>
      </c>
      <c r="BP27" s="72">
        <v>751</v>
      </c>
      <c r="BQ27" s="84">
        <v>6212</v>
      </c>
      <c r="BR27" s="72">
        <v>207</v>
      </c>
      <c r="BS27" s="46"/>
      <c r="BT27" s="84">
        <v>1334.2950000000001</v>
      </c>
      <c r="BU27" s="84">
        <v>8200.56</v>
      </c>
      <c r="BV27" s="73">
        <f t="shared" si="11"/>
        <v>75.999199573105656</v>
      </c>
      <c r="BW27" s="84">
        <v>3702.9740000000002</v>
      </c>
      <c r="BX27" s="84">
        <v>108108.033</v>
      </c>
      <c r="BY27" s="85"/>
      <c r="BZ27" s="84">
        <v>22922.366999999998</v>
      </c>
      <c r="CA27" s="46"/>
      <c r="CB27" s="78">
        <f t="shared" si="5"/>
        <v>712596256.29000008</v>
      </c>
      <c r="CC27" s="78">
        <f t="shared" si="6"/>
        <v>514954165.19999999</v>
      </c>
      <c r="CD27" s="78">
        <v>284845</v>
      </c>
      <c r="CE27" s="78">
        <f t="shared" si="7"/>
        <v>1732991.8320000002</v>
      </c>
      <c r="CF27" s="78">
        <f t="shared" si="8"/>
        <v>81189132.782999992</v>
      </c>
      <c r="CG27" s="86"/>
      <c r="CH27" s="78">
        <f t="shared" si="9"/>
        <v>4744929.9689999996</v>
      </c>
      <c r="CI27" s="46"/>
      <c r="CJ27" s="88">
        <v>5.2089999999999996</v>
      </c>
      <c r="CK27" s="89">
        <v>5.2089999999999996</v>
      </c>
    </row>
    <row r="28" spans="1:89" ht="14.1" customHeight="1" x14ac:dyDescent="0.2">
      <c r="A28" s="4">
        <v>2003</v>
      </c>
      <c r="B28" s="4">
        <v>11</v>
      </c>
      <c r="C28" s="56">
        <v>1096.3800000000001</v>
      </c>
      <c r="D28" s="56">
        <v>38.43</v>
      </c>
      <c r="E28" s="56">
        <v>445.25</v>
      </c>
      <c r="F28" s="66">
        <v>78.39</v>
      </c>
      <c r="G28" s="66">
        <v>31.59</v>
      </c>
      <c r="H28" s="69">
        <v>534062</v>
      </c>
      <c r="I28" s="54">
        <v>1</v>
      </c>
      <c r="J28" s="54">
        <v>299</v>
      </c>
      <c r="K28" s="56">
        <v>30.05</v>
      </c>
      <c r="L28" s="58">
        <v>324</v>
      </c>
      <c r="M28" s="60">
        <v>1.1020000000000001</v>
      </c>
      <c r="N28" s="60">
        <v>1.1202000000000001</v>
      </c>
      <c r="O28" s="60">
        <v>1.0506</v>
      </c>
      <c r="P28" s="60">
        <v>1.1042000000000001</v>
      </c>
      <c r="Q28" s="62">
        <v>85267.583700000003</v>
      </c>
      <c r="R28" s="56">
        <v>2.57</v>
      </c>
      <c r="S28" s="94">
        <v>3663.81</v>
      </c>
      <c r="T28" s="93">
        <v>1430.28</v>
      </c>
      <c r="U28" s="93">
        <v>827.22299999999996</v>
      </c>
      <c r="V28" s="64">
        <v>3.26</v>
      </c>
      <c r="W28" s="64">
        <v>0.64</v>
      </c>
      <c r="X28" s="64">
        <v>14.15</v>
      </c>
      <c r="Y28" s="65">
        <v>40982.550000000003</v>
      </c>
      <c r="Z28" s="65">
        <v>5924.77</v>
      </c>
      <c r="AA28" s="71">
        <v>3756</v>
      </c>
      <c r="AB28" s="14">
        <v>0</v>
      </c>
      <c r="AC28" s="14">
        <v>13.17</v>
      </c>
      <c r="AD28" s="14">
        <v>0</v>
      </c>
      <c r="AE28" s="14">
        <v>13.17</v>
      </c>
      <c r="AF28" s="14">
        <v>0</v>
      </c>
      <c r="AG28" s="14">
        <v>6</v>
      </c>
      <c r="AH28" s="52"/>
      <c r="AI28" s="52"/>
      <c r="AJ28" s="46"/>
      <c r="AK28" s="69">
        <v>536035.01699999999</v>
      </c>
      <c r="AL28" s="69">
        <v>63007.495999999999</v>
      </c>
      <c r="AM28" s="69">
        <v>3537.5219999999999</v>
      </c>
      <c r="AN28" s="69">
        <v>501.90600000000001</v>
      </c>
      <c r="AO28" s="69">
        <v>721.50699999999995</v>
      </c>
      <c r="AP28" s="69">
        <v>6182.0879999999997</v>
      </c>
      <c r="AQ28" s="69">
        <v>206.69800000000001</v>
      </c>
      <c r="AR28" s="47"/>
      <c r="AS28" s="54">
        <v>1122.376</v>
      </c>
      <c r="AT28" s="54">
        <v>7698.4279999999999</v>
      </c>
      <c r="AU28" s="69">
        <f t="shared" si="10"/>
        <v>76.673979695391296</v>
      </c>
      <c r="AV28" s="76">
        <v>3472.5949999999998</v>
      </c>
      <c r="AW28" s="75">
        <v>111822.27800000001</v>
      </c>
      <c r="AX28" s="77"/>
      <c r="AY28" s="75">
        <v>23225.915000000001</v>
      </c>
      <c r="AZ28" s="45"/>
      <c r="BA28" s="78">
        <f t="shared" si="0"/>
        <v>601632838.24039197</v>
      </c>
      <c r="BB28" s="78">
        <f t="shared" si="1"/>
        <v>485058671.41628796</v>
      </c>
      <c r="BC28" s="78">
        <v>271235.89</v>
      </c>
      <c r="BD28" s="78">
        <f t="shared" si="2"/>
        <v>1742916.2660699999</v>
      </c>
      <c r="BE28" s="78">
        <f t="shared" si="3"/>
        <v>80680556.332946002</v>
      </c>
      <c r="BF28" s="80"/>
      <c r="BG28" s="78">
        <f t="shared" si="4"/>
        <v>4800750.1786700003</v>
      </c>
      <c r="BH28" s="79"/>
      <c r="BI28" s="81">
        <v>4.8819999999999997</v>
      </c>
      <c r="BJ28" s="81">
        <v>4.8819999999999997</v>
      </c>
      <c r="BK28" s="79"/>
      <c r="BL28" s="84">
        <v>536239</v>
      </c>
      <c r="BM28" s="84">
        <v>62917</v>
      </c>
      <c r="BN28" s="84">
        <v>3756</v>
      </c>
      <c r="BO28" s="72">
        <v>484</v>
      </c>
      <c r="BP28" s="72">
        <v>750</v>
      </c>
      <c r="BQ28" s="84">
        <v>6219</v>
      </c>
      <c r="BR28" s="72">
        <v>207</v>
      </c>
      <c r="BS28" s="46"/>
      <c r="BT28" s="84">
        <v>1105.502</v>
      </c>
      <c r="BU28" s="84">
        <v>7718.491</v>
      </c>
      <c r="BV28" s="73">
        <f t="shared" si="11"/>
        <v>94.456602768903082</v>
      </c>
      <c r="BW28" s="84">
        <v>3268.636</v>
      </c>
      <c r="BX28" s="84">
        <v>106572.139</v>
      </c>
      <c r="BY28" s="85"/>
      <c r="BZ28" s="84">
        <v>23017.154999999999</v>
      </c>
      <c r="CA28" s="46"/>
      <c r="CB28" s="78">
        <f t="shared" si="5"/>
        <v>592813286.97799993</v>
      </c>
      <c r="CC28" s="78">
        <f t="shared" si="6"/>
        <v>485624298.24699998</v>
      </c>
      <c r="CD28" s="78">
        <v>354779</v>
      </c>
      <c r="CE28" s="78">
        <f t="shared" si="7"/>
        <v>1582019.824</v>
      </c>
      <c r="CF28" s="78">
        <f t="shared" si="8"/>
        <v>79929104.25</v>
      </c>
      <c r="CG28" s="86"/>
      <c r="CH28" s="78">
        <f t="shared" si="9"/>
        <v>4764551.085</v>
      </c>
      <c r="CI28" s="46"/>
      <c r="CJ28" s="88">
        <v>4.8819999999999997</v>
      </c>
      <c r="CK28" s="89">
        <v>4.8819999999999997</v>
      </c>
    </row>
    <row r="29" spans="1:89" ht="14.1" customHeight="1" x14ac:dyDescent="0.2">
      <c r="A29" s="4">
        <v>2003</v>
      </c>
      <c r="B29" s="4">
        <v>12</v>
      </c>
      <c r="C29" s="56">
        <v>1098.8</v>
      </c>
      <c r="D29" s="56">
        <v>38.770000000000003</v>
      </c>
      <c r="E29" s="56">
        <v>446.99</v>
      </c>
      <c r="F29" s="66">
        <v>78.349999999999994</v>
      </c>
      <c r="G29" s="66">
        <v>31.72</v>
      </c>
      <c r="H29" s="69">
        <v>536239</v>
      </c>
      <c r="I29" s="54">
        <v>127</v>
      </c>
      <c r="J29" s="54">
        <v>88</v>
      </c>
      <c r="K29" s="56">
        <v>32.14</v>
      </c>
      <c r="L29" s="58">
        <v>318</v>
      </c>
      <c r="M29" s="60">
        <v>1.1002000000000001</v>
      </c>
      <c r="N29" s="60">
        <v>1.1154999999999999</v>
      </c>
      <c r="O29" s="60">
        <v>1.0494000000000001</v>
      </c>
      <c r="P29" s="60">
        <v>1.1021000000000001</v>
      </c>
      <c r="Q29" s="62">
        <v>85466.007500000007</v>
      </c>
      <c r="R29" s="56">
        <v>2.57</v>
      </c>
      <c r="S29" s="94">
        <v>3663.81</v>
      </c>
      <c r="T29" s="93">
        <v>1430.28</v>
      </c>
      <c r="U29" s="93">
        <v>861.40599999999995</v>
      </c>
      <c r="V29" s="64">
        <v>3.26</v>
      </c>
      <c r="W29" s="64">
        <v>0.64</v>
      </c>
      <c r="X29" s="64">
        <v>14.15</v>
      </c>
      <c r="Y29" s="65">
        <v>41096.65</v>
      </c>
      <c r="Z29" s="65">
        <v>5955.13</v>
      </c>
      <c r="AA29" s="71">
        <v>3809</v>
      </c>
      <c r="AB29" s="14">
        <v>14.79</v>
      </c>
      <c r="AC29" s="14">
        <v>0</v>
      </c>
      <c r="AD29" s="14">
        <v>17.21</v>
      </c>
      <c r="AE29" s="14">
        <v>0</v>
      </c>
      <c r="AF29" s="14">
        <v>4</v>
      </c>
      <c r="AG29" s="14">
        <v>0</v>
      </c>
      <c r="AH29" s="52"/>
      <c r="AI29" s="52"/>
      <c r="AJ29" s="46"/>
      <c r="AK29" s="69">
        <v>537587.35499999998</v>
      </c>
      <c r="AL29" s="69">
        <v>63087.002999999997</v>
      </c>
      <c r="AM29" s="69">
        <v>3554.2649999999999</v>
      </c>
      <c r="AN29" s="69">
        <v>503.24799999999999</v>
      </c>
      <c r="AO29" s="69">
        <v>717.577</v>
      </c>
      <c r="AP29" s="69">
        <v>6194.7860000000001</v>
      </c>
      <c r="AQ29" s="69">
        <v>206.71199999999999</v>
      </c>
      <c r="AR29" s="47"/>
      <c r="AS29" s="54">
        <v>1125.5260000000001</v>
      </c>
      <c r="AT29" s="54">
        <v>7252.8310000000001</v>
      </c>
      <c r="AU29" s="69">
        <f t="shared" si="10"/>
        <v>90.976012762132257</v>
      </c>
      <c r="AV29" s="76">
        <v>3038.2220000000002</v>
      </c>
      <c r="AW29" s="75">
        <v>107496.118</v>
      </c>
      <c r="AX29" s="77"/>
      <c r="AY29" s="75">
        <v>23583.575000000001</v>
      </c>
      <c r="AZ29" s="45"/>
      <c r="BA29" s="78">
        <f t="shared" si="0"/>
        <v>605068545.32372999</v>
      </c>
      <c r="BB29" s="78">
        <f t="shared" si="1"/>
        <v>457559371.055493</v>
      </c>
      <c r="BC29" s="78">
        <v>323352.85800000001</v>
      </c>
      <c r="BD29" s="78">
        <f t="shared" si="2"/>
        <v>1528979.145056</v>
      </c>
      <c r="BE29" s="78">
        <f t="shared" si="3"/>
        <v>77136741.866086006</v>
      </c>
      <c r="BF29" s="80"/>
      <c r="BG29" s="78">
        <f t="shared" si="4"/>
        <v>4875007.9554000003</v>
      </c>
      <c r="BH29" s="79"/>
      <c r="BI29" s="81">
        <v>4.8540000000000001</v>
      </c>
      <c r="BJ29" s="81">
        <v>4.8540000000000001</v>
      </c>
      <c r="BK29" s="79"/>
      <c r="BL29" s="84">
        <v>537812</v>
      </c>
      <c r="BM29" s="84">
        <v>63010</v>
      </c>
      <c r="BN29" s="84">
        <v>3809</v>
      </c>
      <c r="BO29" s="72">
        <v>482</v>
      </c>
      <c r="BP29" s="72">
        <v>754</v>
      </c>
      <c r="BQ29" s="84">
        <v>6222</v>
      </c>
      <c r="BR29" s="72">
        <v>207</v>
      </c>
      <c r="BS29" s="46"/>
      <c r="BT29" s="84">
        <v>1115.1099999999999</v>
      </c>
      <c r="BU29" s="84">
        <v>7242.223</v>
      </c>
      <c r="BV29" s="73">
        <f t="shared" si="11"/>
        <v>75.739564190076138</v>
      </c>
      <c r="BW29" s="84">
        <v>3081.587</v>
      </c>
      <c r="BX29" s="84">
        <v>102532.088</v>
      </c>
      <c r="BY29" s="85"/>
      <c r="BZ29" s="84">
        <v>23776.097000000002</v>
      </c>
      <c r="CA29" s="46"/>
      <c r="CB29" s="78">
        <f t="shared" si="5"/>
        <v>599719539.31999993</v>
      </c>
      <c r="CC29" s="78">
        <f t="shared" si="6"/>
        <v>456332471.23000002</v>
      </c>
      <c r="CD29" s="78">
        <v>288492</v>
      </c>
      <c r="CE29" s="78">
        <f t="shared" si="7"/>
        <v>1485324.9339999999</v>
      </c>
      <c r="CF29" s="78">
        <f t="shared" si="8"/>
        <v>77309194.351999998</v>
      </c>
      <c r="CG29" s="86"/>
      <c r="CH29" s="78">
        <f t="shared" si="9"/>
        <v>4921652.0789999999</v>
      </c>
      <c r="CI29" s="46"/>
      <c r="CJ29" s="88">
        <v>4.8540000000000001</v>
      </c>
      <c r="CK29" s="89">
        <v>4.8540000000000001</v>
      </c>
    </row>
    <row r="30" spans="1:89" ht="14.1" customHeight="1" x14ac:dyDescent="0.2">
      <c r="A30" s="4">
        <v>2004</v>
      </c>
      <c r="B30" s="4">
        <v>1</v>
      </c>
      <c r="C30" s="56">
        <v>1101.21</v>
      </c>
      <c r="D30" s="56">
        <v>39.130000000000003</v>
      </c>
      <c r="E30" s="56">
        <v>448.94</v>
      </c>
      <c r="F30" s="66">
        <v>78.319999999999993</v>
      </c>
      <c r="G30" s="66">
        <v>31.87</v>
      </c>
      <c r="H30" s="69">
        <v>537812</v>
      </c>
      <c r="I30" s="54">
        <v>192</v>
      </c>
      <c r="J30" s="54">
        <v>34</v>
      </c>
      <c r="K30" s="56">
        <v>33.19</v>
      </c>
      <c r="L30" s="58">
        <v>326</v>
      </c>
      <c r="M30" s="60">
        <v>1.0986</v>
      </c>
      <c r="N30" s="60">
        <v>1.1144000000000001</v>
      </c>
      <c r="O30" s="60">
        <v>1.0476000000000001</v>
      </c>
      <c r="P30" s="60">
        <v>1.1002000000000001</v>
      </c>
      <c r="Q30" s="62">
        <v>85602.671400000007</v>
      </c>
      <c r="R30" s="56">
        <v>2.57</v>
      </c>
      <c r="S30" s="94">
        <v>3647.49</v>
      </c>
      <c r="T30" s="93">
        <v>1435.98</v>
      </c>
      <c r="U30" s="93">
        <v>885.85799999999995</v>
      </c>
      <c r="V30" s="64">
        <v>3.24</v>
      </c>
      <c r="W30" s="64">
        <v>0.64</v>
      </c>
      <c r="X30" s="64">
        <v>14.16</v>
      </c>
      <c r="Y30" s="65">
        <v>41227.4</v>
      </c>
      <c r="Z30" s="65">
        <v>5984.34</v>
      </c>
      <c r="AA30" s="71">
        <v>3834</v>
      </c>
      <c r="AB30" s="14">
        <v>11.33</v>
      </c>
      <c r="AC30" s="14">
        <v>0</v>
      </c>
      <c r="AD30" s="14">
        <v>13.42</v>
      </c>
      <c r="AE30" s="14">
        <v>0</v>
      </c>
      <c r="AF30" s="14">
        <v>9</v>
      </c>
      <c r="AG30" s="14">
        <v>0</v>
      </c>
      <c r="AH30" s="52"/>
      <c r="AI30" s="52"/>
      <c r="AJ30" s="46"/>
      <c r="AK30" s="69">
        <v>539524.59299999999</v>
      </c>
      <c r="AL30" s="69">
        <v>63125.603000000003</v>
      </c>
      <c r="AM30" s="69">
        <v>3572.1970000000001</v>
      </c>
      <c r="AN30" s="69">
        <v>504.75</v>
      </c>
      <c r="AO30" s="69">
        <v>722.21299999999997</v>
      </c>
      <c r="AP30" s="69">
        <v>6207.4849999999997</v>
      </c>
      <c r="AQ30" s="69">
        <v>206.751</v>
      </c>
      <c r="AR30" s="47"/>
      <c r="AS30" s="54">
        <v>1289.0930000000001</v>
      </c>
      <c r="AT30" s="54">
        <v>7264.2120000000004</v>
      </c>
      <c r="AU30" s="69">
        <f t="shared" si="10"/>
        <v>81.878363091397247</v>
      </c>
      <c r="AV30" s="76">
        <v>3064.4589999999998</v>
      </c>
      <c r="AW30" s="75">
        <v>107151.163</v>
      </c>
      <c r="AX30" s="75">
        <v>19508.981</v>
      </c>
      <c r="AY30" s="75">
        <v>24048.973999999998</v>
      </c>
      <c r="AZ30" s="45"/>
      <c r="BA30" s="78">
        <f t="shared" si="0"/>
        <v>695497376.16414905</v>
      </c>
      <c r="BB30" s="78">
        <f t="shared" si="1"/>
        <v>458557762.81983602</v>
      </c>
      <c r="BC30" s="78">
        <v>292485.64299999998</v>
      </c>
      <c r="BD30" s="78">
        <f t="shared" si="2"/>
        <v>1546785.68025</v>
      </c>
      <c r="BE30" s="78">
        <f t="shared" si="3"/>
        <v>77385962.883718997</v>
      </c>
      <c r="BF30" s="78">
        <f t="shared" ref="BF30:BF61" si="12">+AX30*AP30</f>
        <v>121101706.922785</v>
      </c>
      <c r="BG30" s="78">
        <f t="shared" si="4"/>
        <v>4972149.4234739998</v>
      </c>
      <c r="BH30" s="79"/>
      <c r="BI30" s="81">
        <v>5.1310000000000002</v>
      </c>
      <c r="BJ30" s="81">
        <v>5.1310000000000002</v>
      </c>
      <c r="BK30" s="79"/>
      <c r="BL30" s="84">
        <v>539905</v>
      </c>
      <c r="BM30" s="84">
        <v>63085</v>
      </c>
      <c r="BN30" s="84">
        <v>3834</v>
      </c>
      <c r="BO30" s="72">
        <v>495</v>
      </c>
      <c r="BP30" s="72">
        <v>758</v>
      </c>
      <c r="BQ30" s="84">
        <v>6223</v>
      </c>
      <c r="BR30" s="72">
        <v>208</v>
      </c>
      <c r="BS30" s="46"/>
      <c r="BT30" s="84">
        <v>1278.855</v>
      </c>
      <c r="BU30" s="84">
        <v>7236.7950000000001</v>
      </c>
      <c r="BV30" s="73">
        <f t="shared" si="11"/>
        <v>71.983307250912887</v>
      </c>
      <c r="BW30" s="84">
        <v>2987.663</v>
      </c>
      <c r="BX30" s="84">
        <v>98176.661999999997</v>
      </c>
      <c r="BY30" s="84">
        <v>19397.213</v>
      </c>
      <c r="BZ30" s="84">
        <v>24854.153999999999</v>
      </c>
      <c r="CA30" s="46"/>
      <c r="CB30" s="78">
        <f t="shared" si="5"/>
        <v>690460208.77499998</v>
      </c>
      <c r="CC30" s="78">
        <f t="shared" si="6"/>
        <v>456533212.57499999</v>
      </c>
      <c r="CD30" s="78">
        <v>275984</v>
      </c>
      <c r="CE30" s="78">
        <f t="shared" si="7"/>
        <v>1478893.1850000001</v>
      </c>
      <c r="CF30" s="78">
        <f t="shared" si="8"/>
        <v>74417909.796000004</v>
      </c>
      <c r="CG30" s="78">
        <f t="shared" ref="CG30:CG77" si="13">+BY30*BQ30</f>
        <v>120708856.499</v>
      </c>
      <c r="CH30" s="78">
        <f t="shared" si="9"/>
        <v>5169664.0319999997</v>
      </c>
      <c r="CI30" s="46"/>
      <c r="CJ30" s="83">
        <v>5.1310000000000002</v>
      </c>
      <c r="CK30" s="87">
        <v>5.1310000000000002</v>
      </c>
    </row>
    <row r="31" spans="1:89" ht="14.1" customHeight="1" x14ac:dyDescent="0.2">
      <c r="A31" s="4">
        <v>2004</v>
      </c>
      <c r="B31" s="4">
        <v>2</v>
      </c>
      <c r="C31" s="56">
        <v>1103.6199999999999</v>
      </c>
      <c r="D31" s="56">
        <v>39.5</v>
      </c>
      <c r="E31" s="56">
        <v>450.95</v>
      </c>
      <c r="F31" s="66">
        <v>78.3</v>
      </c>
      <c r="G31" s="66">
        <v>32.04</v>
      </c>
      <c r="H31" s="69">
        <v>539905</v>
      </c>
      <c r="I31" s="54">
        <v>171</v>
      </c>
      <c r="J31" s="54">
        <v>31</v>
      </c>
      <c r="K31" s="56">
        <v>29.43</v>
      </c>
      <c r="L31" s="58">
        <v>325</v>
      </c>
      <c r="M31" s="60">
        <v>1.1073999999999999</v>
      </c>
      <c r="N31" s="60">
        <v>1.1234</v>
      </c>
      <c r="O31" s="60">
        <v>1.0552999999999999</v>
      </c>
      <c r="P31" s="60">
        <v>1.1086</v>
      </c>
      <c r="Q31" s="62">
        <v>85721.067899999995</v>
      </c>
      <c r="R31" s="56">
        <v>2.57</v>
      </c>
      <c r="S31" s="94">
        <v>3647.49</v>
      </c>
      <c r="T31" s="93">
        <v>1435.98</v>
      </c>
      <c r="U31" s="93">
        <v>871.01900000000001</v>
      </c>
      <c r="V31" s="64">
        <v>3.24</v>
      </c>
      <c r="W31" s="64">
        <v>0.64</v>
      </c>
      <c r="X31" s="64">
        <v>14.16</v>
      </c>
      <c r="Y31" s="65">
        <v>41369.519999999997</v>
      </c>
      <c r="Z31" s="65">
        <v>6009.71</v>
      </c>
      <c r="AA31" s="71">
        <v>3825</v>
      </c>
      <c r="AB31" s="14">
        <v>11.54</v>
      </c>
      <c r="AC31" s="14">
        <v>0</v>
      </c>
      <c r="AD31" s="14">
        <v>15.25</v>
      </c>
      <c r="AE31" s="14">
        <v>0</v>
      </c>
      <c r="AF31" s="14">
        <v>3</v>
      </c>
      <c r="AG31" s="14">
        <v>0</v>
      </c>
      <c r="AH31" s="52"/>
      <c r="AI31" s="52"/>
      <c r="AJ31" s="46"/>
      <c r="AK31" s="69">
        <v>541797.25800000003</v>
      </c>
      <c r="AL31" s="69">
        <v>63325.546999999999</v>
      </c>
      <c r="AM31" s="69">
        <v>3590.3270000000002</v>
      </c>
      <c r="AN31" s="69">
        <v>506.30200000000002</v>
      </c>
      <c r="AO31" s="69">
        <v>721.84100000000001</v>
      </c>
      <c r="AP31" s="69">
        <v>6220.183</v>
      </c>
      <c r="AQ31" s="69">
        <v>207.708</v>
      </c>
      <c r="AR31" s="47"/>
      <c r="AS31" s="54">
        <v>1134.905</v>
      </c>
      <c r="AT31" s="54">
        <v>6701.5020000000004</v>
      </c>
      <c r="AU31" s="69">
        <f t="shared" si="10"/>
        <v>75.848626879947147</v>
      </c>
      <c r="AV31" s="76">
        <v>2999.6579999999999</v>
      </c>
      <c r="AW31" s="75">
        <v>103394.273</v>
      </c>
      <c r="AX31" s="75">
        <v>18612.762999999999</v>
      </c>
      <c r="AY31" s="75">
        <v>24048.115000000002</v>
      </c>
      <c r="AZ31" s="45"/>
      <c r="BA31" s="78">
        <f t="shared" si="0"/>
        <v>614888417.09048998</v>
      </c>
      <c r="BB31" s="78">
        <f t="shared" si="1"/>
        <v>424376279.87159401</v>
      </c>
      <c r="BC31" s="78">
        <v>272321.37300000002</v>
      </c>
      <c r="BD31" s="78">
        <f t="shared" si="2"/>
        <v>1518732.8447159999</v>
      </c>
      <c r="BE31" s="78">
        <f t="shared" si="3"/>
        <v>74634225.416593</v>
      </c>
      <c r="BF31" s="78">
        <f t="shared" si="12"/>
        <v>115774791.995629</v>
      </c>
      <c r="BG31" s="78">
        <f t="shared" si="4"/>
        <v>4994985.8704200005</v>
      </c>
      <c r="BH31" s="79"/>
      <c r="BI31" s="81">
        <v>4.7</v>
      </c>
      <c r="BJ31" s="81">
        <v>4.7</v>
      </c>
      <c r="BK31" s="79"/>
      <c r="BL31" s="84">
        <v>541873</v>
      </c>
      <c r="BM31" s="84">
        <v>63270</v>
      </c>
      <c r="BN31" s="84">
        <v>3825</v>
      </c>
      <c r="BO31" s="72">
        <v>502</v>
      </c>
      <c r="BP31" s="72">
        <v>749</v>
      </c>
      <c r="BQ31" s="84">
        <v>6221</v>
      </c>
      <c r="BR31" s="72">
        <v>208</v>
      </c>
      <c r="BS31" s="46"/>
      <c r="BT31" s="84">
        <v>1073.9880000000001</v>
      </c>
      <c r="BU31" s="84">
        <v>6538.7489999999998</v>
      </c>
      <c r="BV31" s="73">
        <f t="shared" si="11"/>
        <v>75.249673202614375</v>
      </c>
      <c r="BW31" s="84">
        <v>3026.2310000000002</v>
      </c>
      <c r="BX31" s="84">
        <v>100382.935</v>
      </c>
      <c r="BY31" s="84">
        <v>19198.993999999999</v>
      </c>
      <c r="BZ31" s="84">
        <v>23583.066999999999</v>
      </c>
      <c r="CA31" s="46"/>
      <c r="CB31" s="78">
        <f t="shared" si="5"/>
        <v>581965099.52400005</v>
      </c>
      <c r="CC31" s="78">
        <f t="shared" si="6"/>
        <v>413706649.22999996</v>
      </c>
      <c r="CD31" s="78">
        <v>287830</v>
      </c>
      <c r="CE31" s="78">
        <f t="shared" si="7"/>
        <v>1519167.9620000001</v>
      </c>
      <c r="CF31" s="78">
        <f t="shared" si="8"/>
        <v>75186818.314999998</v>
      </c>
      <c r="CG31" s="78">
        <f t="shared" si="13"/>
        <v>119436941.67399999</v>
      </c>
      <c r="CH31" s="78">
        <f t="shared" si="9"/>
        <v>4905277.9359999998</v>
      </c>
      <c r="CI31" s="46"/>
      <c r="CJ31" s="83">
        <v>4.7</v>
      </c>
      <c r="CK31" s="87">
        <v>4.7</v>
      </c>
    </row>
    <row r="32" spans="1:89" ht="14.1" customHeight="1" x14ac:dyDescent="0.2">
      <c r="A32" s="4">
        <v>2004</v>
      </c>
      <c r="B32" s="4">
        <v>3</v>
      </c>
      <c r="C32" s="56">
        <v>1106.04</v>
      </c>
      <c r="D32" s="56">
        <v>39.880000000000003</v>
      </c>
      <c r="E32" s="56">
        <v>453.04</v>
      </c>
      <c r="F32" s="66">
        <v>78.290000000000006</v>
      </c>
      <c r="G32" s="66">
        <v>32.21</v>
      </c>
      <c r="H32" s="69">
        <v>541873</v>
      </c>
      <c r="I32" s="54">
        <v>92</v>
      </c>
      <c r="J32" s="54">
        <v>86</v>
      </c>
      <c r="K32" s="56">
        <v>30.67</v>
      </c>
      <c r="L32" s="58">
        <v>372</v>
      </c>
      <c r="M32" s="60">
        <v>1.1166</v>
      </c>
      <c r="N32" s="60">
        <v>1.1371</v>
      </c>
      <c r="O32" s="60">
        <v>1.0636000000000001</v>
      </c>
      <c r="P32" s="60">
        <v>1.1157999999999999</v>
      </c>
      <c r="Q32" s="62">
        <v>85863.692500000005</v>
      </c>
      <c r="R32" s="56">
        <v>2.57</v>
      </c>
      <c r="S32" s="94">
        <v>3647.49</v>
      </c>
      <c r="T32" s="93">
        <v>1435.98</v>
      </c>
      <c r="U32" s="93">
        <v>855.55600000000004</v>
      </c>
      <c r="V32" s="64">
        <v>3.24</v>
      </c>
      <c r="W32" s="64">
        <v>0.64</v>
      </c>
      <c r="X32" s="64">
        <v>14.16</v>
      </c>
      <c r="Y32" s="65">
        <v>41528.67</v>
      </c>
      <c r="Z32" s="65">
        <v>6030.88</v>
      </c>
      <c r="AA32" s="71">
        <v>3774</v>
      </c>
      <c r="AB32" s="14">
        <v>0</v>
      </c>
      <c r="AC32" s="14">
        <v>7.92</v>
      </c>
      <c r="AD32" s="14">
        <v>0</v>
      </c>
      <c r="AE32" s="14">
        <v>7.75</v>
      </c>
      <c r="AF32" s="14">
        <v>0</v>
      </c>
      <c r="AG32" s="14">
        <v>0</v>
      </c>
      <c r="AH32" s="52"/>
      <c r="AI32" s="52"/>
      <c r="AJ32" s="46"/>
      <c r="AK32" s="69">
        <v>543350.31999999995</v>
      </c>
      <c r="AL32" s="69">
        <v>63436.072999999997</v>
      </c>
      <c r="AM32" s="69">
        <v>3609.1509999999998</v>
      </c>
      <c r="AN32" s="69">
        <v>507.91199999999998</v>
      </c>
      <c r="AO32" s="69">
        <v>716.79700000000003</v>
      </c>
      <c r="AP32" s="69">
        <v>6232.8810000000003</v>
      </c>
      <c r="AQ32" s="69">
        <v>207.71</v>
      </c>
      <c r="AR32" s="47"/>
      <c r="AS32" s="54">
        <v>1053.7090000000001</v>
      </c>
      <c r="AT32" s="54">
        <v>6984.3159999999998</v>
      </c>
      <c r="AU32" s="69">
        <f t="shared" si="10"/>
        <v>75.671203282988159</v>
      </c>
      <c r="AV32" s="76">
        <v>3082.598</v>
      </c>
      <c r="AW32" s="75">
        <v>108568.35799999999</v>
      </c>
      <c r="AX32" s="75">
        <v>19494.332999999999</v>
      </c>
      <c r="AY32" s="75">
        <v>23739.915000000001</v>
      </c>
      <c r="AZ32" s="45"/>
      <c r="BA32" s="78">
        <f t="shared" si="0"/>
        <v>572533122.33687997</v>
      </c>
      <c r="BB32" s="78">
        <f t="shared" si="1"/>
        <v>443057579.63106799</v>
      </c>
      <c r="BC32" s="78">
        <v>273108.799</v>
      </c>
      <c r="BD32" s="78">
        <f t="shared" si="2"/>
        <v>1565688.515376</v>
      </c>
      <c r="BE32" s="78">
        <f t="shared" si="3"/>
        <v>77821473.309325993</v>
      </c>
      <c r="BF32" s="78">
        <f t="shared" si="12"/>
        <v>121505857.763373</v>
      </c>
      <c r="BG32" s="78">
        <f t="shared" si="4"/>
        <v>4931017.7446500007</v>
      </c>
      <c r="BH32" s="79"/>
      <c r="BI32" s="81">
        <v>3.8769999999999998</v>
      </c>
      <c r="BJ32" s="81">
        <v>3.8769999999999998</v>
      </c>
      <c r="BK32" s="79"/>
      <c r="BL32" s="84">
        <v>543492</v>
      </c>
      <c r="BM32" s="84">
        <v>63342</v>
      </c>
      <c r="BN32" s="84">
        <v>3774</v>
      </c>
      <c r="BO32" s="72">
        <v>504</v>
      </c>
      <c r="BP32" s="72">
        <v>741</v>
      </c>
      <c r="BQ32" s="84">
        <v>6217</v>
      </c>
      <c r="BR32" s="72">
        <v>208</v>
      </c>
      <c r="BS32" s="46"/>
      <c r="BT32" s="84">
        <v>999.32399999999996</v>
      </c>
      <c r="BU32" s="84">
        <v>7004.2150000000001</v>
      </c>
      <c r="BV32" s="73">
        <f t="shared" si="11"/>
        <v>68.69501854795972</v>
      </c>
      <c r="BW32" s="84">
        <v>3074.1590000000001</v>
      </c>
      <c r="BX32" s="84">
        <v>110337.749</v>
      </c>
      <c r="BY32" s="84">
        <v>19097.214</v>
      </c>
      <c r="BZ32" s="84">
        <v>23480.316999999999</v>
      </c>
      <c r="CA32" s="46"/>
      <c r="CB32" s="78">
        <f t="shared" si="5"/>
        <v>543124599.40799999</v>
      </c>
      <c r="CC32" s="78">
        <f t="shared" si="6"/>
        <v>443660986.53000003</v>
      </c>
      <c r="CD32" s="78">
        <v>259255</v>
      </c>
      <c r="CE32" s="78">
        <f t="shared" si="7"/>
        <v>1549376.1359999999</v>
      </c>
      <c r="CF32" s="78">
        <f t="shared" si="8"/>
        <v>81760272.009000003</v>
      </c>
      <c r="CG32" s="78">
        <f t="shared" si="13"/>
        <v>118727379.43799999</v>
      </c>
      <c r="CH32" s="78">
        <f t="shared" si="9"/>
        <v>4883905.9359999998</v>
      </c>
      <c r="CI32" s="46"/>
      <c r="CJ32" s="83">
        <v>3.8769999999999998</v>
      </c>
      <c r="CK32" s="87">
        <v>3.8769999999999998</v>
      </c>
    </row>
    <row r="33" spans="1:89" ht="14.1" customHeight="1" x14ac:dyDescent="0.2">
      <c r="A33" s="4">
        <v>2004</v>
      </c>
      <c r="B33" s="4">
        <v>4</v>
      </c>
      <c r="C33" s="56">
        <v>1108.45</v>
      </c>
      <c r="D33" s="56">
        <v>40.270000000000003</v>
      </c>
      <c r="E33" s="56">
        <v>455.2</v>
      </c>
      <c r="F33" s="66">
        <v>78.28</v>
      </c>
      <c r="G33" s="66">
        <v>32.39</v>
      </c>
      <c r="H33" s="69">
        <v>543492</v>
      </c>
      <c r="I33" s="54">
        <v>24</v>
      </c>
      <c r="J33" s="54">
        <v>117</v>
      </c>
      <c r="K33" s="56">
        <v>30.43</v>
      </c>
      <c r="L33" s="58">
        <v>383</v>
      </c>
      <c r="M33" s="60">
        <v>1.1261000000000001</v>
      </c>
      <c r="N33" s="60">
        <v>1.1478999999999999</v>
      </c>
      <c r="O33" s="60">
        <v>1.0704</v>
      </c>
      <c r="P33" s="60">
        <v>1.1240000000000001</v>
      </c>
      <c r="Q33" s="62">
        <v>86035.867599999998</v>
      </c>
      <c r="R33" s="56">
        <v>2.57</v>
      </c>
      <c r="S33" s="94">
        <v>3647.49</v>
      </c>
      <c r="T33" s="93">
        <v>1435.98</v>
      </c>
      <c r="U33" s="93">
        <v>829.10900000000004</v>
      </c>
      <c r="V33" s="64">
        <v>3.24</v>
      </c>
      <c r="W33" s="64">
        <v>0.64</v>
      </c>
      <c r="X33" s="64">
        <v>14.16</v>
      </c>
      <c r="Y33" s="65">
        <v>41709.019999999997</v>
      </c>
      <c r="Z33" s="65">
        <v>6046.84</v>
      </c>
      <c r="AA33" s="71">
        <v>3820</v>
      </c>
      <c r="AB33" s="14">
        <v>0</v>
      </c>
      <c r="AC33" s="14">
        <v>12.38</v>
      </c>
      <c r="AD33" s="14">
        <v>0</v>
      </c>
      <c r="AE33" s="14">
        <v>10.38</v>
      </c>
      <c r="AF33" s="14">
        <v>0</v>
      </c>
      <c r="AG33" s="14">
        <v>4</v>
      </c>
      <c r="AH33" s="52"/>
      <c r="AI33" s="52"/>
      <c r="AJ33" s="46"/>
      <c r="AK33" s="69">
        <v>543760.46499999997</v>
      </c>
      <c r="AL33" s="69">
        <v>63535.603999999999</v>
      </c>
      <c r="AM33" s="69">
        <v>3628.866</v>
      </c>
      <c r="AN33" s="69">
        <v>509.57400000000001</v>
      </c>
      <c r="AO33" s="69">
        <v>715.06899999999996</v>
      </c>
      <c r="AP33" s="69">
        <v>6245.58</v>
      </c>
      <c r="AQ33" s="69">
        <v>207.76</v>
      </c>
      <c r="AR33" s="47"/>
      <c r="AS33" s="54">
        <v>915.25699999999995</v>
      </c>
      <c r="AT33" s="54">
        <v>6980.7839999999997</v>
      </c>
      <c r="AU33" s="69">
        <f t="shared" si="10"/>
        <v>69.970649233121307</v>
      </c>
      <c r="AV33" s="76">
        <v>3088.7930000000001</v>
      </c>
      <c r="AW33" s="75">
        <v>111905.061</v>
      </c>
      <c r="AX33" s="75">
        <v>19319.863000000001</v>
      </c>
      <c r="AY33" s="75">
        <v>23450.495999999999</v>
      </c>
      <c r="AZ33" s="45"/>
      <c r="BA33" s="78">
        <f t="shared" si="0"/>
        <v>497680571.91450495</v>
      </c>
      <c r="BB33" s="78">
        <f t="shared" si="1"/>
        <v>443528327.83353597</v>
      </c>
      <c r="BC33" s="78">
        <v>253914.11</v>
      </c>
      <c r="BD33" s="78">
        <f t="shared" si="2"/>
        <v>1573968.604182</v>
      </c>
      <c r="BE33" s="78">
        <f t="shared" si="3"/>
        <v>80019840.064208999</v>
      </c>
      <c r="BF33" s="78">
        <f t="shared" si="12"/>
        <v>120663749.95554</v>
      </c>
      <c r="BG33" s="78">
        <f t="shared" si="4"/>
        <v>4872075.0489599993</v>
      </c>
      <c r="BH33" s="79"/>
      <c r="BI33" s="81">
        <v>4.8140000000000001</v>
      </c>
      <c r="BJ33" s="81">
        <v>4.8140000000000001</v>
      </c>
      <c r="BK33" s="79"/>
      <c r="BL33" s="84">
        <v>543089</v>
      </c>
      <c r="BM33" s="84">
        <v>63364</v>
      </c>
      <c r="BN33" s="84">
        <v>3820</v>
      </c>
      <c r="BO33" s="72">
        <v>501</v>
      </c>
      <c r="BP33" s="72">
        <v>726</v>
      </c>
      <c r="BQ33" s="84">
        <v>6221</v>
      </c>
      <c r="BR33" s="72">
        <v>208</v>
      </c>
      <c r="BS33" s="46"/>
      <c r="BT33" s="84">
        <v>960.60900000000004</v>
      </c>
      <c r="BU33" s="84">
        <v>7201.1130000000003</v>
      </c>
      <c r="BV33" s="73">
        <f t="shared" si="11"/>
        <v>64.501047120418846</v>
      </c>
      <c r="BW33" s="84">
        <v>3235.95</v>
      </c>
      <c r="BX33" s="84">
        <v>115623.607</v>
      </c>
      <c r="BY33" s="84">
        <v>18584.994999999999</v>
      </c>
      <c r="BZ33" s="84">
        <v>23510.596000000001</v>
      </c>
      <c r="CA33" s="46"/>
      <c r="CB33" s="78">
        <f t="shared" si="5"/>
        <v>521696181.20100003</v>
      </c>
      <c r="CC33" s="78">
        <f t="shared" si="6"/>
        <v>456291324.13200003</v>
      </c>
      <c r="CD33" s="78">
        <v>246394</v>
      </c>
      <c r="CE33" s="78">
        <f t="shared" si="7"/>
        <v>1621210.95</v>
      </c>
      <c r="CF33" s="78">
        <f t="shared" si="8"/>
        <v>83942738.681999996</v>
      </c>
      <c r="CG33" s="78">
        <f t="shared" si="13"/>
        <v>115617253.895</v>
      </c>
      <c r="CH33" s="78">
        <f t="shared" si="9"/>
        <v>4890203.9680000003</v>
      </c>
      <c r="CI33" s="46"/>
      <c r="CJ33" s="83">
        <v>4.8140000000000001</v>
      </c>
      <c r="CK33" s="87">
        <v>4.8140000000000001</v>
      </c>
    </row>
    <row r="34" spans="1:89" ht="14.1" customHeight="1" x14ac:dyDescent="0.2">
      <c r="A34" s="4">
        <v>2004</v>
      </c>
      <c r="B34" s="4">
        <v>5</v>
      </c>
      <c r="C34" s="56">
        <v>1110.98</v>
      </c>
      <c r="D34" s="56">
        <v>40.68</v>
      </c>
      <c r="E34" s="56">
        <v>457.33</v>
      </c>
      <c r="F34" s="66">
        <v>78.27</v>
      </c>
      <c r="G34" s="66">
        <v>32.549999999999997</v>
      </c>
      <c r="H34" s="69">
        <v>543089</v>
      </c>
      <c r="I34" s="54">
        <v>5</v>
      </c>
      <c r="J34" s="54">
        <v>283</v>
      </c>
      <c r="K34" s="56">
        <v>29.81</v>
      </c>
      <c r="L34" s="58">
        <v>426</v>
      </c>
      <c r="M34" s="60">
        <v>1.1288</v>
      </c>
      <c r="N34" s="60">
        <v>1.1483000000000001</v>
      </c>
      <c r="O34" s="60">
        <v>1.0737000000000001</v>
      </c>
      <c r="P34" s="60">
        <v>1.127</v>
      </c>
      <c r="Q34" s="62">
        <v>86227.919399999999</v>
      </c>
      <c r="R34" s="56">
        <v>2.57</v>
      </c>
      <c r="S34" s="94">
        <v>3647.49</v>
      </c>
      <c r="T34" s="93">
        <v>1435.98</v>
      </c>
      <c r="U34" s="93">
        <v>809.51499999999999</v>
      </c>
      <c r="V34" s="64">
        <v>3.24</v>
      </c>
      <c r="W34" s="64">
        <v>0.64</v>
      </c>
      <c r="X34" s="64">
        <v>14.16</v>
      </c>
      <c r="Y34" s="65">
        <v>41909.81</v>
      </c>
      <c r="Z34" s="65">
        <v>6055.79</v>
      </c>
      <c r="AA34" s="71">
        <v>3814</v>
      </c>
      <c r="AB34" s="14">
        <v>0</v>
      </c>
      <c r="AC34" s="14">
        <v>16.21</v>
      </c>
      <c r="AD34" s="14">
        <v>0</v>
      </c>
      <c r="AE34" s="14">
        <v>14.08</v>
      </c>
      <c r="AF34" s="14">
        <v>0</v>
      </c>
      <c r="AG34" s="14">
        <v>9</v>
      </c>
      <c r="AH34" s="52"/>
      <c r="AI34" s="52"/>
      <c r="AJ34" s="46"/>
      <c r="AK34" s="69">
        <v>543123.93000000005</v>
      </c>
      <c r="AL34" s="69">
        <v>63315.485999999997</v>
      </c>
      <c r="AM34" s="69">
        <v>3649.027</v>
      </c>
      <c r="AN34" s="69">
        <v>511.22199999999998</v>
      </c>
      <c r="AO34" s="69">
        <v>707.31100000000004</v>
      </c>
      <c r="AP34" s="69">
        <v>6258.8810000000003</v>
      </c>
      <c r="AQ34" s="69">
        <v>207.774</v>
      </c>
      <c r="AR34" s="47"/>
      <c r="AS34" s="54">
        <v>1144.145</v>
      </c>
      <c r="AT34" s="54">
        <v>7595.4179999999997</v>
      </c>
      <c r="AU34" s="69">
        <f t="shared" si="10"/>
        <v>75.986751536779522</v>
      </c>
      <c r="AV34" s="76">
        <v>3501.0349999999999</v>
      </c>
      <c r="AW34" s="75">
        <v>116865.19100000001</v>
      </c>
      <c r="AX34" s="75">
        <v>20402.811000000002</v>
      </c>
      <c r="AY34" s="75">
        <v>23286.992999999999</v>
      </c>
      <c r="AZ34" s="45"/>
      <c r="BA34" s="78">
        <f t="shared" si="0"/>
        <v>621412528.88985002</v>
      </c>
      <c r="BB34" s="78">
        <f t="shared" si="1"/>
        <v>480907582.04314798</v>
      </c>
      <c r="BC34" s="78">
        <v>277277.70799999998</v>
      </c>
      <c r="BD34" s="78">
        <f t="shared" si="2"/>
        <v>1789806.1147699999</v>
      </c>
      <c r="BE34" s="78">
        <f t="shared" si="3"/>
        <v>82660035.111401007</v>
      </c>
      <c r="BF34" s="78">
        <f t="shared" si="12"/>
        <v>127698766.11449102</v>
      </c>
      <c r="BG34" s="78">
        <f t="shared" si="4"/>
        <v>4838431.6835819995</v>
      </c>
      <c r="BH34" s="79"/>
      <c r="BI34" s="81">
        <v>5.5279999999999996</v>
      </c>
      <c r="BJ34" s="81">
        <v>5.5279999999999996</v>
      </c>
      <c r="BK34" s="79"/>
      <c r="BL34" s="84">
        <v>542967</v>
      </c>
      <c r="BM34" s="84">
        <v>63470</v>
      </c>
      <c r="BN34" s="84">
        <v>3814</v>
      </c>
      <c r="BO34" s="72">
        <v>499</v>
      </c>
      <c r="BP34" s="72">
        <v>729</v>
      </c>
      <c r="BQ34" s="84">
        <v>6237</v>
      </c>
      <c r="BR34" s="72">
        <v>207</v>
      </c>
      <c r="BS34" s="46"/>
      <c r="BT34" s="84">
        <v>1162.828</v>
      </c>
      <c r="BU34" s="84">
        <v>7726.6019999999999</v>
      </c>
      <c r="BV34" s="73">
        <f t="shared" si="11"/>
        <v>69.246198217094914</v>
      </c>
      <c r="BW34" s="84">
        <v>3492.24</v>
      </c>
      <c r="BX34" s="84">
        <v>121345.534</v>
      </c>
      <c r="BY34" s="84">
        <v>19843.920999999998</v>
      </c>
      <c r="BZ34" s="84">
        <v>23064.120999999999</v>
      </c>
      <c r="CA34" s="46"/>
      <c r="CB34" s="78">
        <f t="shared" si="5"/>
        <v>631377230.676</v>
      </c>
      <c r="CC34" s="78">
        <f t="shared" si="6"/>
        <v>490407428.94</v>
      </c>
      <c r="CD34" s="78">
        <v>264105</v>
      </c>
      <c r="CE34" s="78">
        <f t="shared" si="7"/>
        <v>1742627.7599999998</v>
      </c>
      <c r="CF34" s="78">
        <f t="shared" si="8"/>
        <v>88460894.285999998</v>
      </c>
      <c r="CG34" s="78">
        <f t="shared" si="13"/>
        <v>123766535.277</v>
      </c>
      <c r="CH34" s="78">
        <f t="shared" si="9"/>
        <v>4774273.0470000003</v>
      </c>
      <c r="CI34" s="46"/>
      <c r="CJ34" s="83">
        <v>5.5279999999999996</v>
      </c>
      <c r="CK34" s="87">
        <v>5.5279999999999996</v>
      </c>
    </row>
    <row r="35" spans="1:89" ht="14.1" customHeight="1" x14ac:dyDescent="0.2">
      <c r="A35" s="4">
        <v>2004</v>
      </c>
      <c r="B35" s="4">
        <v>6</v>
      </c>
      <c r="C35" s="56">
        <v>1113.51</v>
      </c>
      <c r="D35" s="56">
        <v>41.09</v>
      </c>
      <c r="E35" s="56">
        <v>459.4</v>
      </c>
      <c r="F35" s="66">
        <v>78.28</v>
      </c>
      <c r="G35" s="66">
        <v>32.71</v>
      </c>
      <c r="H35" s="69">
        <v>542967</v>
      </c>
      <c r="I35" s="54">
        <v>0</v>
      </c>
      <c r="J35" s="54">
        <v>512</v>
      </c>
      <c r="K35" s="56">
        <v>30.86</v>
      </c>
      <c r="L35" s="58">
        <v>418</v>
      </c>
      <c r="M35" s="60">
        <v>1.1319999999999999</v>
      </c>
      <c r="N35" s="60">
        <v>1.1515</v>
      </c>
      <c r="O35" s="60">
        <v>1.0764</v>
      </c>
      <c r="P35" s="60">
        <v>1.1313</v>
      </c>
      <c r="Q35" s="62">
        <v>86427.498999999996</v>
      </c>
      <c r="R35" s="56">
        <v>2.57</v>
      </c>
      <c r="S35" s="94">
        <v>3647.49</v>
      </c>
      <c r="T35" s="93">
        <v>1435.98</v>
      </c>
      <c r="U35" s="93">
        <v>789.12300000000005</v>
      </c>
      <c r="V35" s="64">
        <v>3.24</v>
      </c>
      <c r="W35" s="64">
        <v>0.64</v>
      </c>
      <c r="X35" s="64">
        <v>14.16</v>
      </c>
      <c r="Y35" s="65">
        <v>42132.27</v>
      </c>
      <c r="Z35" s="65">
        <v>6056.45</v>
      </c>
      <c r="AA35" s="71">
        <v>3958</v>
      </c>
      <c r="AB35" s="14">
        <v>0</v>
      </c>
      <c r="AC35" s="14">
        <v>20.079999999999998</v>
      </c>
      <c r="AD35" s="14">
        <v>0</v>
      </c>
      <c r="AE35" s="14">
        <v>19.46</v>
      </c>
      <c r="AF35" s="14">
        <v>0</v>
      </c>
      <c r="AG35" s="14">
        <v>12</v>
      </c>
      <c r="AH35" s="52"/>
      <c r="AI35" s="52"/>
      <c r="AJ35" s="46"/>
      <c r="AK35" s="69">
        <v>543652.31999999995</v>
      </c>
      <c r="AL35" s="69">
        <v>63558.669000000002</v>
      </c>
      <c r="AM35" s="69">
        <v>3669.5340000000001</v>
      </c>
      <c r="AN35" s="69">
        <v>512.81799999999998</v>
      </c>
      <c r="AO35" s="69">
        <v>713.6</v>
      </c>
      <c r="AP35" s="69">
        <v>6272.1819999999998</v>
      </c>
      <c r="AQ35" s="69">
        <v>206.88200000000001</v>
      </c>
      <c r="AR35" s="47"/>
      <c r="AS35" s="54">
        <v>1556.828</v>
      </c>
      <c r="AT35" s="54">
        <v>8734.2019999999993</v>
      </c>
      <c r="AU35" s="69">
        <f t="shared" si="10"/>
        <v>87.851426911427993</v>
      </c>
      <c r="AV35" s="76">
        <v>3905.8310000000001</v>
      </c>
      <c r="AW35" s="75">
        <v>123410.89200000001</v>
      </c>
      <c r="AX35" s="75">
        <v>23118.741999999998</v>
      </c>
      <c r="AY35" s="75">
        <v>23377.429</v>
      </c>
      <c r="AZ35" s="45"/>
      <c r="BA35" s="78">
        <f t="shared" si="0"/>
        <v>846373154.04095995</v>
      </c>
      <c r="BB35" s="78">
        <f t="shared" si="1"/>
        <v>555134253.897138</v>
      </c>
      <c r="BC35" s="78">
        <v>322373.79800000001</v>
      </c>
      <c r="BD35" s="78">
        <f t="shared" si="2"/>
        <v>2002980.4417580001</v>
      </c>
      <c r="BE35" s="78">
        <f t="shared" si="3"/>
        <v>88066012.531200007</v>
      </c>
      <c r="BF35" s="78">
        <f t="shared" si="12"/>
        <v>145004957.43504399</v>
      </c>
      <c r="BG35" s="78">
        <f t="shared" si="4"/>
        <v>4836369.2663780004</v>
      </c>
      <c r="BH35" s="79"/>
      <c r="BI35" s="81">
        <v>5.8129999999999997</v>
      </c>
      <c r="BJ35" s="81">
        <v>5.8129999999999997</v>
      </c>
      <c r="BK35" s="79"/>
      <c r="BL35" s="84">
        <v>543301</v>
      </c>
      <c r="BM35" s="84">
        <v>63611</v>
      </c>
      <c r="BN35" s="84">
        <v>3958</v>
      </c>
      <c r="BO35" s="72">
        <v>503</v>
      </c>
      <c r="BP35" s="72">
        <v>732</v>
      </c>
      <c r="BQ35" s="84">
        <v>6234</v>
      </c>
      <c r="BR35" s="72">
        <v>208</v>
      </c>
      <c r="BS35" s="46"/>
      <c r="BT35" s="84">
        <v>1544.9349999999999</v>
      </c>
      <c r="BU35" s="84">
        <v>8688.1939999999995</v>
      </c>
      <c r="BV35" s="73">
        <f t="shared" si="11"/>
        <v>77.092723597776654</v>
      </c>
      <c r="BW35" s="84">
        <v>3902.759</v>
      </c>
      <c r="BX35" s="84">
        <v>121822.254</v>
      </c>
      <c r="BY35" s="84">
        <v>21612.361000000001</v>
      </c>
      <c r="BZ35" s="84">
        <v>22473.725999999999</v>
      </c>
      <c r="CA35" s="46"/>
      <c r="CB35" s="78">
        <f t="shared" si="5"/>
        <v>839364730.43499994</v>
      </c>
      <c r="CC35" s="78">
        <f t="shared" si="6"/>
        <v>552664708.53399992</v>
      </c>
      <c r="CD35" s="78">
        <v>305133</v>
      </c>
      <c r="CE35" s="78">
        <f t="shared" si="7"/>
        <v>1963087.777</v>
      </c>
      <c r="CF35" s="78">
        <f t="shared" si="8"/>
        <v>89173889.928000003</v>
      </c>
      <c r="CG35" s="78">
        <f t="shared" si="13"/>
        <v>134731458.47400001</v>
      </c>
      <c r="CH35" s="78">
        <f t="shared" si="9"/>
        <v>4674535.0079999994</v>
      </c>
      <c r="CI35" s="46"/>
      <c r="CJ35" s="83">
        <v>5.8129999999999997</v>
      </c>
      <c r="CK35" s="87">
        <v>5.8129999999999997</v>
      </c>
    </row>
    <row r="36" spans="1:89" ht="14.1" customHeight="1" x14ac:dyDescent="0.2">
      <c r="A36" s="4">
        <v>2004</v>
      </c>
      <c r="B36" s="4">
        <v>7</v>
      </c>
      <c r="C36" s="56">
        <v>1116.03</v>
      </c>
      <c r="D36" s="56">
        <v>41.51</v>
      </c>
      <c r="E36" s="56">
        <v>461.36</v>
      </c>
      <c r="F36" s="66">
        <v>78.28</v>
      </c>
      <c r="G36" s="66">
        <v>32.840000000000003</v>
      </c>
      <c r="H36" s="69">
        <v>543301</v>
      </c>
      <c r="I36" s="54">
        <v>0</v>
      </c>
      <c r="J36" s="54">
        <v>549</v>
      </c>
      <c r="K36" s="56">
        <v>30.52</v>
      </c>
      <c r="L36" s="58">
        <v>429</v>
      </c>
      <c r="M36" s="60">
        <v>1.1348</v>
      </c>
      <c r="N36" s="60">
        <v>1.1549</v>
      </c>
      <c r="O36" s="60">
        <v>1.0778000000000001</v>
      </c>
      <c r="P36" s="60">
        <v>1.1341000000000001</v>
      </c>
      <c r="Q36" s="62">
        <v>86611.334799999997</v>
      </c>
      <c r="R36" s="56">
        <v>2.57</v>
      </c>
      <c r="S36" s="94">
        <v>3647.49</v>
      </c>
      <c r="T36" s="93">
        <v>1435.98</v>
      </c>
      <c r="U36" s="93">
        <v>758.81399999999996</v>
      </c>
      <c r="V36" s="64">
        <v>3.24</v>
      </c>
      <c r="W36" s="64">
        <v>0.64</v>
      </c>
      <c r="X36" s="64">
        <v>14.16</v>
      </c>
      <c r="Y36" s="65">
        <v>42377.88</v>
      </c>
      <c r="Z36" s="65">
        <v>6047.48</v>
      </c>
      <c r="AA36" s="71">
        <v>3991</v>
      </c>
      <c r="AB36" s="14">
        <v>0</v>
      </c>
      <c r="AC36" s="14">
        <v>19.829999999999998</v>
      </c>
      <c r="AD36" s="14">
        <v>0</v>
      </c>
      <c r="AE36" s="14">
        <v>18.04</v>
      </c>
      <c r="AF36" s="14">
        <v>0</v>
      </c>
      <c r="AG36" s="14">
        <v>11</v>
      </c>
      <c r="AH36" s="17">
        <v>2464.2199999999998</v>
      </c>
      <c r="AI36" s="17">
        <v>2464.2199999999998</v>
      </c>
      <c r="AJ36" s="46"/>
      <c r="AK36" s="69">
        <v>543983.58799999999</v>
      </c>
      <c r="AL36" s="69">
        <v>63685.097999999998</v>
      </c>
      <c r="AM36" s="69">
        <v>3690.29</v>
      </c>
      <c r="AN36" s="69">
        <v>514.32500000000005</v>
      </c>
      <c r="AO36" s="69">
        <v>711.67700000000002</v>
      </c>
      <c r="AP36" s="69">
        <v>6285.4840000000004</v>
      </c>
      <c r="AQ36" s="69">
        <v>207.827</v>
      </c>
      <c r="AR36" s="47"/>
      <c r="AS36" s="54">
        <v>1594.9590000000001</v>
      </c>
      <c r="AT36" s="54">
        <v>8854.9599999999991</v>
      </c>
      <c r="AU36" s="69">
        <f t="shared" si="10"/>
        <v>88.11663907172607</v>
      </c>
      <c r="AV36" s="76">
        <v>3960.288</v>
      </c>
      <c r="AW36" s="75">
        <v>121125.592</v>
      </c>
      <c r="AX36" s="75">
        <v>21965.48</v>
      </c>
      <c r="AY36" s="75">
        <v>22493.618999999999</v>
      </c>
      <c r="AZ36" s="45"/>
      <c r="BA36" s="78">
        <f t="shared" si="0"/>
        <v>867631519.53289199</v>
      </c>
      <c r="BB36" s="78">
        <f t="shared" si="1"/>
        <v>563928995.38607991</v>
      </c>
      <c r="BC36" s="78">
        <v>325175.95199999999</v>
      </c>
      <c r="BD36" s="78">
        <f t="shared" si="2"/>
        <v>2036875.1256000001</v>
      </c>
      <c r="BE36" s="78">
        <f t="shared" si="3"/>
        <v>86202297.937784001</v>
      </c>
      <c r="BF36" s="78">
        <f t="shared" si="12"/>
        <v>138063673.09232</v>
      </c>
      <c r="BG36" s="78">
        <f t="shared" si="4"/>
        <v>4674781.3559129992</v>
      </c>
      <c r="BH36" s="79"/>
      <c r="BI36" s="81">
        <v>5.7539999999999996</v>
      </c>
      <c r="BJ36" s="81">
        <v>5.7539999999999996</v>
      </c>
      <c r="BK36" s="79"/>
      <c r="BL36" s="84">
        <v>544420</v>
      </c>
      <c r="BM36" s="84">
        <v>63709</v>
      </c>
      <c r="BN36" s="84">
        <v>3991</v>
      </c>
      <c r="BO36" s="72">
        <v>517</v>
      </c>
      <c r="BP36" s="72">
        <v>732</v>
      </c>
      <c r="BQ36" s="84">
        <v>6223</v>
      </c>
      <c r="BR36" s="72">
        <v>211</v>
      </c>
      <c r="BS36" s="46"/>
      <c r="BT36" s="84">
        <v>1631.9780000000001</v>
      </c>
      <c r="BU36" s="84">
        <v>9040.4570000000003</v>
      </c>
      <c r="BV36" s="73">
        <f t="shared" si="11"/>
        <v>79.174392382861441</v>
      </c>
      <c r="BW36" s="84">
        <v>4078.3290000000002</v>
      </c>
      <c r="BX36" s="84">
        <v>116908.914</v>
      </c>
      <c r="BY36" s="84">
        <v>21895.385999999999</v>
      </c>
      <c r="BZ36" s="84">
        <v>22421.891</v>
      </c>
      <c r="CA36" s="46"/>
      <c r="CB36" s="78">
        <f t="shared" si="5"/>
        <v>888481462.75999999</v>
      </c>
      <c r="CC36" s="78">
        <f t="shared" si="6"/>
        <v>575958475.01300001</v>
      </c>
      <c r="CD36" s="78">
        <v>315985</v>
      </c>
      <c r="CE36" s="78">
        <f t="shared" si="7"/>
        <v>2108496.0929999999</v>
      </c>
      <c r="CF36" s="78">
        <f t="shared" si="8"/>
        <v>85577325.048000008</v>
      </c>
      <c r="CG36" s="78">
        <f t="shared" si="13"/>
        <v>136254987.07799998</v>
      </c>
      <c r="CH36" s="78">
        <f t="shared" si="9"/>
        <v>4731019.0010000002</v>
      </c>
      <c r="CI36" s="46"/>
      <c r="CJ36" s="83">
        <v>5.6840000000000002</v>
      </c>
      <c r="CK36" s="87">
        <v>5.6840000000000002</v>
      </c>
    </row>
    <row r="37" spans="1:89" ht="14.1" customHeight="1" x14ac:dyDescent="0.2">
      <c r="A37" s="4">
        <v>2004</v>
      </c>
      <c r="B37" s="4">
        <v>8</v>
      </c>
      <c r="C37" s="56">
        <v>1118.56</v>
      </c>
      <c r="D37" s="56">
        <v>41.94</v>
      </c>
      <c r="E37" s="56">
        <v>463.21</v>
      </c>
      <c r="F37" s="66">
        <v>78.3</v>
      </c>
      <c r="G37" s="66">
        <v>32.96</v>
      </c>
      <c r="H37" s="69">
        <v>544420</v>
      </c>
      <c r="I37" s="54">
        <v>0</v>
      </c>
      <c r="J37" s="54">
        <v>509</v>
      </c>
      <c r="K37" s="56">
        <v>29.62</v>
      </c>
      <c r="L37" s="58">
        <v>407</v>
      </c>
      <c r="M37" s="60">
        <v>1.1369</v>
      </c>
      <c r="N37" s="60">
        <v>1.1535</v>
      </c>
      <c r="O37" s="60">
        <v>1.0793999999999999</v>
      </c>
      <c r="P37" s="60">
        <v>1.1375</v>
      </c>
      <c r="Q37" s="62">
        <v>86757.355800000005</v>
      </c>
      <c r="R37" s="56">
        <v>2.57</v>
      </c>
      <c r="S37" s="94">
        <v>3647.49</v>
      </c>
      <c r="T37" s="93">
        <v>1435.98</v>
      </c>
      <c r="U37" s="93">
        <v>754.71</v>
      </c>
      <c r="V37" s="64">
        <v>3.24</v>
      </c>
      <c r="W37" s="64">
        <v>0.64</v>
      </c>
      <c r="X37" s="64">
        <v>14.16</v>
      </c>
      <c r="Y37" s="65">
        <v>42649.55</v>
      </c>
      <c r="Z37" s="65">
        <v>6028.59</v>
      </c>
      <c r="AA37" s="71">
        <v>3916</v>
      </c>
      <c r="AB37" s="14">
        <v>0</v>
      </c>
      <c r="AC37" s="14">
        <v>17.29</v>
      </c>
      <c r="AD37" s="14">
        <v>0</v>
      </c>
      <c r="AE37" s="14">
        <v>16.54</v>
      </c>
      <c r="AF37" s="14">
        <v>0</v>
      </c>
      <c r="AG37" s="14">
        <v>10</v>
      </c>
      <c r="AH37" s="17">
        <v>2461.79</v>
      </c>
      <c r="AI37" s="17">
        <v>2461.79</v>
      </c>
      <c r="AJ37" s="46"/>
      <c r="AK37" s="69">
        <v>544162.64399999997</v>
      </c>
      <c r="AL37" s="69">
        <v>63858.711000000003</v>
      </c>
      <c r="AM37" s="69">
        <v>3711.54</v>
      </c>
      <c r="AN37" s="69">
        <v>515.75099999999998</v>
      </c>
      <c r="AO37" s="69">
        <v>712.80100000000004</v>
      </c>
      <c r="AP37" s="69">
        <v>6298.7849999999999</v>
      </c>
      <c r="AQ37" s="69">
        <v>210.65799999999999</v>
      </c>
      <c r="AR37" s="47"/>
      <c r="AS37" s="54">
        <v>1501.4159999999999</v>
      </c>
      <c r="AT37" s="54">
        <v>8564.2000000000007</v>
      </c>
      <c r="AU37" s="69">
        <f t="shared" si="10"/>
        <v>84.733484752959683</v>
      </c>
      <c r="AV37" s="76">
        <v>3956.1289999999999</v>
      </c>
      <c r="AW37" s="75">
        <v>118586.94899999999</v>
      </c>
      <c r="AX37" s="75">
        <v>21636.812000000002</v>
      </c>
      <c r="AY37" s="75">
        <v>22419.53</v>
      </c>
      <c r="AZ37" s="45"/>
      <c r="BA37" s="78">
        <f t="shared" si="0"/>
        <v>817014500.30390394</v>
      </c>
      <c r="BB37" s="78">
        <f t="shared" si="1"/>
        <v>546898772.74620008</v>
      </c>
      <c r="BC37" s="78">
        <v>314491.71799999999</v>
      </c>
      <c r="BD37" s="78">
        <f t="shared" si="2"/>
        <v>2040377.4878789999</v>
      </c>
      <c r="BE37" s="78">
        <f t="shared" si="3"/>
        <v>84528895.834149003</v>
      </c>
      <c r="BF37" s="78">
        <f t="shared" si="12"/>
        <v>136285626.87342</v>
      </c>
      <c r="BG37" s="78">
        <f t="shared" si="4"/>
        <v>4722853.3507399997</v>
      </c>
      <c r="BH37" s="79"/>
      <c r="BI37" s="81">
        <v>5.6580000000000004</v>
      </c>
      <c r="BJ37" s="81">
        <v>5.6580000000000004</v>
      </c>
      <c r="BK37" s="79"/>
      <c r="BL37" s="84">
        <v>543775</v>
      </c>
      <c r="BM37" s="84">
        <v>63741</v>
      </c>
      <c r="BN37" s="84">
        <v>3916</v>
      </c>
      <c r="BO37" s="72">
        <v>517</v>
      </c>
      <c r="BP37" s="72">
        <v>734</v>
      </c>
      <c r="BQ37" s="84">
        <v>6224</v>
      </c>
      <c r="BR37" s="72">
        <v>211</v>
      </c>
      <c r="BS37" s="46"/>
      <c r="BT37" s="84">
        <v>1508.4010000000001</v>
      </c>
      <c r="BU37" s="84">
        <v>8561.0580000000009</v>
      </c>
      <c r="BV37" s="73">
        <f t="shared" si="11"/>
        <v>81.702247191011239</v>
      </c>
      <c r="BW37" s="84">
        <v>4032.489</v>
      </c>
      <c r="BX37" s="84">
        <v>112053.958</v>
      </c>
      <c r="BY37" s="84">
        <v>21935.89</v>
      </c>
      <c r="BZ37" s="84">
        <v>22941.735000000001</v>
      </c>
      <c r="CA37" s="46"/>
      <c r="CB37" s="78">
        <f t="shared" si="5"/>
        <v>820230753.7750001</v>
      </c>
      <c r="CC37" s="78">
        <f t="shared" si="6"/>
        <v>545690397.97800004</v>
      </c>
      <c r="CD37" s="78">
        <v>319946</v>
      </c>
      <c r="CE37" s="78">
        <f t="shared" si="7"/>
        <v>2084796.8130000001</v>
      </c>
      <c r="CF37" s="78">
        <f t="shared" si="8"/>
        <v>82247605.172000006</v>
      </c>
      <c r="CG37" s="78">
        <f t="shared" si="13"/>
        <v>136528979.35999998</v>
      </c>
      <c r="CH37" s="78">
        <f t="shared" si="9"/>
        <v>4840706.085</v>
      </c>
      <c r="CI37" s="46"/>
      <c r="CJ37" s="83">
        <v>5.6680000000000001</v>
      </c>
      <c r="CK37" s="87">
        <v>5.6680000000000001</v>
      </c>
    </row>
    <row r="38" spans="1:89" ht="14.1" customHeight="1" x14ac:dyDescent="0.2">
      <c r="A38" s="4">
        <v>2004</v>
      </c>
      <c r="B38" s="4">
        <v>9</v>
      </c>
      <c r="C38" s="56">
        <v>1121.0899999999999</v>
      </c>
      <c r="D38" s="56">
        <v>42.37</v>
      </c>
      <c r="E38" s="56">
        <v>464.89</v>
      </c>
      <c r="F38" s="66">
        <v>78.31</v>
      </c>
      <c r="G38" s="66">
        <v>33.049999999999997</v>
      </c>
      <c r="H38" s="69">
        <v>543775</v>
      </c>
      <c r="I38" s="54">
        <v>0</v>
      </c>
      <c r="J38" s="54">
        <v>529</v>
      </c>
      <c r="K38" s="56">
        <v>30.52</v>
      </c>
      <c r="L38" s="58">
        <v>365</v>
      </c>
      <c r="M38" s="60">
        <v>1.1382000000000001</v>
      </c>
      <c r="N38" s="60">
        <v>1.1608000000000001</v>
      </c>
      <c r="O38" s="60">
        <v>1.0817000000000001</v>
      </c>
      <c r="P38" s="60">
        <v>1.1415999999999999</v>
      </c>
      <c r="Q38" s="62">
        <v>86851.884300000005</v>
      </c>
      <c r="R38" s="56">
        <v>2.57</v>
      </c>
      <c r="S38" s="94">
        <v>3647.49</v>
      </c>
      <c r="T38" s="93">
        <v>1435.98</v>
      </c>
      <c r="U38" s="93">
        <v>777.80899999999997</v>
      </c>
      <c r="V38" s="64">
        <v>3.24</v>
      </c>
      <c r="W38" s="64">
        <v>0.64</v>
      </c>
      <c r="X38" s="64">
        <v>14.16</v>
      </c>
      <c r="Y38" s="65">
        <v>42934.21</v>
      </c>
      <c r="Z38" s="65">
        <v>6001.68</v>
      </c>
      <c r="AA38" s="71">
        <v>3937</v>
      </c>
      <c r="AB38" s="14">
        <v>0</v>
      </c>
      <c r="AC38" s="14">
        <v>15.29</v>
      </c>
      <c r="AD38" s="14">
        <v>0</v>
      </c>
      <c r="AE38" s="14">
        <v>16.829999999999998</v>
      </c>
      <c r="AF38" s="14">
        <v>0</v>
      </c>
      <c r="AG38" s="14">
        <v>9</v>
      </c>
      <c r="AH38" s="17">
        <v>2455.31</v>
      </c>
      <c r="AI38" s="17">
        <v>0</v>
      </c>
      <c r="AJ38" s="46"/>
      <c r="AK38" s="69">
        <v>546073.79099999997</v>
      </c>
      <c r="AL38" s="69">
        <v>63771.256999999998</v>
      </c>
      <c r="AM38" s="69">
        <v>3732.4940000000001</v>
      </c>
      <c r="AN38" s="69">
        <v>517.05100000000004</v>
      </c>
      <c r="AO38" s="69">
        <v>713.31299999999999</v>
      </c>
      <c r="AP38" s="69">
        <v>6312.0860000000002</v>
      </c>
      <c r="AQ38" s="69">
        <v>210.685</v>
      </c>
      <c r="AR38" s="47"/>
      <c r="AS38" s="54">
        <v>1573.498</v>
      </c>
      <c r="AT38" s="54">
        <v>8780.5750000000007</v>
      </c>
      <c r="AU38" s="69">
        <f t="shared" si="10"/>
        <v>88.363316056234794</v>
      </c>
      <c r="AV38" s="76">
        <v>3832.895</v>
      </c>
      <c r="AW38" s="75">
        <v>108726.69500000001</v>
      </c>
      <c r="AX38" s="75">
        <v>23754.456999999999</v>
      </c>
      <c r="AY38" s="75">
        <v>23343.995999999999</v>
      </c>
      <c r="AZ38" s="45"/>
      <c r="BA38" s="78">
        <f t="shared" ref="BA38:BA69" si="14">+AS38*AK38</f>
        <v>859246017.99091792</v>
      </c>
      <c r="BB38" s="78">
        <f t="shared" ref="BB38:BB69" si="15">+AT38*AL38</f>
        <v>559948304.93277502</v>
      </c>
      <c r="BC38" s="78">
        <v>329815.54700000002</v>
      </c>
      <c r="BD38" s="78">
        <f t="shared" ref="BD38:BD69" si="16">+AV38*AN38</f>
        <v>1981802.1926450001</v>
      </c>
      <c r="BE38" s="78">
        <f t="shared" ref="BE38:BE69" si="17">+AW38*AO38</f>
        <v>77556164.990535006</v>
      </c>
      <c r="BF38" s="78">
        <f t="shared" si="12"/>
        <v>149940175.46730199</v>
      </c>
      <c r="BG38" s="78">
        <f t="shared" ref="BG38:BG69" si="18">+AY38*AQ38</f>
        <v>4918229.7972599994</v>
      </c>
      <c r="BH38" s="79"/>
      <c r="BI38" s="81">
        <v>5.3959999999999999</v>
      </c>
      <c r="BJ38" s="81">
        <v>5.3959999999999999</v>
      </c>
      <c r="BK38" s="79"/>
      <c r="BL38" s="84">
        <v>545767</v>
      </c>
      <c r="BM38" s="84">
        <v>63853</v>
      </c>
      <c r="BN38" s="84">
        <v>3937</v>
      </c>
      <c r="BO38" s="72">
        <v>519</v>
      </c>
      <c r="BP38" s="72">
        <v>734</v>
      </c>
      <c r="BQ38" s="84">
        <v>6238</v>
      </c>
      <c r="BR38" s="72">
        <v>211</v>
      </c>
      <c r="BS38" s="46"/>
      <c r="BT38" s="84">
        <v>1529.0920000000001</v>
      </c>
      <c r="BU38" s="84">
        <v>8505.6010000000006</v>
      </c>
      <c r="BV38" s="73">
        <f t="shared" si="11"/>
        <v>73.989077978155962</v>
      </c>
      <c r="BW38" s="84">
        <v>3862.9560000000001</v>
      </c>
      <c r="BX38" s="84">
        <v>108726.69500000001</v>
      </c>
      <c r="BY38" s="84">
        <v>22731.731</v>
      </c>
      <c r="BZ38" s="84">
        <v>22287.464</v>
      </c>
      <c r="CA38" s="46"/>
      <c r="CB38" s="78">
        <f t="shared" ref="CB38:CB69" si="19">+BT38*BL38</f>
        <v>834527953.56400001</v>
      </c>
      <c r="CC38" s="78">
        <f t="shared" ref="CC38:CC69" si="20">+BU38*BM38</f>
        <v>543108140.653</v>
      </c>
      <c r="CD38" s="78">
        <v>291295</v>
      </c>
      <c r="CE38" s="78">
        <f t="shared" ref="CE38:CE69" si="21">+BW38*BO38</f>
        <v>2004874.1640000001</v>
      </c>
      <c r="CF38" s="78">
        <f t="shared" ref="CF38:CF69" si="22">+BX38*BP38</f>
        <v>79805394.13000001</v>
      </c>
      <c r="CG38" s="78">
        <f t="shared" si="13"/>
        <v>141800537.97799999</v>
      </c>
      <c r="CH38" s="78">
        <f t="shared" ref="CH38:CH69" si="23">+BZ38*BR38</f>
        <v>4702654.9040000001</v>
      </c>
      <c r="CI38" s="46"/>
      <c r="CJ38" s="83">
        <v>5.532</v>
      </c>
      <c r="CK38" s="87">
        <v>5.532</v>
      </c>
    </row>
    <row r="39" spans="1:89" ht="14.1" customHeight="1" x14ac:dyDescent="0.2">
      <c r="A39" s="4">
        <v>2004</v>
      </c>
      <c r="B39" s="4">
        <v>10</v>
      </c>
      <c r="C39" s="56">
        <v>1123.6199999999999</v>
      </c>
      <c r="D39" s="56">
        <v>42.79</v>
      </c>
      <c r="E39" s="56">
        <v>466.45</v>
      </c>
      <c r="F39" s="66">
        <v>78.33</v>
      </c>
      <c r="G39" s="66">
        <v>33.119999999999997</v>
      </c>
      <c r="H39" s="69">
        <v>545767</v>
      </c>
      <c r="I39" s="54">
        <v>0</v>
      </c>
      <c r="J39" s="54">
        <v>435</v>
      </c>
      <c r="K39" s="56">
        <v>29.71</v>
      </c>
      <c r="L39" s="58">
        <v>356</v>
      </c>
      <c r="M39" s="60">
        <v>1.1428</v>
      </c>
      <c r="N39" s="60">
        <v>1.1618999999999999</v>
      </c>
      <c r="O39" s="60">
        <v>1.0840000000000001</v>
      </c>
      <c r="P39" s="60">
        <v>1.1453</v>
      </c>
      <c r="Q39" s="62">
        <v>86923.253800000006</v>
      </c>
      <c r="R39" s="56">
        <v>2.57</v>
      </c>
      <c r="S39" s="94">
        <v>3647.49</v>
      </c>
      <c r="T39" s="93">
        <v>1435.98</v>
      </c>
      <c r="U39" s="93">
        <v>808.51700000000005</v>
      </c>
      <c r="V39" s="64">
        <v>3.24</v>
      </c>
      <c r="W39" s="64">
        <v>0.64</v>
      </c>
      <c r="X39" s="64">
        <v>14.16</v>
      </c>
      <c r="Y39" s="65">
        <v>43231.6</v>
      </c>
      <c r="Z39" s="65">
        <v>5967.9</v>
      </c>
      <c r="AA39" s="71">
        <v>3890</v>
      </c>
      <c r="AB39" s="14">
        <v>0</v>
      </c>
      <c r="AC39" s="14">
        <v>13.79</v>
      </c>
      <c r="AD39" s="14">
        <v>0</v>
      </c>
      <c r="AE39" s="14">
        <v>15.46</v>
      </c>
      <c r="AF39" s="14">
        <v>0</v>
      </c>
      <c r="AG39" s="14">
        <v>5</v>
      </c>
      <c r="AH39" s="17">
        <v>2468.87</v>
      </c>
      <c r="AI39" s="17">
        <v>0</v>
      </c>
      <c r="AJ39" s="46"/>
      <c r="AK39" s="69">
        <v>545913.82799999998</v>
      </c>
      <c r="AL39" s="69">
        <v>64014.28</v>
      </c>
      <c r="AM39" s="69">
        <v>3753.348</v>
      </c>
      <c r="AN39" s="69">
        <v>518.25300000000004</v>
      </c>
      <c r="AO39" s="69">
        <v>713.01400000000001</v>
      </c>
      <c r="AP39" s="69">
        <v>6325.3869999999997</v>
      </c>
      <c r="AQ39" s="69">
        <v>210.69900000000001</v>
      </c>
      <c r="AR39" s="47"/>
      <c r="AS39" s="54">
        <v>1333.5070000000001</v>
      </c>
      <c r="AT39" s="54">
        <v>8266.0499999999993</v>
      </c>
      <c r="AU39" s="69">
        <f t="shared" si="10"/>
        <v>76.684259226695744</v>
      </c>
      <c r="AV39" s="76">
        <v>3570.6289999999999</v>
      </c>
      <c r="AW39" s="75">
        <v>108474.465</v>
      </c>
      <c r="AX39" s="75">
        <v>21631.024000000001</v>
      </c>
      <c r="AY39" s="75">
        <v>22290.573</v>
      </c>
      <c r="AZ39" s="45"/>
      <c r="BA39" s="78">
        <f t="shared" si="14"/>
        <v>727979911.034796</v>
      </c>
      <c r="BB39" s="78">
        <f t="shared" si="15"/>
        <v>529145239.19399995</v>
      </c>
      <c r="BC39" s="78">
        <v>287822.71100000001</v>
      </c>
      <c r="BD39" s="78">
        <f t="shared" si="16"/>
        <v>1850489.1911370002</v>
      </c>
      <c r="BE39" s="78">
        <f t="shared" si="17"/>
        <v>77343812.187509999</v>
      </c>
      <c r="BF39" s="78">
        <f t="shared" si="12"/>
        <v>136824598.00628799</v>
      </c>
      <c r="BG39" s="78">
        <f t="shared" si="18"/>
        <v>4696601.4405270005</v>
      </c>
      <c r="BH39" s="79"/>
      <c r="BI39" s="81">
        <v>5.0869999999999997</v>
      </c>
      <c r="BJ39" s="81">
        <v>5.0869999999999997</v>
      </c>
      <c r="BK39" s="79"/>
      <c r="BL39" s="84">
        <v>545817</v>
      </c>
      <c r="BM39" s="84">
        <v>63830</v>
      </c>
      <c r="BN39" s="84">
        <v>3890</v>
      </c>
      <c r="BO39" s="72">
        <v>516</v>
      </c>
      <c r="BP39" s="72">
        <v>725</v>
      </c>
      <c r="BQ39" s="84">
        <v>6227</v>
      </c>
      <c r="BR39" s="72">
        <v>209</v>
      </c>
      <c r="BS39" s="46"/>
      <c r="BT39" s="84">
        <v>1337.3520000000001</v>
      </c>
      <c r="BU39" s="84">
        <v>8222.2610000000004</v>
      </c>
      <c r="BV39" s="73">
        <f t="shared" si="11"/>
        <v>78.868894601542422</v>
      </c>
      <c r="BW39" s="84">
        <v>3614.192</v>
      </c>
      <c r="BX39" s="84">
        <v>108474.465</v>
      </c>
      <c r="BY39" s="84">
        <v>22129.455000000002</v>
      </c>
      <c r="BZ39" s="84">
        <v>22049.300999999999</v>
      </c>
      <c r="CA39" s="46"/>
      <c r="CB39" s="78">
        <f t="shared" si="19"/>
        <v>729949456.58399999</v>
      </c>
      <c r="CC39" s="78">
        <f t="shared" si="20"/>
        <v>524826919.63000005</v>
      </c>
      <c r="CD39" s="78">
        <v>306800</v>
      </c>
      <c r="CE39" s="78">
        <f t="shared" si="21"/>
        <v>1864923.0719999999</v>
      </c>
      <c r="CF39" s="78">
        <f t="shared" si="22"/>
        <v>78643987.125</v>
      </c>
      <c r="CG39" s="78">
        <f t="shared" si="13"/>
        <v>137800116.285</v>
      </c>
      <c r="CH39" s="78">
        <f t="shared" si="23"/>
        <v>4608303.909</v>
      </c>
      <c r="CI39" s="46"/>
      <c r="CJ39" s="83">
        <v>5.1849999999999996</v>
      </c>
      <c r="CK39" s="87">
        <v>5.1849999999999996</v>
      </c>
    </row>
    <row r="40" spans="1:89" ht="14.1" customHeight="1" x14ac:dyDescent="0.2">
      <c r="A40" s="4">
        <v>2004</v>
      </c>
      <c r="B40" s="4">
        <v>11</v>
      </c>
      <c r="C40" s="56">
        <v>1126.1500000000001</v>
      </c>
      <c r="D40" s="56">
        <v>43.2</v>
      </c>
      <c r="E40" s="56">
        <v>467.89</v>
      </c>
      <c r="F40" s="66">
        <v>78.349999999999994</v>
      </c>
      <c r="G40" s="66">
        <v>33.18</v>
      </c>
      <c r="H40" s="69">
        <v>545817</v>
      </c>
      <c r="I40" s="54">
        <v>0</v>
      </c>
      <c r="J40" s="54">
        <v>280</v>
      </c>
      <c r="K40" s="56">
        <v>29.57</v>
      </c>
      <c r="L40" s="58">
        <v>323</v>
      </c>
      <c r="M40" s="60">
        <v>1.1455</v>
      </c>
      <c r="N40" s="60">
        <v>1.1639999999999999</v>
      </c>
      <c r="O40" s="60">
        <v>1.0858000000000001</v>
      </c>
      <c r="P40" s="60">
        <v>1.1492</v>
      </c>
      <c r="Q40" s="62">
        <v>87008.094400000002</v>
      </c>
      <c r="R40" s="56">
        <v>2.57</v>
      </c>
      <c r="S40" s="94">
        <v>3647.49</v>
      </c>
      <c r="T40" s="93">
        <v>1435.98</v>
      </c>
      <c r="U40" s="93">
        <v>838.42899999999997</v>
      </c>
      <c r="V40" s="64">
        <v>3.24</v>
      </c>
      <c r="W40" s="64">
        <v>0.64</v>
      </c>
      <c r="X40" s="64">
        <v>14.16</v>
      </c>
      <c r="Y40" s="65">
        <v>43537.05</v>
      </c>
      <c r="Z40" s="65">
        <v>5928.74</v>
      </c>
      <c r="AA40" s="71">
        <v>3842</v>
      </c>
      <c r="AB40" s="14">
        <v>0</v>
      </c>
      <c r="AC40" s="14">
        <v>12.21</v>
      </c>
      <c r="AD40" s="14">
        <v>0</v>
      </c>
      <c r="AE40" s="14">
        <v>13.46</v>
      </c>
      <c r="AF40" s="14">
        <v>0</v>
      </c>
      <c r="AG40" s="14">
        <v>4</v>
      </c>
      <c r="AH40" s="17">
        <v>2464.23</v>
      </c>
      <c r="AI40" s="17">
        <v>0</v>
      </c>
      <c r="AJ40" s="46"/>
      <c r="AK40" s="69">
        <v>547509.06999999995</v>
      </c>
      <c r="AL40" s="69">
        <v>63852.4</v>
      </c>
      <c r="AM40" s="69">
        <v>3774.0540000000001</v>
      </c>
      <c r="AN40" s="69">
        <v>519.36300000000006</v>
      </c>
      <c r="AO40" s="69">
        <v>707.928</v>
      </c>
      <c r="AP40" s="69">
        <v>6338.6890000000003</v>
      </c>
      <c r="AQ40" s="69">
        <v>208.876</v>
      </c>
      <c r="AR40" s="47"/>
      <c r="AS40" s="54">
        <v>1082.4760000000001</v>
      </c>
      <c r="AT40" s="54">
        <v>7569.6080000000002</v>
      </c>
      <c r="AU40" s="69">
        <f t="shared" si="10"/>
        <v>73.807003556387912</v>
      </c>
      <c r="AV40" s="76">
        <v>3521.0970000000002</v>
      </c>
      <c r="AW40" s="75">
        <v>106594.727</v>
      </c>
      <c r="AX40" s="75">
        <v>20081.359</v>
      </c>
      <c r="AY40" s="75">
        <v>22280.401000000002</v>
      </c>
      <c r="AZ40" s="45"/>
      <c r="BA40" s="78">
        <f t="shared" si="14"/>
        <v>592665428.05732</v>
      </c>
      <c r="BB40" s="78">
        <f t="shared" si="15"/>
        <v>483337637.8592</v>
      </c>
      <c r="BC40" s="78">
        <v>278551.61700000003</v>
      </c>
      <c r="BD40" s="78">
        <f t="shared" si="16"/>
        <v>1828727.5012110004</v>
      </c>
      <c r="BE40" s="78">
        <f t="shared" si="17"/>
        <v>75461391.895656005</v>
      </c>
      <c r="BF40" s="78">
        <f t="shared" si="12"/>
        <v>127289489.39835101</v>
      </c>
      <c r="BG40" s="78">
        <f t="shared" si="18"/>
        <v>4653841.0392760001</v>
      </c>
      <c r="BH40" s="79"/>
      <c r="BI40" s="81">
        <v>4.5229999999999997</v>
      </c>
      <c r="BJ40" s="81">
        <v>4.5229999999999997</v>
      </c>
      <c r="BK40" s="79"/>
      <c r="BL40" s="84">
        <v>547411</v>
      </c>
      <c r="BM40" s="84">
        <v>63918</v>
      </c>
      <c r="BN40" s="84">
        <v>3842</v>
      </c>
      <c r="BO40" s="72">
        <v>515</v>
      </c>
      <c r="BP40" s="72">
        <v>725</v>
      </c>
      <c r="BQ40" s="84">
        <v>6224</v>
      </c>
      <c r="BR40" s="72">
        <v>209</v>
      </c>
      <c r="BS40" s="46"/>
      <c r="BT40" s="84">
        <v>1098.2090000000001</v>
      </c>
      <c r="BU40" s="84">
        <v>7642.442</v>
      </c>
      <c r="BV40" s="73">
        <f t="shared" si="11"/>
        <v>69.776158250910981</v>
      </c>
      <c r="BW40" s="84">
        <v>3584.2269999999999</v>
      </c>
      <c r="BX40" s="84">
        <v>106614.986</v>
      </c>
      <c r="BY40" s="84">
        <v>20878.483</v>
      </c>
      <c r="BZ40" s="84">
        <v>22702.133999999998</v>
      </c>
      <c r="CA40" s="46"/>
      <c r="CB40" s="78">
        <f t="shared" si="19"/>
        <v>601171686.89900005</v>
      </c>
      <c r="CC40" s="78">
        <f t="shared" si="20"/>
        <v>488489607.75599998</v>
      </c>
      <c r="CD40" s="78">
        <v>268080</v>
      </c>
      <c r="CE40" s="78">
        <f t="shared" si="21"/>
        <v>1845876.905</v>
      </c>
      <c r="CF40" s="78">
        <f t="shared" si="22"/>
        <v>77295864.850000009</v>
      </c>
      <c r="CG40" s="78">
        <f t="shared" si="13"/>
        <v>129947678.192</v>
      </c>
      <c r="CH40" s="78">
        <f t="shared" si="23"/>
        <v>4744746.0060000001</v>
      </c>
      <c r="CI40" s="46"/>
      <c r="CJ40" s="83">
        <v>4.7080000000000002</v>
      </c>
      <c r="CK40" s="87">
        <v>4.7080000000000002</v>
      </c>
    </row>
    <row r="41" spans="1:89" ht="14.1" customHeight="1" x14ac:dyDescent="0.2">
      <c r="A41" s="4">
        <v>2004</v>
      </c>
      <c r="B41" s="4">
        <v>12</v>
      </c>
      <c r="C41" s="56">
        <v>1128.67</v>
      </c>
      <c r="D41" s="56">
        <v>43.62</v>
      </c>
      <c r="E41" s="56">
        <v>469.22</v>
      </c>
      <c r="F41" s="66">
        <v>78.37</v>
      </c>
      <c r="G41" s="66">
        <v>33.22</v>
      </c>
      <c r="H41" s="69">
        <v>547411</v>
      </c>
      <c r="I41" s="54">
        <v>63</v>
      </c>
      <c r="J41" s="54">
        <v>125</v>
      </c>
      <c r="K41" s="56">
        <v>32.43</v>
      </c>
      <c r="L41" s="58">
        <v>318</v>
      </c>
      <c r="M41" s="60">
        <v>1.1488</v>
      </c>
      <c r="N41" s="60">
        <v>1.1700999999999999</v>
      </c>
      <c r="O41" s="60">
        <v>1.0872999999999999</v>
      </c>
      <c r="P41" s="60">
        <v>1.1521999999999999</v>
      </c>
      <c r="Q41" s="62">
        <v>87135.001300000004</v>
      </c>
      <c r="R41" s="56">
        <v>2.57</v>
      </c>
      <c r="S41" s="94">
        <v>3647.49</v>
      </c>
      <c r="T41" s="93">
        <v>1435.98</v>
      </c>
      <c r="U41" s="93">
        <v>872.88099999999997</v>
      </c>
      <c r="V41" s="64">
        <v>3.24</v>
      </c>
      <c r="W41" s="64">
        <v>0.64</v>
      </c>
      <c r="X41" s="64">
        <v>14.16</v>
      </c>
      <c r="Y41" s="65">
        <v>43846.080000000002</v>
      </c>
      <c r="Z41" s="65">
        <v>5885.59</v>
      </c>
      <c r="AA41" s="71">
        <v>3914</v>
      </c>
      <c r="AB41" s="14">
        <v>19.920000000000002</v>
      </c>
      <c r="AC41" s="14">
        <v>0</v>
      </c>
      <c r="AD41" s="14">
        <v>12.92</v>
      </c>
      <c r="AE41" s="14">
        <v>0</v>
      </c>
      <c r="AF41" s="14">
        <v>15</v>
      </c>
      <c r="AG41" s="14">
        <v>0</v>
      </c>
      <c r="AH41" s="17">
        <v>2473.61</v>
      </c>
      <c r="AI41" s="17">
        <v>0</v>
      </c>
      <c r="AJ41" s="46"/>
      <c r="AK41" s="69">
        <v>549795.25100000005</v>
      </c>
      <c r="AL41" s="69">
        <v>64017.548000000003</v>
      </c>
      <c r="AM41" s="69">
        <v>3794.413</v>
      </c>
      <c r="AN41" s="69">
        <v>520.38499999999999</v>
      </c>
      <c r="AO41" s="69">
        <v>710.90099999999995</v>
      </c>
      <c r="AP41" s="69">
        <v>6351.99</v>
      </c>
      <c r="AQ41" s="69">
        <v>208.89</v>
      </c>
      <c r="AR41" s="47"/>
      <c r="AS41" s="54">
        <v>1050.895</v>
      </c>
      <c r="AT41" s="54">
        <v>7377.1019999999999</v>
      </c>
      <c r="AU41" s="69">
        <f t="shared" si="10"/>
        <v>69.97584817467154</v>
      </c>
      <c r="AV41" s="76">
        <v>3296.5030000000002</v>
      </c>
      <c r="AW41" s="75">
        <v>113346.226</v>
      </c>
      <c r="AX41" s="75">
        <v>19895.499</v>
      </c>
      <c r="AY41" s="75">
        <v>23446.792000000001</v>
      </c>
      <c r="AZ41" s="45"/>
      <c r="BA41" s="78">
        <f t="shared" si="14"/>
        <v>577777080.29964507</v>
      </c>
      <c r="BB41" s="78">
        <f t="shared" si="15"/>
        <v>472263981.38589603</v>
      </c>
      <c r="BC41" s="78">
        <v>265517.26799999998</v>
      </c>
      <c r="BD41" s="78">
        <f t="shared" si="16"/>
        <v>1715450.7136550001</v>
      </c>
      <c r="BE41" s="78">
        <f t="shared" si="17"/>
        <v>80577945.409625992</v>
      </c>
      <c r="BF41" s="78">
        <f t="shared" si="12"/>
        <v>126376010.69300999</v>
      </c>
      <c r="BG41" s="78">
        <f t="shared" si="18"/>
        <v>4897800.3808800001</v>
      </c>
      <c r="BH41" s="79"/>
      <c r="BI41" s="81">
        <v>5.141</v>
      </c>
      <c r="BJ41" s="81">
        <v>5.141</v>
      </c>
      <c r="BK41" s="79"/>
      <c r="BL41" s="84">
        <v>549940</v>
      </c>
      <c r="BM41" s="84">
        <v>64153</v>
      </c>
      <c r="BN41" s="84">
        <v>3914</v>
      </c>
      <c r="BO41" s="72">
        <v>523</v>
      </c>
      <c r="BP41" s="72">
        <v>722</v>
      </c>
      <c r="BQ41" s="84">
        <v>6226</v>
      </c>
      <c r="BR41" s="72">
        <v>209</v>
      </c>
      <c r="BS41" s="46"/>
      <c r="BT41" s="84">
        <v>1110.0830000000001</v>
      </c>
      <c r="BU41" s="84">
        <v>7689.0680000000002</v>
      </c>
      <c r="BV41" s="73">
        <f t="shared" si="11"/>
        <v>75.656617271333673</v>
      </c>
      <c r="BW41" s="84">
        <v>3378.0729999999999</v>
      </c>
      <c r="BX41" s="84">
        <v>112236.17200000001</v>
      </c>
      <c r="BY41" s="84">
        <v>20376.901999999998</v>
      </c>
      <c r="BZ41" s="84">
        <v>23961.952000000001</v>
      </c>
      <c r="CA41" s="46"/>
      <c r="CB41" s="78">
        <f t="shared" si="19"/>
        <v>610479045.0200001</v>
      </c>
      <c r="CC41" s="78">
        <f t="shared" si="20"/>
        <v>493276779.40399998</v>
      </c>
      <c r="CD41" s="78">
        <v>296120</v>
      </c>
      <c r="CE41" s="78">
        <f t="shared" si="21"/>
        <v>1766732.179</v>
      </c>
      <c r="CF41" s="78">
        <f t="shared" si="22"/>
        <v>81034516.184</v>
      </c>
      <c r="CG41" s="78">
        <f t="shared" si="13"/>
        <v>126866591.85199998</v>
      </c>
      <c r="CH41" s="78">
        <f t="shared" si="23"/>
        <v>5008047.9680000003</v>
      </c>
      <c r="CI41" s="46"/>
      <c r="CJ41" s="83">
        <v>5.032</v>
      </c>
      <c r="CK41" s="87">
        <v>5.032</v>
      </c>
    </row>
    <row r="42" spans="1:89" ht="14.1" customHeight="1" x14ac:dyDescent="0.2">
      <c r="A42" s="4">
        <v>2005</v>
      </c>
      <c r="B42" s="4">
        <v>1</v>
      </c>
      <c r="C42" s="56">
        <v>1131.2</v>
      </c>
      <c r="D42" s="56">
        <v>44.03</v>
      </c>
      <c r="E42" s="56">
        <v>470.45</v>
      </c>
      <c r="F42" s="66">
        <v>78.39</v>
      </c>
      <c r="G42" s="66">
        <v>33.26</v>
      </c>
      <c r="H42" s="69">
        <v>549940</v>
      </c>
      <c r="I42" s="54">
        <v>147</v>
      </c>
      <c r="J42" s="54">
        <v>60</v>
      </c>
      <c r="K42" s="56">
        <v>32.14</v>
      </c>
      <c r="L42" s="58">
        <v>326</v>
      </c>
      <c r="M42" s="60">
        <v>1.1504000000000001</v>
      </c>
      <c r="N42" s="60">
        <v>1.1740999999999999</v>
      </c>
      <c r="O42" s="60">
        <v>1.0886</v>
      </c>
      <c r="P42" s="60">
        <v>1.1543000000000001</v>
      </c>
      <c r="Q42" s="62">
        <v>87309.415099999998</v>
      </c>
      <c r="R42" s="56">
        <v>2.57</v>
      </c>
      <c r="S42" s="94">
        <v>3736.04</v>
      </c>
      <c r="T42" s="93">
        <v>1441.35</v>
      </c>
      <c r="U42" s="93">
        <v>898.14599999999996</v>
      </c>
      <c r="V42" s="64">
        <v>3.2</v>
      </c>
      <c r="W42" s="64">
        <v>0.62</v>
      </c>
      <c r="X42" s="64">
        <v>13.99</v>
      </c>
      <c r="Y42" s="65">
        <v>44159.09</v>
      </c>
      <c r="Z42" s="65">
        <v>5839.12</v>
      </c>
      <c r="AA42" s="71">
        <v>3879</v>
      </c>
      <c r="AB42" s="14">
        <v>22.08</v>
      </c>
      <c r="AC42" s="14">
        <v>0</v>
      </c>
      <c r="AD42" s="14">
        <v>13.92</v>
      </c>
      <c r="AE42" s="14">
        <v>0</v>
      </c>
      <c r="AF42" s="14">
        <v>17</v>
      </c>
      <c r="AG42" s="14">
        <v>0</v>
      </c>
      <c r="AH42" s="17">
        <v>2474.38</v>
      </c>
      <c r="AI42" s="17">
        <v>0</v>
      </c>
      <c r="AJ42" s="46"/>
      <c r="AK42" s="69">
        <v>551704.73699999996</v>
      </c>
      <c r="AL42" s="69">
        <v>64380.898999999998</v>
      </c>
      <c r="AM42" s="69">
        <v>3814.723</v>
      </c>
      <c r="AN42" s="69">
        <v>521.33900000000006</v>
      </c>
      <c r="AO42" s="69">
        <v>707.40899999999999</v>
      </c>
      <c r="AP42" s="69">
        <v>6365.2910000000002</v>
      </c>
      <c r="AQ42" s="69">
        <v>208.928</v>
      </c>
      <c r="AR42" s="47"/>
      <c r="AS42" s="54">
        <v>1215.646</v>
      </c>
      <c r="AT42" s="54">
        <v>7428.7709999999997</v>
      </c>
      <c r="AU42" s="69">
        <f t="shared" si="10"/>
        <v>77.340672704151785</v>
      </c>
      <c r="AV42" s="76">
        <v>3262.5</v>
      </c>
      <c r="AW42" s="75">
        <v>111103.16800000001</v>
      </c>
      <c r="AX42" s="75">
        <v>18460.938999999998</v>
      </c>
      <c r="AY42" s="75">
        <v>23937.039000000001</v>
      </c>
      <c r="AZ42" s="45"/>
      <c r="BA42" s="78">
        <f t="shared" si="14"/>
        <v>670677656.71510196</v>
      </c>
      <c r="BB42" s="78">
        <f t="shared" si="15"/>
        <v>478270955.44512898</v>
      </c>
      <c r="BC42" s="78">
        <v>295033.24300000002</v>
      </c>
      <c r="BD42" s="78">
        <f t="shared" si="16"/>
        <v>1700868.4875000003</v>
      </c>
      <c r="BE42" s="78">
        <f t="shared" si="17"/>
        <v>78595380.971712008</v>
      </c>
      <c r="BF42" s="78">
        <f t="shared" si="12"/>
        <v>117509248.868249</v>
      </c>
      <c r="BG42" s="78">
        <f t="shared" si="18"/>
        <v>5001117.684192</v>
      </c>
      <c r="BH42" s="79"/>
      <c r="BI42" s="81">
        <v>5.431</v>
      </c>
      <c r="BJ42" s="81">
        <v>5.431</v>
      </c>
      <c r="BK42" s="79"/>
      <c r="BL42" s="84">
        <v>552040</v>
      </c>
      <c r="BM42" s="84">
        <v>64207</v>
      </c>
      <c r="BN42" s="84">
        <v>3879</v>
      </c>
      <c r="BO42" s="72">
        <v>528</v>
      </c>
      <c r="BP42" s="72">
        <v>727</v>
      </c>
      <c r="BQ42" s="84">
        <v>6367</v>
      </c>
      <c r="BR42" s="72">
        <v>208</v>
      </c>
      <c r="BS42" s="46"/>
      <c r="BT42" s="84">
        <v>1192.6369999999999</v>
      </c>
      <c r="BU42" s="84">
        <v>7437.3819999999996</v>
      </c>
      <c r="BV42" s="73">
        <f t="shared" si="11"/>
        <v>74.873678783191551</v>
      </c>
      <c r="BW42" s="84">
        <v>3217.1289999999999</v>
      </c>
      <c r="BX42" s="84">
        <v>108950.06600000001</v>
      </c>
      <c r="BY42" s="84">
        <v>18690.076000000001</v>
      </c>
      <c r="BZ42" s="84">
        <v>24726.884999999998</v>
      </c>
      <c r="CA42" s="46"/>
      <c r="CB42" s="78">
        <f t="shared" si="19"/>
        <v>658383329.48000002</v>
      </c>
      <c r="CC42" s="78">
        <f t="shared" si="20"/>
        <v>477531986.074</v>
      </c>
      <c r="CD42" s="78">
        <v>290435</v>
      </c>
      <c r="CE42" s="78">
        <f t="shared" si="21"/>
        <v>1698644.112</v>
      </c>
      <c r="CF42" s="78">
        <f t="shared" si="22"/>
        <v>79206697.982000008</v>
      </c>
      <c r="CG42" s="78">
        <f t="shared" si="13"/>
        <v>118999713.892</v>
      </c>
      <c r="CH42" s="78">
        <f t="shared" si="23"/>
        <v>5143192.08</v>
      </c>
      <c r="CI42" s="46"/>
      <c r="CJ42" s="83">
        <v>5.633</v>
      </c>
      <c r="CK42" s="87">
        <v>5.633</v>
      </c>
    </row>
    <row r="43" spans="1:89" ht="14.1" customHeight="1" x14ac:dyDescent="0.2">
      <c r="A43" s="4">
        <v>2005</v>
      </c>
      <c r="B43" s="4">
        <v>2</v>
      </c>
      <c r="C43" s="56">
        <v>1133.73</v>
      </c>
      <c r="D43" s="56">
        <v>44.41</v>
      </c>
      <c r="E43" s="56">
        <v>471.53</v>
      </c>
      <c r="F43" s="66">
        <v>78.400000000000006</v>
      </c>
      <c r="G43" s="66">
        <v>33.29</v>
      </c>
      <c r="H43" s="69">
        <v>552040</v>
      </c>
      <c r="I43" s="54">
        <v>140</v>
      </c>
      <c r="J43" s="54">
        <v>26</v>
      </c>
      <c r="K43" s="56">
        <v>29.1</v>
      </c>
      <c r="L43" s="58">
        <v>314</v>
      </c>
      <c r="M43" s="60">
        <v>1.1460999999999999</v>
      </c>
      <c r="N43" s="60">
        <v>1.1682999999999999</v>
      </c>
      <c r="O43" s="60">
        <v>1.0854999999999999</v>
      </c>
      <c r="P43" s="60">
        <v>1.1504000000000001</v>
      </c>
      <c r="Q43" s="62">
        <v>87512.294500000004</v>
      </c>
      <c r="R43" s="56">
        <v>2.57</v>
      </c>
      <c r="S43" s="94">
        <v>3736.04</v>
      </c>
      <c r="T43" s="93">
        <v>1441.35</v>
      </c>
      <c r="U43" s="93">
        <v>883.18299999999999</v>
      </c>
      <c r="V43" s="64">
        <v>3.2</v>
      </c>
      <c r="W43" s="64">
        <v>0.62</v>
      </c>
      <c r="X43" s="64">
        <v>13.99</v>
      </c>
      <c r="Y43" s="65">
        <v>44451.69</v>
      </c>
      <c r="Z43" s="65">
        <v>5793.82</v>
      </c>
      <c r="AA43" s="71">
        <v>3921</v>
      </c>
      <c r="AB43" s="14">
        <v>15.33</v>
      </c>
      <c r="AC43" s="14">
        <v>0</v>
      </c>
      <c r="AD43" s="14">
        <v>2.75</v>
      </c>
      <c r="AE43" s="14">
        <v>0</v>
      </c>
      <c r="AF43" s="14">
        <v>7</v>
      </c>
      <c r="AG43" s="14">
        <v>0</v>
      </c>
      <c r="AH43" s="17">
        <v>2492.94</v>
      </c>
      <c r="AI43" s="17">
        <v>0</v>
      </c>
      <c r="AJ43" s="46"/>
      <c r="AK43" s="69">
        <v>553998.95799999998</v>
      </c>
      <c r="AL43" s="69">
        <v>64447.137000000002</v>
      </c>
      <c r="AM43" s="69">
        <v>3833.596</v>
      </c>
      <c r="AN43" s="69">
        <v>522.173</v>
      </c>
      <c r="AO43" s="69">
        <v>712.37300000000005</v>
      </c>
      <c r="AP43" s="69">
        <v>6378.5919999999996</v>
      </c>
      <c r="AQ43" s="69">
        <v>208.024</v>
      </c>
      <c r="AR43" s="47"/>
      <c r="AS43" s="54">
        <v>1054.374</v>
      </c>
      <c r="AT43" s="54">
        <v>6861.35</v>
      </c>
      <c r="AU43" s="69">
        <f t="shared" si="10"/>
        <v>73.187119352169603</v>
      </c>
      <c r="AV43" s="76">
        <v>3114.4430000000002</v>
      </c>
      <c r="AW43" s="75">
        <v>108450.481</v>
      </c>
      <c r="AX43" s="75">
        <v>17790.477999999999</v>
      </c>
      <c r="AY43" s="75">
        <v>24102.632000000001</v>
      </c>
      <c r="AZ43" s="45"/>
      <c r="BA43" s="78">
        <f t="shared" si="14"/>
        <v>584122097.34229195</v>
      </c>
      <c r="BB43" s="78">
        <f t="shared" si="15"/>
        <v>442194363.45495003</v>
      </c>
      <c r="BC43" s="78">
        <v>280569.848</v>
      </c>
      <c r="BD43" s="78">
        <f t="shared" si="16"/>
        <v>1626278.0446390002</v>
      </c>
      <c r="BE43" s="78">
        <f t="shared" si="17"/>
        <v>77257194.501413003</v>
      </c>
      <c r="BF43" s="78">
        <f t="shared" si="12"/>
        <v>113478200.64697599</v>
      </c>
      <c r="BG43" s="78">
        <f t="shared" si="18"/>
        <v>5013925.9191680001</v>
      </c>
      <c r="BH43" s="79"/>
      <c r="BI43" s="81">
        <v>4.234</v>
      </c>
      <c r="BJ43" s="81">
        <v>4.234</v>
      </c>
      <c r="BK43" s="79"/>
      <c r="BL43" s="84">
        <v>553546</v>
      </c>
      <c r="BM43" s="84">
        <v>64416</v>
      </c>
      <c r="BN43" s="84">
        <v>3921</v>
      </c>
      <c r="BO43" s="72">
        <v>532</v>
      </c>
      <c r="BP43" s="72">
        <v>730</v>
      </c>
      <c r="BQ43" s="84">
        <v>6333</v>
      </c>
      <c r="BR43" s="72">
        <v>210</v>
      </c>
      <c r="BS43" s="46"/>
      <c r="BT43" s="84">
        <v>1066.7729999999999</v>
      </c>
      <c r="BU43" s="84">
        <v>6789.8419999999996</v>
      </c>
      <c r="BV43" s="73">
        <f t="shared" si="11"/>
        <v>69.075235909206839</v>
      </c>
      <c r="BW43" s="84">
        <v>3233.038</v>
      </c>
      <c r="BX43" s="84">
        <v>105427.825</v>
      </c>
      <c r="BY43" s="84">
        <v>17721.796999999999</v>
      </c>
      <c r="BZ43" s="84">
        <v>23670.566999999999</v>
      </c>
      <c r="CA43" s="46"/>
      <c r="CB43" s="78">
        <f t="shared" si="19"/>
        <v>590507927.05799997</v>
      </c>
      <c r="CC43" s="78">
        <f t="shared" si="20"/>
        <v>437374462.27199996</v>
      </c>
      <c r="CD43" s="78">
        <v>270844</v>
      </c>
      <c r="CE43" s="78">
        <f t="shared" si="21"/>
        <v>1719976.216</v>
      </c>
      <c r="CF43" s="78">
        <f t="shared" si="22"/>
        <v>76962312.25</v>
      </c>
      <c r="CG43" s="78">
        <f t="shared" si="13"/>
        <v>112232140.40099999</v>
      </c>
      <c r="CH43" s="78">
        <f t="shared" si="23"/>
        <v>4970819.0699999994</v>
      </c>
      <c r="CI43" s="46"/>
      <c r="CJ43" s="83">
        <v>4.2130000000000001</v>
      </c>
      <c r="CK43" s="87">
        <v>4.2130000000000001</v>
      </c>
    </row>
    <row r="44" spans="1:89" ht="14.1" customHeight="1" x14ac:dyDescent="0.2">
      <c r="A44" s="4">
        <v>2005</v>
      </c>
      <c r="B44" s="4">
        <v>3</v>
      </c>
      <c r="C44" s="56">
        <v>1136.26</v>
      </c>
      <c r="D44" s="56">
        <v>44.78</v>
      </c>
      <c r="E44" s="56">
        <v>472.53</v>
      </c>
      <c r="F44" s="66">
        <v>78.41</v>
      </c>
      <c r="G44" s="66">
        <v>33.33</v>
      </c>
      <c r="H44" s="69">
        <v>553546</v>
      </c>
      <c r="I44" s="54">
        <v>95</v>
      </c>
      <c r="J44" s="54">
        <v>55</v>
      </c>
      <c r="K44" s="56">
        <v>29.62</v>
      </c>
      <c r="L44" s="58">
        <v>372</v>
      </c>
      <c r="M44" s="60">
        <v>1.1409</v>
      </c>
      <c r="N44" s="60">
        <v>1.1638999999999999</v>
      </c>
      <c r="O44" s="60">
        <v>1.0820000000000001</v>
      </c>
      <c r="P44" s="60">
        <v>1.1479999999999999</v>
      </c>
      <c r="Q44" s="62">
        <v>87740.999100000001</v>
      </c>
      <c r="R44" s="56">
        <v>2.57</v>
      </c>
      <c r="S44" s="94">
        <v>3736.04</v>
      </c>
      <c r="T44" s="93">
        <v>1441.35</v>
      </c>
      <c r="U44" s="93">
        <v>867.60900000000004</v>
      </c>
      <c r="V44" s="64">
        <v>3.2</v>
      </c>
      <c r="W44" s="64">
        <v>0.62</v>
      </c>
      <c r="X44" s="64">
        <v>13.99</v>
      </c>
      <c r="Y44" s="65">
        <v>44734.720000000001</v>
      </c>
      <c r="Z44" s="65">
        <v>5748.78</v>
      </c>
      <c r="AA44" s="71">
        <v>3950</v>
      </c>
      <c r="AB44" s="14">
        <v>15.25</v>
      </c>
      <c r="AC44" s="14">
        <v>0</v>
      </c>
      <c r="AD44" s="14">
        <v>12.04</v>
      </c>
      <c r="AE44" s="14">
        <v>0</v>
      </c>
      <c r="AF44" s="14">
        <v>3</v>
      </c>
      <c r="AG44" s="14">
        <v>0</v>
      </c>
      <c r="AH44" s="17">
        <v>2497.5100000000002</v>
      </c>
      <c r="AI44" s="17">
        <v>0</v>
      </c>
      <c r="AJ44" s="46"/>
      <c r="AK44" s="69">
        <v>554902.54799999995</v>
      </c>
      <c r="AL44" s="69">
        <v>64526.317999999999</v>
      </c>
      <c r="AM44" s="69">
        <v>3851.875</v>
      </c>
      <c r="AN44" s="69">
        <v>522.93700000000001</v>
      </c>
      <c r="AO44" s="69">
        <v>711.22500000000002</v>
      </c>
      <c r="AP44" s="69">
        <v>6391.8940000000002</v>
      </c>
      <c r="AQ44" s="69">
        <v>209.875</v>
      </c>
      <c r="AR44" s="47"/>
      <c r="AS44" s="54">
        <v>997.02800000000002</v>
      </c>
      <c r="AT44" s="54">
        <v>6998.607</v>
      </c>
      <c r="AU44" s="69">
        <f t="shared" si="10"/>
        <v>69.782857179944827</v>
      </c>
      <c r="AV44" s="76">
        <v>3193.7510000000002</v>
      </c>
      <c r="AW44" s="75">
        <v>109027.81600000001</v>
      </c>
      <c r="AX44" s="75">
        <v>18132.118999999999</v>
      </c>
      <c r="AY44" s="75">
        <v>23628.188999999998</v>
      </c>
      <c r="AZ44" s="45"/>
      <c r="BA44" s="78">
        <f t="shared" si="14"/>
        <v>553253377.62734401</v>
      </c>
      <c r="BB44" s="78">
        <f t="shared" si="15"/>
        <v>451594340.83902597</v>
      </c>
      <c r="BC44" s="78">
        <v>268794.84299999999</v>
      </c>
      <c r="BD44" s="78">
        <f t="shared" si="16"/>
        <v>1670130.5666870002</v>
      </c>
      <c r="BE44" s="78">
        <f t="shared" si="17"/>
        <v>77543308.434600011</v>
      </c>
      <c r="BF44" s="78">
        <f t="shared" si="12"/>
        <v>115898582.64338599</v>
      </c>
      <c r="BG44" s="78">
        <f t="shared" si="18"/>
        <v>4958966.166375</v>
      </c>
      <c r="BH44" s="79"/>
      <c r="BI44" s="81">
        <v>4.5519999999999996</v>
      </c>
      <c r="BJ44" s="81">
        <v>4.5519999999999996</v>
      </c>
      <c r="BK44" s="79"/>
      <c r="BL44" s="84">
        <v>555106</v>
      </c>
      <c r="BM44" s="84">
        <v>64399</v>
      </c>
      <c r="BN44" s="84">
        <v>3950</v>
      </c>
      <c r="BO44" s="72">
        <v>537</v>
      </c>
      <c r="BP44" s="72">
        <v>729</v>
      </c>
      <c r="BQ44" s="84">
        <v>6309</v>
      </c>
      <c r="BR44" s="72">
        <v>211</v>
      </c>
      <c r="BS44" s="46"/>
      <c r="BT44" s="84">
        <v>969.85699999999997</v>
      </c>
      <c r="BU44" s="84">
        <v>6874.7330000000002</v>
      </c>
      <c r="BV44" s="73">
        <f t="shared" si="11"/>
        <v>71.942784810126582</v>
      </c>
      <c r="BW44" s="84">
        <v>3036.346</v>
      </c>
      <c r="BX44" s="84">
        <v>103882.443</v>
      </c>
      <c r="BY44" s="84">
        <v>18156.954000000002</v>
      </c>
      <c r="BZ44" s="84">
        <v>23881.284</v>
      </c>
      <c r="CA44" s="46"/>
      <c r="CB44" s="78">
        <f t="shared" si="19"/>
        <v>538373439.84200001</v>
      </c>
      <c r="CC44" s="78">
        <f t="shared" si="20"/>
        <v>442725930.46700001</v>
      </c>
      <c r="CD44" s="78">
        <v>284174</v>
      </c>
      <c r="CE44" s="78">
        <f t="shared" si="21"/>
        <v>1630517.8019999999</v>
      </c>
      <c r="CF44" s="78">
        <f t="shared" si="22"/>
        <v>75730300.946999997</v>
      </c>
      <c r="CG44" s="78">
        <f t="shared" si="13"/>
        <v>114552222.78600001</v>
      </c>
      <c r="CH44" s="78">
        <f t="shared" si="23"/>
        <v>5038950.9239999996</v>
      </c>
      <c r="CI44" s="46"/>
      <c r="CJ44" s="83">
        <v>4.4619999999999997</v>
      </c>
      <c r="CK44" s="87">
        <v>4.4619999999999997</v>
      </c>
    </row>
    <row r="45" spans="1:89" ht="14.1" customHeight="1" x14ac:dyDescent="0.2">
      <c r="A45" s="4">
        <v>2005</v>
      </c>
      <c r="B45" s="4">
        <v>4</v>
      </c>
      <c r="C45" s="56">
        <v>1138.79</v>
      </c>
      <c r="D45" s="56">
        <v>45.14</v>
      </c>
      <c r="E45" s="56">
        <v>473.46</v>
      </c>
      <c r="F45" s="66">
        <v>78.42</v>
      </c>
      <c r="G45" s="66">
        <v>33.36</v>
      </c>
      <c r="H45" s="69">
        <v>555106</v>
      </c>
      <c r="I45" s="54">
        <v>37</v>
      </c>
      <c r="J45" s="54">
        <v>138</v>
      </c>
      <c r="K45" s="56">
        <v>30.52</v>
      </c>
      <c r="L45" s="58">
        <v>382</v>
      </c>
      <c r="M45" s="60">
        <v>1.1367</v>
      </c>
      <c r="N45" s="60">
        <v>1.1589</v>
      </c>
      <c r="O45" s="60">
        <v>1.0785</v>
      </c>
      <c r="P45" s="60">
        <v>1.1443000000000001</v>
      </c>
      <c r="Q45" s="62">
        <v>87974.857399999994</v>
      </c>
      <c r="R45" s="56">
        <v>2.58</v>
      </c>
      <c r="S45" s="94">
        <v>3736.04</v>
      </c>
      <c r="T45" s="93">
        <v>1441.35</v>
      </c>
      <c r="U45" s="93">
        <v>840.98</v>
      </c>
      <c r="V45" s="64">
        <v>3.2</v>
      </c>
      <c r="W45" s="64">
        <v>0.62</v>
      </c>
      <c r="X45" s="64">
        <v>13.99</v>
      </c>
      <c r="Y45" s="65">
        <v>45013.2</v>
      </c>
      <c r="Z45" s="65">
        <v>5703.84</v>
      </c>
      <c r="AA45" s="71">
        <v>4052</v>
      </c>
      <c r="AB45" s="14">
        <v>0</v>
      </c>
      <c r="AC45" s="14">
        <v>9.92</v>
      </c>
      <c r="AD45" s="14">
        <v>0</v>
      </c>
      <c r="AE45" s="14">
        <v>10.33</v>
      </c>
      <c r="AF45" s="14">
        <v>0</v>
      </c>
      <c r="AG45" s="14">
        <v>0</v>
      </c>
      <c r="AH45" s="17">
        <v>2499.7800000000002</v>
      </c>
      <c r="AI45" s="17">
        <v>0</v>
      </c>
      <c r="AJ45" s="46"/>
      <c r="AK45" s="69">
        <v>555492.06599999999</v>
      </c>
      <c r="AL45" s="69">
        <v>64584.347999999998</v>
      </c>
      <c r="AM45" s="69">
        <v>3870.0540000000001</v>
      </c>
      <c r="AN45" s="69">
        <v>523.66</v>
      </c>
      <c r="AO45" s="69">
        <v>711.31200000000001</v>
      </c>
      <c r="AP45" s="69">
        <v>6405.1949999999997</v>
      </c>
      <c r="AQ45" s="69">
        <v>210.86799999999999</v>
      </c>
      <c r="AR45" s="47"/>
      <c r="AS45" s="54">
        <v>1007.953</v>
      </c>
      <c r="AT45" s="54">
        <v>7396.4250000000002</v>
      </c>
      <c r="AU45" s="69">
        <f t="shared" si="10"/>
        <v>74.148299481092508</v>
      </c>
      <c r="AV45" s="76">
        <v>3154.748</v>
      </c>
      <c r="AW45" s="75">
        <v>110408.743</v>
      </c>
      <c r="AX45" s="75">
        <v>19125.857</v>
      </c>
      <c r="AY45" s="75">
        <v>24052.645</v>
      </c>
      <c r="AZ45" s="45"/>
      <c r="BA45" s="78">
        <f t="shared" si="14"/>
        <v>559909894.40089798</v>
      </c>
      <c r="BB45" s="78">
        <f t="shared" si="15"/>
        <v>477693286.1559</v>
      </c>
      <c r="BC45" s="78">
        <v>286957.92300000001</v>
      </c>
      <c r="BD45" s="78">
        <f t="shared" si="16"/>
        <v>1652015.3376799999</v>
      </c>
      <c r="BE45" s="78">
        <f t="shared" si="17"/>
        <v>78535063.800816</v>
      </c>
      <c r="BF45" s="78">
        <f t="shared" si="12"/>
        <v>122504843.627115</v>
      </c>
      <c r="BG45" s="78">
        <f t="shared" si="18"/>
        <v>5071933.1458599996</v>
      </c>
      <c r="BH45" s="79"/>
      <c r="BI45" s="81">
        <v>4.6360000000000001</v>
      </c>
      <c r="BJ45" s="81">
        <v>4.6360000000000001</v>
      </c>
      <c r="BK45" s="79"/>
      <c r="BL45" s="84">
        <v>555729</v>
      </c>
      <c r="BM45" s="84">
        <v>64631</v>
      </c>
      <c r="BN45" s="84">
        <v>4052</v>
      </c>
      <c r="BO45" s="72">
        <v>534</v>
      </c>
      <c r="BP45" s="72">
        <v>741</v>
      </c>
      <c r="BQ45" s="84">
        <v>6302</v>
      </c>
      <c r="BR45" s="72">
        <v>210</v>
      </c>
      <c r="BS45" s="46"/>
      <c r="BT45" s="84">
        <v>1007.316</v>
      </c>
      <c r="BU45" s="84">
        <v>7433.0519999999997</v>
      </c>
      <c r="BV45" s="73">
        <f t="shared" si="11"/>
        <v>58.000246791707795</v>
      </c>
      <c r="BW45" s="84">
        <v>3252.6970000000001</v>
      </c>
      <c r="BX45" s="84">
        <v>113721.599</v>
      </c>
      <c r="BY45" s="84">
        <v>19454.355</v>
      </c>
      <c r="BZ45" s="84">
        <v>23511.538</v>
      </c>
      <c r="CA45" s="46"/>
      <c r="CB45" s="78">
        <f t="shared" si="19"/>
        <v>559794713.36399996</v>
      </c>
      <c r="CC45" s="78">
        <f t="shared" si="20"/>
        <v>480405583.81199998</v>
      </c>
      <c r="CD45" s="78">
        <v>235017</v>
      </c>
      <c r="CE45" s="78">
        <f t="shared" si="21"/>
        <v>1736940.1980000001</v>
      </c>
      <c r="CF45" s="78">
        <f t="shared" si="22"/>
        <v>84267704.858999997</v>
      </c>
      <c r="CG45" s="78">
        <f t="shared" si="13"/>
        <v>122601345.20999999</v>
      </c>
      <c r="CH45" s="78">
        <f t="shared" si="23"/>
        <v>4937422.9800000004</v>
      </c>
      <c r="CI45" s="46"/>
      <c r="CJ45" s="83">
        <v>4.492</v>
      </c>
      <c r="CK45" s="87">
        <v>4.492</v>
      </c>
    </row>
    <row r="46" spans="1:89" ht="14.1" customHeight="1" x14ac:dyDescent="0.2">
      <c r="A46" s="4">
        <v>2005</v>
      </c>
      <c r="B46" s="4">
        <v>5</v>
      </c>
      <c r="C46" s="56">
        <v>1141.46</v>
      </c>
      <c r="D46" s="56">
        <v>45.49</v>
      </c>
      <c r="E46" s="56">
        <v>474.32</v>
      </c>
      <c r="F46" s="66">
        <v>78.430000000000007</v>
      </c>
      <c r="G46" s="66">
        <v>33.4</v>
      </c>
      <c r="H46" s="69">
        <v>555729</v>
      </c>
      <c r="I46" s="54">
        <v>8</v>
      </c>
      <c r="J46" s="54">
        <v>196</v>
      </c>
      <c r="K46" s="56">
        <v>29.38</v>
      </c>
      <c r="L46" s="58">
        <v>425</v>
      </c>
      <c r="M46" s="60">
        <v>1.1318999999999999</v>
      </c>
      <c r="N46" s="60">
        <v>1.1564000000000001</v>
      </c>
      <c r="O46" s="60">
        <v>1.0741000000000001</v>
      </c>
      <c r="P46" s="60">
        <v>1.1387</v>
      </c>
      <c r="Q46" s="62">
        <v>88169.793999999994</v>
      </c>
      <c r="R46" s="56">
        <v>2.58</v>
      </c>
      <c r="S46" s="94">
        <v>3736.04</v>
      </c>
      <c r="T46" s="93">
        <v>1441.35</v>
      </c>
      <c r="U46" s="93">
        <v>821.20100000000002</v>
      </c>
      <c r="V46" s="64">
        <v>3.2</v>
      </c>
      <c r="W46" s="64">
        <v>0.62</v>
      </c>
      <c r="X46" s="64">
        <v>13.99</v>
      </c>
      <c r="Y46" s="65">
        <v>45272.53</v>
      </c>
      <c r="Z46" s="65">
        <v>5662</v>
      </c>
      <c r="AA46" s="71">
        <v>4147</v>
      </c>
      <c r="AB46" s="14">
        <v>0</v>
      </c>
      <c r="AC46" s="14">
        <v>17.079999999999998</v>
      </c>
      <c r="AD46" s="14">
        <v>0</v>
      </c>
      <c r="AE46" s="14">
        <v>14.21</v>
      </c>
      <c r="AF46" s="14">
        <v>0</v>
      </c>
      <c r="AG46" s="14">
        <v>7</v>
      </c>
      <c r="AH46" s="17">
        <v>2500.66</v>
      </c>
      <c r="AI46" s="17">
        <v>2500.66</v>
      </c>
      <c r="AJ46" s="46"/>
      <c r="AK46" s="69">
        <v>556223.21100000001</v>
      </c>
      <c r="AL46" s="69">
        <v>64703.341999999997</v>
      </c>
      <c r="AM46" s="69">
        <v>3887.4409999999998</v>
      </c>
      <c r="AN46" s="69">
        <v>524.32100000000003</v>
      </c>
      <c r="AO46" s="69">
        <v>718.27599999999995</v>
      </c>
      <c r="AP46" s="69">
        <v>6419.2550000000001</v>
      </c>
      <c r="AQ46" s="69">
        <v>209.95099999999999</v>
      </c>
      <c r="AR46" s="47"/>
      <c r="AS46" s="54">
        <v>1005.86</v>
      </c>
      <c r="AT46" s="54">
        <v>7458.8850000000002</v>
      </c>
      <c r="AU46" s="69">
        <f t="shared" si="10"/>
        <v>66.902682510165434</v>
      </c>
      <c r="AV46" s="76">
        <v>3313.3290000000002</v>
      </c>
      <c r="AW46" s="75">
        <v>115806.304</v>
      </c>
      <c r="AX46" s="75">
        <v>18838.638999999999</v>
      </c>
      <c r="AY46" s="75">
        <v>23176.534</v>
      </c>
      <c r="AZ46" s="45"/>
      <c r="BA46" s="78">
        <f t="shared" si="14"/>
        <v>559482679.01646006</v>
      </c>
      <c r="BB46" s="78">
        <f t="shared" si="15"/>
        <v>482614787.09367001</v>
      </c>
      <c r="BC46" s="78">
        <v>260080.231</v>
      </c>
      <c r="BD46" s="78">
        <f t="shared" si="16"/>
        <v>1737247.9746090001</v>
      </c>
      <c r="BE46" s="78">
        <f t="shared" si="17"/>
        <v>83180888.811903998</v>
      </c>
      <c r="BF46" s="78">
        <f t="shared" si="12"/>
        <v>120930027.593945</v>
      </c>
      <c r="BG46" s="78">
        <f t="shared" si="18"/>
        <v>4865936.4898339994</v>
      </c>
      <c r="BH46" s="79"/>
      <c r="BI46" s="81">
        <v>5.3579999999999997</v>
      </c>
      <c r="BJ46" s="81">
        <v>5.3579999999999997</v>
      </c>
      <c r="BK46" s="79"/>
      <c r="BL46" s="84">
        <v>556274</v>
      </c>
      <c r="BM46" s="84">
        <v>64644</v>
      </c>
      <c r="BN46" s="84">
        <v>4147</v>
      </c>
      <c r="BO46" s="72">
        <v>536</v>
      </c>
      <c r="BP46" s="72">
        <v>744</v>
      </c>
      <c r="BQ46" s="84">
        <v>6308</v>
      </c>
      <c r="BR46" s="72">
        <v>211</v>
      </c>
      <c r="BS46" s="46"/>
      <c r="BT46" s="84">
        <v>1062.3979999999999</v>
      </c>
      <c r="BU46" s="84">
        <v>7439.5389999999998</v>
      </c>
      <c r="BV46" s="73">
        <f t="shared" si="11"/>
        <v>64.670605256812152</v>
      </c>
      <c r="BW46" s="84">
        <v>3369.3820000000001</v>
      </c>
      <c r="BX46" s="84">
        <v>116454.136</v>
      </c>
      <c r="BY46" s="84">
        <v>19543.464</v>
      </c>
      <c r="BZ46" s="84">
        <v>22970.863000000001</v>
      </c>
      <c r="CA46" s="46"/>
      <c r="CB46" s="78">
        <f t="shared" si="19"/>
        <v>590984385.05199993</v>
      </c>
      <c r="CC46" s="78">
        <f t="shared" si="20"/>
        <v>480921559.116</v>
      </c>
      <c r="CD46" s="78">
        <v>268189</v>
      </c>
      <c r="CE46" s="78">
        <f t="shared" si="21"/>
        <v>1805988.7520000001</v>
      </c>
      <c r="CF46" s="78">
        <f t="shared" si="22"/>
        <v>86641877.184</v>
      </c>
      <c r="CG46" s="78">
        <f t="shared" si="13"/>
        <v>123280170.912</v>
      </c>
      <c r="CH46" s="78">
        <f t="shared" si="23"/>
        <v>4846852.0930000003</v>
      </c>
      <c r="CI46" s="46"/>
      <c r="CJ46" s="83">
        <v>5.2729999999999997</v>
      </c>
      <c r="CK46" s="87">
        <v>5.2729999999999997</v>
      </c>
    </row>
    <row r="47" spans="1:89" ht="14.1" customHeight="1" x14ac:dyDescent="0.2">
      <c r="A47" s="4">
        <v>2005</v>
      </c>
      <c r="B47" s="4">
        <v>6</v>
      </c>
      <c r="C47" s="56">
        <v>1144.1300000000001</v>
      </c>
      <c r="D47" s="56">
        <v>45.83</v>
      </c>
      <c r="E47" s="56">
        <v>475.1</v>
      </c>
      <c r="F47" s="66">
        <v>78.430000000000007</v>
      </c>
      <c r="G47" s="66">
        <v>33.44</v>
      </c>
      <c r="H47" s="69">
        <v>556274</v>
      </c>
      <c r="I47" s="54">
        <v>0</v>
      </c>
      <c r="J47" s="54">
        <v>429</v>
      </c>
      <c r="K47" s="56">
        <v>30.86</v>
      </c>
      <c r="L47" s="58">
        <v>418</v>
      </c>
      <c r="M47" s="60">
        <v>1.1283000000000001</v>
      </c>
      <c r="N47" s="60">
        <v>1.1526000000000001</v>
      </c>
      <c r="O47" s="60">
        <v>1.0713999999999999</v>
      </c>
      <c r="P47" s="60">
        <v>1.1346000000000001</v>
      </c>
      <c r="Q47" s="62">
        <v>88308.217399999994</v>
      </c>
      <c r="R47" s="56">
        <v>2.58</v>
      </c>
      <c r="S47" s="94">
        <v>3736.04</v>
      </c>
      <c r="T47" s="93">
        <v>1441.35</v>
      </c>
      <c r="U47" s="93">
        <v>800.56799999999998</v>
      </c>
      <c r="V47" s="64">
        <v>3.2</v>
      </c>
      <c r="W47" s="64">
        <v>0.62</v>
      </c>
      <c r="X47" s="64">
        <v>13.99</v>
      </c>
      <c r="Y47" s="65">
        <v>45508.4</v>
      </c>
      <c r="Z47" s="65">
        <v>5624.65</v>
      </c>
      <c r="AA47" s="71">
        <v>4277</v>
      </c>
      <c r="AB47" s="14">
        <v>0</v>
      </c>
      <c r="AC47" s="14">
        <v>18.63</v>
      </c>
      <c r="AD47" s="14">
        <v>0</v>
      </c>
      <c r="AE47" s="14">
        <v>17.29</v>
      </c>
      <c r="AF47" s="14">
        <v>0</v>
      </c>
      <c r="AG47" s="14">
        <v>8</v>
      </c>
      <c r="AH47" s="17">
        <v>2505.15</v>
      </c>
      <c r="AI47" s="17">
        <v>2505.15</v>
      </c>
      <c r="AJ47" s="46"/>
      <c r="AK47" s="69">
        <v>557129.88600000006</v>
      </c>
      <c r="AL47" s="69">
        <v>64810.237999999998</v>
      </c>
      <c r="AM47" s="69">
        <v>3903.8870000000002</v>
      </c>
      <c r="AN47" s="69">
        <v>524.923</v>
      </c>
      <c r="AO47" s="69">
        <v>715.95899999999995</v>
      </c>
      <c r="AP47" s="69">
        <v>6433.3140000000003</v>
      </c>
      <c r="AQ47" s="69">
        <v>210.92099999999999</v>
      </c>
      <c r="AR47" s="47"/>
      <c r="AS47" s="54">
        <v>1440.43</v>
      </c>
      <c r="AT47" s="54">
        <v>8673.3109999999997</v>
      </c>
      <c r="AU47" s="69">
        <f t="shared" si="10"/>
        <v>83.324215070774329</v>
      </c>
      <c r="AV47" s="76">
        <v>3776.1819999999998</v>
      </c>
      <c r="AW47" s="75">
        <v>120720.28599999999</v>
      </c>
      <c r="AX47" s="75">
        <v>21740.674999999999</v>
      </c>
      <c r="AY47" s="75">
        <v>23373.878000000001</v>
      </c>
      <c r="AZ47" s="45"/>
      <c r="BA47" s="78">
        <f t="shared" si="14"/>
        <v>802506601.69098008</v>
      </c>
      <c r="BB47" s="78">
        <f t="shared" si="15"/>
        <v>562119350.15801799</v>
      </c>
      <c r="BC47" s="78">
        <v>325288.32000000001</v>
      </c>
      <c r="BD47" s="78">
        <f t="shared" si="16"/>
        <v>1982204.7839859999</v>
      </c>
      <c r="BE47" s="78">
        <f t="shared" si="17"/>
        <v>86430775.24427399</v>
      </c>
      <c r="BF47" s="78">
        <f t="shared" si="12"/>
        <v>139864588.84694999</v>
      </c>
      <c r="BG47" s="78">
        <f t="shared" si="18"/>
        <v>4930041.7216379996</v>
      </c>
      <c r="BH47" s="79"/>
      <c r="BI47" s="81">
        <v>5.67</v>
      </c>
      <c r="BJ47" s="81">
        <v>5.67</v>
      </c>
      <c r="BK47" s="79"/>
      <c r="BL47" s="84">
        <v>557063</v>
      </c>
      <c r="BM47" s="84">
        <v>64740</v>
      </c>
      <c r="BN47" s="84">
        <v>4277</v>
      </c>
      <c r="BO47" s="72">
        <v>538</v>
      </c>
      <c r="BP47" s="72">
        <v>747</v>
      </c>
      <c r="BQ47" s="84">
        <v>6324</v>
      </c>
      <c r="BR47" s="72">
        <v>211</v>
      </c>
      <c r="BS47" s="46"/>
      <c r="BT47" s="84">
        <v>1437.075</v>
      </c>
      <c r="BU47" s="84">
        <v>8589.1720000000005</v>
      </c>
      <c r="BV47" s="73">
        <f t="shared" si="11"/>
        <v>69.092354454056576</v>
      </c>
      <c r="BW47" s="84">
        <v>3749.346</v>
      </c>
      <c r="BX47" s="84">
        <v>118012.565</v>
      </c>
      <c r="BY47" s="84">
        <v>21760.562999999998</v>
      </c>
      <c r="BZ47" s="84">
        <v>22933.065999999999</v>
      </c>
      <c r="CA47" s="46"/>
      <c r="CB47" s="78">
        <f t="shared" si="19"/>
        <v>800541310.72500002</v>
      </c>
      <c r="CC47" s="78">
        <f t="shared" si="20"/>
        <v>556062995.28000009</v>
      </c>
      <c r="CD47" s="78">
        <v>295508</v>
      </c>
      <c r="CE47" s="78">
        <f t="shared" si="21"/>
        <v>2017148.148</v>
      </c>
      <c r="CF47" s="78">
        <f t="shared" si="22"/>
        <v>88155386.055000007</v>
      </c>
      <c r="CG47" s="78">
        <f t="shared" si="13"/>
        <v>137613800.412</v>
      </c>
      <c r="CH47" s="78">
        <f t="shared" si="23"/>
        <v>4838876.926</v>
      </c>
      <c r="CI47" s="46"/>
      <c r="CJ47" s="83">
        <v>5.7009999999999996</v>
      </c>
      <c r="CK47" s="87">
        <v>5.7009999999999996</v>
      </c>
    </row>
    <row r="48" spans="1:89" ht="14.1" customHeight="1" x14ac:dyDescent="0.2">
      <c r="A48" s="4">
        <v>2005</v>
      </c>
      <c r="B48" s="4">
        <v>7</v>
      </c>
      <c r="C48" s="56">
        <v>1146.8</v>
      </c>
      <c r="D48" s="56">
        <v>46.14</v>
      </c>
      <c r="E48" s="56">
        <v>475.81</v>
      </c>
      <c r="F48" s="66">
        <v>78.42</v>
      </c>
      <c r="G48" s="66">
        <v>33.5</v>
      </c>
      <c r="H48" s="69">
        <v>557063</v>
      </c>
      <c r="I48" s="54">
        <v>0</v>
      </c>
      <c r="J48" s="54">
        <v>530</v>
      </c>
      <c r="K48" s="56">
        <v>30.52</v>
      </c>
      <c r="L48" s="58">
        <v>429</v>
      </c>
      <c r="M48" s="60">
        <v>1.1244000000000001</v>
      </c>
      <c r="N48" s="60">
        <v>1.1495</v>
      </c>
      <c r="O48" s="60">
        <v>1.0687</v>
      </c>
      <c r="P48" s="60">
        <v>1.1305000000000001</v>
      </c>
      <c r="Q48" s="62">
        <v>88426.269199999995</v>
      </c>
      <c r="R48" s="56">
        <v>2.58</v>
      </c>
      <c r="S48" s="94">
        <v>3736.04</v>
      </c>
      <c r="T48" s="93">
        <v>1441.35</v>
      </c>
      <c r="U48" s="93">
        <v>769.97699999999998</v>
      </c>
      <c r="V48" s="64">
        <v>3.2</v>
      </c>
      <c r="W48" s="64">
        <v>0.62</v>
      </c>
      <c r="X48" s="64">
        <v>13.99</v>
      </c>
      <c r="Y48" s="65">
        <v>45716.27</v>
      </c>
      <c r="Z48" s="65">
        <v>5593.2</v>
      </c>
      <c r="AA48" s="71">
        <v>4319</v>
      </c>
      <c r="AB48" s="14">
        <v>0</v>
      </c>
      <c r="AC48" s="14">
        <v>19.13</v>
      </c>
      <c r="AD48" s="14">
        <v>0</v>
      </c>
      <c r="AE48" s="14">
        <v>19.29</v>
      </c>
      <c r="AF48" s="14">
        <v>0</v>
      </c>
      <c r="AG48" s="14">
        <v>11</v>
      </c>
      <c r="AH48" s="17">
        <v>2507.5</v>
      </c>
      <c r="AI48" s="17">
        <v>2507.5</v>
      </c>
      <c r="AJ48" s="46"/>
      <c r="AK48" s="69">
        <v>557942.05200000003</v>
      </c>
      <c r="AL48" s="69">
        <v>64866.116999999998</v>
      </c>
      <c r="AM48" s="69">
        <v>3919.3420000000001</v>
      </c>
      <c r="AN48" s="69">
        <v>525.47</v>
      </c>
      <c r="AO48" s="69">
        <v>719.06700000000001</v>
      </c>
      <c r="AP48" s="69">
        <v>6447.3739999999998</v>
      </c>
      <c r="AQ48" s="69">
        <v>210.935</v>
      </c>
      <c r="AR48" s="47"/>
      <c r="AS48" s="54">
        <v>1600.9929999999999</v>
      </c>
      <c r="AT48" s="54">
        <v>9081.5390000000007</v>
      </c>
      <c r="AU48" s="69">
        <f t="shared" si="10"/>
        <v>84.822837608965997</v>
      </c>
      <c r="AV48" s="76">
        <v>3928.6790000000001</v>
      </c>
      <c r="AW48" s="75">
        <v>121316.232</v>
      </c>
      <c r="AX48" s="75">
        <v>21156.915000000001</v>
      </c>
      <c r="AY48" s="75">
        <v>22917.109</v>
      </c>
      <c r="AZ48" s="45"/>
      <c r="BA48" s="78">
        <f t="shared" si="14"/>
        <v>893261319.65763605</v>
      </c>
      <c r="BB48" s="78">
        <f t="shared" si="15"/>
        <v>589084171.31406307</v>
      </c>
      <c r="BC48" s="78">
        <v>332449.71000000002</v>
      </c>
      <c r="BD48" s="78">
        <f t="shared" si="16"/>
        <v>2064402.9541300002</v>
      </c>
      <c r="BE48" s="78">
        <f t="shared" si="17"/>
        <v>87234498.995544001</v>
      </c>
      <c r="BF48" s="78">
        <f t="shared" si="12"/>
        <v>136406543.69121</v>
      </c>
      <c r="BG48" s="78">
        <f t="shared" si="18"/>
        <v>4834020.3869150002</v>
      </c>
      <c r="BH48" s="79"/>
      <c r="BI48" s="81">
        <v>5.8369999999999997</v>
      </c>
      <c r="BJ48" s="81">
        <v>5.8369999999999997</v>
      </c>
      <c r="BK48" s="79"/>
      <c r="BL48" s="84">
        <v>558154</v>
      </c>
      <c r="BM48" s="84">
        <v>64709</v>
      </c>
      <c r="BN48" s="84">
        <v>4319</v>
      </c>
      <c r="BO48" s="72">
        <v>541</v>
      </c>
      <c r="BP48" s="72">
        <v>746</v>
      </c>
      <c r="BQ48" s="84">
        <v>6433</v>
      </c>
      <c r="BR48" s="72">
        <v>211</v>
      </c>
      <c r="BS48" s="46"/>
      <c r="BT48" s="84">
        <v>1627.3040000000001</v>
      </c>
      <c r="BU48" s="84">
        <v>9217.6990000000005</v>
      </c>
      <c r="BV48" s="73">
        <f t="shared" si="11"/>
        <v>76.309562398703406</v>
      </c>
      <c r="BW48" s="84">
        <v>4193.6670000000004</v>
      </c>
      <c r="BX48" s="84">
        <v>124664.118</v>
      </c>
      <c r="BY48" s="84">
        <v>21984.141</v>
      </c>
      <c r="BZ48" s="84">
        <v>23083.218000000001</v>
      </c>
      <c r="CA48" s="46"/>
      <c r="CB48" s="78">
        <f t="shared" si="19"/>
        <v>908286236.8160001</v>
      </c>
      <c r="CC48" s="78">
        <f t="shared" si="20"/>
        <v>596468084.59100008</v>
      </c>
      <c r="CD48" s="78">
        <v>329581</v>
      </c>
      <c r="CE48" s="78">
        <f t="shared" si="21"/>
        <v>2268773.8470000001</v>
      </c>
      <c r="CF48" s="78">
        <f t="shared" si="22"/>
        <v>92999432.027999997</v>
      </c>
      <c r="CG48" s="78">
        <f t="shared" si="13"/>
        <v>141423979.053</v>
      </c>
      <c r="CH48" s="78">
        <f t="shared" si="23"/>
        <v>4870558.9980000006</v>
      </c>
      <c r="CI48" s="46"/>
      <c r="CJ48" s="83">
        <v>5.9429999999999996</v>
      </c>
      <c r="CK48" s="87">
        <v>5.9429999999999996</v>
      </c>
    </row>
    <row r="49" spans="1:89" ht="14.1" customHeight="1" x14ac:dyDescent="0.2">
      <c r="A49" s="4">
        <v>2005</v>
      </c>
      <c r="B49" s="4">
        <v>8</v>
      </c>
      <c r="C49" s="56">
        <v>1149.47</v>
      </c>
      <c r="D49" s="56">
        <v>46.43</v>
      </c>
      <c r="E49" s="56">
        <v>476.47</v>
      </c>
      <c r="F49" s="66">
        <v>78.400000000000006</v>
      </c>
      <c r="G49" s="66">
        <v>33.56</v>
      </c>
      <c r="H49" s="69">
        <v>558154</v>
      </c>
      <c r="I49" s="54">
        <v>0</v>
      </c>
      <c r="J49" s="54">
        <v>583</v>
      </c>
      <c r="K49" s="56">
        <v>30.1</v>
      </c>
      <c r="L49" s="58">
        <v>407</v>
      </c>
      <c r="M49" s="60">
        <v>1.1197999999999999</v>
      </c>
      <c r="N49" s="60">
        <v>1.1459999999999999</v>
      </c>
      <c r="O49" s="60">
        <v>1.0650999999999999</v>
      </c>
      <c r="P49" s="60">
        <v>1.1255999999999999</v>
      </c>
      <c r="Q49" s="62">
        <v>88575.621499999994</v>
      </c>
      <c r="R49" s="56">
        <v>2.58</v>
      </c>
      <c r="S49" s="94">
        <v>3736.04</v>
      </c>
      <c r="T49" s="93">
        <v>1441.35</v>
      </c>
      <c r="U49" s="93">
        <v>765.81700000000001</v>
      </c>
      <c r="V49" s="64">
        <v>3.2</v>
      </c>
      <c r="W49" s="64">
        <v>0.62</v>
      </c>
      <c r="X49" s="64">
        <v>13.99</v>
      </c>
      <c r="Y49" s="65">
        <v>45898.55</v>
      </c>
      <c r="Z49" s="65">
        <v>5567.95</v>
      </c>
      <c r="AA49" s="71">
        <v>4317</v>
      </c>
      <c r="AB49" s="14">
        <v>0</v>
      </c>
      <c r="AC49" s="14">
        <v>20.71</v>
      </c>
      <c r="AD49" s="14">
        <v>0</v>
      </c>
      <c r="AE49" s="14">
        <v>19.54</v>
      </c>
      <c r="AF49" s="14">
        <v>0</v>
      </c>
      <c r="AG49" s="14">
        <v>11</v>
      </c>
      <c r="AH49" s="17">
        <v>2503.92</v>
      </c>
      <c r="AI49" s="17">
        <v>2503.92</v>
      </c>
      <c r="AJ49" s="46"/>
      <c r="AK49" s="69">
        <v>559205.71400000004</v>
      </c>
      <c r="AL49" s="69">
        <v>64852.911999999997</v>
      </c>
      <c r="AM49" s="69">
        <v>3933.8560000000002</v>
      </c>
      <c r="AN49" s="69">
        <v>525.98199999999997</v>
      </c>
      <c r="AO49" s="69">
        <v>716.66499999999996</v>
      </c>
      <c r="AP49" s="69">
        <v>6543.5010000000002</v>
      </c>
      <c r="AQ49" s="69">
        <v>210.97300000000001</v>
      </c>
      <c r="AR49" s="47"/>
      <c r="AS49" s="54">
        <v>1690.462</v>
      </c>
      <c r="AT49" s="54">
        <v>9261.348</v>
      </c>
      <c r="AU49" s="69">
        <f t="shared" si="10"/>
        <v>89.032137932857722</v>
      </c>
      <c r="AV49" s="76">
        <v>4203.0259999999998</v>
      </c>
      <c r="AW49" s="75">
        <v>125726.268</v>
      </c>
      <c r="AX49" s="75">
        <v>21978.42</v>
      </c>
      <c r="AY49" s="75">
        <v>23132.135999999999</v>
      </c>
      <c r="AZ49" s="45"/>
      <c r="BA49" s="78">
        <f t="shared" si="14"/>
        <v>945316009.69986808</v>
      </c>
      <c r="BB49" s="78">
        <f t="shared" si="15"/>
        <v>600625386.84537601</v>
      </c>
      <c r="BC49" s="78">
        <v>350239.61</v>
      </c>
      <c r="BD49" s="78">
        <f t="shared" si="16"/>
        <v>2210716.0215319996</v>
      </c>
      <c r="BE49" s="78">
        <f t="shared" si="17"/>
        <v>90103615.856219992</v>
      </c>
      <c r="BF49" s="78">
        <f t="shared" si="12"/>
        <v>143815813.24842</v>
      </c>
      <c r="BG49" s="78">
        <f t="shared" si="18"/>
        <v>4880256.1283280002</v>
      </c>
      <c r="BH49" s="79"/>
      <c r="BI49" s="81">
        <v>6.0250000000000004</v>
      </c>
      <c r="BJ49" s="81">
        <v>6.0250000000000004</v>
      </c>
      <c r="BK49" s="79"/>
      <c r="BL49" s="84">
        <v>559724</v>
      </c>
      <c r="BM49" s="84">
        <v>64804</v>
      </c>
      <c r="BN49" s="84">
        <v>4317</v>
      </c>
      <c r="BO49" s="72">
        <v>541</v>
      </c>
      <c r="BP49" s="72">
        <v>752</v>
      </c>
      <c r="BQ49" s="84">
        <v>6567</v>
      </c>
      <c r="BR49" s="72">
        <v>209</v>
      </c>
      <c r="BS49" s="46"/>
      <c r="BT49" s="84">
        <v>1723.162</v>
      </c>
      <c r="BU49" s="84">
        <v>9184.5400000000009</v>
      </c>
      <c r="BV49" s="73">
        <f t="shared" si="11"/>
        <v>85.824415103080838</v>
      </c>
      <c r="BW49" s="84">
        <v>4208.1369999999997</v>
      </c>
      <c r="BX49" s="84">
        <v>120985.842</v>
      </c>
      <c r="BY49" s="84">
        <v>22282.128000000001</v>
      </c>
      <c r="BZ49" s="84">
        <v>23016.641</v>
      </c>
      <c r="CA49" s="46"/>
      <c r="CB49" s="78">
        <f t="shared" si="19"/>
        <v>964495127.28799999</v>
      </c>
      <c r="CC49" s="78">
        <f t="shared" si="20"/>
        <v>595194930.16000009</v>
      </c>
      <c r="CD49" s="78">
        <v>370504</v>
      </c>
      <c r="CE49" s="78">
        <f t="shared" si="21"/>
        <v>2276602.1169999996</v>
      </c>
      <c r="CF49" s="78">
        <f t="shared" si="22"/>
        <v>90981353.184</v>
      </c>
      <c r="CG49" s="78">
        <f t="shared" si="13"/>
        <v>146326734.57600001</v>
      </c>
      <c r="CH49" s="78">
        <f t="shared" si="23"/>
        <v>4810477.9689999996</v>
      </c>
      <c r="CI49" s="46"/>
      <c r="CJ49" s="83">
        <v>6.0819999999999999</v>
      </c>
      <c r="CK49" s="87">
        <v>6.0819999999999999</v>
      </c>
    </row>
    <row r="50" spans="1:89" ht="14.1" customHeight="1" x14ac:dyDescent="0.2">
      <c r="A50" s="4">
        <v>2005</v>
      </c>
      <c r="B50" s="4">
        <v>9</v>
      </c>
      <c r="C50" s="56">
        <v>1152.1500000000001</v>
      </c>
      <c r="D50" s="56">
        <v>46.7</v>
      </c>
      <c r="E50" s="56">
        <v>477.08</v>
      </c>
      <c r="F50" s="66">
        <v>78.38</v>
      </c>
      <c r="G50" s="66">
        <v>33.64</v>
      </c>
      <c r="H50" s="69">
        <v>559724</v>
      </c>
      <c r="I50" s="54">
        <v>0</v>
      </c>
      <c r="J50" s="54">
        <v>602</v>
      </c>
      <c r="K50" s="56">
        <v>31.48</v>
      </c>
      <c r="L50" s="58">
        <v>366</v>
      </c>
      <c r="M50" s="60">
        <v>1.1145</v>
      </c>
      <c r="N50" s="60">
        <v>1.1418999999999999</v>
      </c>
      <c r="O50" s="60">
        <v>1.0605</v>
      </c>
      <c r="P50" s="60">
        <v>1.1197999999999999</v>
      </c>
      <c r="Q50" s="62">
        <v>88785.962299999999</v>
      </c>
      <c r="R50" s="56">
        <v>2.58</v>
      </c>
      <c r="S50" s="94">
        <v>3736.04</v>
      </c>
      <c r="T50" s="93">
        <v>1441.35</v>
      </c>
      <c r="U50" s="93">
        <v>789.22799999999995</v>
      </c>
      <c r="V50" s="64">
        <v>3.2</v>
      </c>
      <c r="W50" s="64">
        <v>0.62</v>
      </c>
      <c r="X50" s="64">
        <v>13.99</v>
      </c>
      <c r="Y50" s="65">
        <v>46052.89</v>
      </c>
      <c r="Z50" s="65">
        <v>5549.65</v>
      </c>
      <c r="AA50" s="71">
        <v>4409</v>
      </c>
      <c r="AB50" s="14">
        <v>0</v>
      </c>
      <c r="AC50" s="14">
        <v>19.13</v>
      </c>
      <c r="AD50" s="14">
        <v>0</v>
      </c>
      <c r="AE50" s="14">
        <v>18.96</v>
      </c>
      <c r="AF50" s="14">
        <v>0</v>
      </c>
      <c r="AG50" s="14">
        <v>12</v>
      </c>
      <c r="AH50" s="17">
        <v>2511.89</v>
      </c>
      <c r="AI50" s="17">
        <v>0</v>
      </c>
      <c r="AJ50" s="46"/>
      <c r="AK50" s="69">
        <v>561143.78500000003</v>
      </c>
      <c r="AL50" s="69">
        <v>65093.849000000002</v>
      </c>
      <c r="AM50" s="69">
        <v>3946.9830000000002</v>
      </c>
      <c r="AN50" s="69">
        <v>526.452</v>
      </c>
      <c r="AO50" s="69">
        <v>721.577</v>
      </c>
      <c r="AP50" s="69">
        <v>6557.5609999999997</v>
      </c>
      <c r="AQ50" s="69">
        <v>209.13800000000001</v>
      </c>
      <c r="AR50" s="47"/>
      <c r="AS50" s="54">
        <v>1774.01</v>
      </c>
      <c r="AT50" s="54">
        <v>9531.34</v>
      </c>
      <c r="AU50" s="69">
        <f t="shared" si="10"/>
        <v>96.025436136917747</v>
      </c>
      <c r="AV50" s="76">
        <v>4180.8729999999996</v>
      </c>
      <c r="AW50" s="75">
        <v>122729.38800000001</v>
      </c>
      <c r="AX50" s="75">
        <v>24370.666000000001</v>
      </c>
      <c r="AY50" s="75">
        <v>23520.781999999999</v>
      </c>
      <c r="AZ50" s="45"/>
      <c r="BA50" s="78">
        <f t="shared" si="14"/>
        <v>995474686.02785003</v>
      </c>
      <c r="BB50" s="78">
        <f t="shared" si="15"/>
        <v>620431606.72766006</v>
      </c>
      <c r="BC50" s="78">
        <v>379010.76400000002</v>
      </c>
      <c r="BD50" s="78">
        <f t="shared" si="16"/>
        <v>2201028.9525959999</v>
      </c>
      <c r="BE50" s="78">
        <f t="shared" si="17"/>
        <v>88558703.604876012</v>
      </c>
      <c r="BF50" s="78">
        <f t="shared" si="12"/>
        <v>159812128.905626</v>
      </c>
      <c r="BG50" s="78">
        <f t="shared" si="18"/>
        <v>4919089.3059160002</v>
      </c>
      <c r="BH50" s="79"/>
      <c r="BI50" s="81">
        <v>5.7720000000000002</v>
      </c>
      <c r="BJ50" s="81">
        <v>5.7720000000000002</v>
      </c>
      <c r="BK50" s="79"/>
      <c r="BL50" s="84">
        <v>561589</v>
      </c>
      <c r="BM50" s="84">
        <v>65055</v>
      </c>
      <c r="BN50" s="84">
        <v>4409</v>
      </c>
      <c r="BO50" s="72">
        <v>544</v>
      </c>
      <c r="BP50" s="72">
        <v>754</v>
      </c>
      <c r="BQ50" s="84">
        <v>6586</v>
      </c>
      <c r="BR50" s="72">
        <v>207</v>
      </c>
      <c r="BS50" s="46"/>
      <c r="BT50" s="84">
        <v>1682.2190000000001</v>
      </c>
      <c r="BU50" s="84">
        <v>9494.6630000000005</v>
      </c>
      <c r="BV50" s="73">
        <f t="shared" si="11"/>
        <v>85.315944658652754</v>
      </c>
      <c r="BW50" s="84">
        <v>4209.585</v>
      </c>
      <c r="BX50" s="84">
        <v>122868.11</v>
      </c>
      <c r="BY50" s="84">
        <v>24599.519</v>
      </c>
      <c r="BZ50" s="84">
        <v>23929.739000000001</v>
      </c>
      <c r="CA50" s="46"/>
      <c r="CB50" s="78">
        <f t="shared" si="19"/>
        <v>944715685.99100006</v>
      </c>
      <c r="CC50" s="78">
        <f t="shared" si="20"/>
        <v>617675301.46500003</v>
      </c>
      <c r="CD50" s="78">
        <v>376158</v>
      </c>
      <c r="CE50" s="78">
        <f t="shared" si="21"/>
        <v>2290014.2400000002</v>
      </c>
      <c r="CF50" s="78">
        <f t="shared" si="22"/>
        <v>92642554.939999998</v>
      </c>
      <c r="CG50" s="78">
        <f t="shared" si="13"/>
        <v>162012432.134</v>
      </c>
      <c r="CH50" s="78">
        <f t="shared" si="23"/>
        <v>4953455.9730000002</v>
      </c>
      <c r="CI50" s="46"/>
      <c r="CJ50" s="83">
        <v>5.6189999999999998</v>
      </c>
      <c r="CK50" s="87">
        <v>5.6189999999999998</v>
      </c>
    </row>
    <row r="51" spans="1:89" ht="14.1" customHeight="1" x14ac:dyDescent="0.2">
      <c r="A51" s="4">
        <v>2005</v>
      </c>
      <c r="B51" s="4">
        <v>10</v>
      </c>
      <c r="C51" s="56">
        <v>1154.82</v>
      </c>
      <c r="D51" s="56">
        <v>46.94</v>
      </c>
      <c r="E51" s="56">
        <v>477.68</v>
      </c>
      <c r="F51" s="66">
        <v>78.36</v>
      </c>
      <c r="G51" s="66">
        <v>33.71</v>
      </c>
      <c r="H51" s="69">
        <v>561589</v>
      </c>
      <c r="I51" s="54">
        <v>1</v>
      </c>
      <c r="J51" s="54">
        <v>498</v>
      </c>
      <c r="K51" s="56">
        <v>29.67</v>
      </c>
      <c r="L51" s="58">
        <v>356</v>
      </c>
      <c r="M51" s="60">
        <v>1.1068</v>
      </c>
      <c r="N51" s="60">
        <v>1.1352</v>
      </c>
      <c r="O51" s="60">
        <v>1.0551999999999999</v>
      </c>
      <c r="P51" s="60">
        <v>1.1125</v>
      </c>
      <c r="Q51" s="62">
        <v>89069.120299999995</v>
      </c>
      <c r="R51" s="56">
        <v>2.58</v>
      </c>
      <c r="S51" s="94">
        <v>3736.04</v>
      </c>
      <c r="T51" s="93">
        <v>1441.35</v>
      </c>
      <c r="U51" s="93">
        <v>820.16</v>
      </c>
      <c r="V51" s="64">
        <v>3.2</v>
      </c>
      <c r="W51" s="64">
        <v>0.62</v>
      </c>
      <c r="X51" s="64">
        <v>13.99</v>
      </c>
      <c r="Y51" s="65">
        <v>46186.22</v>
      </c>
      <c r="Z51" s="65">
        <v>5537.75</v>
      </c>
      <c r="AA51" s="71">
        <v>4452</v>
      </c>
      <c r="AB51" s="14">
        <v>0</v>
      </c>
      <c r="AC51" s="14">
        <v>16.13</v>
      </c>
      <c r="AD51" s="14">
        <v>0</v>
      </c>
      <c r="AE51" s="14">
        <v>15.5</v>
      </c>
      <c r="AF51" s="14">
        <v>0</v>
      </c>
      <c r="AG51" s="14">
        <v>3</v>
      </c>
      <c r="AH51" s="17">
        <v>2505.79</v>
      </c>
      <c r="AI51" s="17">
        <v>0</v>
      </c>
      <c r="AJ51" s="46"/>
      <c r="AK51" s="69">
        <v>563097.08100000001</v>
      </c>
      <c r="AL51" s="69">
        <v>65198.553999999996</v>
      </c>
      <c r="AM51" s="69">
        <v>3958.8710000000001</v>
      </c>
      <c r="AN51" s="69">
        <v>526.90899999999999</v>
      </c>
      <c r="AO51" s="69">
        <v>719.875</v>
      </c>
      <c r="AP51" s="69">
        <v>6571.6210000000001</v>
      </c>
      <c r="AQ51" s="69">
        <v>207.291</v>
      </c>
      <c r="AR51" s="47"/>
      <c r="AS51" s="54">
        <v>1493.838</v>
      </c>
      <c r="AT51" s="54">
        <v>8833.3089999999993</v>
      </c>
      <c r="AU51" s="69">
        <f t="shared" si="10"/>
        <v>90.712066647284033</v>
      </c>
      <c r="AV51" s="76">
        <v>3955.5349999999999</v>
      </c>
      <c r="AW51" s="75">
        <v>122218.488</v>
      </c>
      <c r="AX51" s="75">
        <v>21656.392</v>
      </c>
      <c r="AY51" s="75">
        <v>23607.602999999999</v>
      </c>
      <c r="AZ51" s="45"/>
      <c r="BA51" s="78">
        <f t="shared" si="14"/>
        <v>841175817.28687799</v>
      </c>
      <c r="BB51" s="78">
        <f t="shared" si="15"/>
        <v>575918973.83518589</v>
      </c>
      <c r="BC51" s="78">
        <v>359117.37</v>
      </c>
      <c r="BD51" s="78">
        <f t="shared" si="16"/>
        <v>2084206.991315</v>
      </c>
      <c r="BE51" s="78">
        <f t="shared" si="17"/>
        <v>87982034.048999995</v>
      </c>
      <c r="BF51" s="78">
        <f t="shared" si="12"/>
        <v>142317600.45143199</v>
      </c>
      <c r="BG51" s="78">
        <f t="shared" si="18"/>
        <v>4893643.6334729996</v>
      </c>
      <c r="BH51" s="79"/>
      <c r="BI51" s="81">
        <v>5.2110000000000003</v>
      </c>
      <c r="BJ51" s="81">
        <v>5.2110000000000003</v>
      </c>
      <c r="BK51" s="79"/>
      <c r="BL51" s="84">
        <v>563198</v>
      </c>
      <c r="BM51" s="84">
        <v>65188</v>
      </c>
      <c r="BN51" s="84">
        <v>4452</v>
      </c>
      <c r="BO51" s="72">
        <v>550</v>
      </c>
      <c r="BP51" s="72">
        <v>751</v>
      </c>
      <c r="BQ51" s="84">
        <v>6610</v>
      </c>
      <c r="BR51" s="72">
        <v>205</v>
      </c>
      <c r="BS51" s="46"/>
      <c r="BT51" s="84">
        <v>1386.431</v>
      </c>
      <c r="BU51" s="84">
        <v>8373.82</v>
      </c>
      <c r="BV51" s="73">
        <f t="shared" si="11"/>
        <v>75.423629829290206</v>
      </c>
      <c r="BW51" s="84">
        <v>3800.8690000000001</v>
      </c>
      <c r="BX51" s="84">
        <v>117235.348</v>
      </c>
      <c r="BY51" s="84">
        <v>22045.949000000001</v>
      </c>
      <c r="BZ51" s="84">
        <v>23703.878000000001</v>
      </c>
      <c r="CA51" s="46"/>
      <c r="CB51" s="78">
        <f t="shared" si="19"/>
        <v>780835166.33800006</v>
      </c>
      <c r="CC51" s="78">
        <f t="shared" si="20"/>
        <v>545872578.15999997</v>
      </c>
      <c r="CD51" s="78">
        <v>335786</v>
      </c>
      <c r="CE51" s="78">
        <f t="shared" si="21"/>
        <v>2090477.9500000002</v>
      </c>
      <c r="CF51" s="78">
        <f t="shared" si="22"/>
        <v>88043746.348000005</v>
      </c>
      <c r="CG51" s="78">
        <f t="shared" si="13"/>
        <v>145723722.89000002</v>
      </c>
      <c r="CH51" s="78">
        <f t="shared" si="23"/>
        <v>4859294.99</v>
      </c>
      <c r="CI51" s="46"/>
      <c r="CJ51" s="83">
        <v>5.2350000000000003</v>
      </c>
      <c r="CK51" s="87">
        <v>5.2350000000000003</v>
      </c>
    </row>
    <row r="52" spans="1:89" ht="14.1" customHeight="1" x14ac:dyDescent="0.2">
      <c r="A52" s="4">
        <v>2005</v>
      </c>
      <c r="B52" s="4">
        <v>11</v>
      </c>
      <c r="C52" s="56">
        <v>1157.49</v>
      </c>
      <c r="D52" s="56">
        <v>47.15</v>
      </c>
      <c r="E52" s="56">
        <v>478.26</v>
      </c>
      <c r="F52" s="66">
        <v>78.34</v>
      </c>
      <c r="G52" s="66">
        <v>33.79</v>
      </c>
      <c r="H52" s="69">
        <v>563198</v>
      </c>
      <c r="I52" s="54">
        <v>15</v>
      </c>
      <c r="J52" s="54">
        <v>245</v>
      </c>
      <c r="K52" s="56">
        <v>29.76</v>
      </c>
      <c r="L52" s="58">
        <v>324</v>
      </c>
      <c r="M52" s="60">
        <v>1.1016999999999999</v>
      </c>
      <c r="N52" s="60">
        <v>1.1304000000000001</v>
      </c>
      <c r="O52" s="60">
        <v>1.0505</v>
      </c>
      <c r="P52" s="60">
        <v>1.1065</v>
      </c>
      <c r="Q52" s="62">
        <v>89426.390199999994</v>
      </c>
      <c r="R52" s="56">
        <v>2.58</v>
      </c>
      <c r="S52" s="94">
        <v>3736.04</v>
      </c>
      <c r="T52" s="93">
        <v>1441.35</v>
      </c>
      <c r="U52" s="93">
        <v>850.32799999999997</v>
      </c>
      <c r="V52" s="64">
        <v>3.2</v>
      </c>
      <c r="W52" s="64">
        <v>0.62</v>
      </c>
      <c r="X52" s="64">
        <v>13.99</v>
      </c>
      <c r="Y52" s="65">
        <v>46302.67</v>
      </c>
      <c r="Z52" s="65">
        <v>5532.04</v>
      </c>
      <c r="AA52" s="71">
        <v>4501</v>
      </c>
      <c r="AB52" s="14">
        <v>0</v>
      </c>
      <c r="AC52" s="14">
        <v>10.67</v>
      </c>
      <c r="AD52" s="14">
        <v>0</v>
      </c>
      <c r="AE52" s="14">
        <v>9.7899999999999991</v>
      </c>
      <c r="AF52" s="14">
        <v>0</v>
      </c>
      <c r="AG52" s="14">
        <v>0</v>
      </c>
      <c r="AH52" s="17">
        <v>2522.41</v>
      </c>
      <c r="AI52" s="17">
        <v>0</v>
      </c>
      <c r="AJ52" s="46"/>
      <c r="AK52" s="69">
        <v>565096.571</v>
      </c>
      <c r="AL52" s="69">
        <v>65392.642999999996</v>
      </c>
      <c r="AM52" s="69">
        <v>3969.422</v>
      </c>
      <c r="AN52" s="69">
        <v>527.36099999999999</v>
      </c>
      <c r="AO52" s="69">
        <v>719.11599999999999</v>
      </c>
      <c r="AP52" s="69">
        <v>6585.6809999999996</v>
      </c>
      <c r="AQ52" s="69">
        <v>205.46700000000001</v>
      </c>
      <c r="AR52" s="47"/>
      <c r="AS52" s="54">
        <v>1090.367</v>
      </c>
      <c r="AT52" s="54">
        <v>7754.6379999999999</v>
      </c>
      <c r="AU52" s="69">
        <f t="shared" si="10"/>
        <v>76.381902453304292</v>
      </c>
      <c r="AV52" s="76">
        <v>3339.569</v>
      </c>
      <c r="AW52" s="75">
        <v>113773.948</v>
      </c>
      <c r="AX52" s="75">
        <v>19502.689999999999</v>
      </c>
      <c r="AY52" s="75">
        <v>23853.286</v>
      </c>
      <c r="AZ52" s="45"/>
      <c r="BA52" s="78">
        <f t="shared" si="14"/>
        <v>616162652.83155692</v>
      </c>
      <c r="BB52" s="78">
        <f t="shared" si="15"/>
        <v>507096274.32823396</v>
      </c>
      <c r="BC52" s="78">
        <v>303192.00400000002</v>
      </c>
      <c r="BD52" s="78">
        <f t="shared" si="16"/>
        <v>1761158.447409</v>
      </c>
      <c r="BE52" s="78">
        <f t="shared" si="17"/>
        <v>81816666.389968008</v>
      </c>
      <c r="BF52" s="78">
        <f t="shared" si="12"/>
        <v>128438494.98188998</v>
      </c>
      <c r="BG52" s="78">
        <f t="shared" si="18"/>
        <v>4901063.1145620001</v>
      </c>
      <c r="BH52" s="79"/>
      <c r="BI52" s="81">
        <v>4.2990000000000004</v>
      </c>
      <c r="BJ52" s="81">
        <v>4.2990000000000004</v>
      </c>
      <c r="BK52" s="79"/>
      <c r="BL52" s="84">
        <v>565237</v>
      </c>
      <c r="BM52" s="84">
        <v>65409</v>
      </c>
      <c r="BN52" s="84">
        <v>4501</v>
      </c>
      <c r="BO52" s="72">
        <v>546</v>
      </c>
      <c r="BP52" s="72">
        <v>754</v>
      </c>
      <c r="BQ52" s="84">
        <v>6612</v>
      </c>
      <c r="BR52" s="72">
        <v>205</v>
      </c>
      <c r="BS52" s="46"/>
      <c r="BT52" s="84">
        <v>1085.086</v>
      </c>
      <c r="BU52" s="84">
        <v>7664.0810000000001</v>
      </c>
      <c r="BV52" s="73">
        <f t="shared" si="11"/>
        <v>63.752721617418352</v>
      </c>
      <c r="BW52" s="84">
        <v>3311.212</v>
      </c>
      <c r="BX52" s="84">
        <v>113207.397</v>
      </c>
      <c r="BY52" s="84">
        <v>19506.437999999998</v>
      </c>
      <c r="BZ52" s="84">
        <v>24594.477999999999</v>
      </c>
      <c r="CA52" s="46"/>
      <c r="CB52" s="78">
        <f t="shared" si="19"/>
        <v>613330755.38199997</v>
      </c>
      <c r="CC52" s="78">
        <f t="shared" si="20"/>
        <v>501299874.12900001</v>
      </c>
      <c r="CD52" s="78">
        <v>286951</v>
      </c>
      <c r="CE52" s="78">
        <f t="shared" si="21"/>
        <v>1807921.7520000001</v>
      </c>
      <c r="CF52" s="78">
        <f t="shared" si="22"/>
        <v>85358377.338</v>
      </c>
      <c r="CG52" s="78">
        <f t="shared" si="13"/>
        <v>128976568.05599999</v>
      </c>
      <c r="CH52" s="78">
        <f t="shared" si="23"/>
        <v>5041867.99</v>
      </c>
      <c r="CI52" s="46"/>
      <c r="CJ52" s="83">
        <v>4.2240000000000002</v>
      </c>
      <c r="CK52" s="87">
        <v>4.2240000000000002</v>
      </c>
    </row>
    <row r="53" spans="1:89" ht="14.1" customHeight="1" x14ac:dyDescent="0.2">
      <c r="A53" s="4">
        <v>2005</v>
      </c>
      <c r="B53" s="4">
        <v>12</v>
      </c>
      <c r="C53" s="56">
        <v>1160.1600000000001</v>
      </c>
      <c r="D53" s="56">
        <v>47.33</v>
      </c>
      <c r="E53" s="56">
        <v>478.86</v>
      </c>
      <c r="F53" s="66">
        <v>78.319999999999993</v>
      </c>
      <c r="G53" s="66">
        <v>33.86</v>
      </c>
      <c r="H53" s="69">
        <v>565237</v>
      </c>
      <c r="I53" s="54">
        <v>89</v>
      </c>
      <c r="J53" s="54">
        <v>105</v>
      </c>
      <c r="K53" s="56">
        <v>32.33</v>
      </c>
      <c r="L53" s="58">
        <v>318</v>
      </c>
      <c r="M53" s="60">
        <v>1.0971</v>
      </c>
      <c r="N53" s="60">
        <v>1.1264000000000001</v>
      </c>
      <c r="O53" s="60">
        <v>1.0467</v>
      </c>
      <c r="P53" s="60">
        <v>1.1029</v>
      </c>
      <c r="Q53" s="62">
        <v>89849.208400000003</v>
      </c>
      <c r="R53" s="56">
        <v>2.58</v>
      </c>
      <c r="S53" s="94">
        <v>3736.04</v>
      </c>
      <c r="T53" s="93">
        <v>1441.35</v>
      </c>
      <c r="U53" s="93">
        <v>885.04899999999998</v>
      </c>
      <c r="V53" s="64">
        <v>3.2</v>
      </c>
      <c r="W53" s="64">
        <v>0.62</v>
      </c>
      <c r="X53" s="64">
        <v>13.99</v>
      </c>
      <c r="Y53" s="65">
        <v>46406</v>
      </c>
      <c r="Z53" s="65">
        <v>5532.46</v>
      </c>
      <c r="AA53" s="71">
        <v>4434</v>
      </c>
      <c r="AB53" s="14">
        <v>16.829999999999998</v>
      </c>
      <c r="AC53" s="14">
        <v>0</v>
      </c>
      <c r="AD53" s="14">
        <v>15.13</v>
      </c>
      <c r="AE53" s="14">
        <v>0</v>
      </c>
      <c r="AF53" s="14">
        <v>11</v>
      </c>
      <c r="AG53" s="14">
        <v>0</v>
      </c>
      <c r="AH53" s="17">
        <v>2505.25</v>
      </c>
      <c r="AI53" s="17">
        <v>0</v>
      </c>
      <c r="AJ53" s="46"/>
      <c r="AK53" s="69">
        <v>566690.72100000002</v>
      </c>
      <c r="AL53" s="69">
        <v>65558.91</v>
      </c>
      <c r="AM53" s="69">
        <v>3978.636</v>
      </c>
      <c r="AN53" s="69">
        <v>527.82299999999998</v>
      </c>
      <c r="AO53" s="69">
        <v>721.31399999999996</v>
      </c>
      <c r="AP53" s="69">
        <v>6599.741</v>
      </c>
      <c r="AQ53" s="69">
        <v>205.48099999999999</v>
      </c>
      <c r="AR53" s="47"/>
      <c r="AS53" s="54">
        <v>1104.374</v>
      </c>
      <c r="AT53" s="54">
        <v>7608.1049999999996</v>
      </c>
      <c r="AU53" s="69">
        <f t="shared" si="10"/>
        <v>72.287572675660712</v>
      </c>
      <c r="AV53" s="76">
        <v>3128.8679999999999</v>
      </c>
      <c r="AW53" s="75">
        <v>114176.868</v>
      </c>
      <c r="AX53" s="75">
        <v>19362.419000000002</v>
      </c>
      <c r="AY53" s="75">
        <v>25135.866000000002</v>
      </c>
      <c r="AZ53" s="45"/>
      <c r="BA53" s="78">
        <f t="shared" si="14"/>
        <v>625838498.31365407</v>
      </c>
      <c r="BB53" s="78">
        <f t="shared" si="15"/>
        <v>498779070.96555001</v>
      </c>
      <c r="BC53" s="78">
        <v>287605.93900000001</v>
      </c>
      <c r="BD53" s="78">
        <f t="shared" si="16"/>
        <v>1651488.4943639999</v>
      </c>
      <c r="BE53" s="78">
        <f t="shared" si="17"/>
        <v>82357373.364551991</v>
      </c>
      <c r="BF53" s="78">
        <f t="shared" si="12"/>
        <v>127786950.53347901</v>
      </c>
      <c r="BG53" s="78">
        <f t="shared" si="18"/>
        <v>5164942.881546</v>
      </c>
      <c r="BH53" s="79"/>
      <c r="BI53" s="81">
        <v>5.0659999999999998</v>
      </c>
      <c r="BJ53" s="81">
        <v>5.0659999999999998</v>
      </c>
      <c r="BK53" s="79"/>
      <c r="BL53" s="84">
        <v>567071</v>
      </c>
      <c r="BM53" s="84">
        <v>65461</v>
      </c>
      <c r="BN53" s="84">
        <v>4434</v>
      </c>
      <c r="BO53" s="72">
        <v>543</v>
      </c>
      <c r="BP53" s="72">
        <v>758</v>
      </c>
      <c r="BQ53" s="84">
        <v>6611</v>
      </c>
      <c r="BR53" s="72">
        <v>205</v>
      </c>
      <c r="BS53" s="46"/>
      <c r="BT53" s="84">
        <v>1079.607</v>
      </c>
      <c r="BU53" s="84">
        <v>7605.1279999999997</v>
      </c>
      <c r="BV53" s="73">
        <f t="shared" si="11"/>
        <v>65.195985566080282</v>
      </c>
      <c r="BW53" s="84">
        <v>3137.6039999999998</v>
      </c>
      <c r="BX53" s="84">
        <v>114198.508</v>
      </c>
      <c r="BY53" s="84">
        <v>19443.202000000001</v>
      </c>
      <c r="BZ53" s="84">
        <v>25686.595000000001</v>
      </c>
      <c r="CA53" s="46"/>
      <c r="CB53" s="78">
        <f t="shared" si="19"/>
        <v>612213821.097</v>
      </c>
      <c r="CC53" s="78">
        <f t="shared" si="20"/>
        <v>497839284.00799996</v>
      </c>
      <c r="CD53" s="78">
        <v>289079</v>
      </c>
      <c r="CE53" s="78">
        <f t="shared" si="21"/>
        <v>1703718.9719999998</v>
      </c>
      <c r="CF53" s="78">
        <f t="shared" si="22"/>
        <v>86562469.063999996</v>
      </c>
      <c r="CG53" s="78">
        <f t="shared" si="13"/>
        <v>128539008.42200001</v>
      </c>
      <c r="CH53" s="78">
        <f t="shared" si="23"/>
        <v>5265751.9750000006</v>
      </c>
      <c r="CI53" s="46"/>
      <c r="CJ53" s="83">
        <v>4.4950000000000001</v>
      </c>
      <c r="CK53" s="87">
        <v>4.4950000000000001</v>
      </c>
    </row>
    <row r="54" spans="1:89" ht="14.1" customHeight="1" x14ac:dyDescent="0.2">
      <c r="A54" s="4">
        <v>2006</v>
      </c>
      <c r="B54" s="4">
        <v>1</v>
      </c>
      <c r="C54" s="56">
        <v>1162.83</v>
      </c>
      <c r="D54" s="56">
        <v>47.49</v>
      </c>
      <c r="E54" s="56">
        <v>479.51</v>
      </c>
      <c r="F54" s="66">
        <v>78.319999999999993</v>
      </c>
      <c r="G54" s="66">
        <v>33.93</v>
      </c>
      <c r="H54" s="69">
        <v>567071</v>
      </c>
      <c r="I54" s="54">
        <v>171</v>
      </c>
      <c r="J54" s="54">
        <v>27</v>
      </c>
      <c r="K54" s="56">
        <v>32</v>
      </c>
      <c r="L54" s="58">
        <v>326</v>
      </c>
      <c r="M54" s="60">
        <v>1.0924</v>
      </c>
      <c r="N54" s="60">
        <v>1.1218999999999999</v>
      </c>
      <c r="O54" s="60">
        <v>1.0434000000000001</v>
      </c>
      <c r="P54" s="60">
        <v>1.0981000000000001</v>
      </c>
      <c r="Q54" s="62">
        <v>90299.285600000003</v>
      </c>
      <c r="R54" s="56">
        <v>2.58</v>
      </c>
      <c r="S54" s="94">
        <v>3690.91</v>
      </c>
      <c r="T54" s="93">
        <v>1410.31</v>
      </c>
      <c r="U54" s="93">
        <v>899.21699999999998</v>
      </c>
      <c r="V54" s="64">
        <v>3.16</v>
      </c>
      <c r="W54" s="64">
        <v>0.6</v>
      </c>
      <c r="X54" s="64">
        <v>13.79</v>
      </c>
      <c r="Y54" s="65">
        <v>46501.760000000002</v>
      </c>
      <c r="Z54" s="65">
        <v>5538.98</v>
      </c>
      <c r="AA54" s="71">
        <v>4314</v>
      </c>
      <c r="AB54" s="14">
        <v>8.4600000000000009</v>
      </c>
      <c r="AC54" s="14">
        <v>0</v>
      </c>
      <c r="AD54" s="14">
        <v>10.75</v>
      </c>
      <c r="AE54" s="14">
        <v>0</v>
      </c>
      <c r="AF54" s="14">
        <v>6</v>
      </c>
      <c r="AG54" s="14">
        <v>0</v>
      </c>
      <c r="AH54" s="17">
        <v>2507.8000000000002</v>
      </c>
      <c r="AI54" s="17">
        <v>0</v>
      </c>
      <c r="AJ54" s="46"/>
      <c r="AK54" s="69">
        <v>568975.18200000003</v>
      </c>
      <c r="AL54" s="69">
        <v>65603.573999999993</v>
      </c>
      <c r="AM54" s="69">
        <v>3986.5619999999999</v>
      </c>
      <c r="AN54" s="69">
        <v>528.32000000000005</v>
      </c>
      <c r="AO54" s="69">
        <v>722.36699999999996</v>
      </c>
      <c r="AP54" s="69">
        <v>6613.8</v>
      </c>
      <c r="AQ54" s="69">
        <v>201.251</v>
      </c>
      <c r="AR54" s="47"/>
      <c r="AS54" s="54">
        <v>1215.3620000000001</v>
      </c>
      <c r="AT54" s="54">
        <v>7277.3950000000004</v>
      </c>
      <c r="AU54" s="69">
        <f t="shared" si="10"/>
        <v>73.890635590265489</v>
      </c>
      <c r="AV54" s="76">
        <v>3062.875</v>
      </c>
      <c r="AW54" s="75">
        <v>112662.66800000001</v>
      </c>
      <c r="AX54" s="75">
        <v>17787.406999999999</v>
      </c>
      <c r="AY54" s="75">
        <v>25515.18</v>
      </c>
      <c r="AZ54" s="45"/>
      <c r="BA54" s="78">
        <f t="shared" si="14"/>
        <v>691510815.14588404</v>
      </c>
      <c r="BB54" s="78">
        <f t="shared" si="15"/>
        <v>477423121.40972996</v>
      </c>
      <c r="BC54" s="78">
        <v>294569.59999999998</v>
      </c>
      <c r="BD54" s="78">
        <f t="shared" si="16"/>
        <v>1618178.12</v>
      </c>
      <c r="BE54" s="78">
        <f t="shared" si="17"/>
        <v>81383793.495156005</v>
      </c>
      <c r="BF54" s="78">
        <f t="shared" si="12"/>
        <v>117642352.4166</v>
      </c>
      <c r="BG54" s="78">
        <f t="shared" si="18"/>
        <v>5134955.4901799997</v>
      </c>
      <c r="BH54" s="79"/>
      <c r="BI54" s="81">
        <v>4.5149999999999997</v>
      </c>
      <c r="BJ54" s="81">
        <v>4.5149999999999997</v>
      </c>
      <c r="BK54" s="79"/>
      <c r="BL54" s="84">
        <v>568763</v>
      </c>
      <c r="BM54" s="84">
        <v>65523</v>
      </c>
      <c r="BN54" s="84">
        <v>4314</v>
      </c>
      <c r="BO54" s="72">
        <v>545</v>
      </c>
      <c r="BP54" s="72">
        <v>753</v>
      </c>
      <c r="BQ54" s="84">
        <v>6641</v>
      </c>
      <c r="BR54" s="72">
        <v>202</v>
      </c>
      <c r="BS54" s="46"/>
      <c r="BT54" s="84">
        <v>1203.1579999999999</v>
      </c>
      <c r="BU54" s="84">
        <v>7332.9780000000001</v>
      </c>
      <c r="BV54" s="73">
        <f t="shared" si="11"/>
        <v>70.549374130737135</v>
      </c>
      <c r="BW54" s="84">
        <v>2977.3980000000001</v>
      </c>
      <c r="BX54" s="84">
        <v>108900.01700000001</v>
      </c>
      <c r="BY54" s="84">
        <v>17744.573</v>
      </c>
      <c r="BZ54" s="84">
        <v>26404.292000000001</v>
      </c>
      <c r="CA54" s="46"/>
      <c r="CB54" s="78">
        <f t="shared" si="19"/>
        <v>684311753.5539999</v>
      </c>
      <c r="CC54" s="78">
        <f t="shared" si="20"/>
        <v>480478717.49400002</v>
      </c>
      <c r="CD54" s="78">
        <v>304350</v>
      </c>
      <c r="CE54" s="78">
        <f t="shared" si="21"/>
        <v>1622681.9100000001</v>
      </c>
      <c r="CF54" s="78">
        <f t="shared" si="22"/>
        <v>82001712.800999999</v>
      </c>
      <c r="CG54" s="78">
        <f t="shared" si="13"/>
        <v>117841709.293</v>
      </c>
      <c r="CH54" s="78">
        <f t="shared" si="23"/>
        <v>5333666.9840000002</v>
      </c>
      <c r="CI54" s="46"/>
      <c r="CJ54" s="83">
        <v>4.5259999999999998</v>
      </c>
      <c r="CK54" s="87">
        <v>4.5259999999999998</v>
      </c>
    </row>
    <row r="55" spans="1:89" ht="14.1" customHeight="1" x14ac:dyDescent="0.2">
      <c r="A55" s="4">
        <v>2006</v>
      </c>
      <c r="B55" s="4">
        <v>2</v>
      </c>
      <c r="C55" s="56">
        <v>1165.51</v>
      </c>
      <c r="D55" s="56">
        <v>47.62</v>
      </c>
      <c r="E55" s="56">
        <v>480.17</v>
      </c>
      <c r="F55" s="66">
        <v>78.319999999999993</v>
      </c>
      <c r="G55" s="66">
        <v>33.99</v>
      </c>
      <c r="H55" s="69">
        <v>568763</v>
      </c>
      <c r="I55" s="54">
        <v>143</v>
      </c>
      <c r="J55" s="54">
        <v>30</v>
      </c>
      <c r="K55" s="56">
        <v>29.14</v>
      </c>
      <c r="L55" s="58">
        <v>313</v>
      </c>
      <c r="M55" s="60">
        <v>1.1012999999999999</v>
      </c>
      <c r="N55" s="60">
        <v>1.1344000000000001</v>
      </c>
      <c r="O55" s="60">
        <v>1.0501</v>
      </c>
      <c r="P55" s="60">
        <v>1.1071</v>
      </c>
      <c r="Q55" s="62">
        <v>90692.809299999994</v>
      </c>
      <c r="R55" s="56">
        <v>2.58</v>
      </c>
      <c r="S55" s="94">
        <v>3690.91</v>
      </c>
      <c r="T55" s="93">
        <v>1410.31</v>
      </c>
      <c r="U55" s="93">
        <v>884.26</v>
      </c>
      <c r="V55" s="64">
        <v>3.16</v>
      </c>
      <c r="W55" s="64">
        <v>0.6</v>
      </c>
      <c r="X55" s="64">
        <v>13.79</v>
      </c>
      <c r="Y55" s="65">
        <v>46587.91</v>
      </c>
      <c r="Z55" s="65">
        <v>5550.72</v>
      </c>
      <c r="AA55" s="71">
        <v>4263</v>
      </c>
      <c r="AB55" s="14">
        <v>16.96</v>
      </c>
      <c r="AC55" s="14">
        <v>0</v>
      </c>
      <c r="AD55" s="14">
        <v>19.079999999999998</v>
      </c>
      <c r="AE55" s="14">
        <v>0</v>
      </c>
      <c r="AF55" s="14">
        <v>10</v>
      </c>
      <c r="AG55" s="14">
        <v>0</v>
      </c>
      <c r="AH55" s="17">
        <v>2500.2800000000002</v>
      </c>
      <c r="AI55" s="17">
        <v>0</v>
      </c>
      <c r="AJ55" s="46"/>
      <c r="AK55" s="69">
        <v>570553.28599999996</v>
      </c>
      <c r="AL55" s="69">
        <v>65712.093999999997</v>
      </c>
      <c r="AM55" s="69">
        <v>3992.654</v>
      </c>
      <c r="AN55" s="69">
        <v>528.83000000000004</v>
      </c>
      <c r="AO55" s="69">
        <v>718.82799999999997</v>
      </c>
      <c r="AP55" s="69">
        <v>6627.86</v>
      </c>
      <c r="AQ55" s="69">
        <v>202.459</v>
      </c>
      <c r="AR55" s="47"/>
      <c r="AS55" s="54">
        <v>1074.4770000000001</v>
      </c>
      <c r="AT55" s="54">
        <v>6859.3280000000004</v>
      </c>
      <c r="AU55" s="69">
        <f t="shared" si="10"/>
        <v>73.851163662065375</v>
      </c>
      <c r="AV55" s="76">
        <v>2987.1080000000002</v>
      </c>
      <c r="AW55" s="75">
        <v>109351.71799999999</v>
      </c>
      <c r="AX55" s="75">
        <v>17521.919000000002</v>
      </c>
      <c r="AY55" s="75">
        <v>25691.067999999999</v>
      </c>
      <c r="AZ55" s="45"/>
      <c r="BA55" s="78">
        <f t="shared" si="14"/>
        <v>613046383.08142197</v>
      </c>
      <c r="BB55" s="78">
        <f t="shared" si="15"/>
        <v>450740806.312832</v>
      </c>
      <c r="BC55" s="78">
        <v>294862.14399999997</v>
      </c>
      <c r="BD55" s="78">
        <f t="shared" si="16"/>
        <v>1579672.3236400003</v>
      </c>
      <c r="BE55" s="78">
        <f t="shared" si="17"/>
        <v>78605076.746503994</v>
      </c>
      <c r="BF55" s="78">
        <f t="shared" si="12"/>
        <v>116132826.06334001</v>
      </c>
      <c r="BG55" s="78">
        <f t="shared" si="18"/>
        <v>5201387.9362119995</v>
      </c>
      <c r="BH55" s="79"/>
      <c r="BI55" s="81">
        <v>5.3959999999999999</v>
      </c>
      <c r="BJ55" s="81">
        <v>5.3959999999999999</v>
      </c>
      <c r="BK55" s="79"/>
      <c r="BL55" s="84">
        <v>570576</v>
      </c>
      <c r="BM55" s="84">
        <v>65648</v>
      </c>
      <c r="BN55" s="84">
        <v>4263</v>
      </c>
      <c r="BO55" s="72">
        <v>549</v>
      </c>
      <c r="BP55" s="72">
        <v>747</v>
      </c>
      <c r="BQ55" s="84">
        <v>6647</v>
      </c>
      <c r="BR55" s="72">
        <v>202</v>
      </c>
      <c r="BS55" s="46"/>
      <c r="BT55" s="84">
        <v>1068.318</v>
      </c>
      <c r="BU55" s="84">
        <v>6896.5429999999997</v>
      </c>
      <c r="BV55" s="73">
        <f t="shared" si="11"/>
        <v>63.944874501524751</v>
      </c>
      <c r="BW55" s="84">
        <v>3033.26</v>
      </c>
      <c r="BX55" s="84">
        <v>104673.806</v>
      </c>
      <c r="BY55" s="84">
        <v>17705.969000000001</v>
      </c>
      <c r="BZ55" s="84">
        <v>24615.144</v>
      </c>
      <c r="CA55" s="46"/>
      <c r="CB55" s="78">
        <f t="shared" si="19"/>
        <v>609556611.16799998</v>
      </c>
      <c r="CC55" s="78">
        <f t="shared" si="20"/>
        <v>452744254.86399996</v>
      </c>
      <c r="CD55" s="78">
        <v>272597</v>
      </c>
      <c r="CE55" s="78">
        <f t="shared" si="21"/>
        <v>1665259.7400000002</v>
      </c>
      <c r="CF55" s="78">
        <f t="shared" si="22"/>
        <v>78191333.082000002</v>
      </c>
      <c r="CG55" s="78">
        <f t="shared" si="13"/>
        <v>117691575.943</v>
      </c>
      <c r="CH55" s="78">
        <f t="shared" si="23"/>
        <v>4972259.0880000005</v>
      </c>
      <c r="CI55" s="46"/>
      <c r="CJ55" s="83">
        <v>5.7480000000000002</v>
      </c>
      <c r="CK55" s="87">
        <v>5.7480000000000002</v>
      </c>
    </row>
    <row r="56" spans="1:89" ht="14.1" customHeight="1" x14ac:dyDescent="0.2">
      <c r="A56" s="4">
        <v>2006</v>
      </c>
      <c r="B56" s="4">
        <v>3</v>
      </c>
      <c r="C56" s="56">
        <v>1168.18</v>
      </c>
      <c r="D56" s="56">
        <v>47.71</v>
      </c>
      <c r="E56" s="56">
        <v>480.89</v>
      </c>
      <c r="F56" s="66">
        <v>78.33</v>
      </c>
      <c r="G56" s="66">
        <v>34.03</v>
      </c>
      <c r="H56" s="69">
        <v>570576</v>
      </c>
      <c r="I56" s="54">
        <v>76</v>
      </c>
      <c r="J56" s="54">
        <v>69</v>
      </c>
      <c r="K56" s="56">
        <v>29.38</v>
      </c>
      <c r="L56" s="58">
        <v>372</v>
      </c>
      <c r="M56" s="60">
        <v>1.1107</v>
      </c>
      <c r="N56" s="60">
        <v>1.1442000000000001</v>
      </c>
      <c r="O56" s="60">
        <v>1.0571999999999999</v>
      </c>
      <c r="P56" s="60">
        <v>1.1161000000000001</v>
      </c>
      <c r="Q56" s="62">
        <v>91007.376399999994</v>
      </c>
      <c r="R56" s="56">
        <v>2.58</v>
      </c>
      <c r="S56" s="94">
        <v>3690.91</v>
      </c>
      <c r="T56" s="93">
        <v>1410.31</v>
      </c>
      <c r="U56" s="93">
        <v>868.70399999999995</v>
      </c>
      <c r="V56" s="64">
        <v>3.16</v>
      </c>
      <c r="W56" s="64">
        <v>0.6</v>
      </c>
      <c r="X56" s="64">
        <v>13.79</v>
      </c>
      <c r="Y56" s="65">
        <v>46672.81</v>
      </c>
      <c r="Z56" s="65">
        <v>5567.86</v>
      </c>
      <c r="AA56" s="71">
        <v>4269</v>
      </c>
      <c r="AB56" s="14">
        <v>0</v>
      </c>
      <c r="AC56" s="14">
        <v>8.2100000000000009</v>
      </c>
      <c r="AD56" s="14">
        <v>0</v>
      </c>
      <c r="AE56" s="14">
        <v>8.33</v>
      </c>
      <c r="AF56" s="14">
        <v>0</v>
      </c>
      <c r="AG56" s="14">
        <v>0</v>
      </c>
      <c r="AH56" s="17">
        <v>2496.39</v>
      </c>
      <c r="AI56" s="17">
        <v>0</v>
      </c>
      <c r="AJ56" s="46"/>
      <c r="AK56" s="69">
        <v>572171.39099999995</v>
      </c>
      <c r="AL56" s="69">
        <v>65791.648000000001</v>
      </c>
      <c r="AM56" s="69">
        <v>3997.261</v>
      </c>
      <c r="AN56" s="69">
        <v>529.38800000000003</v>
      </c>
      <c r="AO56" s="69">
        <v>717.39</v>
      </c>
      <c r="AP56" s="69">
        <v>6641.92</v>
      </c>
      <c r="AQ56" s="69">
        <v>202.44800000000001</v>
      </c>
      <c r="AR56" s="47"/>
      <c r="AS56" s="54">
        <v>975.32899999999995</v>
      </c>
      <c r="AT56" s="54">
        <v>6951.4650000000001</v>
      </c>
      <c r="AU56" s="69">
        <f t="shared" si="10"/>
        <v>68.193303114307511</v>
      </c>
      <c r="AV56" s="76">
        <v>3057.38</v>
      </c>
      <c r="AW56" s="75">
        <v>109859.152</v>
      </c>
      <c r="AX56" s="75">
        <v>17713.052</v>
      </c>
      <c r="AY56" s="75">
        <v>24435.161</v>
      </c>
      <c r="AZ56" s="45"/>
      <c r="BA56" s="78">
        <f t="shared" si="14"/>
        <v>558055350.61263895</v>
      </c>
      <c r="BB56" s="78">
        <f t="shared" si="15"/>
        <v>457348338.36432004</v>
      </c>
      <c r="BC56" s="78">
        <v>272586.43099999998</v>
      </c>
      <c r="BD56" s="78">
        <f t="shared" si="16"/>
        <v>1618540.2834400001</v>
      </c>
      <c r="BE56" s="78">
        <f t="shared" si="17"/>
        <v>78811857.053279996</v>
      </c>
      <c r="BF56" s="78">
        <f t="shared" si="12"/>
        <v>117648674.33983999</v>
      </c>
      <c r="BG56" s="78">
        <f t="shared" si="18"/>
        <v>4946849.4741280004</v>
      </c>
      <c r="BH56" s="79"/>
      <c r="BI56" s="81">
        <v>4.1470000000000002</v>
      </c>
      <c r="BJ56" s="81">
        <v>4.1470000000000002</v>
      </c>
      <c r="BK56" s="79"/>
      <c r="BL56" s="84">
        <v>572555</v>
      </c>
      <c r="BM56" s="84">
        <v>65897</v>
      </c>
      <c r="BN56" s="84">
        <v>4269</v>
      </c>
      <c r="BO56" s="72">
        <v>554</v>
      </c>
      <c r="BP56" s="72">
        <v>744</v>
      </c>
      <c r="BQ56" s="84">
        <v>6650</v>
      </c>
      <c r="BR56" s="72">
        <v>199</v>
      </c>
      <c r="BS56" s="46"/>
      <c r="BT56" s="84">
        <v>961.01700000000005</v>
      </c>
      <c r="BU56" s="84">
        <v>6973.9120000000003</v>
      </c>
      <c r="BV56" s="73">
        <f t="shared" si="11"/>
        <v>60.843288826423048</v>
      </c>
      <c r="BW56" s="84">
        <v>3048.6370000000002</v>
      </c>
      <c r="BX56" s="84">
        <v>112349.03599999999</v>
      </c>
      <c r="BY56" s="84">
        <v>17909.949000000001</v>
      </c>
      <c r="BZ56" s="84">
        <v>26006.915000000001</v>
      </c>
      <c r="CA56" s="46"/>
      <c r="CB56" s="78">
        <f t="shared" si="19"/>
        <v>550235088.43500006</v>
      </c>
      <c r="CC56" s="78">
        <f t="shared" si="20"/>
        <v>459559879.06400001</v>
      </c>
      <c r="CD56" s="78">
        <v>259740</v>
      </c>
      <c r="CE56" s="78">
        <f t="shared" si="21"/>
        <v>1688944.898</v>
      </c>
      <c r="CF56" s="78">
        <f t="shared" si="22"/>
        <v>83587682.783999994</v>
      </c>
      <c r="CG56" s="78">
        <f t="shared" si="13"/>
        <v>119101160.85000001</v>
      </c>
      <c r="CH56" s="78">
        <f t="shared" si="23"/>
        <v>5175376.085</v>
      </c>
      <c r="CI56" s="46"/>
      <c r="CJ56" s="83">
        <v>4.07</v>
      </c>
      <c r="CK56" s="87">
        <v>4.07</v>
      </c>
    </row>
    <row r="57" spans="1:89" ht="14.1" customHeight="1" x14ac:dyDescent="0.2">
      <c r="A57" s="4">
        <v>2006</v>
      </c>
      <c r="B57" s="4">
        <v>4</v>
      </c>
      <c r="C57" s="56">
        <v>1170.8499999999999</v>
      </c>
      <c r="D57" s="56">
        <v>47.78</v>
      </c>
      <c r="E57" s="56">
        <v>481.73</v>
      </c>
      <c r="F57" s="66">
        <v>78.36</v>
      </c>
      <c r="G57" s="66">
        <v>34.049999999999997</v>
      </c>
      <c r="H57" s="69">
        <v>572555</v>
      </c>
      <c r="I57" s="54">
        <v>31</v>
      </c>
      <c r="J57" s="54">
        <v>172</v>
      </c>
      <c r="K57" s="56">
        <v>30.05</v>
      </c>
      <c r="L57" s="58">
        <v>382</v>
      </c>
      <c r="M57" s="60">
        <v>1.1205000000000001</v>
      </c>
      <c r="N57" s="60">
        <v>1.1568000000000001</v>
      </c>
      <c r="O57" s="60">
        <v>1.0644</v>
      </c>
      <c r="P57" s="60">
        <v>1.1265000000000001</v>
      </c>
      <c r="Q57" s="62">
        <v>91239.3554</v>
      </c>
      <c r="R57" s="56">
        <v>2.58</v>
      </c>
      <c r="S57" s="94">
        <v>3690.91</v>
      </c>
      <c r="T57" s="93">
        <v>1410.31</v>
      </c>
      <c r="U57" s="93">
        <v>842.04499999999996</v>
      </c>
      <c r="V57" s="64">
        <v>3.16</v>
      </c>
      <c r="W57" s="64">
        <v>0.6</v>
      </c>
      <c r="X57" s="64">
        <v>13.79</v>
      </c>
      <c r="Y57" s="65">
        <v>46763.06</v>
      </c>
      <c r="Z57" s="65">
        <v>5590.99</v>
      </c>
      <c r="AA57" s="71">
        <v>4148</v>
      </c>
      <c r="AB57" s="14">
        <v>0</v>
      </c>
      <c r="AC57" s="14">
        <v>12.21</v>
      </c>
      <c r="AD57" s="14">
        <v>0</v>
      </c>
      <c r="AE57" s="14">
        <v>11.25</v>
      </c>
      <c r="AF57" s="14">
        <v>0</v>
      </c>
      <c r="AG57" s="14">
        <v>4</v>
      </c>
      <c r="AH57" s="17">
        <v>2494.7800000000002</v>
      </c>
      <c r="AI57" s="17">
        <v>0</v>
      </c>
      <c r="AJ57" s="46"/>
      <c r="AK57" s="69">
        <v>573056.90700000001</v>
      </c>
      <c r="AL57" s="69">
        <v>66129.828999999998</v>
      </c>
      <c r="AM57" s="69">
        <v>4000.4810000000002</v>
      </c>
      <c r="AN57" s="69">
        <v>530.03200000000004</v>
      </c>
      <c r="AO57" s="69">
        <v>716.47699999999998</v>
      </c>
      <c r="AP57" s="69">
        <v>6655.98</v>
      </c>
      <c r="AQ57" s="69">
        <v>199.71700000000001</v>
      </c>
      <c r="AR57" s="47"/>
      <c r="AS57" s="54">
        <v>1051.326</v>
      </c>
      <c r="AT57" s="54">
        <v>7411.7389999999996</v>
      </c>
      <c r="AU57" s="69">
        <f t="shared" si="10"/>
        <v>67.970188834792623</v>
      </c>
      <c r="AV57" s="76">
        <v>3212.9769999999999</v>
      </c>
      <c r="AW57" s="75">
        <v>116286.952</v>
      </c>
      <c r="AX57" s="75">
        <v>18813.952000000001</v>
      </c>
      <c r="AY57" s="75">
        <v>25956.911</v>
      </c>
      <c r="AZ57" s="45"/>
      <c r="BA57" s="78">
        <f t="shared" si="14"/>
        <v>602469625.80868196</v>
      </c>
      <c r="BB57" s="78">
        <f t="shared" si="15"/>
        <v>490137032.66263098</v>
      </c>
      <c r="BC57" s="78">
        <v>271913.44900000002</v>
      </c>
      <c r="BD57" s="78">
        <f t="shared" si="16"/>
        <v>1702980.6252640001</v>
      </c>
      <c r="BE57" s="78">
        <f t="shared" si="17"/>
        <v>83316926.508103997</v>
      </c>
      <c r="BF57" s="78">
        <f t="shared" si="12"/>
        <v>125225288.23296</v>
      </c>
      <c r="BG57" s="78">
        <f t="shared" si="18"/>
        <v>5184036.3941870006</v>
      </c>
      <c r="BH57" s="79"/>
      <c r="BI57" s="81">
        <v>4.8360000000000003</v>
      </c>
      <c r="BJ57" s="81">
        <v>4.8360000000000003</v>
      </c>
      <c r="BK57" s="79"/>
      <c r="BL57" s="84">
        <v>573003</v>
      </c>
      <c r="BM57" s="84">
        <v>66095</v>
      </c>
      <c r="BN57" s="84">
        <v>4148</v>
      </c>
      <c r="BO57" s="72">
        <v>566</v>
      </c>
      <c r="BP57" s="72">
        <v>750</v>
      </c>
      <c r="BQ57" s="84">
        <v>6622</v>
      </c>
      <c r="BR57" s="72">
        <v>194</v>
      </c>
      <c r="BS57" s="46"/>
      <c r="BT57" s="84">
        <v>1022.103</v>
      </c>
      <c r="BU57" s="84">
        <v>7421.7960000000003</v>
      </c>
      <c r="BV57" s="73">
        <f t="shared" si="11"/>
        <v>63.890790742526519</v>
      </c>
      <c r="BW57" s="84">
        <v>3176.152</v>
      </c>
      <c r="BX57" s="84">
        <v>119838.015</v>
      </c>
      <c r="BY57" s="84">
        <v>18905.723000000002</v>
      </c>
      <c r="BZ57" s="84">
        <v>25870.722000000002</v>
      </c>
      <c r="CA57" s="46"/>
      <c r="CB57" s="78">
        <f t="shared" si="19"/>
        <v>585668085.30900002</v>
      </c>
      <c r="CC57" s="78">
        <f t="shared" si="20"/>
        <v>490543606.62</v>
      </c>
      <c r="CD57" s="78">
        <v>265019</v>
      </c>
      <c r="CE57" s="78">
        <f t="shared" si="21"/>
        <v>1797702.0320000001</v>
      </c>
      <c r="CF57" s="78">
        <f t="shared" si="22"/>
        <v>89878511.25</v>
      </c>
      <c r="CG57" s="78">
        <f t="shared" si="13"/>
        <v>125193697.70600002</v>
      </c>
      <c r="CH57" s="78">
        <f t="shared" si="23"/>
        <v>5018920.068</v>
      </c>
      <c r="CI57" s="46"/>
      <c r="CJ57" s="83">
        <v>5.117</v>
      </c>
      <c r="CK57" s="87">
        <v>5.117</v>
      </c>
    </row>
    <row r="58" spans="1:89" ht="14.1" customHeight="1" x14ac:dyDescent="0.2">
      <c r="A58" s="4">
        <v>2006</v>
      </c>
      <c r="B58" s="4">
        <v>5</v>
      </c>
      <c r="C58" s="56">
        <v>1172.82</v>
      </c>
      <c r="D58" s="56">
        <v>47.81</v>
      </c>
      <c r="E58" s="56">
        <v>482.66</v>
      </c>
      <c r="F58" s="66">
        <v>78.41</v>
      </c>
      <c r="G58" s="66">
        <v>34.06</v>
      </c>
      <c r="H58" s="69">
        <v>573003</v>
      </c>
      <c r="I58" s="54">
        <v>0</v>
      </c>
      <c r="J58" s="54">
        <v>312</v>
      </c>
      <c r="K58" s="56">
        <v>30.24</v>
      </c>
      <c r="L58" s="58">
        <v>425</v>
      </c>
      <c r="M58" s="60">
        <v>1.1304000000000001</v>
      </c>
      <c r="N58" s="60">
        <v>1.1662999999999999</v>
      </c>
      <c r="O58" s="60">
        <v>1.0712999999999999</v>
      </c>
      <c r="P58" s="60">
        <v>1.1363000000000001</v>
      </c>
      <c r="Q58" s="62">
        <v>91372.656499999997</v>
      </c>
      <c r="R58" s="56">
        <v>2.58</v>
      </c>
      <c r="S58" s="94">
        <v>3690.91</v>
      </c>
      <c r="T58" s="93">
        <v>1410.31</v>
      </c>
      <c r="U58" s="93">
        <v>822.33900000000006</v>
      </c>
      <c r="V58" s="64">
        <v>3.16</v>
      </c>
      <c r="W58" s="64">
        <v>0.6</v>
      </c>
      <c r="X58" s="64">
        <v>13.79</v>
      </c>
      <c r="Y58" s="65">
        <v>46859.76</v>
      </c>
      <c r="Z58" s="65">
        <v>5619.56</v>
      </c>
      <c r="AA58" s="71">
        <v>4206</v>
      </c>
      <c r="AB58" s="14">
        <v>0</v>
      </c>
      <c r="AC58" s="14">
        <v>15.5</v>
      </c>
      <c r="AD58" s="14">
        <v>0</v>
      </c>
      <c r="AE58" s="14">
        <v>15.88</v>
      </c>
      <c r="AF58" s="14">
        <v>0</v>
      </c>
      <c r="AG58" s="14">
        <v>7</v>
      </c>
      <c r="AH58" s="17">
        <v>2482.44</v>
      </c>
      <c r="AI58" s="17">
        <v>2482.44</v>
      </c>
      <c r="AJ58" s="46"/>
      <c r="AK58" s="69">
        <v>573016.74600000004</v>
      </c>
      <c r="AL58" s="69">
        <v>66144.278999999995</v>
      </c>
      <c r="AM58" s="69">
        <v>4002.0169999999998</v>
      </c>
      <c r="AN58" s="69">
        <v>530.75400000000002</v>
      </c>
      <c r="AO58" s="69">
        <v>720.51800000000003</v>
      </c>
      <c r="AP58" s="69">
        <v>6666.3209999999999</v>
      </c>
      <c r="AQ58" s="69">
        <v>195.07599999999999</v>
      </c>
      <c r="AR58" s="47"/>
      <c r="AS58" s="54">
        <v>1225.6030000000001</v>
      </c>
      <c r="AT58" s="54">
        <v>7995.7340000000004</v>
      </c>
      <c r="AU58" s="69">
        <f t="shared" si="10"/>
        <v>73.996315357980734</v>
      </c>
      <c r="AV58" s="76">
        <v>3430.6849999999999</v>
      </c>
      <c r="AW58" s="75">
        <v>120140.446</v>
      </c>
      <c r="AX58" s="75">
        <v>20036.014999999999</v>
      </c>
      <c r="AY58" s="75">
        <v>25631.66</v>
      </c>
      <c r="AZ58" s="45"/>
      <c r="BA58" s="78">
        <f t="shared" si="14"/>
        <v>702291042.94783807</v>
      </c>
      <c r="BB58" s="78">
        <f t="shared" si="15"/>
        <v>528872060.505786</v>
      </c>
      <c r="BC58" s="78">
        <v>296134.51199999999</v>
      </c>
      <c r="BD58" s="78">
        <f t="shared" si="16"/>
        <v>1820849.7864900001</v>
      </c>
      <c r="BE58" s="78">
        <f t="shared" si="17"/>
        <v>86563353.871028006</v>
      </c>
      <c r="BF58" s="78">
        <f t="shared" si="12"/>
        <v>133566507.550815</v>
      </c>
      <c r="BG58" s="78">
        <f t="shared" si="18"/>
        <v>5000121.7061599996</v>
      </c>
      <c r="BH58" s="79"/>
      <c r="BI58" s="81">
        <v>5.3250000000000002</v>
      </c>
      <c r="BJ58" s="81">
        <v>5.3250000000000002</v>
      </c>
      <c r="BK58" s="79"/>
      <c r="BL58" s="84">
        <v>573033</v>
      </c>
      <c r="BM58" s="84">
        <v>66051</v>
      </c>
      <c r="BN58" s="84">
        <v>4206</v>
      </c>
      <c r="BO58" s="72">
        <v>574</v>
      </c>
      <c r="BP58" s="72">
        <v>751</v>
      </c>
      <c r="BQ58" s="84">
        <v>6622</v>
      </c>
      <c r="BR58" s="72">
        <v>199</v>
      </c>
      <c r="BS58" s="46"/>
      <c r="BT58" s="84">
        <v>1225.875</v>
      </c>
      <c r="BU58" s="84">
        <v>8084.76</v>
      </c>
      <c r="BV58" s="73">
        <f t="shared" si="11"/>
        <v>71.785544460294815</v>
      </c>
      <c r="BW58" s="84">
        <v>3526.4059999999999</v>
      </c>
      <c r="BX58" s="84">
        <v>123958.11199999999</v>
      </c>
      <c r="BY58" s="84">
        <v>20475.852999999999</v>
      </c>
      <c r="BZ58" s="84">
        <v>25108.286</v>
      </c>
      <c r="CA58" s="46"/>
      <c r="CB58" s="78">
        <f t="shared" si="19"/>
        <v>702466828.875</v>
      </c>
      <c r="CC58" s="78">
        <f t="shared" si="20"/>
        <v>534006482.75999999</v>
      </c>
      <c r="CD58" s="78">
        <v>301930</v>
      </c>
      <c r="CE58" s="78">
        <f t="shared" si="21"/>
        <v>2024157.044</v>
      </c>
      <c r="CF58" s="78">
        <f t="shared" si="22"/>
        <v>93092542.111999989</v>
      </c>
      <c r="CG58" s="78">
        <f t="shared" si="13"/>
        <v>135591098.56599998</v>
      </c>
      <c r="CH58" s="78">
        <f t="shared" si="23"/>
        <v>4996548.9139999999</v>
      </c>
      <c r="CI58" s="46"/>
      <c r="CJ58" s="83">
        <v>5.4059999999999997</v>
      </c>
      <c r="CK58" s="87">
        <v>5.4059999999999997</v>
      </c>
    </row>
    <row r="59" spans="1:89" ht="14.1" customHeight="1" x14ac:dyDescent="0.2">
      <c r="A59" s="4">
        <v>2006</v>
      </c>
      <c r="B59" s="4">
        <v>6</v>
      </c>
      <c r="C59" s="56">
        <v>1174.78</v>
      </c>
      <c r="D59" s="56">
        <v>47.8</v>
      </c>
      <c r="E59" s="56">
        <v>483.72</v>
      </c>
      <c r="F59" s="66">
        <v>78.48</v>
      </c>
      <c r="G59" s="66">
        <v>34.04</v>
      </c>
      <c r="H59" s="69">
        <v>573033</v>
      </c>
      <c r="I59" s="54">
        <v>0</v>
      </c>
      <c r="J59" s="54">
        <v>449</v>
      </c>
      <c r="K59" s="56">
        <v>30.71</v>
      </c>
      <c r="L59" s="58">
        <v>418</v>
      </c>
      <c r="M59" s="60">
        <v>1.1384000000000001</v>
      </c>
      <c r="N59" s="60">
        <v>1.1778</v>
      </c>
      <c r="O59" s="60">
        <v>1.0768</v>
      </c>
      <c r="P59" s="60">
        <v>1.1446000000000001</v>
      </c>
      <c r="Q59" s="62">
        <v>91424.597899999993</v>
      </c>
      <c r="R59" s="56">
        <v>2.58</v>
      </c>
      <c r="S59" s="94">
        <v>3690.91</v>
      </c>
      <c r="T59" s="93">
        <v>1410.31</v>
      </c>
      <c r="U59" s="93">
        <v>801.78700000000003</v>
      </c>
      <c r="V59" s="64">
        <v>3.16</v>
      </c>
      <c r="W59" s="64">
        <v>0.6</v>
      </c>
      <c r="X59" s="64">
        <v>13.79</v>
      </c>
      <c r="Y59" s="65">
        <v>46966.73</v>
      </c>
      <c r="Z59" s="65">
        <v>5653.39</v>
      </c>
      <c r="AA59" s="71">
        <v>4141</v>
      </c>
      <c r="AB59" s="14">
        <v>0</v>
      </c>
      <c r="AC59" s="14">
        <v>17.579999999999998</v>
      </c>
      <c r="AD59" s="14">
        <v>0</v>
      </c>
      <c r="AE59" s="14">
        <v>15.83</v>
      </c>
      <c r="AF59" s="14">
        <v>0</v>
      </c>
      <c r="AG59" s="14">
        <v>11</v>
      </c>
      <c r="AH59" s="17">
        <v>2480.0100000000002</v>
      </c>
      <c r="AI59" s="17">
        <v>2480.0100000000002</v>
      </c>
      <c r="AJ59" s="46"/>
      <c r="AK59" s="69">
        <v>573513.46900000004</v>
      </c>
      <c r="AL59" s="69">
        <v>66153.842000000004</v>
      </c>
      <c r="AM59" s="69">
        <v>4001.819</v>
      </c>
      <c r="AN59" s="69">
        <v>531.57100000000003</v>
      </c>
      <c r="AO59" s="69">
        <v>718.74</v>
      </c>
      <c r="AP59" s="69">
        <v>6676.6629999999996</v>
      </c>
      <c r="AQ59" s="69">
        <v>199.77</v>
      </c>
      <c r="AR59" s="47"/>
      <c r="AS59" s="54">
        <v>1475.856</v>
      </c>
      <c r="AT59" s="54">
        <v>8645.6890000000003</v>
      </c>
      <c r="AU59" s="69">
        <f t="shared" si="10"/>
        <v>81.940715459644736</v>
      </c>
      <c r="AV59" s="76">
        <v>3766.3470000000002</v>
      </c>
      <c r="AW59" s="75">
        <v>123571.18</v>
      </c>
      <c r="AX59" s="75">
        <v>21533.309000000001</v>
      </c>
      <c r="AY59" s="75">
        <v>25142.857</v>
      </c>
      <c r="AZ59" s="45"/>
      <c r="BA59" s="78">
        <f t="shared" si="14"/>
        <v>846423294.3044641</v>
      </c>
      <c r="BB59" s="78">
        <f t="shared" si="15"/>
        <v>571945544.08713806</v>
      </c>
      <c r="BC59" s="78">
        <v>327911.91200000001</v>
      </c>
      <c r="BD59" s="78">
        <f t="shared" si="16"/>
        <v>2002080.8411370001</v>
      </c>
      <c r="BE59" s="78">
        <f t="shared" si="17"/>
        <v>88815549.913199991</v>
      </c>
      <c r="BF59" s="78">
        <f t="shared" si="12"/>
        <v>143770647.46786699</v>
      </c>
      <c r="BG59" s="78">
        <f t="shared" si="18"/>
        <v>5022788.5428900002</v>
      </c>
      <c r="BH59" s="79"/>
      <c r="BI59" s="81">
        <v>5.5650000000000004</v>
      </c>
      <c r="BJ59" s="81">
        <v>5.5650000000000004</v>
      </c>
      <c r="BK59" s="79"/>
      <c r="BL59" s="84">
        <v>573794</v>
      </c>
      <c r="BM59" s="84">
        <v>66198</v>
      </c>
      <c r="BN59" s="84">
        <v>4141</v>
      </c>
      <c r="BO59" s="72">
        <v>566</v>
      </c>
      <c r="BP59" s="72">
        <v>754</v>
      </c>
      <c r="BQ59" s="84">
        <v>6639</v>
      </c>
      <c r="BR59" s="72">
        <v>198</v>
      </c>
      <c r="BS59" s="46"/>
      <c r="BT59" s="84">
        <v>1481.3689999999999</v>
      </c>
      <c r="BU59" s="84">
        <v>8709.1080000000002</v>
      </c>
      <c r="BV59" s="73">
        <f t="shared" si="11"/>
        <v>82.510504709007492</v>
      </c>
      <c r="BW59" s="84">
        <v>3848.3989999999999</v>
      </c>
      <c r="BX59" s="84">
        <v>127144.789</v>
      </c>
      <c r="BY59" s="84">
        <v>21079.482</v>
      </c>
      <c r="BZ59" s="84">
        <v>24964.338</v>
      </c>
      <c r="CA59" s="46"/>
      <c r="CB59" s="78">
        <f t="shared" si="19"/>
        <v>850000643.98599994</v>
      </c>
      <c r="CC59" s="78">
        <f t="shared" si="20"/>
        <v>576525531.38400006</v>
      </c>
      <c r="CD59" s="78">
        <v>341676</v>
      </c>
      <c r="CE59" s="78">
        <f t="shared" si="21"/>
        <v>2178193.8339999998</v>
      </c>
      <c r="CF59" s="78">
        <f t="shared" si="22"/>
        <v>95867170.906000003</v>
      </c>
      <c r="CG59" s="78">
        <f t="shared" si="13"/>
        <v>139946680.998</v>
      </c>
      <c r="CH59" s="78">
        <f t="shared" si="23"/>
        <v>4942938.9239999996</v>
      </c>
      <c r="CI59" s="46"/>
      <c r="CJ59" s="83">
        <v>5.6950000000000003</v>
      </c>
      <c r="CK59" s="87">
        <v>5.6950000000000003</v>
      </c>
    </row>
    <row r="60" spans="1:89" ht="14.1" customHeight="1" x14ac:dyDescent="0.2">
      <c r="A60" s="4">
        <v>2006</v>
      </c>
      <c r="B60" s="4">
        <v>7</v>
      </c>
      <c r="C60" s="56">
        <v>1176.75</v>
      </c>
      <c r="D60" s="56">
        <v>47.76</v>
      </c>
      <c r="E60" s="56">
        <v>484.92</v>
      </c>
      <c r="F60" s="66">
        <v>78.569999999999993</v>
      </c>
      <c r="G60" s="66">
        <v>33.99</v>
      </c>
      <c r="H60" s="69">
        <v>573794</v>
      </c>
      <c r="I60" s="54">
        <v>0</v>
      </c>
      <c r="J60" s="54">
        <v>525</v>
      </c>
      <c r="K60" s="56">
        <v>30.52</v>
      </c>
      <c r="L60" s="58">
        <v>429</v>
      </c>
      <c r="M60" s="60">
        <v>1.1469</v>
      </c>
      <c r="N60" s="60">
        <v>1.1865000000000001</v>
      </c>
      <c r="O60" s="60">
        <v>1.0831</v>
      </c>
      <c r="P60" s="60">
        <v>1.1532</v>
      </c>
      <c r="Q60" s="62">
        <v>91465.464099999997</v>
      </c>
      <c r="R60" s="56">
        <v>2.58</v>
      </c>
      <c r="S60" s="94">
        <v>3690.91</v>
      </c>
      <c r="T60" s="93">
        <v>1410.31</v>
      </c>
      <c r="U60" s="93">
        <v>771.01300000000003</v>
      </c>
      <c r="V60" s="64">
        <v>3.16</v>
      </c>
      <c r="W60" s="64">
        <v>0.6</v>
      </c>
      <c r="X60" s="64">
        <v>13.79</v>
      </c>
      <c r="Y60" s="65">
        <v>47087.73</v>
      </c>
      <c r="Z60" s="65">
        <v>5692.35</v>
      </c>
      <c r="AA60" s="71">
        <v>4043</v>
      </c>
      <c r="AB60" s="14">
        <v>0</v>
      </c>
      <c r="AC60" s="14">
        <v>19.670000000000002</v>
      </c>
      <c r="AD60" s="14">
        <v>0</v>
      </c>
      <c r="AE60" s="14">
        <v>19.579999999999998</v>
      </c>
      <c r="AF60" s="14">
        <v>0</v>
      </c>
      <c r="AG60" s="14">
        <v>10</v>
      </c>
      <c r="AH60" s="17">
        <v>2468.56</v>
      </c>
      <c r="AI60" s="17">
        <v>2468.56</v>
      </c>
      <c r="AJ60" s="46"/>
      <c r="AK60" s="69">
        <v>574446.929</v>
      </c>
      <c r="AL60" s="69">
        <v>66318.73</v>
      </c>
      <c r="AM60" s="69">
        <v>3999.788</v>
      </c>
      <c r="AN60" s="69">
        <v>532.49400000000003</v>
      </c>
      <c r="AO60" s="69">
        <v>721.53300000000002</v>
      </c>
      <c r="AP60" s="69">
        <v>6687.0039999999999</v>
      </c>
      <c r="AQ60" s="69">
        <v>198.85300000000001</v>
      </c>
      <c r="AR60" s="47"/>
      <c r="AS60" s="54">
        <v>1589.616</v>
      </c>
      <c r="AT60" s="54">
        <v>8941.018</v>
      </c>
      <c r="AU60" s="69">
        <f t="shared" si="10"/>
        <v>86.917918149661929</v>
      </c>
      <c r="AV60" s="76">
        <v>3952.1610000000001</v>
      </c>
      <c r="AW60" s="75">
        <v>124959.107</v>
      </c>
      <c r="AX60" s="75">
        <v>20825.16</v>
      </c>
      <c r="AY60" s="75">
        <v>24818.302</v>
      </c>
      <c r="AZ60" s="45"/>
      <c r="BA60" s="78">
        <f t="shared" si="14"/>
        <v>913150029.48926401</v>
      </c>
      <c r="BB60" s="78">
        <f t="shared" si="15"/>
        <v>592956958.66714001</v>
      </c>
      <c r="BC60" s="78">
        <v>347653.24599999998</v>
      </c>
      <c r="BD60" s="78">
        <f t="shared" si="16"/>
        <v>2104502.0195340002</v>
      </c>
      <c r="BE60" s="78">
        <f t="shared" si="17"/>
        <v>90162119.351031005</v>
      </c>
      <c r="BF60" s="78">
        <f t="shared" si="12"/>
        <v>139257928.22064</v>
      </c>
      <c r="BG60" s="78">
        <f t="shared" si="18"/>
        <v>4935193.8076060005</v>
      </c>
      <c r="BH60" s="79"/>
      <c r="BI60" s="81">
        <v>5.8029999999999999</v>
      </c>
      <c r="BJ60" s="81">
        <v>5.8029999999999999</v>
      </c>
      <c r="BK60" s="79"/>
      <c r="BL60" s="84">
        <v>574941</v>
      </c>
      <c r="BM60" s="84">
        <v>66377</v>
      </c>
      <c r="BN60" s="84">
        <v>4043</v>
      </c>
      <c r="BO60" s="72">
        <v>567</v>
      </c>
      <c r="BP60" s="72">
        <v>756</v>
      </c>
      <c r="BQ60" s="84">
        <v>6640</v>
      </c>
      <c r="BR60" s="72">
        <v>197</v>
      </c>
      <c r="BS60" s="46"/>
      <c r="BT60" s="84">
        <v>1605.402</v>
      </c>
      <c r="BU60" s="84">
        <v>9038.6830000000009</v>
      </c>
      <c r="BV60" s="73">
        <f t="shared" si="11"/>
        <v>90.883997031907001</v>
      </c>
      <c r="BW60" s="84">
        <v>4052.22</v>
      </c>
      <c r="BX60" s="84">
        <v>122540.27</v>
      </c>
      <c r="BY60" s="84">
        <v>21258.985000000001</v>
      </c>
      <c r="BZ60" s="84">
        <v>24642.944</v>
      </c>
      <c r="CA60" s="46"/>
      <c r="CB60" s="78">
        <f t="shared" si="19"/>
        <v>923011431.28200006</v>
      </c>
      <c r="CC60" s="78">
        <f t="shared" si="20"/>
        <v>599960661.49100006</v>
      </c>
      <c r="CD60" s="78">
        <v>367444</v>
      </c>
      <c r="CE60" s="78">
        <f t="shared" si="21"/>
        <v>2297608.7399999998</v>
      </c>
      <c r="CF60" s="78">
        <f t="shared" si="22"/>
        <v>92640444.120000005</v>
      </c>
      <c r="CG60" s="78">
        <f t="shared" si="13"/>
        <v>141159660.40000001</v>
      </c>
      <c r="CH60" s="78">
        <f t="shared" si="23"/>
        <v>4854659.9680000003</v>
      </c>
      <c r="CI60" s="46"/>
      <c r="CJ60" s="83">
        <v>5.8550000000000004</v>
      </c>
      <c r="CK60" s="87">
        <v>5.8550000000000004</v>
      </c>
    </row>
    <row r="61" spans="1:89" ht="14.1" customHeight="1" x14ac:dyDescent="0.2">
      <c r="A61" s="4">
        <v>2006</v>
      </c>
      <c r="B61" s="4">
        <v>8</v>
      </c>
      <c r="C61" s="56">
        <v>1178.71</v>
      </c>
      <c r="D61" s="56">
        <v>47.68</v>
      </c>
      <c r="E61" s="56">
        <v>486.27</v>
      </c>
      <c r="F61" s="66">
        <v>78.69</v>
      </c>
      <c r="G61" s="66">
        <v>33.909999999999997</v>
      </c>
      <c r="H61" s="69">
        <v>574941</v>
      </c>
      <c r="I61" s="54">
        <v>0</v>
      </c>
      <c r="J61" s="54">
        <v>543</v>
      </c>
      <c r="K61" s="56">
        <v>29.71</v>
      </c>
      <c r="L61" s="58">
        <v>407</v>
      </c>
      <c r="M61" s="60">
        <v>1.1558999999999999</v>
      </c>
      <c r="N61" s="60">
        <v>1.1968000000000001</v>
      </c>
      <c r="O61" s="60">
        <v>1.0896999999999999</v>
      </c>
      <c r="P61" s="60">
        <v>1.1626000000000001</v>
      </c>
      <c r="Q61" s="62">
        <v>91592.236000000004</v>
      </c>
      <c r="R61" s="56">
        <v>2.58</v>
      </c>
      <c r="S61" s="94">
        <v>3690.91</v>
      </c>
      <c r="T61" s="93">
        <v>1410.31</v>
      </c>
      <c r="U61" s="93">
        <v>766.70399999999995</v>
      </c>
      <c r="V61" s="64">
        <v>3.16</v>
      </c>
      <c r="W61" s="64">
        <v>0.6</v>
      </c>
      <c r="X61" s="64">
        <v>13.79</v>
      </c>
      <c r="Y61" s="65">
        <v>47224.65</v>
      </c>
      <c r="Z61" s="65">
        <v>5736.58</v>
      </c>
      <c r="AA61" s="71">
        <v>3948</v>
      </c>
      <c r="AB61" s="14">
        <v>0</v>
      </c>
      <c r="AC61" s="14">
        <v>20.54</v>
      </c>
      <c r="AD61" s="14">
        <v>0</v>
      </c>
      <c r="AE61" s="14">
        <v>19.25</v>
      </c>
      <c r="AF61" s="14">
        <v>0</v>
      </c>
      <c r="AG61" s="14">
        <v>12</v>
      </c>
      <c r="AH61" s="17">
        <v>2466.9299999999998</v>
      </c>
      <c r="AI61" s="17">
        <v>2466.9299999999998</v>
      </c>
      <c r="AJ61" s="46"/>
      <c r="AK61" s="69">
        <v>575735.36399999994</v>
      </c>
      <c r="AL61" s="69">
        <v>66526.301000000007</v>
      </c>
      <c r="AM61" s="69">
        <v>3995.973</v>
      </c>
      <c r="AN61" s="69">
        <v>533.53200000000004</v>
      </c>
      <c r="AO61" s="69">
        <v>783.42499999999995</v>
      </c>
      <c r="AP61" s="69">
        <v>6697.3459999999995</v>
      </c>
      <c r="AQ61" s="69">
        <v>197.96</v>
      </c>
      <c r="AR61" s="47"/>
      <c r="AS61" s="54">
        <v>1553.498</v>
      </c>
      <c r="AT61" s="54">
        <v>8909.4089999999997</v>
      </c>
      <c r="AU61" s="69">
        <f t="shared" si="10"/>
        <v>89.123290372582602</v>
      </c>
      <c r="AV61" s="76">
        <v>3598.88</v>
      </c>
      <c r="AW61" s="75">
        <v>117682.427</v>
      </c>
      <c r="AX61" s="75">
        <v>21134.378000000001</v>
      </c>
      <c r="AY61" s="75">
        <v>24487.812999999998</v>
      </c>
      <c r="AZ61" s="45"/>
      <c r="BA61" s="78">
        <f t="shared" si="14"/>
        <v>894403736.50327194</v>
      </c>
      <c r="BB61" s="78">
        <f t="shared" si="15"/>
        <v>592710024.86610901</v>
      </c>
      <c r="BC61" s="78">
        <v>356134.26199999999</v>
      </c>
      <c r="BD61" s="78">
        <f t="shared" si="16"/>
        <v>1920117.6441600001</v>
      </c>
      <c r="BE61" s="78">
        <f t="shared" si="17"/>
        <v>92195355.372474998</v>
      </c>
      <c r="BF61" s="78">
        <f t="shared" si="12"/>
        <v>141544241.96078798</v>
      </c>
      <c r="BG61" s="78">
        <f t="shared" si="18"/>
        <v>4847607.4614800001</v>
      </c>
      <c r="BH61" s="79"/>
      <c r="BI61" s="81">
        <v>5.9640000000000004</v>
      </c>
      <c r="BJ61" s="81">
        <v>5.9640000000000004</v>
      </c>
      <c r="BK61" s="79"/>
      <c r="BL61" s="84">
        <v>575893</v>
      </c>
      <c r="BM61" s="84">
        <v>66399</v>
      </c>
      <c r="BN61" s="84">
        <v>3948</v>
      </c>
      <c r="BO61" s="72">
        <v>662</v>
      </c>
      <c r="BP61" s="72">
        <v>775</v>
      </c>
      <c r="BQ61" s="84">
        <v>6678</v>
      </c>
      <c r="BR61" s="72">
        <v>199</v>
      </c>
      <c r="BS61" s="46"/>
      <c r="BT61" s="84">
        <v>1594.1559999999999</v>
      </c>
      <c r="BU61" s="84">
        <v>8863.0110000000004</v>
      </c>
      <c r="BV61" s="73">
        <f t="shared" si="11"/>
        <v>101.73125633232016</v>
      </c>
      <c r="BW61" s="84">
        <v>3619.8319999999999</v>
      </c>
      <c r="BX61" s="84">
        <v>117632.355</v>
      </c>
      <c r="BY61" s="84">
        <v>21530.513999999999</v>
      </c>
      <c r="BZ61" s="84">
        <v>24647.491999999998</v>
      </c>
      <c r="CA61" s="46"/>
      <c r="CB61" s="78">
        <f t="shared" si="19"/>
        <v>918063281.30799997</v>
      </c>
      <c r="CC61" s="78">
        <f t="shared" si="20"/>
        <v>588495067.38900006</v>
      </c>
      <c r="CD61" s="78">
        <v>401635</v>
      </c>
      <c r="CE61" s="78">
        <f t="shared" si="21"/>
        <v>2396328.784</v>
      </c>
      <c r="CF61" s="78">
        <f t="shared" si="22"/>
        <v>91165075.125</v>
      </c>
      <c r="CG61" s="78">
        <f t="shared" si="13"/>
        <v>143780772.49199998</v>
      </c>
      <c r="CH61" s="78">
        <f t="shared" si="23"/>
        <v>4904850.9079999998</v>
      </c>
      <c r="CI61" s="46"/>
      <c r="CJ61" s="83">
        <v>5.9669999999999996</v>
      </c>
      <c r="CK61" s="87">
        <v>5.9669999999999996</v>
      </c>
    </row>
    <row r="62" spans="1:89" ht="14.1" customHeight="1" x14ac:dyDescent="0.2">
      <c r="A62" s="4">
        <v>2006</v>
      </c>
      <c r="B62" s="4">
        <v>9</v>
      </c>
      <c r="C62" s="56">
        <v>1180.68</v>
      </c>
      <c r="D62" s="56">
        <v>47.57</v>
      </c>
      <c r="E62" s="56">
        <v>487.67</v>
      </c>
      <c r="F62" s="66">
        <v>78.819999999999993</v>
      </c>
      <c r="G62" s="66">
        <v>33.81</v>
      </c>
      <c r="H62" s="69">
        <v>575893</v>
      </c>
      <c r="I62" s="54">
        <v>0</v>
      </c>
      <c r="J62" s="54">
        <v>528</v>
      </c>
      <c r="K62" s="56">
        <v>30.48</v>
      </c>
      <c r="L62" s="58">
        <v>366</v>
      </c>
      <c r="M62" s="60">
        <v>1.1656</v>
      </c>
      <c r="N62" s="60">
        <v>1.2043999999999999</v>
      </c>
      <c r="O62" s="60">
        <v>1.0969</v>
      </c>
      <c r="P62" s="60">
        <v>1.1726000000000001</v>
      </c>
      <c r="Q62" s="62">
        <v>91851.181200000006</v>
      </c>
      <c r="R62" s="56">
        <v>2.58</v>
      </c>
      <c r="S62" s="94">
        <v>3690.91</v>
      </c>
      <c r="T62" s="93">
        <v>1410.31</v>
      </c>
      <c r="U62" s="93">
        <v>790.202</v>
      </c>
      <c r="V62" s="64">
        <v>3.16</v>
      </c>
      <c r="W62" s="64">
        <v>0.6</v>
      </c>
      <c r="X62" s="64">
        <v>13.79</v>
      </c>
      <c r="Y62" s="65">
        <v>47368.54</v>
      </c>
      <c r="Z62" s="65">
        <v>5783.6</v>
      </c>
      <c r="AA62" s="71">
        <v>3849</v>
      </c>
      <c r="AB62" s="14">
        <v>0</v>
      </c>
      <c r="AC62" s="14">
        <v>18.670000000000002</v>
      </c>
      <c r="AD62" s="14">
        <v>0</v>
      </c>
      <c r="AE62" s="14">
        <v>17.96</v>
      </c>
      <c r="AF62" s="14">
        <v>0</v>
      </c>
      <c r="AG62" s="14">
        <v>9</v>
      </c>
      <c r="AH62" s="17">
        <v>2460.7399999999998</v>
      </c>
      <c r="AI62" s="17">
        <v>0</v>
      </c>
      <c r="AJ62" s="46"/>
      <c r="AK62" s="69">
        <v>576801.03500000003</v>
      </c>
      <c r="AL62" s="69">
        <v>66326.168999999994</v>
      </c>
      <c r="AM62" s="69">
        <v>3990.5239999999999</v>
      </c>
      <c r="AN62" s="69">
        <v>843.98599999999999</v>
      </c>
      <c r="AO62" s="69">
        <v>758.351</v>
      </c>
      <c r="AP62" s="69">
        <v>6881.78</v>
      </c>
      <c r="AQ62" s="69">
        <v>199.84899999999999</v>
      </c>
      <c r="AR62" s="47"/>
      <c r="AS62" s="54">
        <v>1558.6849999999999</v>
      </c>
      <c r="AT62" s="54">
        <v>8948.2279999999992</v>
      </c>
      <c r="AU62" s="69">
        <f t="shared" si="10"/>
        <v>92.954575138503117</v>
      </c>
      <c r="AV62" s="76">
        <v>3547.1190000000001</v>
      </c>
      <c r="AW62" s="75">
        <v>118661.867</v>
      </c>
      <c r="AX62" s="75">
        <v>22870.155999999999</v>
      </c>
      <c r="AY62" s="75">
        <v>24884.162</v>
      </c>
      <c r="AZ62" s="45"/>
      <c r="BA62" s="78">
        <f t="shared" si="14"/>
        <v>899051121.23897505</v>
      </c>
      <c r="BB62" s="78">
        <f t="shared" si="15"/>
        <v>593501682.57853186</v>
      </c>
      <c r="BC62" s="78">
        <v>370937.46299999999</v>
      </c>
      <c r="BD62" s="78">
        <f t="shared" si="16"/>
        <v>2993718.7763340003</v>
      </c>
      <c r="BE62" s="78">
        <f t="shared" si="17"/>
        <v>89987345.501316994</v>
      </c>
      <c r="BF62" s="78">
        <f t="shared" ref="BF62:BF93" si="24">+AX62*AP62</f>
        <v>157387382.15767998</v>
      </c>
      <c r="BG62" s="78">
        <f t="shared" si="18"/>
        <v>4973074.8915379997</v>
      </c>
      <c r="BH62" s="79"/>
      <c r="BI62" s="81">
        <v>5.61</v>
      </c>
      <c r="BJ62" s="81">
        <v>5.61</v>
      </c>
      <c r="BK62" s="79"/>
      <c r="BL62" s="84">
        <v>577444</v>
      </c>
      <c r="BM62" s="84">
        <v>66340</v>
      </c>
      <c r="BN62" s="84">
        <v>3849</v>
      </c>
      <c r="BO62" s="72">
        <v>775</v>
      </c>
      <c r="BP62" s="72">
        <v>802</v>
      </c>
      <c r="BQ62" s="84">
        <v>6777</v>
      </c>
      <c r="BR62" s="72">
        <v>199</v>
      </c>
      <c r="BS62" s="46"/>
      <c r="BT62" s="84">
        <v>1545.075</v>
      </c>
      <c r="BU62" s="84">
        <v>9017.857</v>
      </c>
      <c r="BV62" s="73">
        <f t="shared" si="11"/>
        <v>102.68303455442972</v>
      </c>
      <c r="BW62" s="84">
        <v>3273.0360000000001</v>
      </c>
      <c r="BX62" s="84">
        <v>114595.26700000001</v>
      </c>
      <c r="BY62" s="84">
        <v>23135.125</v>
      </c>
      <c r="BZ62" s="84">
        <v>25629.155999999999</v>
      </c>
      <c r="CA62" s="46"/>
      <c r="CB62" s="78">
        <f t="shared" si="19"/>
        <v>892194288.30000007</v>
      </c>
      <c r="CC62" s="78">
        <f t="shared" si="20"/>
        <v>598244633.38</v>
      </c>
      <c r="CD62" s="78">
        <v>395227</v>
      </c>
      <c r="CE62" s="78">
        <f t="shared" si="21"/>
        <v>2536602.9</v>
      </c>
      <c r="CF62" s="78">
        <f t="shared" si="22"/>
        <v>91905404.134000003</v>
      </c>
      <c r="CG62" s="78">
        <f t="shared" si="13"/>
        <v>156786742.125</v>
      </c>
      <c r="CH62" s="78">
        <f t="shared" si="23"/>
        <v>5100202.0439999998</v>
      </c>
      <c r="CI62" s="46"/>
      <c r="CJ62" s="83">
        <v>5.4829999999999997</v>
      </c>
      <c r="CK62" s="87">
        <v>5.4829999999999997</v>
      </c>
    </row>
    <row r="63" spans="1:89" ht="14.1" customHeight="1" x14ac:dyDescent="0.2">
      <c r="A63" s="4">
        <v>2006</v>
      </c>
      <c r="B63" s="4">
        <v>10</v>
      </c>
      <c r="C63" s="56">
        <v>1182.6400000000001</v>
      </c>
      <c r="D63" s="56">
        <v>47.43</v>
      </c>
      <c r="E63" s="56">
        <v>489.12</v>
      </c>
      <c r="F63" s="66">
        <v>78.97</v>
      </c>
      <c r="G63" s="66">
        <v>33.68</v>
      </c>
      <c r="H63" s="69">
        <v>577444</v>
      </c>
      <c r="I63" s="54">
        <v>0</v>
      </c>
      <c r="J63" s="54">
        <v>456</v>
      </c>
      <c r="K63" s="56">
        <v>29.67</v>
      </c>
      <c r="L63" s="58">
        <v>356</v>
      </c>
      <c r="M63" s="60">
        <v>1.1769000000000001</v>
      </c>
      <c r="N63" s="60">
        <v>1.2184999999999999</v>
      </c>
      <c r="O63" s="60">
        <v>1.1055999999999999</v>
      </c>
      <c r="P63" s="60">
        <v>1.1838</v>
      </c>
      <c r="Q63" s="62">
        <v>92136.656199999998</v>
      </c>
      <c r="R63" s="56">
        <v>2.58</v>
      </c>
      <c r="S63" s="94">
        <v>3690.91</v>
      </c>
      <c r="T63" s="93">
        <v>1410.31</v>
      </c>
      <c r="U63" s="93">
        <v>821.10299999999995</v>
      </c>
      <c r="V63" s="64">
        <v>3.16</v>
      </c>
      <c r="W63" s="64">
        <v>0.6</v>
      </c>
      <c r="X63" s="64">
        <v>13.79</v>
      </c>
      <c r="Y63" s="65">
        <v>47516.58</v>
      </c>
      <c r="Z63" s="65">
        <v>5833.04</v>
      </c>
      <c r="AA63" s="71">
        <v>3843</v>
      </c>
      <c r="AB63" s="14">
        <v>0</v>
      </c>
      <c r="AC63" s="14">
        <v>15.79</v>
      </c>
      <c r="AD63" s="14">
        <v>0</v>
      </c>
      <c r="AE63" s="14">
        <v>14.67</v>
      </c>
      <c r="AF63" s="14">
        <v>0</v>
      </c>
      <c r="AG63" s="14">
        <v>6</v>
      </c>
      <c r="AH63" s="17">
        <v>2452.89</v>
      </c>
      <c r="AI63" s="17">
        <v>0</v>
      </c>
      <c r="AJ63" s="46"/>
      <c r="AK63" s="69">
        <v>578664.04700000002</v>
      </c>
      <c r="AL63" s="69">
        <v>66445.096000000005</v>
      </c>
      <c r="AM63" s="69">
        <v>3983.49</v>
      </c>
      <c r="AN63" s="69">
        <v>845.10199999999998</v>
      </c>
      <c r="AO63" s="69">
        <v>788.79300000000001</v>
      </c>
      <c r="AP63" s="69">
        <v>6892.1210000000001</v>
      </c>
      <c r="AQ63" s="69">
        <v>199.863</v>
      </c>
      <c r="AR63" s="47"/>
      <c r="AS63" s="54">
        <v>1355.8879999999999</v>
      </c>
      <c r="AT63" s="54">
        <v>8528.1119999999992</v>
      </c>
      <c r="AU63" s="69">
        <f t="shared" si="10"/>
        <v>89.804162932503914</v>
      </c>
      <c r="AV63" s="76">
        <v>3189.67</v>
      </c>
      <c r="AW63" s="75">
        <v>114073.303</v>
      </c>
      <c r="AX63" s="75">
        <v>21032.101999999999</v>
      </c>
      <c r="AY63" s="75">
        <v>25373.596000000001</v>
      </c>
      <c r="AZ63" s="45"/>
      <c r="BA63" s="78">
        <f t="shared" si="14"/>
        <v>784603637.35873604</v>
      </c>
      <c r="BB63" s="78">
        <f t="shared" si="15"/>
        <v>566651220.53875196</v>
      </c>
      <c r="BC63" s="78">
        <v>357733.98499999999</v>
      </c>
      <c r="BD63" s="78">
        <f t="shared" si="16"/>
        <v>2695596.4963400001</v>
      </c>
      <c r="BE63" s="78">
        <f t="shared" si="17"/>
        <v>89980222.893279001</v>
      </c>
      <c r="BF63" s="78">
        <f t="shared" si="24"/>
        <v>144955791.86834198</v>
      </c>
      <c r="BG63" s="78">
        <f t="shared" si="18"/>
        <v>5071243.0173479998</v>
      </c>
      <c r="BH63" s="79"/>
      <c r="BI63" s="81">
        <v>5.1459999999999999</v>
      </c>
      <c r="BJ63" s="81">
        <v>5.1459999999999999</v>
      </c>
      <c r="BK63" s="79"/>
      <c r="BL63" s="84">
        <v>578595</v>
      </c>
      <c r="BM63" s="84">
        <v>66346</v>
      </c>
      <c r="BN63" s="84">
        <v>3843</v>
      </c>
      <c r="BO63" s="72">
        <v>827</v>
      </c>
      <c r="BP63" s="72">
        <v>813</v>
      </c>
      <c r="BQ63" s="84">
        <v>6837</v>
      </c>
      <c r="BR63" s="72">
        <v>201</v>
      </c>
      <c r="BS63" s="46"/>
      <c r="BT63" s="84">
        <v>1359.674</v>
      </c>
      <c r="BU63" s="84">
        <v>8517.9249999999993</v>
      </c>
      <c r="BV63" s="73">
        <f t="shared" si="11"/>
        <v>85.360395524329945</v>
      </c>
      <c r="BW63" s="84">
        <v>3078.6120000000001</v>
      </c>
      <c r="BX63" s="84">
        <v>107886.08100000001</v>
      </c>
      <c r="BY63" s="84">
        <v>21186.416000000001</v>
      </c>
      <c r="BZ63" s="84">
        <v>24777.701000000001</v>
      </c>
      <c r="CA63" s="46"/>
      <c r="CB63" s="78">
        <f t="shared" si="19"/>
        <v>786700578.02999997</v>
      </c>
      <c r="CC63" s="78">
        <f t="shared" si="20"/>
        <v>565130252.04999995</v>
      </c>
      <c r="CD63" s="78">
        <v>328040</v>
      </c>
      <c r="CE63" s="78">
        <f t="shared" si="21"/>
        <v>2546012.1239999998</v>
      </c>
      <c r="CF63" s="78">
        <f t="shared" si="22"/>
        <v>87711383.853</v>
      </c>
      <c r="CG63" s="78">
        <f t="shared" si="13"/>
        <v>144851526.192</v>
      </c>
      <c r="CH63" s="78">
        <f t="shared" si="23"/>
        <v>4980317.9010000005</v>
      </c>
      <c r="CI63" s="46"/>
      <c r="CJ63" s="83">
        <v>5.2030000000000003</v>
      </c>
      <c r="CK63" s="87">
        <v>5.2030000000000003</v>
      </c>
    </row>
    <row r="64" spans="1:89" ht="14.1" customHeight="1" x14ac:dyDescent="0.2">
      <c r="A64" s="4">
        <v>2006</v>
      </c>
      <c r="B64" s="4">
        <v>11</v>
      </c>
      <c r="C64" s="56">
        <v>1184.6099999999999</v>
      </c>
      <c r="D64" s="56">
        <v>47.26</v>
      </c>
      <c r="E64" s="56">
        <v>490.57</v>
      </c>
      <c r="F64" s="66">
        <v>79.13</v>
      </c>
      <c r="G64" s="66">
        <v>33.54</v>
      </c>
      <c r="H64" s="69">
        <v>578595</v>
      </c>
      <c r="I64" s="54">
        <v>14</v>
      </c>
      <c r="J64" s="54">
        <v>253</v>
      </c>
      <c r="K64" s="56">
        <v>29.76</v>
      </c>
      <c r="L64" s="58">
        <v>324</v>
      </c>
      <c r="M64" s="60">
        <v>1.1879999999999999</v>
      </c>
      <c r="N64" s="60">
        <v>1.2339</v>
      </c>
      <c r="O64" s="60">
        <v>1.1146</v>
      </c>
      <c r="P64" s="60">
        <v>1.1959</v>
      </c>
      <c r="Q64" s="62">
        <v>92290.908299999996</v>
      </c>
      <c r="R64" s="56">
        <v>2.58</v>
      </c>
      <c r="S64" s="94">
        <v>3690.91</v>
      </c>
      <c r="T64" s="93">
        <v>1410.31</v>
      </c>
      <c r="U64" s="93">
        <v>851.255</v>
      </c>
      <c r="V64" s="64">
        <v>3.16</v>
      </c>
      <c r="W64" s="64">
        <v>0.6</v>
      </c>
      <c r="X64" s="64">
        <v>13.79</v>
      </c>
      <c r="Y64" s="65">
        <v>47663.79</v>
      </c>
      <c r="Z64" s="65">
        <v>5883.8</v>
      </c>
      <c r="AA64" s="71">
        <v>3760</v>
      </c>
      <c r="AB64" s="14">
        <v>0</v>
      </c>
      <c r="AC64" s="14">
        <v>12.38</v>
      </c>
      <c r="AD64" s="14">
        <v>0</v>
      </c>
      <c r="AE64" s="14">
        <v>9.5</v>
      </c>
      <c r="AF64" s="14">
        <v>0</v>
      </c>
      <c r="AG64" s="14">
        <v>4</v>
      </c>
      <c r="AH64" s="17">
        <v>2434.94</v>
      </c>
      <c r="AI64" s="17">
        <v>0</v>
      </c>
      <c r="AJ64" s="46"/>
      <c r="AK64" s="69">
        <v>580059.47499999998</v>
      </c>
      <c r="AL64" s="69">
        <v>66494.805999999997</v>
      </c>
      <c r="AM64" s="69">
        <v>3975.02</v>
      </c>
      <c r="AN64" s="69">
        <v>846.21600000000001</v>
      </c>
      <c r="AO64" s="69">
        <v>777.42700000000002</v>
      </c>
      <c r="AP64" s="69">
        <v>6902.4629999999997</v>
      </c>
      <c r="AQ64" s="69">
        <v>201.76400000000001</v>
      </c>
      <c r="AR64" s="47"/>
      <c r="AS64" s="54">
        <v>1047.9839999999999</v>
      </c>
      <c r="AT64" s="54">
        <v>7680.1149999999998</v>
      </c>
      <c r="AU64" s="69">
        <f t="shared" si="10"/>
        <v>71.679243878018227</v>
      </c>
      <c r="AV64" s="76">
        <v>2779.7809999999999</v>
      </c>
      <c r="AW64" s="75">
        <v>107762.024</v>
      </c>
      <c r="AX64" s="75">
        <v>19342.670999999998</v>
      </c>
      <c r="AY64" s="75">
        <v>24843.3</v>
      </c>
      <c r="AZ64" s="45"/>
      <c r="BA64" s="78">
        <f t="shared" si="14"/>
        <v>607893048.84839988</v>
      </c>
      <c r="BB64" s="78">
        <f t="shared" si="15"/>
        <v>510687756.98268998</v>
      </c>
      <c r="BC64" s="78">
        <v>284926.42800000001</v>
      </c>
      <c r="BD64" s="78">
        <f t="shared" si="16"/>
        <v>2352295.158696</v>
      </c>
      <c r="BE64" s="78">
        <f t="shared" si="17"/>
        <v>83777107.032248005</v>
      </c>
      <c r="BF64" s="78">
        <f t="shared" si="24"/>
        <v>133512070.89867298</v>
      </c>
      <c r="BG64" s="78">
        <f t="shared" si="18"/>
        <v>5012483.5811999999</v>
      </c>
      <c r="BH64" s="79"/>
      <c r="BI64" s="81">
        <v>4.3319999999999999</v>
      </c>
      <c r="BJ64" s="81">
        <v>4.3319999999999999</v>
      </c>
      <c r="BK64" s="79"/>
      <c r="BL64" s="84">
        <v>580774</v>
      </c>
      <c r="BM64" s="84">
        <v>66509</v>
      </c>
      <c r="BN64" s="84">
        <v>3760</v>
      </c>
      <c r="BO64" s="72">
        <v>855</v>
      </c>
      <c r="BP64" s="72">
        <v>819</v>
      </c>
      <c r="BQ64" s="84">
        <v>6854</v>
      </c>
      <c r="BR64" s="72">
        <v>200</v>
      </c>
      <c r="BS64" s="46"/>
      <c r="BT64" s="84">
        <v>1028.2919999999999</v>
      </c>
      <c r="BU64" s="84">
        <v>7542.152</v>
      </c>
      <c r="BV64" s="73">
        <f t="shared" si="11"/>
        <v>81.852393617021278</v>
      </c>
      <c r="BW64" s="84">
        <v>2689.8739999999998</v>
      </c>
      <c r="BX64" s="84">
        <v>102195.12</v>
      </c>
      <c r="BY64" s="84">
        <v>19299.458999999999</v>
      </c>
      <c r="BZ64" s="84">
        <v>25541.759999999998</v>
      </c>
      <c r="CA64" s="46"/>
      <c r="CB64" s="78">
        <f t="shared" si="19"/>
        <v>597205258.0079999</v>
      </c>
      <c r="CC64" s="78">
        <f t="shared" si="20"/>
        <v>501620987.36800003</v>
      </c>
      <c r="CD64" s="78">
        <v>307765</v>
      </c>
      <c r="CE64" s="78">
        <f t="shared" si="21"/>
        <v>2299842.27</v>
      </c>
      <c r="CF64" s="78">
        <f t="shared" si="22"/>
        <v>83697803.280000001</v>
      </c>
      <c r="CG64" s="78">
        <f t="shared" si="13"/>
        <v>132278491.98599999</v>
      </c>
      <c r="CH64" s="78">
        <f t="shared" si="23"/>
        <v>5108352</v>
      </c>
      <c r="CI64" s="46"/>
      <c r="CJ64" s="83">
        <v>4.3140000000000001</v>
      </c>
      <c r="CK64" s="87">
        <v>4.3140000000000001</v>
      </c>
    </row>
    <row r="65" spans="1:89" ht="14.1" customHeight="1" x14ac:dyDescent="0.2">
      <c r="A65" s="4">
        <v>2006</v>
      </c>
      <c r="B65" s="4">
        <v>12</v>
      </c>
      <c r="C65" s="56">
        <v>1186.57</v>
      </c>
      <c r="D65" s="56">
        <v>47.06</v>
      </c>
      <c r="E65" s="56">
        <v>491.96</v>
      </c>
      <c r="F65" s="66">
        <v>79.290000000000006</v>
      </c>
      <c r="G65" s="66">
        <v>33.380000000000003</v>
      </c>
      <c r="H65" s="69">
        <v>580774</v>
      </c>
      <c r="I65" s="54">
        <v>64</v>
      </c>
      <c r="J65" s="54">
        <v>149</v>
      </c>
      <c r="K65" s="56">
        <v>32.14</v>
      </c>
      <c r="L65" s="58">
        <v>318</v>
      </c>
      <c r="M65" s="60">
        <v>1.1994</v>
      </c>
      <c r="N65" s="60">
        <v>1.2495000000000001</v>
      </c>
      <c r="O65" s="60">
        <v>1.1234</v>
      </c>
      <c r="P65" s="60">
        <v>1.2069000000000001</v>
      </c>
      <c r="Q65" s="62">
        <v>92209.808699999994</v>
      </c>
      <c r="R65" s="56">
        <v>2.58</v>
      </c>
      <c r="S65" s="94">
        <v>3690.91</v>
      </c>
      <c r="T65" s="93">
        <v>1410.31</v>
      </c>
      <c r="U65" s="93">
        <v>886.09799999999996</v>
      </c>
      <c r="V65" s="64">
        <v>3.16</v>
      </c>
      <c r="W65" s="64">
        <v>0.6</v>
      </c>
      <c r="X65" s="64">
        <v>13.79</v>
      </c>
      <c r="Y65" s="65">
        <v>47805.19</v>
      </c>
      <c r="Z65" s="65">
        <v>5934.82</v>
      </c>
      <c r="AA65" s="71">
        <v>3643</v>
      </c>
      <c r="AB65" s="14">
        <v>0</v>
      </c>
      <c r="AC65" s="14">
        <v>8.42</v>
      </c>
      <c r="AD65" s="14">
        <v>0</v>
      </c>
      <c r="AE65" s="14">
        <v>8.4600000000000009</v>
      </c>
      <c r="AF65" s="14">
        <v>0</v>
      </c>
      <c r="AG65" s="14">
        <v>0</v>
      </c>
      <c r="AH65" s="17">
        <v>2429.7600000000002</v>
      </c>
      <c r="AI65" s="17">
        <v>0</v>
      </c>
      <c r="AJ65" s="46"/>
      <c r="AK65" s="69">
        <v>582086.08700000006</v>
      </c>
      <c r="AL65" s="69">
        <v>66673.743000000002</v>
      </c>
      <c r="AM65" s="69">
        <v>3965.1619999999998</v>
      </c>
      <c r="AN65" s="69">
        <v>847.29200000000003</v>
      </c>
      <c r="AO65" s="69">
        <v>787.58</v>
      </c>
      <c r="AP65" s="69">
        <v>6912.8040000000001</v>
      </c>
      <c r="AQ65" s="69">
        <v>200.84700000000001</v>
      </c>
      <c r="AR65" s="47"/>
      <c r="AS65" s="54">
        <v>1062.4469999999999</v>
      </c>
      <c r="AT65" s="54">
        <v>7619.049</v>
      </c>
      <c r="AU65" s="69">
        <f t="shared" si="10"/>
        <v>71.628742028698952</v>
      </c>
      <c r="AV65" s="76">
        <v>2617.1680000000001</v>
      </c>
      <c r="AW65" s="75">
        <v>106275.11199999999</v>
      </c>
      <c r="AX65" s="75">
        <v>19297.047999999999</v>
      </c>
      <c r="AY65" s="75">
        <v>25968.057000000001</v>
      </c>
      <c r="AZ65" s="45"/>
      <c r="BA65" s="78">
        <f t="shared" si="14"/>
        <v>618435616.87488902</v>
      </c>
      <c r="BB65" s="78">
        <f t="shared" si="15"/>
        <v>507990514.93040699</v>
      </c>
      <c r="BC65" s="78">
        <v>284019.56599999999</v>
      </c>
      <c r="BD65" s="78">
        <f t="shared" si="16"/>
        <v>2217505.509056</v>
      </c>
      <c r="BE65" s="78">
        <f t="shared" si="17"/>
        <v>83700152.708959997</v>
      </c>
      <c r="BF65" s="78">
        <f t="shared" si="24"/>
        <v>133396710.60259199</v>
      </c>
      <c r="BG65" s="78">
        <f t="shared" si="18"/>
        <v>5215606.3442790005</v>
      </c>
      <c r="BH65" s="79"/>
      <c r="BI65" s="81">
        <v>4.0129999999999999</v>
      </c>
      <c r="BJ65" s="81">
        <v>4.0129999999999999</v>
      </c>
      <c r="BK65" s="79"/>
      <c r="BL65" s="84">
        <v>581955</v>
      </c>
      <c r="BM65" s="84">
        <v>66644</v>
      </c>
      <c r="BN65" s="84">
        <v>3643</v>
      </c>
      <c r="BO65" s="72">
        <v>870</v>
      </c>
      <c r="BP65" s="72">
        <v>822</v>
      </c>
      <c r="BQ65" s="84">
        <v>6868</v>
      </c>
      <c r="BR65" s="72">
        <v>200</v>
      </c>
      <c r="BS65" s="46"/>
      <c r="BT65" s="84">
        <v>1067.873</v>
      </c>
      <c r="BU65" s="84">
        <v>7587.8010000000004</v>
      </c>
      <c r="BV65" s="73">
        <f t="shared" si="11"/>
        <v>79.777381279165525</v>
      </c>
      <c r="BW65" s="84">
        <v>2590.136</v>
      </c>
      <c r="BX65" s="84">
        <v>112371.774</v>
      </c>
      <c r="BY65" s="84">
        <v>19366.766</v>
      </c>
      <c r="BZ65" s="84">
        <v>26911.63</v>
      </c>
      <c r="CA65" s="46"/>
      <c r="CB65" s="78">
        <f t="shared" si="19"/>
        <v>621454031.71500003</v>
      </c>
      <c r="CC65" s="78">
        <f t="shared" si="20"/>
        <v>505681409.84400004</v>
      </c>
      <c r="CD65" s="78">
        <v>290629</v>
      </c>
      <c r="CE65" s="78">
        <f t="shared" si="21"/>
        <v>2253418.3199999998</v>
      </c>
      <c r="CF65" s="78">
        <f t="shared" si="22"/>
        <v>92369598.228</v>
      </c>
      <c r="CG65" s="78">
        <f t="shared" si="13"/>
        <v>133010948.888</v>
      </c>
      <c r="CH65" s="78">
        <f t="shared" si="23"/>
        <v>5382326</v>
      </c>
      <c r="CI65" s="46"/>
      <c r="CJ65" s="83">
        <v>3.8519999999999999</v>
      </c>
      <c r="CK65" s="87">
        <v>3.8519999999999999</v>
      </c>
    </row>
    <row r="66" spans="1:89" ht="14.1" customHeight="1" x14ac:dyDescent="0.2">
      <c r="A66" s="4">
        <v>2007</v>
      </c>
      <c r="B66" s="4">
        <v>1</v>
      </c>
      <c r="C66" s="57">
        <v>1188.54</v>
      </c>
      <c r="D66" s="57">
        <v>46.84</v>
      </c>
      <c r="E66" s="57">
        <v>493.28</v>
      </c>
      <c r="F66" s="66">
        <v>79.459999999999994</v>
      </c>
      <c r="G66" s="66">
        <v>33.200000000000003</v>
      </c>
      <c r="H66" s="70">
        <v>581955</v>
      </c>
      <c r="I66" s="55">
        <v>44</v>
      </c>
      <c r="J66" s="55">
        <v>182</v>
      </c>
      <c r="K66" s="57">
        <v>33.33</v>
      </c>
      <c r="L66" s="59">
        <v>326</v>
      </c>
      <c r="M66" s="61">
        <v>1.2101</v>
      </c>
      <c r="N66" s="61">
        <v>1.2603</v>
      </c>
      <c r="O66" s="61">
        <v>1.1313</v>
      </c>
      <c r="P66" s="61">
        <v>1.2170000000000001</v>
      </c>
      <c r="Q66" s="62">
        <v>91966.532999999996</v>
      </c>
      <c r="R66" s="56">
        <v>2.58</v>
      </c>
      <c r="S66" s="94">
        <v>3653.84</v>
      </c>
      <c r="T66" s="93">
        <v>1385.75</v>
      </c>
      <c r="U66" s="93">
        <v>898.428</v>
      </c>
      <c r="V66" s="64">
        <v>3.12</v>
      </c>
      <c r="W66" s="64">
        <v>0.59</v>
      </c>
      <c r="X66" s="64">
        <v>13.66</v>
      </c>
      <c r="Y66" s="65">
        <v>47937.88</v>
      </c>
      <c r="Z66" s="65">
        <v>5985.83</v>
      </c>
      <c r="AA66" s="71">
        <v>3497</v>
      </c>
      <c r="AB66" s="14">
        <v>15.58</v>
      </c>
      <c r="AC66" s="14">
        <v>0</v>
      </c>
      <c r="AD66" s="14">
        <v>17.329999999999998</v>
      </c>
      <c r="AE66" s="14">
        <v>0</v>
      </c>
      <c r="AF66" s="14">
        <v>7</v>
      </c>
      <c r="AG66" s="14">
        <v>0</v>
      </c>
      <c r="AH66" s="17">
        <v>2430.33</v>
      </c>
      <c r="AI66" s="17">
        <v>0</v>
      </c>
      <c r="AJ66" s="46"/>
      <c r="AK66" s="69">
        <v>583285.96299999999</v>
      </c>
      <c r="AL66" s="69">
        <v>66707.936000000002</v>
      </c>
      <c r="AM66" s="69">
        <v>3953.9670000000001</v>
      </c>
      <c r="AN66" s="69">
        <v>848.31100000000004</v>
      </c>
      <c r="AO66" s="69">
        <v>846.94799999999998</v>
      </c>
      <c r="AP66" s="69">
        <v>6923.1459999999997</v>
      </c>
      <c r="AQ66" s="69">
        <v>200.88499999999999</v>
      </c>
      <c r="AR66" s="47"/>
      <c r="AS66" s="54">
        <v>1161.393</v>
      </c>
      <c r="AT66" s="54">
        <v>7830.1040000000003</v>
      </c>
      <c r="AU66" s="69">
        <f t="shared" si="10"/>
        <v>69.570672946941642</v>
      </c>
      <c r="AV66" s="76">
        <v>2692.2220000000002</v>
      </c>
      <c r="AW66" s="75">
        <v>113327.03200000001</v>
      </c>
      <c r="AX66" s="75">
        <v>19228.821</v>
      </c>
      <c r="AY66" s="75">
        <v>26970.651999999998</v>
      </c>
      <c r="AZ66" s="45"/>
      <c r="BA66" s="78">
        <f t="shared" si="14"/>
        <v>677424234.42645895</v>
      </c>
      <c r="BB66" s="78">
        <f t="shared" si="15"/>
        <v>522330076.50534403</v>
      </c>
      <c r="BC66" s="78">
        <v>275080.14500000002</v>
      </c>
      <c r="BD66" s="78">
        <f t="shared" si="16"/>
        <v>2283841.5370420003</v>
      </c>
      <c r="BE66" s="78">
        <f t="shared" si="17"/>
        <v>95982103.098335996</v>
      </c>
      <c r="BF66" s="78">
        <f t="shared" si="24"/>
        <v>133123935.19086599</v>
      </c>
      <c r="BG66" s="78">
        <f t="shared" si="18"/>
        <v>5417999.4270199994</v>
      </c>
      <c r="BH66" s="79"/>
      <c r="BI66" s="81">
        <v>5.008</v>
      </c>
      <c r="BJ66" s="81">
        <v>5.008</v>
      </c>
      <c r="BK66" s="79"/>
      <c r="BL66" s="84">
        <v>583645</v>
      </c>
      <c r="BM66" s="84">
        <v>66831</v>
      </c>
      <c r="BN66" s="84">
        <v>3497</v>
      </c>
      <c r="BO66" s="72">
        <v>870</v>
      </c>
      <c r="BP66" s="72">
        <v>821</v>
      </c>
      <c r="BQ66" s="84">
        <v>6881</v>
      </c>
      <c r="BR66" s="72">
        <v>201</v>
      </c>
      <c r="BS66" s="46"/>
      <c r="BT66" s="84">
        <v>1118.028</v>
      </c>
      <c r="BU66" s="84">
        <v>7916.01</v>
      </c>
      <c r="BV66" s="73">
        <f t="shared" si="11"/>
        <v>81.115241635687738</v>
      </c>
      <c r="BW66" s="84">
        <v>2517.6320000000001</v>
      </c>
      <c r="BX66" s="84">
        <v>109085.30100000001</v>
      </c>
      <c r="BY66" s="84">
        <v>19083.524000000001</v>
      </c>
      <c r="BZ66" s="84">
        <v>27676.044999999998</v>
      </c>
      <c r="CA66" s="46"/>
      <c r="CB66" s="78">
        <f t="shared" si="19"/>
        <v>652531452.06000006</v>
      </c>
      <c r="CC66" s="78">
        <f t="shared" si="20"/>
        <v>529034864.31</v>
      </c>
      <c r="CD66" s="78">
        <v>283660</v>
      </c>
      <c r="CE66" s="78">
        <f t="shared" si="21"/>
        <v>2190339.84</v>
      </c>
      <c r="CF66" s="78">
        <f t="shared" si="22"/>
        <v>89559032.121000007</v>
      </c>
      <c r="CG66" s="78">
        <f t="shared" si="13"/>
        <v>131313728.64400001</v>
      </c>
      <c r="CH66" s="78">
        <f t="shared" si="23"/>
        <v>5562885.0449999999</v>
      </c>
      <c r="CI66" s="46"/>
      <c r="CJ66" s="83">
        <v>4.7140000000000004</v>
      </c>
      <c r="CK66" s="87">
        <v>4.7140000000000004</v>
      </c>
    </row>
    <row r="67" spans="1:89" ht="14.1" customHeight="1" x14ac:dyDescent="0.2">
      <c r="A67" s="4">
        <v>2007</v>
      </c>
      <c r="B67" s="4">
        <v>2</v>
      </c>
      <c r="C67" s="57">
        <v>1190.51</v>
      </c>
      <c r="D67" s="57">
        <v>46.6</v>
      </c>
      <c r="E67" s="57">
        <v>494.41</v>
      </c>
      <c r="F67" s="66">
        <v>79.61</v>
      </c>
      <c r="G67" s="66">
        <v>33.020000000000003</v>
      </c>
      <c r="H67" s="70">
        <v>583645</v>
      </c>
      <c r="I67" s="55">
        <v>158</v>
      </c>
      <c r="J67" s="55">
        <v>37</v>
      </c>
      <c r="K67" s="57">
        <v>29.38</v>
      </c>
      <c r="L67" s="59">
        <v>313</v>
      </c>
      <c r="M67" s="61">
        <v>1.212</v>
      </c>
      <c r="N67" s="61">
        <v>1.2637</v>
      </c>
      <c r="O67" s="61">
        <v>1.1341000000000001</v>
      </c>
      <c r="P67" s="61">
        <v>1.2181</v>
      </c>
      <c r="Q67" s="62">
        <v>91708.963300000003</v>
      </c>
      <c r="R67" s="56">
        <v>2.58</v>
      </c>
      <c r="S67" s="94">
        <v>3653.84</v>
      </c>
      <c r="T67" s="93">
        <v>1385.75</v>
      </c>
      <c r="U67" s="93">
        <v>883.54899999999998</v>
      </c>
      <c r="V67" s="64">
        <v>3.12</v>
      </c>
      <c r="W67" s="64">
        <v>0.59</v>
      </c>
      <c r="X67" s="64">
        <v>13.66</v>
      </c>
      <c r="Y67" s="65">
        <v>48049.27</v>
      </c>
      <c r="Z67" s="65">
        <v>6032.57</v>
      </c>
      <c r="AA67" s="71">
        <v>3363</v>
      </c>
      <c r="AB67" s="14">
        <v>15.21</v>
      </c>
      <c r="AC67" s="14">
        <v>0</v>
      </c>
      <c r="AD67" s="14">
        <v>14.42</v>
      </c>
      <c r="AE67" s="14">
        <v>0</v>
      </c>
      <c r="AF67" s="14">
        <v>9</v>
      </c>
      <c r="AG67" s="14">
        <v>0</v>
      </c>
      <c r="AH67" s="17">
        <v>2427.19</v>
      </c>
      <c r="AI67" s="17">
        <v>0</v>
      </c>
      <c r="AJ67" s="46"/>
      <c r="AK67" s="69">
        <v>585292.15800000005</v>
      </c>
      <c r="AL67" s="69">
        <v>67019.209000000003</v>
      </c>
      <c r="AM67" s="69">
        <v>3942.1779999999999</v>
      </c>
      <c r="AN67" s="69">
        <v>849.17899999999997</v>
      </c>
      <c r="AO67" s="69">
        <v>811.65599999999995</v>
      </c>
      <c r="AP67" s="69">
        <v>6933.4870000000001</v>
      </c>
      <c r="AQ67" s="69">
        <v>201.84299999999999</v>
      </c>
      <c r="AR67" s="47"/>
      <c r="AS67" s="54">
        <v>1066.4069999999999</v>
      </c>
      <c r="AT67" s="54">
        <v>6856.1930000000002</v>
      </c>
      <c r="AU67" s="69">
        <f t="shared" si="10"/>
        <v>67.600970326555526</v>
      </c>
      <c r="AV67" s="76">
        <v>2435.6970000000001</v>
      </c>
      <c r="AW67" s="75">
        <v>102236.99</v>
      </c>
      <c r="AX67" s="75">
        <v>17678.659</v>
      </c>
      <c r="AY67" s="75">
        <v>26649.392</v>
      </c>
      <c r="AZ67" s="45"/>
      <c r="BA67" s="78">
        <f t="shared" si="14"/>
        <v>624159654.33630598</v>
      </c>
      <c r="BB67" s="78">
        <f t="shared" si="15"/>
        <v>459496631.61133701</v>
      </c>
      <c r="BC67" s="78">
        <v>266495.05800000002</v>
      </c>
      <c r="BD67" s="78">
        <f t="shared" si="16"/>
        <v>2068342.7427630001</v>
      </c>
      <c r="BE67" s="78">
        <f t="shared" si="17"/>
        <v>82981266.355440006</v>
      </c>
      <c r="BF67" s="78">
        <f t="shared" si="24"/>
        <v>122574752.35393299</v>
      </c>
      <c r="BG67" s="78">
        <f t="shared" si="18"/>
        <v>5378993.229456</v>
      </c>
      <c r="BH67" s="79"/>
      <c r="BI67" s="81">
        <v>4.9580000000000002</v>
      </c>
      <c r="BJ67" s="81">
        <v>4.9580000000000002</v>
      </c>
      <c r="BK67" s="79"/>
      <c r="BL67" s="84">
        <v>585555</v>
      </c>
      <c r="BM67" s="84">
        <v>67080</v>
      </c>
      <c r="BN67" s="84">
        <v>3363</v>
      </c>
      <c r="BO67" s="72">
        <v>874</v>
      </c>
      <c r="BP67" s="72">
        <v>825</v>
      </c>
      <c r="BQ67" s="84">
        <v>6893</v>
      </c>
      <c r="BR67" s="72">
        <v>201</v>
      </c>
      <c r="BS67" s="46"/>
      <c r="BT67" s="84">
        <v>1058.588</v>
      </c>
      <c r="BU67" s="84">
        <v>6828.7439999999997</v>
      </c>
      <c r="BV67" s="73">
        <f t="shared" si="11"/>
        <v>81.055307760927747</v>
      </c>
      <c r="BW67" s="84">
        <v>2366.9690000000001</v>
      </c>
      <c r="BX67" s="84">
        <v>100537.505</v>
      </c>
      <c r="BY67" s="84">
        <v>17573.096000000001</v>
      </c>
      <c r="BZ67" s="84">
        <v>26363.811000000002</v>
      </c>
      <c r="CA67" s="46"/>
      <c r="CB67" s="78">
        <f t="shared" si="19"/>
        <v>619861496.34000003</v>
      </c>
      <c r="CC67" s="78">
        <f t="shared" si="20"/>
        <v>458072147.51999998</v>
      </c>
      <c r="CD67" s="78">
        <v>272589</v>
      </c>
      <c r="CE67" s="78">
        <f t="shared" si="21"/>
        <v>2068730.906</v>
      </c>
      <c r="CF67" s="78">
        <f t="shared" si="22"/>
        <v>82943441.625</v>
      </c>
      <c r="CG67" s="78">
        <f t="shared" si="13"/>
        <v>121131350.72800002</v>
      </c>
      <c r="CH67" s="78">
        <f t="shared" si="23"/>
        <v>5299126.0109999999</v>
      </c>
      <c r="CI67" s="46"/>
      <c r="CJ67" s="83">
        <v>4.931</v>
      </c>
      <c r="CK67" s="87">
        <v>4.931</v>
      </c>
    </row>
    <row r="68" spans="1:89" ht="14.1" customHeight="1" x14ac:dyDescent="0.2">
      <c r="A68" s="4">
        <v>2007</v>
      </c>
      <c r="B68" s="4">
        <v>3</v>
      </c>
      <c r="C68" s="57">
        <v>1192.47</v>
      </c>
      <c r="D68" s="57">
        <v>46.34</v>
      </c>
      <c r="E68" s="57">
        <v>495.36</v>
      </c>
      <c r="F68" s="66">
        <v>79.75</v>
      </c>
      <c r="G68" s="66">
        <v>32.840000000000003</v>
      </c>
      <c r="H68" s="70">
        <v>585555</v>
      </c>
      <c r="I68" s="55">
        <v>93</v>
      </c>
      <c r="J68" s="55">
        <v>88</v>
      </c>
      <c r="K68" s="57">
        <v>29.38</v>
      </c>
      <c r="L68" s="59">
        <v>372</v>
      </c>
      <c r="M68" s="61">
        <v>1.2153</v>
      </c>
      <c r="N68" s="61">
        <v>1.2719</v>
      </c>
      <c r="O68" s="61">
        <v>1.1362000000000001</v>
      </c>
      <c r="P68" s="61">
        <v>1.2208000000000001</v>
      </c>
      <c r="Q68" s="62">
        <v>91524.407900000006</v>
      </c>
      <c r="R68" s="56">
        <v>2.58</v>
      </c>
      <c r="S68" s="94">
        <v>3653.84</v>
      </c>
      <c r="T68" s="93">
        <v>1385.75</v>
      </c>
      <c r="U68" s="93">
        <v>868.08299999999997</v>
      </c>
      <c r="V68" s="64">
        <v>3.12</v>
      </c>
      <c r="W68" s="64">
        <v>0.59</v>
      </c>
      <c r="X68" s="64">
        <v>13.66</v>
      </c>
      <c r="Y68" s="65">
        <v>48141.09</v>
      </c>
      <c r="Z68" s="65">
        <v>6076.5</v>
      </c>
      <c r="AA68" s="71">
        <v>3388</v>
      </c>
      <c r="AB68" s="14">
        <v>0</v>
      </c>
      <c r="AC68" s="14">
        <v>7.25</v>
      </c>
      <c r="AD68" s="14">
        <v>0</v>
      </c>
      <c r="AE68" s="14">
        <v>9.42</v>
      </c>
      <c r="AF68" s="14">
        <v>0</v>
      </c>
      <c r="AG68" s="14">
        <v>0</v>
      </c>
      <c r="AH68" s="17">
        <v>2433.46</v>
      </c>
      <c r="AI68" s="17">
        <v>0</v>
      </c>
      <c r="AJ68" s="46"/>
      <c r="AK68" s="69">
        <v>586868.86600000004</v>
      </c>
      <c r="AL68" s="69">
        <v>67234.959000000003</v>
      </c>
      <c r="AM68" s="69">
        <v>3929.4470000000001</v>
      </c>
      <c r="AN68" s="69">
        <v>849.91399999999999</v>
      </c>
      <c r="AO68" s="69">
        <v>834.62599999999998</v>
      </c>
      <c r="AP68" s="69">
        <v>6943.8289999999997</v>
      </c>
      <c r="AQ68" s="69">
        <v>201.83199999999999</v>
      </c>
      <c r="AR68" s="47"/>
      <c r="AS68" s="54">
        <v>990.98199999999997</v>
      </c>
      <c r="AT68" s="54">
        <v>6972.8280000000004</v>
      </c>
      <c r="AU68" s="69">
        <f t="shared" si="10"/>
        <v>66.095842748356191</v>
      </c>
      <c r="AV68" s="76">
        <v>2494.5419999999999</v>
      </c>
      <c r="AW68" s="75">
        <v>104359.351</v>
      </c>
      <c r="AX68" s="75">
        <v>17868.419999999998</v>
      </c>
      <c r="AY68" s="75">
        <v>25999.916000000001</v>
      </c>
      <c r="AZ68" s="45"/>
      <c r="BA68" s="78">
        <f t="shared" si="14"/>
        <v>581576482.56641197</v>
      </c>
      <c r="BB68" s="78">
        <f t="shared" si="15"/>
        <v>468817804.69405204</v>
      </c>
      <c r="BC68" s="78">
        <v>259720.111</v>
      </c>
      <c r="BD68" s="78">
        <f t="shared" si="16"/>
        <v>2120146.1693879999</v>
      </c>
      <c r="BE68" s="78">
        <f t="shared" si="17"/>
        <v>87101027.687725991</v>
      </c>
      <c r="BF68" s="78">
        <f t="shared" si="24"/>
        <v>124075252.98017998</v>
      </c>
      <c r="BG68" s="78">
        <f t="shared" si="18"/>
        <v>5247615.046112</v>
      </c>
      <c r="BH68" s="79"/>
      <c r="BI68" s="81">
        <v>4.08</v>
      </c>
      <c r="BJ68" s="81">
        <v>4.08</v>
      </c>
      <c r="BK68" s="79"/>
      <c r="BL68" s="84">
        <v>587070</v>
      </c>
      <c r="BM68" s="84">
        <v>67286</v>
      </c>
      <c r="BN68" s="84">
        <v>3388</v>
      </c>
      <c r="BO68" s="72">
        <v>859</v>
      </c>
      <c r="BP68" s="72">
        <v>808</v>
      </c>
      <c r="BQ68" s="84">
        <v>6924</v>
      </c>
      <c r="BR68" s="72">
        <v>201</v>
      </c>
      <c r="BS68" s="46"/>
      <c r="BT68" s="84">
        <v>1005.378</v>
      </c>
      <c r="BU68" s="84">
        <v>6998.4979999999996</v>
      </c>
      <c r="BV68" s="73">
        <f t="shared" si="11"/>
        <v>80.003246753246756</v>
      </c>
      <c r="BW68" s="84">
        <v>2459.9499999999998</v>
      </c>
      <c r="BX68" s="84">
        <v>107930.63499999999</v>
      </c>
      <c r="BY68" s="84">
        <v>17831.625</v>
      </c>
      <c r="BZ68" s="84">
        <v>25997.835999999999</v>
      </c>
      <c r="CA68" s="46"/>
      <c r="CB68" s="78">
        <f t="shared" si="19"/>
        <v>590227262.46000004</v>
      </c>
      <c r="CC68" s="78">
        <f t="shared" si="20"/>
        <v>470900936.42799997</v>
      </c>
      <c r="CD68" s="78">
        <v>271051</v>
      </c>
      <c r="CE68" s="78">
        <f t="shared" si="21"/>
        <v>2113097.0499999998</v>
      </c>
      <c r="CF68" s="78">
        <f t="shared" si="22"/>
        <v>87207953.079999998</v>
      </c>
      <c r="CG68" s="78">
        <f t="shared" si="13"/>
        <v>123466171.5</v>
      </c>
      <c r="CH68" s="78">
        <f t="shared" si="23"/>
        <v>5225565.0360000003</v>
      </c>
      <c r="CI68" s="46"/>
      <c r="CJ68" s="83">
        <v>4.24</v>
      </c>
      <c r="CK68" s="87">
        <v>4.24</v>
      </c>
    </row>
    <row r="69" spans="1:89" ht="14.1" customHeight="1" x14ac:dyDescent="0.2">
      <c r="A69" s="4">
        <v>2007</v>
      </c>
      <c r="B69" s="4">
        <v>4</v>
      </c>
      <c r="C69" s="57">
        <v>1194.44</v>
      </c>
      <c r="D69" s="57">
        <v>46.06</v>
      </c>
      <c r="E69" s="57">
        <v>496.13</v>
      </c>
      <c r="F69" s="66">
        <v>79.88</v>
      </c>
      <c r="G69" s="66">
        <v>32.65</v>
      </c>
      <c r="H69" s="70">
        <v>587070</v>
      </c>
      <c r="I69" s="55">
        <v>30</v>
      </c>
      <c r="J69" s="55">
        <v>192</v>
      </c>
      <c r="K69" s="57">
        <v>30.52</v>
      </c>
      <c r="L69" s="59">
        <v>382</v>
      </c>
      <c r="M69" s="61">
        <v>1.2181999999999999</v>
      </c>
      <c r="N69" s="61">
        <v>1.274</v>
      </c>
      <c r="O69" s="61">
        <v>1.1374</v>
      </c>
      <c r="P69" s="61">
        <v>1.2237</v>
      </c>
      <c r="Q69" s="62">
        <v>91433.048899999994</v>
      </c>
      <c r="R69" s="56">
        <v>2.58</v>
      </c>
      <c r="S69" s="94">
        <v>3653.84</v>
      </c>
      <c r="T69" s="93">
        <v>1385.75</v>
      </c>
      <c r="U69" s="93">
        <v>841.48699999999997</v>
      </c>
      <c r="V69" s="64">
        <v>3.12</v>
      </c>
      <c r="W69" s="64">
        <v>0.59</v>
      </c>
      <c r="X69" s="64">
        <v>13.66</v>
      </c>
      <c r="Y69" s="65">
        <v>48211.28</v>
      </c>
      <c r="Z69" s="65">
        <v>6118.02</v>
      </c>
      <c r="AA69" s="71">
        <v>3316</v>
      </c>
      <c r="AB69" s="14">
        <v>0</v>
      </c>
      <c r="AC69" s="14">
        <v>11.67</v>
      </c>
      <c r="AD69" s="14">
        <v>0</v>
      </c>
      <c r="AE69" s="14">
        <v>9.9600000000000009</v>
      </c>
      <c r="AF69" s="14">
        <v>0</v>
      </c>
      <c r="AG69" s="14">
        <v>1</v>
      </c>
      <c r="AH69" s="17">
        <v>2418.54</v>
      </c>
      <c r="AI69" s="17">
        <v>0</v>
      </c>
      <c r="AJ69" s="46"/>
      <c r="AK69" s="69">
        <v>587122.37399999995</v>
      </c>
      <c r="AL69" s="69">
        <v>67751.697</v>
      </c>
      <c r="AM69" s="69">
        <v>3915.4290000000001</v>
      </c>
      <c r="AN69" s="69">
        <v>603.74</v>
      </c>
      <c r="AO69" s="69">
        <v>811.26</v>
      </c>
      <c r="AP69" s="69">
        <v>6954.17</v>
      </c>
      <c r="AQ69" s="69">
        <v>201.89400000000001</v>
      </c>
      <c r="AR69" s="47"/>
      <c r="AS69" s="54">
        <v>1034.877</v>
      </c>
      <c r="AT69" s="54">
        <v>7458.3630000000003</v>
      </c>
      <c r="AU69" s="69">
        <f t="shared" si="10"/>
        <v>67.032754009841582</v>
      </c>
      <c r="AV69" s="76">
        <v>2671.1219999999998</v>
      </c>
      <c r="AW69" s="75">
        <v>109763.735</v>
      </c>
      <c r="AX69" s="75">
        <v>19184.048999999999</v>
      </c>
      <c r="AY69" s="75">
        <v>26051.435000000001</v>
      </c>
      <c r="AZ69" s="45"/>
      <c r="BA69" s="78">
        <f t="shared" si="14"/>
        <v>607599441.03799796</v>
      </c>
      <c r="BB69" s="78">
        <f t="shared" si="15"/>
        <v>505316750.09201103</v>
      </c>
      <c r="BC69" s="78">
        <v>262461.989</v>
      </c>
      <c r="BD69" s="78">
        <f t="shared" si="16"/>
        <v>1612663.19628</v>
      </c>
      <c r="BE69" s="78">
        <f t="shared" si="17"/>
        <v>89046927.656100005</v>
      </c>
      <c r="BF69" s="78">
        <f t="shared" si="24"/>
        <v>133409138.03433</v>
      </c>
      <c r="BG69" s="78">
        <f t="shared" si="18"/>
        <v>5259628.4178900002</v>
      </c>
      <c r="BH69" s="79"/>
      <c r="BI69" s="81">
        <v>4.6310000000000002</v>
      </c>
      <c r="BJ69" s="81">
        <v>4.6310000000000002</v>
      </c>
      <c r="BK69" s="79"/>
      <c r="BL69" s="84">
        <v>586512</v>
      </c>
      <c r="BM69" s="84">
        <v>67765</v>
      </c>
      <c r="BN69" s="84">
        <v>3316</v>
      </c>
      <c r="BO69" s="72">
        <v>600</v>
      </c>
      <c r="BP69" s="72">
        <v>759</v>
      </c>
      <c r="BQ69" s="84">
        <v>6947</v>
      </c>
      <c r="BR69" s="72">
        <v>201</v>
      </c>
      <c r="BS69" s="46"/>
      <c r="BT69" s="84">
        <v>1017.5359999999999</v>
      </c>
      <c r="BU69" s="84">
        <v>7431.2550000000001</v>
      </c>
      <c r="BV69" s="73">
        <f t="shared" si="11"/>
        <v>86.170386007237639</v>
      </c>
      <c r="BW69" s="84">
        <v>3115.0650000000001</v>
      </c>
      <c r="BX69" s="84">
        <v>120398.93799999999</v>
      </c>
      <c r="BY69" s="84">
        <v>18623.940999999999</v>
      </c>
      <c r="BZ69" s="84">
        <v>25723.109</v>
      </c>
      <c r="CA69" s="46"/>
      <c r="CB69" s="78">
        <f t="shared" si="19"/>
        <v>596797074.43199992</v>
      </c>
      <c r="CC69" s="78">
        <f t="shared" si="20"/>
        <v>503578995.07499999</v>
      </c>
      <c r="CD69" s="78">
        <v>285741</v>
      </c>
      <c r="CE69" s="78">
        <f t="shared" si="21"/>
        <v>1869039</v>
      </c>
      <c r="CF69" s="78">
        <f t="shared" si="22"/>
        <v>91382793.942000002</v>
      </c>
      <c r="CG69" s="78">
        <f t="shared" si="13"/>
        <v>129380518.12699999</v>
      </c>
      <c r="CH69" s="78">
        <f t="shared" si="23"/>
        <v>5170344.909</v>
      </c>
      <c r="CI69" s="46"/>
      <c r="CJ69" s="83">
        <v>4.6710000000000003</v>
      </c>
      <c r="CK69" s="87">
        <v>4.6710000000000003</v>
      </c>
    </row>
    <row r="70" spans="1:89" ht="14.1" customHeight="1" x14ac:dyDescent="0.2">
      <c r="A70" s="4">
        <v>2007</v>
      </c>
      <c r="B70" s="4">
        <v>5</v>
      </c>
      <c r="C70" s="57">
        <v>1195.4100000000001</v>
      </c>
      <c r="D70" s="57">
        <v>45.76</v>
      </c>
      <c r="E70" s="57">
        <v>496.62</v>
      </c>
      <c r="F70" s="66">
        <v>80</v>
      </c>
      <c r="G70" s="66">
        <v>32.450000000000003</v>
      </c>
      <c r="H70" s="70">
        <v>586512</v>
      </c>
      <c r="I70" s="55">
        <v>9</v>
      </c>
      <c r="J70" s="55">
        <v>301</v>
      </c>
      <c r="K70" s="57">
        <v>29.81</v>
      </c>
      <c r="L70" s="59">
        <v>425</v>
      </c>
      <c r="M70" s="61">
        <v>1.2209000000000001</v>
      </c>
      <c r="N70" s="61">
        <v>1.2802</v>
      </c>
      <c r="O70" s="61">
        <v>1.1393</v>
      </c>
      <c r="P70" s="61">
        <v>1.2262999999999999</v>
      </c>
      <c r="Q70" s="62">
        <v>91446.053899999999</v>
      </c>
      <c r="R70" s="56">
        <v>2.58</v>
      </c>
      <c r="S70" s="94">
        <v>3653.84</v>
      </c>
      <c r="T70" s="93">
        <v>1385.75</v>
      </c>
      <c r="U70" s="93">
        <v>821.98699999999997</v>
      </c>
      <c r="V70" s="64">
        <v>3.12</v>
      </c>
      <c r="W70" s="64">
        <v>0.59</v>
      </c>
      <c r="X70" s="64">
        <v>13.66</v>
      </c>
      <c r="Y70" s="65">
        <v>48250.99</v>
      </c>
      <c r="Z70" s="65">
        <v>6154.44</v>
      </c>
      <c r="AA70" s="71">
        <v>3239</v>
      </c>
      <c r="AB70" s="14">
        <v>0</v>
      </c>
      <c r="AC70" s="14">
        <v>14.71</v>
      </c>
      <c r="AD70" s="14">
        <v>0</v>
      </c>
      <c r="AE70" s="14">
        <v>13.33</v>
      </c>
      <c r="AF70" s="14">
        <v>0</v>
      </c>
      <c r="AG70" s="14">
        <v>7</v>
      </c>
      <c r="AH70" s="17">
        <v>2428.8000000000002</v>
      </c>
      <c r="AI70" s="17">
        <v>2428.8000000000002</v>
      </c>
      <c r="AJ70" s="46"/>
      <c r="AK70" s="69">
        <v>585795.61300000001</v>
      </c>
      <c r="AL70" s="69">
        <v>67695.186000000002</v>
      </c>
      <c r="AM70" s="69">
        <v>3900.5680000000002</v>
      </c>
      <c r="AN70" s="69">
        <v>604.12199999999996</v>
      </c>
      <c r="AO70" s="69">
        <v>733.91899999999998</v>
      </c>
      <c r="AP70" s="69">
        <v>6959.2780000000002</v>
      </c>
      <c r="AQ70" s="69">
        <v>201.90799999999999</v>
      </c>
      <c r="AR70" s="47"/>
      <c r="AS70" s="54">
        <v>1154.922</v>
      </c>
      <c r="AT70" s="54">
        <v>7796.6880000000001</v>
      </c>
      <c r="AU70" s="69">
        <f t="shared" si="10"/>
        <v>72.36478405196371</v>
      </c>
      <c r="AV70" s="76">
        <v>3637.8989999999999</v>
      </c>
      <c r="AW70" s="75">
        <v>119213.558</v>
      </c>
      <c r="AX70" s="75">
        <v>19665.634999999998</v>
      </c>
      <c r="AY70" s="75">
        <v>25308.100999999999</v>
      </c>
      <c r="AZ70" s="45"/>
      <c r="BA70" s="78">
        <f t="shared" ref="BA70:BA101" si="25">+AS70*AK70</f>
        <v>676548240.95718598</v>
      </c>
      <c r="BB70" s="78">
        <f t="shared" ref="BB70:BB101" si="26">+AT70*AL70</f>
        <v>527798244.34396803</v>
      </c>
      <c r="BC70" s="78">
        <v>282263.761</v>
      </c>
      <c r="BD70" s="78">
        <f t="shared" ref="BD70:BD101" si="27">+AV70*AN70</f>
        <v>2197734.8196779997</v>
      </c>
      <c r="BE70" s="78">
        <f t="shared" ref="BE70:BE101" si="28">+AW70*AO70</f>
        <v>87493095.273801997</v>
      </c>
      <c r="BF70" s="78">
        <f t="shared" si="24"/>
        <v>136858621.01152998</v>
      </c>
      <c r="BG70" s="78">
        <f t="shared" ref="BG70:BG101" si="29">+AY70*AQ70</f>
        <v>5109908.0567079997</v>
      </c>
      <c r="BH70" s="79"/>
      <c r="BI70" s="81">
        <v>5.0999999999999996</v>
      </c>
      <c r="BJ70" s="81">
        <v>5.0999999999999996</v>
      </c>
      <c r="BK70" s="79"/>
      <c r="BL70" s="84">
        <v>586304</v>
      </c>
      <c r="BM70" s="84">
        <v>67691</v>
      </c>
      <c r="BN70" s="84">
        <v>3239</v>
      </c>
      <c r="BO70" s="72">
        <v>601</v>
      </c>
      <c r="BP70" s="72">
        <v>762</v>
      </c>
      <c r="BQ70" s="84">
        <v>6984</v>
      </c>
      <c r="BR70" s="72">
        <v>201</v>
      </c>
      <c r="BS70" s="46"/>
      <c r="BT70" s="84">
        <v>1159.2660000000001</v>
      </c>
      <c r="BU70" s="84">
        <v>7799.1620000000003</v>
      </c>
      <c r="BV70" s="73">
        <f t="shared" si="11"/>
        <v>94.545230009262113</v>
      </c>
      <c r="BW70" s="84">
        <v>3517.3180000000002</v>
      </c>
      <c r="BX70" s="84">
        <v>119883.06299999999</v>
      </c>
      <c r="BY70" s="84">
        <v>19631.454000000002</v>
      </c>
      <c r="BZ70" s="84">
        <v>25536.413</v>
      </c>
      <c r="CA70" s="46"/>
      <c r="CB70" s="78">
        <f t="shared" ref="CB70:CB77" si="30">+BT70*BL70</f>
        <v>679682292.86400008</v>
      </c>
      <c r="CC70" s="78">
        <f t="shared" ref="CC70:CC77" si="31">+BU70*BM70</f>
        <v>527933074.94200003</v>
      </c>
      <c r="CD70" s="78">
        <v>306232</v>
      </c>
      <c r="CE70" s="78">
        <f t="shared" ref="CE70:CE77" si="32">+BW70*BO70</f>
        <v>2113908.1180000002</v>
      </c>
      <c r="CF70" s="78">
        <f t="shared" ref="CF70:CF77" si="33">+BX70*BP70</f>
        <v>91350894.005999997</v>
      </c>
      <c r="CG70" s="78">
        <f t="shared" si="13"/>
        <v>137106074.736</v>
      </c>
      <c r="CH70" s="78">
        <f t="shared" ref="CH70:CH77" si="34">+BZ70*BR70</f>
        <v>5132819.0130000003</v>
      </c>
      <c r="CI70" s="46"/>
      <c r="CJ70" s="83">
        <v>5.0730000000000004</v>
      </c>
      <c r="CK70" s="87">
        <v>5.0730000000000004</v>
      </c>
    </row>
    <row r="71" spans="1:89" ht="14.1" customHeight="1" x14ac:dyDescent="0.2">
      <c r="A71" s="4">
        <v>2007</v>
      </c>
      <c r="B71" s="4">
        <v>6</v>
      </c>
      <c r="C71" s="57">
        <v>1196.3800000000001</v>
      </c>
      <c r="D71" s="57">
        <v>45.44</v>
      </c>
      <c r="E71" s="57">
        <v>496.81</v>
      </c>
      <c r="F71" s="66">
        <v>80.09</v>
      </c>
      <c r="G71" s="66">
        <v>32.26</v>
      </c>
      <c r="H71" s="70">
        <v>586304</v>
      </c>
      <c r="I71" s="55">
        <v>0</v>
      </c>
      <c r="J71" s="55">
        <v>432</v>
      </c>
      <c r="K71" s="57">
        <v>30.67</v>
      </c>
      <c r="L71" s="59">
        <v>418</v>
      </c>
      <c r="M71" s="61">
        <v>1.2242</v>
      </c>
      <c r="N71" s="61">
        <v>1.2837000000000001</v>
      </c>
      <c r="O71" s="61">
        <v>1.1413</v>
      </c>
      <c r="P71" s="61">
        <v>1.2293000000000001</v>
      </c>
      <c r="Q71" s="62">
        <v>91552.574900000007</v>
      </c>
      <c r="R71" s="56">
        <v>2.58</v>
      </c>
      <c r="S71" s="94">
        <v>3653.84</v>
      </c>
      <c r="T71" s="93">
        <v>1385.75</v>
      </c>
      <c r="U71" s="93">
        <v>801.67499999999995</v>
      </c>
      <c r="V71" s="64">
        <v>3.12</v>
      </c>
      <c r="W71" s="64">
        <v>0.59</v>
      </c>
      <c r="X71" s="64">
        <v>13.66</v>
      </c>
      <c r="Y71" s="65">
        <v>48255.63</v>
      </c>
      <c r="Z71" s="65">
        <v>6184.74</v>
      </c>
      <c r="AA71" s="71">
        <v>3120</v>
      </c>
      <c r="AB71" s="14">
        <v>0</v>
      </c>
      <c r="AC71" s="14">
        <v>18.420000000000002</v>
      </c>
      <c r="AD71" s="14">
        <v>0</v>
      </c>
      <c r="AE71" s="14">
        <v>18.5</v>
      </c>
      <c r="AF71" s="14">
        <v>0</v>
      </c>
      <c r="AG71" s="14">
        <v>9</v>
      </c>
      <c r="AH71" s="17">
        <v>2417.04</v>
      </c>
      <c r="AI71" s="17">
        <v>2417.04</v>
      </c>
      <c r="AJ71" s="46"/>
      <c r="AK71" s="69">
        <v>586472.02099999995</v>
      </c>
      <c r="AL71" s="69">
        <v>67765.881999999998</v>
      </c>
      <c r="AM71" s="69">
        <v>3885.0140000000001</v>
      </c>
      <c r="AN71" s="69">
        <v>604.26400000000001</v>
      </c>
      <c r="AO71" s="69">
        <v>780.88599999999997</v>
      </c>
      <c r="AP71" s="69">
        <v>6964.3850000000002</v>
      </c>
      <c r="AQ71" s="69">
        <v>201.947</v>
      </c>
      <c r="AR71" s="47"/>
      <c r="AS71" s="54">
        <v>1377.2049999999999</v>
      </c>
      <c r="AT71" s="54">
        <v>8442.6959999999999</v>
      </c>
      <c r="AU71" s="69">
        <f t="shared" ref="AU71:AU134" si="35">BC71/AM71</f>
        <v>78.391302579604613</v>
      </c>
      <c r="AV71" s="76">
        <v>3727.585</v>
      </c>
      <c r="AW71" s="75">
        <v>117064.118</v>
      </c>
      <c r="AX71" s="75">
        <v>21284.635999999999</v>
      </c>
      <c r="AY71" s="75">
        <v>25612.656999999999</v>
      </c>
      <c r="AZ71" s="45"/>
      <c r="BA71" s="74">
        <f t="shared" si="25"/>
        <v>807692199.68130493</v>
      </c>
      <c r="BB71" s="74">
        <f t="shared" si="26"/>
        <v>572126740.89787197</v>
      </c>
      <c r="BC71" s="74">
        <v>304551.30800000002</v>
      </c>
      <c r="BD71" s="74">
        <f t="shared" si="27"/>
        <v>2252445.4224399999</v>
      </c>
      <c r="BE71" s="74">
        <f t="shared" si="28"/>
        <v>91413730.848547995</v>
      </c>
      <c r="BF71" s="74">
        <f t="shared" si="24"/>
        <v>148234399.68886</v>
      </c>
      <c r="BG71" s="74">
        <f t="shared" si="29"/>
        <v>5172399.243179</v>
      </c>
      <c r="BH71" s="46"/>
      <c r="BI71" s="82">
        <v>5.5940000000000003</v>
      </c>
      <c r="BJ71" s="82">
        <v>5.5940000000000003</v>
      </c>
      <c r="BK71" s="46"/>
      <c r="BL71" s="84">
        <v>586491</v>
      </c>
      <c r="BM71" s="84">
        <v>67852</v>
      </c>
      <c r="BN71" s="84">
        <v>3120</v>
      </c>
      <c r="BO71" s="72">
        <v>599</v>
      </c>
      <c r="BP71" s="72">
        <v>760</v>
      </c>
      <c r="BQ71" s="84">
        <v>6982</v>
      </c>
      <c r="BR71" s="72">
        <v>201</v>
      </c>
      <c r="BS71" s="46"/>
      <c r="BT71" s="84">
        <v>1350.0450000000001</v>
      </c>
      <c r="BU71" s="84">
        <v>8337.9030000000002</v>
      </c>
      <c r="BV71" s="73">
        <f t="shared" ref="BV71:BV130" si="36">CD71/BN71</f>
        <v>103.06698717948719</v>
      </c>
      <c r="BW71" s="84">
        <v>3562.1770000000001</v>
      </c>
      <c r="BX71" s="84">
        <v>119131.951</v>
      </c>
      <c r="BY71" s="84">
        <v>20536.697</v>
      </c>
      <c r="BZ71" s="84">
        <v>24889.084999999999</v>
      </c>
      <c r="CA71" s="46"/>
      <c r="CB71" s="78">
        <f t="shared" si="30"/>
        <v>791789242.09500003</v>
      </c>
      <c r="CC71" s="78">
        <f t="shared" si="31"/>
        <v>565743394.35600007</v>
      </c>
      <c r="CD71" s="78">
        <v>321569</v>
      </c>
      <c r="CE71" s="78">
        <f t="shared" si="32"/>
        <v>2133744.023</v>
      </c>
      <c r="CF71" s="78">
        <f t="shared" si="33"/>
        <v>90540282.760000005</v>
      </c>
      <c r="CG71" s="78">
        <f t="shared" si="13"/>
        <v>143387218.454</v>
      </c>
      <c r="CH71" s="78">
        <f t="shared" si="34"/>
        <v>5002706.085</v>
      </c>
      <c r="CI71" s="46"/>
      <c r="CJ71" s="83">
        <v>5.5570000000000004</v>
      </c>
      <c r="CK71" s="87">
        <v>5.5570000000000004</v>
      </c>
    </row>
    <row r="72" spans="1:89" ht="14.1" customHeight="1" x14ac:dyDescent="0.2">
      <c r="A72" s="4">
        <v>2007</v>
      </c>
      <c r="B72" s="4">
        <v>7</v>
      </c>
      <c r="C72" s="57">
        <v>1197.3499999999999</v>
      </c>
      <c r="D72" s="57">
        <v>45.12</v>
      </c>
      <c r="E72" s="57">
        <v>496.63</v>
      </c>
      <c r="F72" s="66">
        <v>80.16</v>
      </c>
      <c r="G72" s="66">
        <v>32.07</v>
      </c>
      <c r="H72" s="70">
        <v>586491</v>
      </c>
      <c r="I72" s="55">
        <v>0</v>
      </c>
      <c r="J72" s="55">
        <v>555</v>
      </c>
      <c r="K72" s="57">
        <v>30.62</v>
      </c>
      <c r="L72" s="59">
        <v>429</v>
      </c>
      <c r="M72" s="61">
        <v>1.2277</v>
      </c>
      <c r="N72" s="61">
        <v>1.2892999999999999</v>
      </c>
      <c r="O72" s="61">
        <v>1.1435999999999999</v>
      </c>
      <c r="P72" s="61">
        <v>1.2321</v>
      </c>
      <c r="Q72" s="62">
        <v>91712.221999999994</v>
      </c>
      <c r="R72" s="56">
        <v>2.58</v>
      </c>
      <c r="S72" s="94">
        <v>3653.84</v>
      </c>
      <c r="T72" s="93">
        <v>1385.75</v>
      </c>
      <c r="U72" s="93">
        <v>770.77499999999998</v>
      </c>
      <c r="V72" s="64">
        <v>3.12</v>
      </c>
      <c r="W72" s="64">
        <v>0.59</v>
      </c>
      <c r="X72" s="64">
        <v>13.66</v>
      </c>
      <c r="Y72" s="65">
        <v>48220.22</v>
      </c>
      <c r="Z72" s="65">
        <v>6207.85</v>
      </c>
      <c r="AA72" s="71">
        <v>3028</v>
      </c>
      <c r="AB72" s="14">
        <v>0</v>
      </c>
      <c r="AC72" s="14">
        <v>21.08</v>
      </c>
      <c r="AD72" s="14">
        <v>0</v>
      </c>
      <c r="AE72" s="14">
        <v>20.75</v>
      </c>
      <c r="AF72" s="14">
        <v>0</v>
      </c>
      <c r="AG72" s="14">
        <v>10</v>
      </c>
      <c r="AH72" s="17">
        <v>2418.31</v>
      </c>
      <c r="AI72" s="17">
        <v>2418.31</v>
      </c>
      <c r="AJ72" s="46"/>
      <c r="AK72" s="69">
        <v>586530.25899999996</v>
      </c>
      <c r="AL72" s="69">
        <v>67905.221000000005</v>
      </c>
      <c r="AM72" s="69">
        <v>3868.915</v>
      </c>
      <c r="AN72" s="69">
        <v>604.13</v>
      </c>
      <c r="AO72" s="69">
        <v>752.26</v>
      </c>
      <c r="AP72" s="69">
        <v>6969.4930000000004</v>
      </c>
      <c r="AQ72" s="69">
        <v>201.96100000000001</v>
      </c>
      <c r="AR72" s="47"/>
      <c r="AS72" s="54">
        <v>1579.5139999999999</v>
      </c>
      <c r="AT72" s="54">
        <v>8948.0110000000004</v>
      </c>
      <c r="AU72" s="69">
        <f t="shared" si="35"/>
        <v>83.256527734519892</v>
      </c>
      <c r="AV72" s="76">
        <v>3821.998</v>
      </c>
      <c r="AW72" s="75">
        <v>120285.60400000001</v>
      </c>
      <c r="AX72" s="75">
        <v>21069.294999999998</v>
      </c>
      <c r="AY72" s="75">
        <v>24778.987000000001</v>
      </c>
      <c r="AZ72" s="45"/>
      <c r="BA72" s="74">
        <f t="shared" si="25"/>
        <v>926432755.51412582</v>
      </c>
      <c r="BB72" s="74">
        <f t="shared" si="26"/>
        <v>607616664.46543109</v>
      </c>
      <c r="BC72" s="74">
        <v>322112.429</v>
      </c>
      <c r="BD72" s="74">
        <f t="shared" si="27"/>
        <v>2308983.6517400001</v>
      </c>
      <c r="BE72" s="74">
        <f t="shared" si="28"/>
        <v>90486048.465039998</v>
      </c>
      <c r="BF72" s="74">
        <f t="shared" si="24"/>
        <v>146842304.01743498</v>
      </c>
      <c r="BG72" s="74">
        <f t="shared" si="29"/>
        <v>5004388.9935070006</v>
      </c>
      <c r="BH72" s="46"/>
      <c r="BI72" s="82">
        <v>5.8449999999999998</v>
      </c>
      <c r="BJ72" s="82">
        <v>5.8449999999999998</v>
      </c>
      <c r="BK72" s="46"/>
      <c r="BL72" s="84">
        <v>586600</v>
      </c>
      <c r="BM72" s="84">
        <v>67977</v>
      </c>
      <c r="BN72" s="84">
        <v>3028</v>
      </c>
      <c r="BO72" s="72">
        <v>593</v>
      </c>
      <c r="BP72" s="72">
        <v>764</v>
      </c>
      <c r="BQ72" s="84">
        <v>7006</v>
      </c>
      <c r="BR72" s="72">
        <v>202</v>
      </c>
      <c r="BS72" s="46"/>
      <c r="BT72" s="84">
        <v>1596.402</v>
      </c>
      <c r="BU72" s="84">
        <v>8855.9030000000002</v>
      </c>
      <c r="BV72" s="73">
        <f t="shared" si="36"/>
        <v>118.00858652575958</v>
      </c>
      <c r="BW72" s="84">
        <v>3853.7080000000001</v>
      </c>
      <c r="BX72" s="84">
        <v>116822.935</v>
      </c>
      <c r="BY72" s="84">
        <v>20555.561000000002</v>
      </c>
      <c r="BZ72" s="84">
        <v>25481.385999999999</v>
      </c>
      <c r="CA72" s="46"/>
      <c r="CB72" s="78">
        <f t="shared" si="30"/>
        <v>936449413.20000005</v>
      </c>
      <c r="CC72" s="78">
        <f t="shared" si="31"/>
        <v>601997718.23100007</v>
      </c>
      <c r="CD72" s="78">
        <v>357330</v>
      </c>
      <c r="CE72" s="78">
        <f t="shared" si="32"/>
        <v>2285248.844</v>
      </c>
      <c r="CF72" s="78">
        <f t="shared" si="33"/>
        <v>89252722.340000004</v>
      </c>
      <c r="CG72" s="78">
        <f t="shared" si="13"/>
        <v>144012260.366</v>
      </c>
      <c r="CH72" s="78">
        <f t="shared" si="34"/>
        <v>5147239.9720000001</v>
      </c>
      <c r="CI72" s="46"/>
      <c r="CJ72" s="83">
        <v>5.8259999999999996</v>
      </c>
      <c r="CK72" s="87">
        <v>5.8259999999999996</v>
      </c>
    </row>
    <row r="73" spans="1:89" ht="14.1" customHeight="1" x14ac:dyDescent="0.2">
      <c r="A73" s="4">
        <v>2007</v>
      </c>
      <c r="B73" s="4">
        <v>8</v>
      </c>
      <c r="C73" s="57">
        <v>1198.32</v>
      </c>
      <c r="D73" s="57">
        <v>44.78</v>
      </c>
      <c r="E73" s="57">
        <v>496.08</v>
      </c>
      <c r="F73" s="66">
        <v>80.19</v>
      </c>
      <c r="G73" s="66">
        <v>31.89</v>
      </c>
      <c r="H73" s="70">
        <v>586600</v>
      </c>
      <c r="I73" s="55">
        <v>0</v>
      </c>
      <c r="J73" s="55">
        <v>566</v>
      </c>
      <c r="K73" s="57">
        <v>29.86</v>
      </c>
      <c r="L73" s="59">
        <v>408</v>
      </c>
      <c r="M73" s="61">
        <v>1.2316</v>
      </c>
      <c r="N73" s="61">
        <v>1.2937000000000001</v>
      </c>
      <c r="O73" s="61">
        <v>1.1456</v>
      </c>
      <c r="P73" s="61">
        <v>1.2352000000000001</v>
      </c>
      <c r="Q73" s="62">
        <v>91863.375499999995</v>
      </c>
      <c r="R73" s="56">
        <v>2.58</v>
      </c>
      <c r="S73" s="94">
        <v>3653.84</v>
      </c>
      <c r="T73" s="93">
        <v>1385.75</v>
      </c>
      <c r="U73" s="93">
        <v>766.27099999999996</v>
      </c>
      <c r="V73" s="64">
        <v>3.12</v>
      </c>
      <c r="W73" s="64">
        <v>0.59</v>
      </c>
      <c r="X73" s="64">
        <v>13.66</v>
      </c>
      <c r="Y73" s="65">
        <v>48143.64</v>
      </c>
      <c r="Z73" s="65">
        <v>6224.02</v>
      </c>
      <c r="AA73" s="71">
        <v>2917</v>
      </c>
      <c r="AB73" s="14">
        <v>0</v>
      </c>
      <c r="AC73" s="14">
        <v>22.42</v>
      </c>
      <c r="AD73" s="14">
        <v>0</v>
      </c>
      <c r="AE73" s="14">
        <v>20.92</v>
      </c>
      <c r="AF73" s="14">
        <v>0</v>
      </c>
      <c r="AG73" s="14">
        <v>14</v>
      </c>
      <c r="AH73" s="17">
        <v>2415.71</v>
      </c>
      <c r="AI73" s="17">
        <v>2415.71</v>
      </c>
      <c r="AJ73" s="46"/>
      <c r="AK73" s="69">
        <v>586722.451</v>
      </c>
      <c r="AL73" s="69">
        <v>68004.001000000004</v>
      </c>
      <c r="AM73" s="69">
        <v>3851.875</v>
      </c>
      <c r="AN73" s="69">
        <v>603.70500000000004</v>
      </c>
      <c r="AO73" s="69">
        <v>771.33299999999997</v>
      </c>
      <c r="AP73" s="69">
        <v>6974.6</v>
      </c>
      <c r="AQ73" s="69">
        <v>202.93</v>
      </c>
      <c r="AR73" s="47"/>
      <c r="AS73" s="54">
        <v>1581.588</v>
      </c>
      <c r="AT73" s="54">
        <v>8885.5840000000007</v>
      </c>
      <c r="AU73" s="69">
        <f t="shared" si="35"/>
        <v>85.375445984098647</v>
      </c>
      <c r="AV73" s="76">
        <v>3885.64</v>
      </c>
      <c r="AW73" s="75">
        <v>116887.345</v>
      </c>
      <c r="AX73" s="75">
        <v>21338.31</v>
      </c>
      <c r="AY73" s="75">
        <v>25269.512999999999</v>
      </c>
      <c r="AZ73" s="45"/>
      <c r="BA73" s="74">
        <f t="shared" si="25"/>
        <v>927953187.83218801</v>
      </c>
      <c r="BB73" s="74">
        <f t="shared" si="26"/>
        <v>604255263.22158408</v>
      </c>
      <c r="BC73" s="74">
        <v>328855.54599999997</v>
      </c>
      <c r="BD73" s="74">
        <f t="shared" si="27"/>
        <v>2345780.2962000002</v>
      </c>
      <c r="BE73" s="74">
        <f t="shared" si="28"/>
        <v>90159066.480884999</v>
      </c>
      <c r="BF73" s="74">
        <f t="shared" si="24"/>
        <v>148826176.92600003</v>
      </c>
      <c r="BG73" s="74">
        <f t="shared" si="29"/>
        <v>5127942.2730900003</v>
      </c>
      <c r="BH73" s="46"/>
      <c r="BI73" s="82">
        <v>6.0759999999999996</v>
      </c>
      <c r="BJ73" s="82">
        <v>6.0759999999999996</v>
      </c>
      <c r="BK73" s="46"/>
      <c r="BL73" s="84">
        <v>586950</v>
      </c>
      <c r="BM73" s="84">
        <v>68100</v>
      </c>
      <c r="BN73" s="84">
        <v>2917</v>
      </c>
      <c r="BO73" s="72">
        <v>597</v>
      </c>
      <c r="BP73" s="72">
        <v>766</v>
      </c>
      <c r="BQ73" s="84">
        <v>7038</v>
      </c>
      <c r="BR73" s="72">
        <v>202</v>
      </c>
      <c r="BS73" s="46"/>
      <c r="BT73" s="84">
        <v>1607.6590000000001</v>
      </c>
      <c r="BU73" s="84">
        <v>8965.7009999999991</v>
      </c>
      <c r="BV73" s="73">
        <f t="shared" si="36"/>
        <v>117.36475831333561</v>
      </c>
      <c r="BW73" s="84">
        <v>3957.9769999999999</v>
      </c>
      <c r="BX73" s="84">
        <v>116982.33</v>
      </c>
      <c r="BY73" s="84">
        <v>20801.528999999999</v>
      </c>
      <c r="BZ73" s="84">
        <v>25005.707999999999</v>
      </c>
      <c r="CA73" s="46"/>
      <c r="CB73" s="78">
        <f t="shared" si="30"/>
        <v>943615450.05000007</v>
      </c>
      <c r="CC73" s="78">
        <f t="shared" si="31"/>
        <v>610564238.0999999</v>
      </c>
      <c r="CD73" s="78">
        <v>342353</v>
      </c>
      <c r="CE73" s="78">
        <f t="shared" si="32"/>
        <v>2362912.2689999999</v>
      </c>
      <c r="CF73" s="78">
        <f t="shared" si="33"/>
        <v>89608464.780000001</v>
      </c>
      <c r="CG73" s="78">
        <f t="shared" si="13"/>
        <v>146401161.102</v>
      </c>
      <c r="CH73" s="78">
        <f t="shared" si="34"/>
        <v>5051153.0159999998</v>
      </c>
      <c r="CI73" s="46"/>
      <c r="CJ73" s="83">
        <v>6.0069999999999997</v>
      </c>
      <c r="CK73" s="87">
        <v>6.0069999999999997</v>
      </c>
    </row>
    <row r="74" spans="1:89" ht="14.1" customHeight="1" x14ac:dyDescent="0.2">
      <c r="A74" s="4">
        <v>2007</v>
      </c>
      <c r="B74" s="4">
        <v>9</v>
      </c>
      <c r="C74" s="57">
        <v>1199.29</v>
      </c>
      <c r="D74" s="57">
        <v>44.42</v>
      </c>
      <c r="E74" s="57">
        <v>495.19</v>
      </c>
      <c r="F74" s="66">
        <v>80.209999999999994</v>
      </c>
      <c r="G74" s="66">
        <v>31.71</v>
      </c>
      <c r="H74" s="70">
        <v>586950</v>
      </c>
      <c r="I74" s="55">
        <v>0</v>
      </c>
      <c r="J74" s="55">
        <v>612</v>
      </c>
      <c r="K74" s="57">
        <v>31.71</v>
      </c>
      <c r="L74" s="59">
        <v>366</v>
      </c>
      <c r="M74" s="61">
        <v>1.2350000000000001</v>
      </c>
      <c r="N74" s="61">
        <v>1.3002</v>
      </c>
      <c r="O74" s="61">
        <v>1.1479999999999999</v>
      </c>
      <c r="P74" s="61">
        <v>1.2386999999999999</v>
      </c>
      <c r="Q74" s="62">
        <v>91949.416200000007</v>
      </c>
      <c r="R74" s="56">
        <v>2.58</v>
      </c>
      <c r="S74" s="94">
        <v>3653.84</v>
      </c>
      <c r="T74" s="93">
        <v>1385.75</v>
      </c>
      <c r="U74" s="93">
        <v>789.75300000000004</v>
      </c>
      <c r="V74" s="64">
        <v>3.12</v>
      </c>
      <c r="W74" s="64">
        <v>0.59</v>
      </c>
      <c r="X74" s="64">
        <v>13.66</v>
      </c>
      <c r="Y74" s="65">
        <v>48033.65</v>
      </c>
      <c r="Z74" s="65">
        <v>6233.76</v>
      </c>
      <c r="AA74" s="71">
        <v>2853</v>
      </c>
      <c r="AB74" s="14">
        <v>0</v>
      </c>
      <c r="AC74" s="14">
        <v>16.579999999999998</v>
      </c>
      <c r="AD74" s="14">
        <v>0</v>
      </c>
      <c r="AE74" s="14">
        <v>16.96</v>
      </c>
      <c r="AF74" s="14">
        <v>0</v>
      </c>
      <c r="AG74" s="14">
        <v>10</v>
      </c>
      <c r="AH74" s="17">
        <v>2425.08</v>
      </c>
      <c r="AI74" s="17">
        <v>0</v>
      </c>
      <c r="AJ74" s="46"/>
      <c r="AK74" s="69">
        <v>587385.98300000001</v>
      </c>
      <c r="AL74" s="69">
        <v>68245.379000000001</v>
      </c>
      <c r="AM74" s="69">
        <v>3834.3879999999999</v>
      </c>
      <c r="AN74" s="69">
        <v>603.02</v>
      </c>
      <c r="AO74" s="69">
        <v>761.35199999999998</v>
      </c>
      <c r="AP74" s="69">
        <v>6979.7070000000003</v>
      </c>
      <c r="AQ74" s="69">
        <v>202.95699999999999</v>
      </c>
      <c r="AR74" s="47"/>
      <c r="AS74" s="54">
        <v>1722.049</v>
      </c>
      <c r="AT74" s="54">
        <v>9311.6440000000002</v>
      </c>
      <c r="AU74" s="69">
        <f t="shared" si="35"/>
        <v>85.534851454782356</v>
      </c>
      <c r="AV74" s="76">
        <v>4030.5230000000001</v>
      </c>
      <c r="AW74" s="75">
        <v>120323.554</v>
      </c>
      <c r="AX74" s="75">
        <v>25001.424999999999</v>
      </c>
      <c r="AY74" s="75">
        <v>25456.433000000001</v>
      </c>
      <c r="AZ74" s="45"/>
      <c r="BA74" s="74">
        <f t="shared" si="25"/>
        <v>1011507444.639167</v>
      </c>
      <c r="BB74" s="74">
        <f t="shared" si="26"/>
        <v>635476673.89307606</v>
      </c>
      <c r="BC74" s="74">
        <v>327973.80800000002</v>
      </c>
      <c r="BD74" s="74">
        <f t="shared" si="27"/>
        <v>2430485.9794600001</v>
      </c>
      <c r="BE74" s="74">
        <f t="shared" si="28"/>
        <v>91608578.485008001</v>
      </c>
      <c r="BF74" s="74">
        <f t="shared" si="24"/>
        <v>174502621.08247501</v>
      </c>
      <c r="BG74" s="74">
        <f t="shared" si="29"/>
        <v>5166561.2723810002</v>
      </c>
      <c r="BH74" s="46"/>
      <c r="BI74" s="82">
        <v>5.4450000000000003</v>
      </c>
      <c r="BJ74" s="82">
        <v>5.4450000000000003</v>
      </c>
      <c r="BK74" s="46"/>
      <c r="BL74" s="84">
        <v>587137</v>
      </c>
      <c r="BM74" s="84">
        <v>68219</v>
      </c>
      <c r="BN74" s="84">
        <v>2853</v>
      </c>
      <c r="BO74" s="72">
        <v>594</v>
      </c>
      <c r="BP74" s="72">
        <v>776</v>
      </c>
      <c r="BQ74" s="84">
        <v>7052</v>
      </c>
      <c r="BR74" s="72">
        <v>201</v>
      </c>
      <c r="BS74" s="46"/>
      <c r="BT74" s="84">
        <v>1724.0170000000001</v>
      </c>
      <c r="BU74" s="84">
        <v>9614.7829999999994</v>
      </c>
      <c r="BV74" s="73">
        <f t="shared" si="36"/>
        <v>124.12267788293025</v>
      </c>
      <c r="BW74" s="84">
        <v>4020.4879999999998</v>
      </c>
      <c r="BX74" s="84">
        <v>122672.75900000001</v>
      </c>
      <c r="BY74" s="84">
        <v>24501.717000000001</v>
      </c>
      <c r="BZ74" s="84">
        <v>25453.064999999999</v>
      </c>
      <c r="CA74" s="46"/>
      <c r="CB74" s="78">
        <f t="shared" si="30"/>
        <v>1012234169.329</v>
      </c>
      <c r="CC74" s="78">
        <f t="shared" si="31"/>
        <v>655910881.477</v>
      </c>
      <c r="CD74" s="78">
        <v>354122</v>
      </c>
      <c r="CE74" s="78">
        <f t="shared" si="32"/>
        <v>2388169.872</v>
      </c>
      <c r="CF74" s="78">
        <f t="shared" si="33"/>
        <v>95194060.983999997</v>
      </c>
      <c r="CG74" s="78">
        <f t="shared" si="13"/>
        <v>172786108.28400001</v>
      </c>
      <c r="CH74" s="78">
        <f t="shared" si="34"/>
        <v>5116066.0649999995</v>
      </c>
      <c r="CI74" s="46"/>
      <c r="CJ74" s="83">
        <v>5.5540000000000003</v>
      </c>
      <c r="CK74" s="87">
        <v>5.5540000000000003</v>
      </c>
    </row>
    <row r="75" spans="1:89" ht="14.1" customHeight="1" x14ac:dyDescent="0.2">
      <c r="A75" s="4">
        <v>2007</v>
      </c>
      <c r="B75" s="4">
        <v>10</v>
      </c>
      <c r="C75" s="57">
        <v>1200.26</v>
      </c>
      <c r="D75" s="57">
        <v>44.05</v>
      </c>
      <c r="E75" s="57">
        <v>493.98</v>
      </c>
      <c r="F75" s="66">
        <v>80.209999999999994</v>
      </c>
      <c r="G75" s="66">
        <v>31.53</v>
      </c>
      <c r="H75" s="70">
        <v>587137</v>
      </c>
      <c r="I75" s="55">
        <v>0</v>
      </c>
      <c r="J75" s="55">
        <v>494</v>
      </c>
      <c r="K75" s="57">
        <v>29.67</v>
      </c>
      <c r="L75" s="59">
        <v>357</v>
      </c>
      <c r="M75" s="61">
        <v>1.2370000000000001</v>
      </c>
      <c r="N75" s="61">
        <v>1.3023</v>
      </c>
      <c r="O75" s="61">
        <v>1.1492</v>
      </c>
      <c r="P75" s="61">
        <v>1.2403999999999999</v>
      </c>
      <c r="Q75" s="62">
        <v>91988.249100000001</v>
      </c>
      <c r="R75" s="56">
        <v>2.58</v>
      </c>
      <c r="S75" s="94">
        <v>3653.84</v>
      </c>
      <c r="T75" s="93">
        <v>1385.75</v>
      </c>
      <c r="U75" s="93">
        <v>820.47799999999995</v>
      </c>
      <c r="V75" s="64">
        <v>3.12</v>
      </c>
      <c r="W75" s="64">
        <v>0.59</v>
      </c>
      <c r="X75" s="64">
        <v>13.66</v>
      </c>
      <c r="Y75" s="65">
        <v>47894.82</v>
      </c>
      <c r="Z75" s="65">
        <v>6238.47</v>
      </c>
      <c r="AA75" s="71">
        <v>2766</v>
      </c>
      <c r="AB75" s="14">
        <v>0</v>
      </c>
      <c r="AC75" s="14">
        <v>17.54</v>
      </c>
      <c r="AD75" s="14">
        <v>0</v>
      </c>
      <c r="AE75" s="14">
        <v>16.29</v>
      </c>
      <c r="AF75" s="14">
        <v>0</v>
      </c>
      <c r="AG75" s="14">
        <v>9</v>
      </c>
      <c r="AH75" s="17">
        <v>2424.2600000000002</v>
      </c>
      <c r="AI75" s="17">
        <v>0</v>
      </c>
      <c r="AJ75" s="46"/>
      <c r="AK75" s="69">
        <v>587510.25199999998</v>
      </c>
      <c r="AL75" s="69">
        <v>68163.994999999995</v>
      </c>
      <c r="AM75" s="69">
        <v>3816.011</v>
      </c>
      <c r="AN75" s="69">
        <v>602.08699999999999</v>
      </c>
      <c r="AO75" s="69">
        <v>773.03300000000002</v>
      </c>
      <c r="AP75" s="69">
        <v>6984.8149999999996</v>
      </c>
      <c r="AQ75" s="69">
        <v>202.04</v>
      </c>
      <c r="AR75" s="47"/>
      <c r="AS75" s="54">
        <v>1411.0909999999999</v>
      </c>
      <c r="AT75" s="54">
        <v>8538.6360000000004</v>
      </c>
      <c r="AU75" s="69">
        <f t="shared" si="35"/>
        <v>79.629499233623804</v>
      </c>
      <c r="AV75" s="76">
        <v>3794.556</v>
      </c>
      <c r="AW75" s="75">
        <v>117425.073</v>
      </c>
      <c r="AX75" s="75">
        <v>22048.896000000001</v>
      </c>
      <c r="AY75" s="75">
        <v>24961.405999999999</v>
      </c>
      <c r="AZ75" s="45"/>
      <c r="BA75" s="74">
        <f t="shared" si="25"/>
        <v>829030429.00493193</v>
      </c>
      <c r="BB75" s="74">
        <f t="shared" si="26"/>
        <v>582027541.61081994</v>
      </c>
      <c r="BC75" s="74">
        <v>303867.04499999998</v>
      </c>
      <c r="BD75" s="74">
        <f t="shared" si="27"/>
        <v>2284652.838372</v>
      </c>
      <c r="BE75" s="74">
        <f t="shared" si="28"/>
        <v>90773456.456409007</v>
      </c>
      <c r="BF75" s="74">
        <f t="shared" si="24"/>
        <v>154007459.51424</v>
      </c>
      <c r="BG75" s="74">
        <f t="shared" si="29"/>
        <v>5043202.4682399994</v>
      </c>
      <c r="BH75" s="46"/>
      <c r="BI75" s="82">
        <v>5.3109999999999999</v>
      </c>
      <c r="BJ75" s="82">
        <v>5.3109999999999999</v>
      </c>
      <c r="BK75" s="46"/>
      <c r="BL75" s="84">
        <v>587801</v>
      </c>
      <c r="BM75" s="84">
        <v>68348</v>
      </c>
      <c r="BN75" s="84">
        <v>2766</v>
      </c>
      <c r="BO75" s="72">
        <v>587</v>
      </c>
      <c r="BP75" s="72">
        <v>780</v>
      </c>
      <c r="BQ75" s="84">
        <v>7061</v>
      </c>
      <c r="BR75" s="72">
        <v>200</v>
      </c>
      <c r="BS75" s="46"/>
      <c r="BT75" s="84">
        <v>1396.9449999999999</v>
      </c>
      <c r="BU75" s="84">
        <v>8475.2530000000006</v>
      </c>
      <c r="BV75" s="73">
        <f t="shared" si="36"/>
        <v>110.01843817787419</v>
      </c>
      <c r="BW75" s="84">
        <v>3672.2930000000001</v>
      </c>
      <c r="BX75" s="84">
        <v>111514.38499999999</v>
      </c>
      <c r="BY75" s="84">
        <v>22707.928</v>
      </c>
      <c r="BZ75" s="84">
        <v>25581.395</v>
      </c>
      <c r="CA75" s="46"/>
      <c r="CB75" s="78">
        <f t="shared" si="30"/>
        <v>821125667.94499993</v>
      </c>
      <c r="CC75" s="78">
        <f t="shared" si="31"/>
        <v>579266592.04400003</v>
      </c>
      <c r="CD75" s="78">
        <v>304311</v>
      </c>
      <c r="CE75" s="78">
        <f t="shared" si="32"/>
        <v>2155635.9909999999</v>
      </c>
      <c r="CF75" s="78">
        <f t="shared" si="33"/>
        <v>86981220.299999997</v>
      </c>
      <c r="CG75" s="78">
        <f t="shared" si="13"/>
        <v>160340679.60800001</v>
      </c>
      <c r="CH75" s="78">
        <f t="shared" si="34"/>
        <v>5116279</v>
      </c>
      <c r="CI75" s="46"/>
      <c r="CJ75" s="83">
        <v>5.4489999999999998</v>
      </c>
      <c r="CK75" s="87">
        <v>5.4489999999999998</v>
      </c>
    </row>
    <row r="76" spans="1:89" ht="14.1" customHeight="1" x14ac:dyDescent="0.2">
      <c r="A76" s="4">
        <v>2007</v>
      </c>
      <c r="B76" s="4">
        <v>11</v>
      </c>
      <c r="C76" s="57">
        <v>1201.23</v>
      </c>
      <c r="D76" s="57">
        <v>43.66</v>
      </c>
      <c r="E76" s="57">
        <v>492.49</v>
      </c>
      <c r="F76" s="66">
        <v>80.2</v>
      </c>
      <c r="G76" s="66">
        <v>31.35</v>
      </c>
      <c r="H76" s="70">
        <v>587801</v>
      </c>
      <c r="I76" s="55">
        <v>12</v>
      </c>
      <c r="J76" s="55">
        <v>289</v>
      </c>
      <c r="K76" s="57">
        <v>29.67</v>
      </c>
      <c r="L76" s="59">
        <v>324</v>
      </c>
      <c r="M76" s="61">
        <v>1.2392000000000001</v>
      </c>
      <c r="N76" s="61">
        <v>1.3039000000000001</v>
      </c>
      <c r="O76" s="61">
        <v>1.1500999999999999</v>
      </c>
      <c r="P76" s="61">
        <v>1.2414000000000001</v>
      </c>
      <c r="Q76" s="62">
        <v>92017.108699999997</v>
      </c>
      <c r="R76" s="56">
        <v>2.59</v>
      </c>
      <c r="S76" s="94">
        <v>3653.84</v>
      </c>
      <c r="T76" s="93">
        <v>1385.75</v>
      </c>
      <c r="U76" s="93">
        <v>850.46699999999998</v>
      </c>
      <c r="V76" s="64">
        <v>3.12</v>
      </c>
      <c r="W76" s="64">
        <v>0.59</v>
      </c>
      <c r="X76" s="64">
        <v>13.66</v>
      </c>
      <c r="Y76" s="65">
        <v>47733.18</v>
      </c>
      <c r="Z76" s="65">
        <v>6239.34</v>
      </c>
      <c r="AA76" s="71">
        <v>2654</v>
      </c>
      <c r="AB76" s="14">
        <v>0</v>
      </c>
      <c r="AC76" s="14">
        <v>11.92</v>
      </c>
      <c r="AD76" s="14">
        <v>0</v>
      </c>
      <c r="AE76" s="14">
        <v>12.79</v>
      </c>
      <c r="AF76" s="14">
        <v>0</v>
      </c>
      <c r="AG76" s="14">
        <v>0</v>
      </c>
      <c r="AH76" s="17">
        <v>2424.63</v>
      </c>
      <c r="AI76" s="17">
        <v>0</v>
      </c>
      <c r="AJ76" s="46"/>
      <c r="AK76" s="69">
        <v>588921.03099999996</v>
      </c>
      <c r="AL76" s="69">
        <v>68441.498000000007</v>
      </c>
      <c r="AM76" s="69">
        <v>3796.5929999999998</v>
      </c>
      <c r="AN76" s="69">
        <v>600.93299999999999</v>
      </c>
      <c r="AO76" s="69">
        <v>768.54300000000001</v>
      </c>
      <c r="AP76" s="69">
        <v>6989.9219999999996</v>
      </c>
      <c r="AQ76" s="69">
        <v>201.148</v>
      </c>
      <c r="AR76" s="47"/>
      <c r="AS76" s="54">
        <v>1097.586</v>
      </c>
      <c r="AT76" s="54">
        <v>7689.509</v>
      </c>
      <c r="AU76" s="69">
        <f t="shared" si="35"/>
        <v>65.333373896016781</v>
      </c>
      <c r="AV76" s="76">
        <v>3340.8240000000001</v>
      </c>
      <c r="AW76" s="75">
        <v>107876.12699999999</v>
      </c>
      <c r="AX76" s="75">
        <v>20284.39</v>
      </c>
      <c r="AY76" s="75">
        <v>25566.635999999999</v>
      </c>
      <c r="AZ76" s="45"/>
      <c r="BA76" s="74">
        <f t="shared" si="25"/>
        <v>646391478.73116601</v>
      </c>
      <c r="BB76" s="74">
        <f t="shared" si="26"/>
        <v>526281514.84448206</v>
      </c>
      <c r="BC76" s="74">
        <v>248044.23</v>
      </c>
      <c r="BD76" s="74">
        <f t="shared" si="27"/>
        <v>2007611.388792</v>
      </c>
      <c r="BE76" s="74">
        <f t="shared" si="28"/>
        <v>82907442.272960991</v>
      </c>
      <c r="BF76" s="74">
        <f t="shared" si="24"/>
        <v>141786303.91757998</v>
      </c>
      <c r="BG76" s="74">
        <f t="shared" si="29"/>
        <v>5142677.6981279999</v>
      </c>
      <c r="BH76" s="46"/>
      <c r="BI76" s="82">
        <v>4.3810000000000002</v>
      </c>
      <c r="BJ76" s="82">
        <v>4.3810000000000002</v>
      </c>
      <c r="BK76" s="46"/>
      <c r="BL76" s="84">
        <v>588377</v>
      </c>
      <c r="BM76" s="84">
        <v>68380</v>
      </c>
      <c r="BN76" s="84">
        <v>2654</v>
      </c>
      <c r="BO76" s="72">
        <v>584</v>
      </c>
      <c r="BP76" s="72">
        <v>783</v>
      </c>
      <c r="BQ76" s="84">
        <v>7062</v>
      </c>
      <c r="BR76" s="72">
        <v>199</v>
      </c>
      <c r="BS76" s="46"/>
      <c r="BT76" s="84">
        <v>1082.595</v>
      </c>
      <c r="BU76" s="84">
        <v>7673.6509999999998</v>
      </c>
      <c r="BV76" s="73">
        <f t="shared" si="36"/>
        <v>94.548982667671439</v>
      </c>
      <c r="BW76" s="84">
        <v>3263.4430000000002</v>
      </c>
      <c r="BX76" s="84">
        <v>106158.553</v>
      </c>
      <c r="BY76" s="84">
        <v>21124.631000000001</v>
      </c>
      <c r="BZ76" s="84">
        <v>26256.295999999998</v>
      </c>
      <c r="CA76" s="46"/>
      <c r="CB76" s="78">
        <f t="shared" si="30"/>
        <v>636973998.31500006</v>
      </c>
      <c r="CC76" s="78">
        <f t="shared" si="31"/>
        <v>524724255.38</v>
      </c>
      <c r="CD76" s="78">
        <v>250933</v>
      </c>
      <c r="CE76" s="78">
        <f t="shared" si="32"/>
        <v>1905850.7120000001</v>
      </c>
      <c r="CF76" s="78">
        <f t="shared" si="33"/>
        <v>83122146.998999998</v>
      </c>
      <c r="CG76" s="78">
        <f t="shared" si="13"/>
        <v>149182144.12200001</v>
      </c>
      <c r="CH76" s="78">
        <f t="shared" si="34"/>
        <v>5225002.9040000001</v>
      </c>
      <c r="CI76" s="46"/>
      <c r="CJ76" s="83">
        <v>4.2290000000000001</v>
      </c>
      <c r="CK76" s="87">
        <v>4.2290000000000001</v>
      </c>
    </row>
    <row r="77" spans="1:89" ht="14.1" customHeight="1" x14ac:dyDescent="0.2">
      <c r="A77" s="4">
        <v>2007</v>
      </c>
      <c r="B77" s="4">
        <v>12</v>
      </c>
      <c r="C77" s="57">
        <v>1202.2</v>
      </c>
      <c r="D77" s="57">
        <v>43.24</v>
      </c>
      <c r="E77" s="57">
        <v>490.72</v>
      </c>
      <c r="F77" s="66">
        <v>80.180000000000007</v>
      </c>
      <c r="G77" s="66">
        <v>31.16</v>
      </c>
      <c r="H77" s="70">
        <v>588377</v>
      </c>
      <c r="I77" s="55">
        <v>35</v>
      </c>
      <c r="J77" s="55">
        <v>158</v>
      </c>
      <c r="K77" s="57">
        <v>30.95</v>
      </c>
      <c r="L77" s="59">
        <v>318</v>
      </c>
      <c r="M77" s="61">
        <v>1.2402</v>
      </c>
      <c r="N77" s="61">
        <v>1.3045</v>
      </c>
      <c r="O77" s="61">
        <v>1.1498999999999999</v>
      </c>
      <c r="P77" s="61">
        <v>1.2411000000000001</v>
      </c>
      <c r="Q77" s="62">
        <v>92061.293900000004</v>
      </c>
      <c r="R77" s="56">
        <v>2.59</v>
      </c>
      <c r="S77" s="94">
        <v>3653.84</v>
      </c>
      <c r="T77" s="93">
        <v>1385.75</v>
      </c>
      <c r="U77" s="93">
        <v>885.34199999999998</v>
      </c>
      <c r="V77" s="64">
        <v>3.12</v>
      </c>
      <c r="W77" s="64">
        <v>0.59</v>
      </c>
      <c r="X77" s="64">
        <v>13.66</v>
      </c>
      <c r="Y77" s="65">
        <v>47554.26</v>
      </c>
      <c r="Z77" s="65">
        <v>6237.46</v>
      </c>
      <c r="AA77" s="71">
        <v>2548</v>
      </c>
      <c r="AB77" s="14">
        <v>17.96</v>
      </c>
      <c r="AC77" s="14">
        <v>0</v>
      </c>
      <c r="AD77" s="14">
        <v>0</v>
      </c>
      <c r="AE77" s="14">
        <v>0.38</v>
      </c>
      <c r="AF77" s="14">
        <v>3</v>
      </c>
      <c r="AG77" s="14">
        <v>0</v>
      </c>
      <c r="AH77" s="17">
        <v>2437.1799999999998</v>
      </c>
      <c r="AI77" s="17">
        <v>0</v>
      </c>
      <c r="AJ77" s="46"/>
      <c r="AK77" s="69">
        <v>588709.51199999999</v>
      </c>
      <c r="AL77" s="69">
        <v>68357.229000000007</v>
      </c>
      <c r="AM77" s="69">
        <v>2201.826</v>
      </c>
      <c r="AN77" s="69">
        <v>599.57100000000003</v>
      </c>
      <c r="AO77" s="69">
        <v>772.92200000000003</v>
      </c>
      <c r="AP77" s="69">
        <v>7178.7719999999999</v>
      </c>
      <c r="AQ77" s="69">
        <v>200.23099999999999</v>
      </c>
      <c r="AR77" s="47"/>
      <c r="AS77" s="54">
        <v>972.87599999999998</v>
      </c>
      <c r="AT77" s="54">
        <v>7333.5659999999998</v>
      </c>
      <c r="AU77" s="69">
        <f t="shared" si="35"/>
        <v>98.268326380013676</v>
      </c>
      <c r="AV77" s="76">
        <v>2835.3249999999998</v>
      </c>
      <c r="AW77" s="75">
        <v>107252.372</v>
      </c>
      <c r="AX77" s="75">
        <v>19251.333999999999</v>
      </c>
      <c r="AY77" s="75">
        <v>26388.562999999998</v>
      </c>
      <c r="AZ77" s="45"/>
      <c r="BA77" s="74">
        <f t="shared" si="25"/>
        <v>572741355.19651198</v>
      </c>
      <c r="BB77" s="74">
        <f t="shared" si="26"/>
        <v>501302250.44861406</v>
      </c>
      <c r="BC77" s="74">
        <v>216369.75599999999</v>
      </c>
      <c r="BD77" s="74">
        <f t="shared" si="27"/>
        <v>1699978.645575</v>
      </c>
      <c r="BE77" s="74">
        <f t="shared" si="28"/>
        <v>82897717.870984003</v>
      </c>
      <c r="BF77" s="74">
        <f t="shared" si="24"/>
        <v>138200937.481848</v>
      </c>
      <c r="BG77" s="74">
        <f t="shared" si="29"/>
        <v>5283808.3580529997</v>
      </c>
      <c r="BH77" s="46"/>
      <c r="BI77" s="82">
        <v>3.7480000000000002</v>
      </c>
      <c r="BJ77" s="82">
        <v>3.7480000000000002</v>
      </c>
      <c r="BK77" s="46"/>
      <c r="BL77" s="84">
        <v>588867</v>
      </c>
      <c r="BM77" s="84">
        <v>68476</v>
      </c>
      <c r="BN77" s="84">
        <v>2548</v>
      </c>
      <c r="BO77" s="72">
        <v>589</v>
      </c>
      <c r="BP77" s="72">
        <v>784</v>
      </c>
      <c r="BQ77" s="84">
        <v>7078</v>
      </c>
      <c r="BR77" s="72">
        <v>199</v>
      </c>
      <c r="BS77" s="46"/>
      <c r="BT77" s="84">
        <v>1001.809</v>
      </c>
      <c r="BU77" s="84">
        <v>7451.0510000000004</v>
      </c>
      <c r="BV77" s="73">
        <f t="shared" si="36"/>
        <v>89.925824175824175</v>
      </c>
      <c r="BW77" s="84">
        <v>2918.1379999999999</v>
      </c>
      <c r="BX77" s="84">
        <v>108286.66800000001</v>
      </c>
      <c r="BY77" s="84">
        <v>18859.516</v>
      </c>
      <c r="BZ77" s="84">
        <v>27418.095000000001</v>
      </c>
      <c r="CA77" s="46"/>
      <c r="CB77" s="78">
        <f t="shared" si="30"/>
        <v>589932260.403</v>
      </c>
      <c r="CC77" s="78">
        <f t="shared" si="31"/>
        <v>510218168.27600002</v>
      </c>
      <c r="CD77" s="78">
        <v>229131</v>
      </c>
      <c r="CE77" s="78">
        <f t="shared" si="32"/>
        <v>1718783.2819999999</v>
      </c>
      <c r="CF77" s="78">
        <f t="shared" si="33"/>
        <v>84896747.711999997</v>
      </c>
      <c r="CG77" s="78">
        <f t="shared" si="13"/>
        <v>133487654.248</v>
      </c>
      <c r="CH77" s="78">
        <f t="shared" si="34"/>
        <v>5456200.9050000003</v>
      </c>
      <c r="CI77" s="46"/>
      <c r="CJ77" s="83">
        <v>4.1070000000000002</v>
      </c>
      <c r="CK77" s="87">
        <v>4.1070000000000002</v>
      </c>
    </row>
    <row r="78" spans="1:89" ht="14.1" customHeight="1" x14ac:dyDescent="0.2">
      <c r="A78" s="4">
        <v>2008</v>
      </c>
      <c r="B78" s="4">
        <v>1</v>
      </c>
      <c r="C78" s="57">
        <v>1203.17</v>
      </c>
      <c r="D78" s="57">
        <v>42.79</v>
      </c>
      <c r="E78" s="57">
        <v>488.68</v>
      </c>
      <c r="F78" s="66">
        <v>80.17</v>
      </c>
      <c r="G78" s="66">
        <v>30.96</v>
      </c>
      <c r="H78" s="70">
        <v>588867</v>
      </c>
      <c r="I78" s="55">
        <v>107</v>
      </c>
      <c r="J78" s="55">
        <v>115</v>
      </c>
      <c r="K78" s="57">
        <v>33.14</v>
      </c>
      <c r="L78" s="59">
        <v>326</v>
      </c>
      <c r="M78" s="61">
        <v>1.2418</v>
      </c>
      <c r="N78" s="61">
        <v>1.3093999999999999</v>
      </c>
      <c r="O78" s="61">
        <v>1.1508</v>
      </c>
      <c r="P78" s="61">
        <v>1.2427999999999999</v>
      </c>
      <c r="Q78" s="62">
        <v>92110.940700000006</v>
      </c>
      <c r="R78" s="56">
        <v>2.59</v>
      </c>
      <c r="S78" s="94">
        <v>3661.97</v>
      </c>
      <c r="T78" s="93">
        <v>1374.8</v>
      </c>
      <c r="U78" s="93">
        <v>899.74900000000002</v>
      </c>
      <c r="V78" s="64">
        <v>3.09</v>
      </c>
      <c r="W78" s="64">
        <v>0.56999999999999995</v>
      </c>
      <c r="X78" s="64">
        <v>13.56</v>
      </c>
      <c r="Y78" s="65">
        <v>47360.76</v>
      </c>
      <c r="Z78" s="65">
        <v>6233.94</v>
      </c>
      <c r="AA78" s="71">
        <v>2427</v>
      </c>
      <c r="AB78" s="14">
        <v>23.88</v>
      </c>
      <c r="AC78" s="14">
        <v>0</v>
      </c>
      <c r="AD78" s="14">
        <v>21.25</v>
      </c>
      <c r="AE78" s="14">
        <v>0</v>
      </c>
      <c r="AF78" s="14">
        <v>19</v>
      </c>
      <c r="AG78" s="14">
        <v>0</v>
      </c>
      <c r="AH78" s="17">
        <v>2420.61</v>
      </c>
      <c r="AI78" s="17">
        <v>0</v>
      </c>
      <c r="AJ78" s="46"/>
      <c r="AK78" s="69">
        <v>589841.84600000002</v>
      </c>
      <c r="AL78" s="69">
        <v>68460.820999999996</v>
      </c>
      <c r="AM78" s="69">
        <v>2179.4360000000001</v>
      </c>
      <c r="AN78" s="69">
        <v>597.99900000000002</v>
      </c>
      <c r="AO78" s="69">
        <v>770.94600000000003</v>
      </c>
      <c r="AP78" s="69">
        <v>7183.8789999999999</v>
      </c>
      <c r="AQ78" s="69">
        <v>200.26900000000001</v>
      </c>
      <c r="AR78" s="47"/>
      <c r="AS78" s="54">
        <v>1183.8869999999999</v>
      </c>
      <c r="AT78" s="54">
        <v>7492.9849999999997</v>
      </c>
      <c r="AU78" s="69">
        <f t="shared" si="35"/>
        <v>101.74262423856446</v>
      </c>
      <c r="AV78" s="76">
        <v>2903.2750000000001</v>
      </c>
      <c r="AW78" s="75">
        <v>108299.53</v>
      </c>
      <c r="AX78" s="75">
        <v>19493.285</v>
      </c>
      <c r="AY78" s="75">
        <v>27633.59</v>
      </c>
      <c r="AZ78" s="45"/>
      <c r="BA78" s="74">
        <f t="shared" si="25"/>
        <v>698306093.53540194</v>
      </c>
      <c r="BB78" s="74">
        <f t="shared" si="26"/>
        <v>512975904.84068495</v>
      </c>
      <c r="BC78" s="74">
        <v>221741.538</v>
      </c>
      <c r="BD78" s="74">
        <f t="shared" si="27"/>
        <v>1736155.546725</v>
      </c>
      <c r="BE78" s="74">
        <f t="shared" si="28"/>
        <v>83493089.455380008</v>
      </c>
      <c r="BF78" s="74">
        <f t="shared" si="24"/>
        <v>140037400.75251499</v>
      </c>
      <c r="BG78" s="74">
        <f t="shared" si="29"/>
        <v>5534151.4357099999</v>
      </c>
      <c r="BH78" s="46"/>
      <c r="BI78" s="82">
        <v>5.4210000000000003</v>
      </c>
      <c r="BJ78" s="82">
        <v>5.4210000000000003</v>
      </c>
      <c r="BK78" s="46"/>
      <c r="BL78" s="84">
        <v>588903</v>
      </c>
      <c r="BM78" s="84">
        <v>68555</v>
      </c>
      <c r="BN78" s="84">
        <v>2427</v>
      </c>
      <c r="BO78" s="72">
        <v>583</v>
      </c>
      <c r="BP78" s="72">
        <v>782</v>
      </c>
      <c r="BQ78" s="84">
        <v>7077</v>
      </c>
      <c r="BR78" s="72">
        <v>200</v>
      </c>
      <c r="BS78" s="46"/>
      <c r="BT78" s="84">
        <v>1164.1379999999999</v>
      </c>
      <c r="BU78" s="84">
        <v>7736.0219999999999</v>
      </c>
      <c r="BV78" s="73">
        <f t="shared" si="36"/>
        <v>94.409559126493619</v>
      </c>
      <c r="BW78" s="84">
        <v>2911.5369999999998</v>
      </c>
      <c r="BX78" s="84">
        <v>108632.84299999999</v>
      </c>
      <c r="BY78" s="84">
        <v>19561.603999999999</v>
      </c>
      <c r="BZ78" s="84">
        <v>27823.314999999999</v>
      </c>
      <c r="CA78" s="46"/>
      <c r="CB78" s="78">
        <f t="shared" ref="CB78:CB130" si="37">+BT78*BL78</f>
        <v>685564360.61399996</v>
      </c>
      <c r="CC78" s="78">
        <f t="shared" ref="CC78:CC130" si="38">+BU78*BM78</f>
        <v>530342988.20999998</v>
      </c>
      <c r="CD78" s="78">
        <v>229132</v>
      </c>
      <c r="CE78" s="78">
        <f t="shared" ref="CE78:CE128" si="39">+BW78*BO78</f>
        <v>1697426.071</v>
      </c>
      <c r="CF78" s="78">
        <f t="shared" ref="CF78:CF128" si="40">+BX78*BP78</f>
        <v>84950883.225999996</v>
      </c>
      <c r="CG78" s="78">
        <f t="shared" ref="CG78:CG130" si="41">+BY78*BQ78</f>
        <v>138437471.50799999</v>
      </c>
      <c r="CH78" s="78">
        <f t="shared" ref="CH78:CH130" si="42">+BZ78*BR78</f>
        <v>5564663</v>
      </c>
      <c r="CI78" s="46"/>
      <c r="CJ78" s="83">
        <v>5.4210000000000003</v>
      </c>
      <c r="CK78" s="87">
        <v>5.4210000000000003</v>
      </c>
    </row>
    <row r="79" spans="1:89" ht="14.1" customHeight="1" x14ac:dyDescent="0.2">
      <c r="A79" s="4">
        <v>2008</v>
      </c>
      <c r="B79" s="4">
        <v>2</v>
      </c>
      <c r="C79" s="57">
        <v>1204.1400000000001</v>
      </c>
      <c r="D79" s="57">
        <v>42.32</v>
      </c>
      <c r="E79" s="57">
        <v>486.5</v>
      </c>
      <c r="F79" s="66">
        <v>80.17</v>
      </c>
      <c r="G79" s="66">
        <v>30.76</v>
      </c>
      <c r="H79" s="70">
        <v>588903</v>
      </c>
      <c r="I79" s="55">
        <v>84</v>
      </c>
      <c r="J79" s="55">
        <v>71</v>
      </c>
      <c r="K79" s="57">
        <v>29.38</v>
      </c>
      <c r="L79" s="59">
        <v>325</v>
      </c>
      <c r="M79" s="61">
        <v>1.2382</v>
      </c>
      <c r="N79" s="61">
        <v>1.3044</v>
      </c>
      <c r="O79" s="61">
        <v>1.1464000000000001</v>
      </c>
      <c r="P79" s="61">
        <v>1.2383</v>
      </c>
      <c r="Q79" s="62">
        <v>92141.771800000002</v>
      </c>
      <c r="R79" s="56">
        <v>2.59</v>
      </c>
      <c r="S79" s="94">
        <v>3661.97</v>
      </c>
      <c r="T79" s="93">
        <v>1374.8</v>
      </c>
      <c r="U79" s="93">
        <v>884.87599999999998</v>
      </c>
      <c r="V79" s="64">
        <v>3.09</v>
      </c>
      <c r="W79" s="64">
        <v>0.56999999999999995</v>
      </c>
      <c r="X79" s="64">
        <v>13.56</v>
      </c>
      <c r="Y79" s="65">
        <v>47167.93</v>
      </c>
      <c r="Z79" s="65">
        <v>6230.09</v>
      </c>
      <c r="AA79" s="71">
        <v>2301</v>
      </c>
      <c r="AB79" s="14">
        <v>15.67</v>
      </c>
      <c r="AC79" s="14">
        <v>0</v>
      </c>
      <c r="AD79" s="14">
        <v>11.29</v>
      </c>
      <c r="AE79" s="14">
        <v>0</v>
      </c>
      <c r="AF79" s="14">
        <v>7</v>
      </c>
      <c r="AG79" s="14">
        <v>0</v>
      </c>
      <c r="AH79" s="17">
        <v>2414.6999999999998</v>
      </c>
      <c r="AI79" s="17">
        <v>0</v>
      </c>
      <c r="AJ79" s="46"/>
      <c r="AK79" s="69">
        <v>589572.353</v>
      </c>
      <c r="AL79" s="69">
        <v>68550.160999999993</v>
      </c>
      <c r="AM79" s="69">
        <v>2156.3029999999999</v>
      </c>
      <c r="AN79" s="69">
        <v>596.31799999999998</v>
      </c>
      <c r="AO79" s="69">
        <v>770.93200000000002</v>
      </c>
      <c r="AP79" s="69">
        <v>7188.9859999999999</v>
      </c>
      <c r="AQ79" s="69">
        <v>201.227</v>
      </c>
      <c r="AR79" s="47"/>
      <c r="AS79" s="54">
        <v>949.71500000000003</v>
      </c>
      <c r="AT79" s="54">
        <v>6788.8789999999999</v>
      </c>
      <c r="AU79" s="69">
        <f t="shared" si="35"/>
        <v>93.699696192974727</v>
      </c>
      <c r="AV79" s="76">
        <v>2810.9389999999999</v>
      </c>
      <c r="AW79" s="75">
        <v>104824.408</v>
      </c>
      <c r="AX79" s="75">
        <v>18357.733</v>
      </c>
      <c r="AY79" s="75">
        <v>26784.735000000001</v>
      </c>
      <c r="AZ79" s="45"/>
      <c r="BA79" s="74">
        <f t="shared" si="25"/>
        <v>559925707.22939503</v>
      </c>
      <c r="BB79" s="74">
        <f t="shared" si="26"/>
        <v>465378748.45951897</v>
      </c>
      <c r="BC79" s="74">
        <v>202044.93599999999</v>
      </c>
      <c r="BD79" s="74">
        <f t="shared" si="27"/>
        <v>1676213.5226019998</v>
      </c>
      <c r="BE79" s="74">
        <f t="shared" si="28"/>
        <v>80812490.508256003</v>
      </c>
      <c r="BF79" s="74">
        <f t="shared" si="24"/>
        <v>131973485.52873799</v>
      </c>
      <c r="BG79" s="74">
        <f t="shared" si="29"/>
        <v>5389811.8698450001</v>
      </c>
      <c r="BH79" s="46"/>
      <c r="BI79" s="82">
        <v>4.6719999999999997</v>
      </c>
      <c r="BJ79" s="82">
        <v>4.6719999999999997</v>
      </c>
      <c r="BK79" s="46"/>
      <c r="BL79" s="84">
        <v>589311</v>
      </c>
      <c r="BM79" s="84">
        <v>68654</v>
      </c>
      <c r="BN79" s="84">
        <v>2301</v>
      </c>
      <c r="BO79" s="72">
        <v>583</v>
      </c>
      <c r="BP79" s="72">
        <v>779</v>
      </c>
      <c r="BQ79" s="84">
        <v>7132</v>
      </c>
      <c r="BR79" s="72">
        <v>200</v>
      </c>
      <c r="BS79" s="46"/>
      <c r="BT79" s="84">
        <v>916.25699999999995</v>
      </c>
      <c r="BU79" s="84">
        <v>6727.59</v>
      </c>
      <c r="BV79" s="73">
        <f t="shared" si="36"/>
        <v>99.579747935680146</v>
      </c>
      <c r="BW79" s="84">
        <v>2761.2370000000001</v>
      </c>
      <c r="BX79" s="84">
        <v>104906.476</v>
      </c>
      <c r="BY79" s="84">
        <v>18073.756000000001</v>
      </c>
      <c r="BZ79" s="84">
        <v>26746.63</v>
      </c>
      <c r="CA79" s="46"/>
      <c r="CB79" s="78">
        <f t="shared" si="37"/>
        <v>539960328.92699993</v>
      </c>
      <c r="CC79" s="78">
        <f t="shared" si="38"/>
        <v>461875963.86000001</v>
      </c>
      <c r="CD79" s="78">
        <v>229133</v>
      </c>
      <c r="CE79" s="78">
        <f t="shared" si="39"/>
        <v>1609801.1710000001</v>
      </c>
      <c r="CF79" s="78">
        <f t="shared" si="40"/>
        <v>81722144.80399999</v>
      </c>
      <c r="CG79" s="78">
        <f t="shared" si="41"/>
        <v>128902027.79200001</v>
      </c>
      <c r="CH79" s="78">
        <f t="shared" si="42"/>
        <v>5349326</v>
      </c>
      <c r="CI79" s="46"/>
      <c r="CJ79" s="83">
        <v>4.2670000000000003</v>
      </c>
      <c r="CK79" s="87">
        <v>4.2670000000000003</v>
      </c>
    </row>
    <row r="80" spans="1:89" ht="14.1" customHeight="1" x14ac:dyDescent="0.2">
      <c r="A80" s="4">
        <v>2008</v>
      </c>
      <c r="B80" s="4">
        <v>3</v>
      </c>
      <c r="C80" s="57">
        <v>1205.1099999999999</v>
      </c>
      <c r="D80" s="57">
        <v>41.82</v>
      </c>
      <c r="E80" s="57">
        <v>484.14</v>
      </c>
      <c r="F80" s="66">
        <v>80.180000000000007</v>
      </c>
      <c r="G80" s="66">
        <v>30.54</v>
      </c>
      <c r="H80" s="70">
        <v>589311</v>
      </c>
      <c r="I80" s="55">
        <v>62</v>
      </c>
      <c r="J80" s="55">
        <v>94</v>
      </c>
      <c r="K80" s="57">
        <v>29.38</v>
      </c>
      <c r="L80" s="59">
        <v>372</v>
      </c>
      <c r="M80" s="61">
        <v>1.234</v>
      </c>
      <c r="N80" s="61">
        <v>1.2983</v>
      </c>
      <c r="O80" s="61">
        <v>1.1435</v>
      </c>
      <c r="P80" s="61">
        <v>1.2327999999999999</v>
      </c>
      <c r="Q80" s="62">
        <v>92120.282099999997</v>
      </c>
      <c r="R80" s="56">
        <v>2.59</v>
      </c>
      <c r="S80" s="94">
        <v>3661.97</v>
      </c>
      <c r="T80" s="93">
        <v>1374.8</v>
      </c>
      <c r="U80" s="93">
        <v>869.42700000000002</v>
      </c>
      <c r="V80" s="64">
        <v>3.09</v>
      </c>
      <c r="W80" s="64">
        <v>0.56999999999999995</v>
      </c>
      <c r="X80" s="64">
        <v>13.56</v>
      </c>
      <c r="Y80" s="65">
        <v>46975.15</v>
      </c>
      <c r="Z80" s="65">
        <v>6226.9</v>
      </c>
      <c r="AA80" s="71">
        <v>2194</v>
      </c>
      <c r="AB80" s="14">
        <v>0</v>
      </c>
      <c r="AC80" s="14">
        <v>9.6300000000000008</v>
      </c>
      <c r="AD80" s="14">
        <v>0</v>
      </c>
      <c r="AE80" s="14">
        <v>5.79</v>
      </c>
      <c r="AF80" s="14">
        <v>0</v>
      </c>
      <c r="AG80" s="14">
        <v>0</v>
      </c>
      <c r="AH80" s="17">
        <v>2400.06</v>
      </c>
      <c r="AI80" s="17">
        <v>0</v>
      </c>
      <c r="AJ80" s="46"/>
      <c r="AK80" s="69">
        <v>589970.45200000005</v>
      </c>
      <c r="AL80" s="69">
        <v>68634.058000000005</v>
      </c>
      <c r="AM80" s="69">
        <v>2131.5839999999998</v>
      </c>
      <c r="AN80" s="69">
        <v>594.495</v>
      </c>
      <c r="AO80" s="69">
        <v>769.18700000000001</v>
      </c>
      <c r="AP80" s="69">
        <v>7194.0940000000001</v>
      </c>
      <c r="AQ80" s="69">
        <v>201.22900000000001</v>
      </c>
      <c r="AR80" s="47"/>
      <c r="AS80" s="54">
        <v>928.09799999999996</v>
      </c>
      <c r="AT80" s="54">
        <v>6851.2179999999998</v>
      </c>
      <c r="AU80" s="69">
        <f t="shared" si="35"/>
        <v>86.356444784723479</v>
      </c>
      <c r="AV80" s="76">
        <v>2802.0720000000001</v>
      </c>
      <c r="AW80" s="75">
        <v>104916.02099999999</v>
      </c>
      <c r="AX80" s="75">
        <v>18474.537</v>
      </c>
      <c r="AY80" s="75">
        <v>26388.240000000002</v>
      </c>
      <c r="AZ80" s="45"/>
      <c r="BA80" s="74">
        <f t="shared" si="25"/>
        <v>547550396.56029606</v>
      </c>
      <c r="BB80" s="74">
        <f t="shared" si="26"/>
        <v>470226893.58264405</v>
      </c>
      <c r="BC80" s="74">
        <v>184076.016</v>
      </c>
      <c r="BD80" s="74">
        <f t="shared" si="27"/>
        <v>1665817.79364</v>
      </c>
      <c r="BE80" s="74">
        <f t="shared" si="28"/>
        <v>80700039.444926992</v>
      </c>
      <c r="BF80" s="74">
        <f t="shared" si="24"/>
        <v>132907555.78447801</v>
      </c>
      <c r="BG80" s="74">
        <f t="shared" si="29"/>
        <v>5310079.1469600005</v>
      </c>
      <c r="BH80" s="46"/>
      <c r="BI80" s="82">
        <v>4.0039999999999996</v>
      </c>
      <c r="BJ80" s="82">
        <v>4.0039999999999996</v>
      </c>
      <c r="BK80" s="46"/>
      <c r="BL80" s="84">
        <v>589610</v>
      </c>
      <c r="BM80" s="84">
        <v>68622</v>
      </c>
      <c r="BN80" s="84">
        <v>2194</v>
      </c>
      <c r="BO80" s="72">
        <v>591</v>
      </c>
      <c r="BP80" s="72">
        <v>774</v>
      </c>
      <c r="BQ80" s="84">
        <v>7197</v>
      </c>
      <c r="BR80" s="72">
        <v>195</v>
      </c>
      <c r="BS80" s="46"/>
      <c r="BT80" s="84">
        <v>937.16700000000003</v>
      </c>
      <c r="BU80" s="84">
        <v>6924.3050000000003</v>
      </c>
      <c r="BV80" s="73">
        <f t="shared" si="36"/>
        <v>104.43664539653601</v>
      </c>
      <c r="BW80" s="84">
        <v>2931.377</v>
      </c>
      <c r="BX80" s="84">
        <v>105932.039</v>
      </c>
      <c r="BY80" s="84">
        <v>18757.902999999998</v>
      </c>
      <c r="BZ80" s="84">
        <v>27336.01</v>
      </c>
      <c r="CA80" s="46"/>
      <c r="CB80" s="78">
        <f t="shared" si="37"/>
        <v>552563034.87</v>
      </c>
      <c r="CC80" s="78">
        <f t="shared" si="38"/>
        <v>475159657.71000004</v>
      </c>
      <c r="CD80" s="78">
        <v>229134</v>
      </c>
      <c r="CE80" s="78">
        <f t="shared" si="39"/>
        <v>1732443.807</v>
      </c>
      <c r="CF80" s="78">
        <f t="shared" si="40"/>
        <v>81991398.186000004</v>
      </c>
      <c r="CG80" s="78">
        <f t="shared" si="41"/>
        <v>135000627.891</v>
      </c>
      <c r="CH80" s="78">
        <f t="shared" si="42"/>
        <v>5330521.9499999993</v>
      </c>
      <c r="CI80" s="46"/>
      <c r="CJ80" s="83">
        <v>4.0579999999999998</v>
      </c>
      <c r="CK80" s="87">
        <v>4.0579999999999998</v>
      </c>
    </row>
    <row r="81" spans="1:89" ht="14.1" customHeight="1" x14ac:dyDescent="0.2">
      <c r="A81" s="4">
        <v>2008</v>
      </c>
      <c r="B81" s="4">
        <v>4</v>
      </c>
      <c r="C81" s="57">
        <v>1206.08</v>
      </c>
      <c r="D81" s="57">
        <v>41.28</v>
      </c>
      <c r="E81" s="57">
        <v>481.57</v>
      </c>
      <c r="F81" s="66">
        <v>80.2</v>
      </c>
      <c r="G81" s="66">
        <v>30.3</v>
      </c>
      <c r="H81" s="70">
        <v>589610</v>
      </c>
      <c r="I81" s="55">
        <v>26</v>
      </c>
      <c r="J81" s="55">
        <v>182</v>
      </c>
      <c r="K81" s="57">
        <v>30.33</v>
      </c>
      <c r="L81" s="59">
        <v>383</v>
      </c>
      <c r="M81" s="61">
        <v>1.2296</v>
      </c>
      <c r="N81" s="61">
        <v>1.2950999999999999</v>
      </c>
      <c r="O81" s="61">
        <v>1.1402000000000001</v>
      </c>
      <c r="P81" s="61">
        <v>1.2262999999999999</v>
      </c>
      <c r="Q81" s="62">
        <v>91970.976500000004</v>
      </c>
      <c r="R81" s="56">
        <v>2.59</v>
      </c>
      <c r="S81" s="94">
        <v>3661.97</v>
      </c>
      <c r="T81" s="93">
        <v>1374.8</v>
      </c>
      <c r="U81" s="93">
        <v>842.798</v>
      </c>
      <c r="V81" s="64">
        <v>3.09</v>
      </c>
      <c r="W81" s="64">
        <v>0.56999999999999995</v>
      </c>
      <c r="X81" s="64">
        <v>13.56</v>
      </c>
      <c r="Y81" s="65">
        <v>46784.82</v>
      </c>
      <c r="Z81" s="65">
        <v>6225.43</v>
      </c>
      <c r="AA81" s="71">
        <v>2161</v>
      </c>
      <c r="AB81" s="14">
        <v>0</v>
      </c>
      <c r="AC81" s="14">
        <v>10.38</v>
      </c>
      <c r="AD81" s="14">
        <v>0</v>
      </c>
      <c r="AE81" s="14">
        <v>8.67</v>
      </c>
      <c r="AF81" s="14">
        <v>0</v>
      </c>
      <c r="AG81" s="14">
        <v>1</v>
      </c>
      <c r="AH81" s="17">
        <v>2406.4899999999998</v>
      </c>
      <c r="AI81" s="17">
        <v>0</v>
      </c>
      <c r="AJ81" s="46"/>
      <c r="AK81" s="69">
        <v>589002.28300000005</v>
      </c>
      <c r="AL81" s="69">
        <v>68658.277000000002</v>
      </c>
      <c r="AM81" s="69">
        <v>2104.6370000000002</v>
      </c>
      <c r="AN81" s="69">
        <v>592.51700000000005</v>
      </c>
      <c r="AO81" s="69">
        <v>767.28399999999999</v>
      </c>
      <c r="AP81" s="69">
        <v>7199.201</v>
      </c>
      <c r="AQ81" s="69">
        <v>196.624</v>
      </c>
      <c r="AR81" s="47"/>
      <c r="AS81" s="54">
        <v>1005.12</v>
      </c>
      <c r="AT81" s="54">
        <v>7284.848</v>
      </c>
      <c r="AU81" s="69">
        <f t="shared" si="35"/>
        <v>93.971797987016274</v>
      </c>
      <c r="AV81" s="76">
        <v>3033.9079999999999</v>
      </c>
      <c r="AW81" s="75">
        <v>107542.995</v>
      </c>
      <c r="AX81" s="75">
        <v>19644.806</v>
      </c>
      <c r="AY81" s="75">
        <v>27240.811000000002</v>
      </c>
      <c r="AZ81" s="45"/>
      <c r="BA81" s="74">
        <f t="shared" si="25"/>
        <v>592017974.68896008</v>
      </c>
      <c r="BB81" s="74">
        <f t="shared" si="26"/>
        <v>500165111.88689601</v>
      </c>
      <c r="BC81" s="74">
        <v>197776.52299999999</v>
      </c>
      <c r="BD81" s="74">
        <f t="shared" si="27"/>
        <v>1797642.0664360002</v>
      </c>
      <c r="BE81" s="74">
        <f t="shared" si="28"/>
        <v>82516019.375579998</v>
      </c>
      <c r="BF81" s="74">
        <f t="shared" si="24"/>
        <v>141426907.00000599</v>
      </c>
      <c r="BG81" s="74">
        <f t="shared" si="29"/>
        <v>5356197.2220640006</v>
      </c>
      <c r="BH81" s="46"/>
      <c r="BI81" s="82">
        <v>4.5019999999999998</v>
      </c>
      <c r="BJ81" s="82">
        <v>4.5019999999999998</v>
      </c>
      <c r="BK81" s="46"/>
      <c r="BL81" s="84">
        <v>588850</v>
      </c>
      <c r="BM81" s="84">
        <v>68590</v>
      </c>
      <c r="BN81" s="84">
        <v>2161</v>
      </c>
      <c r="BO81" s="72">
        <v>597</v>
      </c>
      <c r="BP81" s="72">
        <v>768</v>
      </c>
      <c r="BQ81" s="84">
        <v>7212</v>
      </c>
      <c r="BR81" s="72">
        <v>201</v>
      </c>
      <c r="BS81" s="46"/>
      <c r="BT81" s="84">
        <v>1030.6659999999999</v>
      </c>
      <c r="BU81" s="84">
        <v>7438.7470000000003</v>
      </c>
      <c r="BV81" s="73">
        <f t="shared" si="36"/>
        <v>106.03192966219343</v>
      </c>
      <c r="BW81" s="84">
        <v>3036.136</v>
      </c>
      <c r="BX81" s="84">
        <v>113553.527</v>
      </c>
      <c r="BY81" s="84">
        <v>19281.795999999998</v>
      </c>
      <c r="BZ81" s="84">
        <v>26584.284</v>
      </c>
      <c r="CA81" s="46"/>
      <c r="CB81" s="78">
        <f t="shared" si="37"/>
        <v>606907674.10000002</v>
      </c>
      <c r="CC81" s="78">
        <f t="shared" si="38"/>
        <v>510223656.73000002</v>
      </c>
      <c r="CD81" s="78">
        <v>229135</v>
      </c>
      <c r="CE81" s="78">
        <f t="shared" si="39"/>
        <v>1812573.192</v>
      </c>
      <c r="CF81" s="78">
        <f t="shared" si="40"/>
        <v>87209108.736000001</v>
      </c>
      <c r="CG81" s="78">
        <f t="shared" si="41"/>
        <v>139060312.75199997</v>
      </c>
      <c r="CH81" s="78">
        <f t="shared" si="42"/>
        <v>5343441.0839999998</v>
      </c>
      <c r="CI81" s="46"/>
      <c r="CJ81" s="83">
        <v>4.5549999999999997</v>
      </c>
      <c r="CK81" s="87">
        <v>4.5549999999999997</v>
      </c>
    </row>
    <row r="82" spans="1:89" ht="14.1" customHeight="1" x14ac:dyDescent="0.2">
      <c r="A82" s="4">
        <v>2008</v>
      </c>
      <c r="B82" s="4">
        <v>5</v>
      </c>
      <c r="C82" s="57">
        <v>1206.8499999999999</v>
      </c>
      <c r="D82" s="57">
        <v>40.700000000000003</v>
      </c>
      <c r="E82" s="57">
        <v>478.87</v>
      </c>
      <c r="F82" s="66">
        <v>80.260000000000005</v>
      </c>
      <c r="G82" s="66">
        <v>30.04</v>
      </c>
      <c r="H82" s="70">
        <v>588850</v>
      </c>
      <c r="I82" s="55">
        <v>8</v>
      </c>
      <c r="J82" s="55">
        <v>308</v>
      </c>
      <c r="K82" s="57">
        <v>30.05</v>
      </c>
      <c r="L82" s="59">
        <v>426</v>
      </c>
      <c r="M82" s="61">
        <v>1.2254</v>
      </c>
      <c r="N82" s="61">
        <v>1.2914000000000001</v>
      </c>
      <c r="O82" s="61">
        <v>1.1363000000000001</v>
      </c>
      <c r="P82" s="61">
        <v>1.2212000000000001</v>
      </c>
      <c r="Q82" s="62">
        <v>91604.118499999997</v>
      </c>
      <c r="R82" s="56">
        <v>2.59</v>
      </c>
      <c r="S82" s="94">
        <v>3661.97</v>
      </c>
      <c r="T82" s="93">
        <v>1374.8</v>
      </c>
      <c r="U82" s="93">
        <v>823.375</v>
      </c>
      <c r="V82" s="64">
        <v>3.09</v>
      </c>
      <c r="W82" s="64">
        <v>0.56999999999999995</v>
      </c>
      <c r="X82" s="64">
        <v>13.56</v>
      </c>
      <c r="Y82" s="65">
        <v>46605.99</v>
      </c>
      <c r="Z82" s="65">
        <v>6226.9</v>
      </c>
      <c r="AA82" s="71">
        <v>2135</v>
      </c>
      <c r="AB82" s="14">
        <v>0</v>
      </c>
      <c r="AC82" s="14">
        <v>17.71</v>
      </c>
      <c r="AD82" s="14">
        <v>0</v>
      </c>
      <c r="AE82" s="14">
        <v>18.13</v>
      </c>
      <c r="AF82" s="14">
        <v>0</v>
      </c>
      <c r="AG82" s="14">
        <v>10</v>
      </c>
      <c r="AH82" s="17">
        <v>2390.6799999999998</v>
      </c>
      <c r="AI82" s="17">
        <v>2390.6799999999998</v>
      </c>
      <c r="AJ82" s="46"/>
      <c r="AK82" s="69">
        <v>588257.84699999995</v>
      </c>
      <c r="AL82" s="69">
        <v>68498.392999999996</v>
      </c>
      <c r="AM82" s="69">
        <v>2075.7080000000001</v>
      </c>
      <c r="AN82" s="69">
        <v>590.43499999999995</v>
      </c>
      <c r="AO82" s="69">
        <v>764.88900000000001</v>
      </c>
      <c r="AP82" s="69">
        <v>7203.2049999999999</v>
      </c>
      <c r="AQ82" s="69">
        <v>202.22399999999999</v>
      </c>
      <c r="AR82" s="47"/>
      <c r="AS82" s="54">
        <v>1173.645</v>
      </c>
      <c r="AT82" s="54">
        <v>7740.174</v>
      </c>
      <c r="AU82" s="69">
        <f t="shared" si="35"/>
        <v>101.87979812189383</v>
      </c>
      <c r="AV82" s="76">
        <v>3227.4740000000002</v>
      </c>
      <c r="AW82" s="75">
        <v>112602.738</v>
      </c>
      <c r="AX82" s="75">
        <v>20521.198</v>
      </c>
      <c r="AY82" s="75">
        <v>26191.204000000002</v>
      </c>
      <c r="AZ82" s="45"/>
      <c r="BA82" s="74">
        <f t="shared" si="25"/>
        <v>690405880.84231496</v>
      </c>
      <c r="BB82" s="74">
        <f t="shared" si="26"/>
        <v>530189480.54038197</v>
      </c>
      <c r="BC82" s="74">
        <v>211472.712</v>
      </c>
      <c r="BD82" s="74">
        <f t="shared" si="27"/>
        <v>1905613.6111899999</v>
      </c>
      <c r="BE82" s="74">
        <f t="shared" si="28"/>
        <v>86128595.666081995</v>
      </c>
      <c r="BF82" s="74">
        <f t="shared" si="24"/>
        <v>147818396.03959</v>
      </c>
      <c r="BG82" s="74">
        <f t="shared" si="29"/>
        <v>5296490.0376960002</v>
      </c>
      <c r="BH82" s="46"/>
      <c r="BI82" s="82">
        <v>5.4320000000000004</v>
      </c>
      <c r="BJ82" s="82">
        <v>5.4320000000000004</v>
      </c>
      <c r="BK82" s="46"/>
      <c r="BL82" s="84">
        <v>587988</v>
      </c>
      <c r="BM82" s="84">
        <v>68589</v>
      </c>
      <c r="BN82" s="84">
        <v>2135</v>
      </c>
      <c r="BO82" s="72">
        <v>597</v>
      </c>
      <c r="BP82" s="72">
        <v>770</v>
      </c>
      <c r="BQ82" s="84">
        <v>7250</v>
      </c>
      <c r="BR82" s="72">
        <v>201</v>
      </c>
      <c r="BS82" s="46"/>
      <c r="BT82" s="84">
        <v>1152.876</v>
      </c>
      <c r="BU82" s="84">
        <v>7612.08</v>
      </c>
      <c r="BV82" s="73">
        <f t="shared" si="36"/>
        <v>107.32365339578455</v>
      </c>
      <c r="BW82" s="84">
        <v>3237.348</v>
      </c>
      <c r="BX82" s="84">
        <v>111986.914</v>
      </c>
      <c r="BY82" s="84">
        <v>20164.357</v>
      </c>
      <c r="BZ82" s="84">
        <v>25935.751</v>
      </c>
      <c r="CA82" s="46"/>
      <c r="CB82" s="78">
        <f t="shared" si="37"/>
        <v>677877253.48800004</v>
      </c>
      <c r="CC82" s="78">
        <f t="shared" si="38"/>
        <v>522104955.12</v>
      </c>
      <c r="CD82" s="78">
        <v>229136</v>
      </c>
      <c r="CE82" s="78">
        <f t="shared" si="39"/>
        <v>1932696.7560000001</v>
      </c>
      <c r="CF82" s="78">
        <f t="shared" si="40"/>
        <v>86229923.780000001</v>
      </c>
      <c r="CG82" s="78">
        <f t="shared" si="41"/>
        <v>146191588.25</v>
      </c>
      <c r="CH82" s="78">
        <f t="shared" si="42"/>
        <v>5213085.9510000004</v>
      </c>
      <c r="CI82" s="46"/>
      <c r="CJ82" s="83">
        <v>5.2750000000000004</v>
      </c>
      <c r="CK82" s="87">
        <v>5.2750000000000004</v>
      </c>
    </row>
    <row r="83" spans="1:89" ht="14.1" customHeight="1" x14ac:dyDescent="0.2">
      <c r="A83" s="4">
        <v>2008</v>
      </c>
      <c r="B83" s="4">
        <v>6</v>
      </c>
      <c r="C83" s="57">
        <v>1207.6099999999999</v>
      </c>
      <c r="D83" s="57">
        <v>40.07</v>
      </c>
      <c r="E83" s="57">
        <v>476.06</v>
      </c>
      <c r="F83" s="66">
        <v>80.349999999999994</v>
      </c>
      <c r="G83" s="66">
        <v>29.76</v>
      </c>
      <c r="H83" s="70">
        <v>587988</v>
      </c>
      <c r="I83" s="55">
        <v>0</v>
      </c>
      <c r="J83" s="55">
        <v>521</v>
      </c>
      <c r="K83" s="57">
        <v>30.62</v>
      </c>
      <c r="L83" s="59">
        <v>418</v>
      </c>
      <c r="M83" s="61">
        <v>1.2212000000000001</v>
      </c>
      <c r="N83" s="61">
        <v>1.2873000000000001</v>
      </c>
      <c r="O83" s="61">
        <v>1.1324000000000001</v>
      </c>
      <c r="P83" s="61">
        <v>1.216</v>
      </c>
      <c r="Q83" s="62">
        <v>91005.923599999995</v>
      </c>
      <c r="R83" s="56">
        <v>2.59</v>
      </c>
      <c r="S83" s="94">
        <v>3661.97</v>
      </c>
      <c r="T83" s="93">
        <v>1374.8</v>
      </c>
      <c r="U83" s="93">
        <v>803.15200000000004</v>
      </c>
      <c r="V83" s="64">
        <v>3.09</v>
      </c>
      <c r="W83" s="64">
        <v>0.56999999999999995</v>
      </c>
      <c r="X83" s="64">
        <v>13.56</v>
      </c>
      <c r="Y83" s="65">
        <v>46444.26</v>
      </c>
      <c r="Z83" s="65">
        <v>6232.42</v>
      </c>
      <c r="AA83" s="71">
        <v>2119</v>
      </c>
      <c r="AB83" s="14">
        <v>0</v>
      </c>
      <c r="AC83" s="14">
        <v>20.83</v>
      </c>
      <c r="AD83" s="14">
        <v>0</v>
      </c>
      <c r="AE83" s="14">
        <v>20.63</v>
      </c>
      <c r="AF83" s="14">
        <v>0</v>
      </c>
      <c r="AG83" s="14">
        <v>16</v>
      </c>
      <c r="AH83" s="17">
        <v>2401.84</v>
      </c>
      <c r="AI83" s="17">
        <v>2401.84</v>
      </c>
      <c r="AJ83" s="46"/>
      <c r="AK83" s="69">
        <v>587791.18599999999</v>
      </c>
      <c r="AL83" s="69">
        <v>68589.047000000006</v>
      </c>
      <c r="AM83" s="69">
        <v>2044.65</v>
      </c>
      <c r="AN83" s="69">
        <v>588.26900000000001</v>
      </c>
      <c r="AO83" s="69">
        <v>767.45799999999997</v>
      </c>
      <c r="AP83" s="69">
        <v>7207.2089999999998</v>
      </c>
      <c r="AQ83" s="69">
        <v>202.262</v>
      </c>
      <c r="AR83" s="47"/>
      <c r="AS83" s="54">
        <v>1543.59</v>
      </c>
      <c r="AT83" s="54">
        <v>8573.6749999999993</v>
      </c>
      <c r="AU83" s="69">
        <f t="shared" si="35"/>
        <v>120.46976206196659</v>
      </c>
      <c r="AV83" s="76">
        <v>3597.2089999999998</v>
      </c>
      <c r="AW83" s="75">
        <v>113947.985</v>
      </c>
      <c r="AX83" s="75">
        <v>22690.1</v>
      </c>
      <c r="AY83" s="75">
        <v>25926.055</v>
      </c>
      <c r="AZ83" s="45"/>
      <c r="BA83" s="74">
        <f t="shared" si="25"/>
        <v>907308596.79773998</v>
      </c>
      <c r="BB83" s="74">
        <f t="shared" si="26"/>
        <v>588060197.53772497</v>
      </c>
      <c r="BC83" s="74">
        <v>246318.49900000001</v>
      </c>
      <c r="BD83" s="74">
        <f t="shared" si="27"/>
        <v>2116126.5412209998</v>
      </c>
      <c r="BE83" s="74">
        <f t="shared" si="28"/>
        <v>87450292.672130004</v>
      </c>
      <c r="BF83" s="74">
        <f t="shared" si="24"/>
        <v>163532292.93089998</v>
      </c>
      <c r="BG83" s="74">
        <f t="shared" si="29"/>
        <v>5243855.7364100004</v>
      </c>
      <c r="BH83" s="46"/>
      <c r="BI83" s="82">
        <v>5.8769999999999998</v>
      </c>
      <c r="BJ83" s="82">
        <v>5.8769999999999998</v>
      </c>
      <c r="BK83" s="46"/>
      <c r="BL83" s="84">
        <v>587265</v>
      </c>
      <c r="BM83" s="84">
        <v>68564</v>
      </c>
      <c r="BN83" s="84">
        <v>2119</v>
      </c>
      <c r="BO83" s="72">
        <v>597</v>
      </c>
      <c r="BP83" s="72">
        <v>774</v>
      </c>
      <c r="BQ83" s="84">
        <v>7274</v>
      </c>
      <c r="BR83" s="72">
        <v>201</v>
      </c>
      <c r="BS83" s="46"/>
      <c r="BT83" s="84">
        <v>1479.16</v>
      </c>
      <c r="BU83" s="84">
        <v>8583.4830000000002</v>
      </c>
      <c r="BV83" s="73">
        <f t="shared" si="36"/>
        <v>108.13449740443606</v>
      </c>
      <c r="BW83" s="84">
        <v>3666.223</v>
      </c>
      <c r="BX83" s="84">
        <v>121184.04</v>
      </c>
      <c r="BY83" s="84">
        <v>22404.584999999999</v>
      </c>
      <c r="BZ83" s="84">
        <v>25962.751</v>
      </c>
      <c r="CA83" s="46"/>
      <c r="CB83" s="78">
        <f t="shared" si="37"/>
        <v>868658897.4000001</v>
      </c>
      <c r="CC83" s="78">
        <f t="shared" si="38"/>
        <v>588517928.41200006</v>
      </c>
      <c r="CD83" s="78">
        <v>229137</v>
      </c>
      <c r="CE83" s="78">
        <f t="shared" si="39"/>
        <v>2188735.1310000001</v>
      </c>
      <c r="CF83" s="78">
        <f t="shared" si="40"/>
        <v>93796446.959999993</v>
      </c>
      <c r="CG83" s="78">
        <f t="shared" si="41"/>
        <v>162970951.28999999</v>
      </c>
      <c r="CH83" s="78">
        <f t="shared" si="42"/>
        <v>5218512.9510000004</v>
      </c>
      <c r="CI83" s="46"/>
      <c r="CJ83" s="83">
        <v>5.7690000000000001</v>
      </c>
      <c r="CK83" s="87">
        <v>5.7690000000000001</v>
      </c>
    </row>
    <row r="84" spans="1:89" ht="14.1" customHeight="1" x14ac:dyDescent="0.2">
      <c r="A84" s="4">
        <v>2008</v>
      </c>
      <c r="B84" s="4">
        <v>7</v>
      </c>
      <c r="C84" s="57">
        <v>1208.3699999999999</v>
      </c>
      <c r="D84" s="57">
        <v>39.4</v>
      </c>
      <c r="E84" s="57">
        <v>473.17</v>
      </c>
      <c r="F84" s="66">
        <v>80.47</v>
      </c>
      <c r="G84" s="66">
        <v>29.45</v>
      </c>
      <c r="H84" s="70">
        <v>587265</v>
      </c>
      <c r="I84" s="55">
        <v>0</v>
      </c>
      <c r="J84" s="55">
        <v>536</v>
      </c>
      <c r="K84" s="57">
        <v>30.67</v>
      </c>
      <c r="L84" s="59">
        <v>429</v>
      </c>
      <c r="M84" s="61">
        <v>1.2157</v>
      </c>
      <c r="N84" s="61">
        <v>1.2936000000000001</v>
      </c>
      <c r="O84" s="61">
        <v>1.1273</v>
      </c>
      <c r="P84" s="61">
        <v>1.2102999999999999</v>
      </c>
      <c r="Q84" s="62">
        <v>90365.567800000004</v>
      </c>
      <c r="R84" s="56">
        <v>2.59</v>
      </c>
      <c r="S84" s="94">
        <v>3661.97</v>
      </c>
      <c r="T84" s="93">
        <v>1374.8</v>
      </c>
      <c r="U84" s="93">
        <v>772.06399999999996</v>
      </c>
      <c r="V84" s="64">
        <v>3.09</v>
      </c>
      <c r="W84" s="64">
        <v>0.56999999999999995</v>
      </c>
      <c r="X84" s="64">
        <v>13.56</v>
      </c>
      <c r="Y84" s="65">
        <v>46305.3</v>
      </c>
      <c r="Z84" s="65">
        <v>6243.08</v>
      </c>
      <c r="AA84" s="71">
        <v>2164</v>
      </c>
      <c r="AB84" s="14">
        <v>0</v>
      </c>
      <c r="AC84" s="14">
        <v>19.63</v>
      </c>
      <c r="AD84" s="14">
        <v>0</v>
      </c>
      <c r="AE84" s="14">
        <v>19.420000000000002</v>
      </c>
      <c r="AF84" s="14">
        <v>0</v>
      </c>
      <c r="AG84" s="14">
        <v>12</v>
      </c>
      <c r="AH84" s="17">
        <v>2398.91</v>
      </c>
      <c r="AI84" s="17">
        <v>2398.91</v>
      </c>
      <c r="AJ84" s="46"/>
      <c r="AK84" s="69">
        <v>587043.18999999994</v>
      </c>
      <c r="AL84" s="69">
        <v>68511.694000000003</v>
      </c>
      <c r="AM84" s="69">
        <v>2011.3620000000001</v>
      </c>
      <c r="AN84" s="69">
        <v>586.03800000000001</v>
      </c>
      <c r="AO84" s="69">
        <v>768.29399999999998</v>
      </c>
      <c r="AP84" s="69">
        <v>7211.2139999999999</v>
      </c>
      <c r="AQ84" s="69">
        <v>202.27699999999999</v>
      </c>
      <c r="AR84" s="47"/>
      <c r="AS84" s="54">
        <v>1546.5119999999999</v>
      </c>
      <c r="AT84" s="54">
        <v>8639.64</v>
      </c>
      <c r="AU84" s="69">
        <f t="shared" si="35"/>
        <v>126.90234229343102</v>
      </c>
      <c r="AV84" s="76">
        <v>3659.7660000000001</v>
      </c>
      <c r="AW84" s="75">
        <v>117844.94500000001</v>
      </c>
      <c r="AX84" s="75">
        <v>21575.31</v>
      </c>
      <c r="AY84" s="75">
        <v>25788.632000000001</v>
      </c>
      <c r="AZ84" s="45"/>
      <c r="BA84" s="74">
        <f t="shared" si="25"/>
        <v>907869337.85327983</v>
      </c>
      <c r="BB84" s="74">
        <f t="shared" si="26"/>
        <v>591916371.95016003</v>
      </c>
      <c r="BC84" s="74">
        <v>255246.549</v>
      </c>
      <c r="BD84" s="74">
        <f t="shared" si="27"/>
        <v>2144761.9471080001</v>
      </c>
      <c r="BE84" s="74">
        <f t="shared" si="28"/>
        <v>90539564.173830003</v>
      </c>
      <c r="BF84" s="74">
        <f t="shared" si="24"/>
        <v>155584177.52634001</v>
      </c>
      <c r="BG84" s="74">
        <f t="shared" si="29"/>
        <v>5216447.1150639998</v>
      </c>
      <c r="BH84" s="46"/>
      <c r="BI84" s="82">
        <v>5.7190000000000003</v>
      </c>
      <c r="BJ84" s="82">
        <v>5.7190000000000003</v>
      </c>
      <c r="BK84" s="46"/>
      <c r="BL84" s="84">
        <v>586889</v>
      </c>
      <c r="BM84" s="84">
        <v>68570</v>
      </c>
      <c r="BN84" s="84">
        <v>2164</v>
      </c>
      <c r="BO84" s="72">
        <v>605</v>
      </c>
      <c r="BP84" s="72">
        <v>775</v>
      </c>
      <c r="BQ84" s="84">
        <v>7240</v>
      </c>
      <c r="BR84" s="72">
        <v>200</v>
      </c>
      <c r="BS84" s="46"/>
      <c r="BT84" s="84">
        <v>1455.5730000000001</v>
      </c>
      <c r="BU84" s="84">
        <v>8462.4040000000005</v>
      </c>
      <c r="BV84" s="73">
        <f t="shared" si="36"/>
        <v>105.88632162661737</v>
      </c>
      <c r="BW84" s="84">
        <v>3628.5450000000001</v>
      </c>
      <c r="BX84" s="84">
        <v>114719.897</v>
      </c>
      <c r="BY84" s="84">
        <v>20431.059000000001</v>
      </c>
      <c r="BZ84" s="84">
        <v>25508.86</v>
      </c>
      <c r="CA84" s="46"/>
      <c r="CB84" s="78">
        <f t="shared" si="37"/>
        <v>854259782.39700007</v>
      </c>
      <c r="CC84" s="78">
        <f t="shared" si="38"/>
        <v>580267042.27999997</v>
      </c>
      <c r="CD84" s="78">
        <v>229138</v>
      </c>
      <c r="CE84" s="78">
        <f t="shared" si="39"/>
        <v>2195269.7250000001</v>
      </c>
      <c r="CF84" s="78">
        <f t="shared" si="40"/>
        <v>88907920.174999997</v>
      </c>
      <c r="CG84" s="78">
        <f t="shared" si="41"/>
        <v>147920867.16</v>
      </c>
      <c r="CH84" s="78">
        <f t="shared" si="42"/>
        <v>5101772</v>
      </c>
      <c r="CI84" s="46"/>
      <c r="CJ84" s="83">
        <v>5.6970000000000001</v>
      </c>
      <c r="CK84" s="87">
        <v>5.6970000000000001</v>
      </c>
    </row>
    <row r="85" spans="1:89" ht="14.1" customHeight="1" x14ac:dyDescent="0.2">
      <c r="A85" s="4">
        <v>2008</v>
      </c>
      <c r="B85" s="4">
        <v>8</v>
      </c>
      <c r="C85" s="57">
        <v>1209.1300000000001</v>
      </c>
      <c r="D85" s="57">
        <v>38.67</v>
      </c>
      <c r="E85" s="57">
        <v>470.18</v>
      </c>
      <c r="F85" s="66">
        <v>80.63</v>
      </c>
      <c r="G85" s="66">
        <v>29.11</v>
      </c>
      <c r="H85" s="70">
        <v>586889</v>
      </c>
      <c r="I85" s="55">
        <v>0</v>
      </c>
      <c r="J85" s="55">
        <v>499</v>
      </c>
      <c r="K85" s="57">
        <v>29.57</v>
      </c>
      <c r="L85" s="59">
        <v>407</v>
      </c>
      <c r="M85" s="61">
        <v>1.2101999999999999</v>
      </c>
      <c r="N85" s="61">
        <v>1.2766999999999999</v>
      </c>
      <c r="O85" s="61">
        <v>1.1226</v>
      </c>
      <c r="P85" s="61">
        <v>1.2055</v>
      </c>
      <c r="Q85" s="62">
        <v>89941.2595</v>
      </c>
      <c r="R85" s="56">
        <v>2.59</v>
      </c>
      <c r="S85" s="94">
        <v>3661.97</v>
      </c>
      <c r="T85" s="93">
        <v>1374.8</v>
      </c>
      <c r="U85" s="93">
        <v>767.40800000000002</v>
      </c>
      <c r="V85" s="64">
        <v>3.09</v>
      </c>
      <c r="W85" s="64">
        <v>0.56999999999999995</v>
      </c>
      <c r="X85" s="64">
        <v>13.56</v>
      </c>
      <c r="Y85" s="65">
        <v>46189.24</v>
      </c>
      <c r="Z85" s="65">
        <v>6259.29</v>
      </c>
      <c r="AA85" s="71">
        <v>2144</v>
      </c>
      <c r="AB85" s="14">
        <v>0</v>
      </c>
      <c r="AC85" s="14">
        <v>18.46</v>
      </c>
      <c r="AD85" s="14">
        <v>0</v>
      </c>
      <c r="AE85" s="14">
        <v>18.38</v>
      </c>
      <c r="AF85" s="14">
        <v>0</v>
      </c>
      <c r="AG85" s="14">
        <v>9</v>
      </c>
      <c r="AH85" s="17">
        <v>2405.08</v>
      </c>
      <c r="AI85" s="17">
        <v>2405.08</v>
      </c>
      <c r="AJ85" s="46"/>
      <c r="AK85" s="69">
        <v>586884.13899999997</v>
      </c>
      <c r="AL85" s="69">
        <v>68541.664999999994</v>
      </c>
      <c r="AM85" s="69">
        <v>1975.3489999999999</v>
      </c>
      <c r="AN85" s="69">
        <v>583.73</v>
      </c>
      <c r="AO85" s="69">
        <v>768.39</v>
      </c>
      <c r="AP85" s="69">
        <v>7215.2179999999998</v>
      </c>
      <c r="AQ85" s="69">
        <v>201.38399999999999</v>
      </c>
      <c r="AR85" s="47"/>
      <c r="AS85" s="54">
        <v>1452.1679999999999</v>
      </c>
      <c r="AT85" s="54">
        <v>8342.9189999999999</v>
      </c>
      <c r="AU85" s="69">
        <f t="shared" si="35"/>
        <v>122.71765444992252</v>
      </c>
      <c r="AV85" s="76">
        <v>3546.8589999999999</v>
      </c>
      <c r="AW85" s="75">
        <v>110581.433</v>
      </c>
      <c r="AX85" s="75">
        <v>21242.11</v>
      </c>
      <c r="AY85" s="75">
        <v>25226.817999999999</v>
      </c>
      <c r="AZ85" s="45"/>
      <c r="BA85" s="74">
        <f t="shared" si="25"/>
        <v>852254366.36335194</v>
      </c>
      <c r="BB85" s="74">
        <f t="shared" si="26"/>
        <v>571837559.22013497</v>
      </c>
      <c r="BC85" s="74">
        <v>242410.196</v>
      </c>
      <c r="BD85" s="74">
        <f t="shared" si="27"/>
        <v>2070408.00407</v>
      </c>
      <c r="BE85" s="74">
        <f t="shared" si="28"/>
        <v>84969667.302870005</v>
      </c>
      <c r="BF85" s="74">
        <f t="shared" si="24"/>
        <v>153266454.42998001</v>
      </c>
      <c r="BG85" s="74">
        <f t="shared" si="29"/>
        <v>5080277.5161119998</v>
      </c>
      <c r="BH85" s="46"/>
      <c r="BI85" s="82">
        <v>5.6929999999999996</v>
      </c>
      <c r="BJ85" s="82">
        <v>5.6929999999999996</v>
      </c>
      <c r="BK85" s="46"/>
      <c r="BL85" s="84">
        <v>586475</v>
      </c>
      <c r="BM85" s="84">
        <v>68645</v>
      </c>
      <c r="BN85" s="84">
        <v>2144</v>
      </c>
      <c r="BO85" s="72">
        <v>608</v>
      </c>
      <c r="BP85" s="72">
        <v>774</v>
      </c>
      <c r="BQ85" s="84">
        <v>7257</v>
      </c>
      <c r="BR85" s="72">
        <v>200</v>
      </c>
      <c r="BS85" s="46"/>
      <c r="BT85" s="84">
        <v>1461.098</v>
      </c>
      <c r="BU85" s="84">
        <v>8546.4830000000002</v>
      </c>
      <c r="BV85" s="73">
        <f t="shared" si="36"/>
        <v>106.87453358208955</v>
      </c>
      <c r="BW85" s="84">
        <v>3606.8539999999998</v>
      </c>
      <c r="BX85" s="84">
        <v>113210.66499999999</v>
      </c>
      <c r="BY85" s="84">
        <v>21464.767</v>
      </c>
      <c r="BZ85" s="84">
        <v>25351</v>
      </c>
      <c r="CA85" s="46"/>
      <c r="CB85" s="78">
        <f t="shared" si="37"/>
        <v>856897449.54999995</v>
      </c>
      <c r="CC85" s="78">
        <f t="shared" si="38"/>
        <v>586673325.53499997</v>
      </c>
      <c r="CD85" s="78">
        <v>229139</v>
      </c>
      <c r="CE85" s="78">
        <f t="shared" si="39"/>
        <v>2192967.2319999998</v>
      </c>
      <c r="CF85" s="78">
        <f t="shared" si="40"/>
        <v>87625054.709999993</v>
      </c>
      <c r="CG85" s="78">
        <f t="shared" si="41"/>
        <v>155769814.11899999</v>
      </c>
      <c r="CH85" s="78">
        <f t="shared" si="42"/>
        <v>5070200</v>
      </c>
      <c r="CI85" s="46"/>
      <c r="CJ85" s="83">
        <v>5.7460000000000004</v>
      </c>
      <c r="CK85" s="87">
        <v>5.7460000000000004</v>
      </c>
    </row>
    <row r="86" spans="1:89" ht="14.1" customHeight="1" x14ac:dyDescent="0.2">
      <c r="A86" s="4">
        <v>2008</v>
      </c>
      <c r="B86" s="4">
        <v>9</v>
      </c>
      <c r="C86" s="57">
        <v>1209.8900000000001</v>
      </c>
      <c r="D86" s="57">
        <v>37.92</v>
      </c>
      <c r="E86" s="57">
        <v>467.22</v>
      </c>
      <c r="F86" s="66">
        <v>80.83</v>
      </c>
      <c r="G86" s="66">
        <v>28.76</v>
      </c>
      <c r="H86" s="70">
        <v>586475</v>
      </c>
      <c r="I86" s="55">
        <v>0</v>
      </c>
      <c r="J86" s="55">
        <v>527</v>
      </c>
      <c r="K86" s="57">
        <v>29.38</v>
      </c>
      <c r="L86" s="59">
        <v>365</v>
      </c>
      <c r="M86" s="61">
        <v>1.2047000000000001</v>
      </c>
      <c r="N86" s="61">
        <v>1.2704</v>
      </c>
      <c r="O86" s="61">
        <v>1.1181000000000001</v>
      </c>
      <c r="P86" s="61">
        <v>1.1992</v>
      </c>
      <c r="Q86" s="62">
        <v>89905.1198</v>
      </c>
      <c r="R86" s="56">
        <v>2.59</v>
      </c>
      <c r="S86" s="94">
        <v>3661.97</v>
      </c>
      <c r="T86" s="93">
        <v>1374.8</v>
      </c>
      <c r="U86" s="93">
        <v>790.97199999999998</v>
      </c>
      <c r="V86" s="64">
        <v>3.09</v>
      </c>
      <c r="W86" s="64">
        <v>0.56999999999999995</v>
      </c>
      <c r="X86" s="64">
        <v>13.56</v>
      </c>
      <c r="Y86" s="65">
        <v>46098.18</v>
      </c>
      <c r="Z86" s="65">
        <v>6279.67</v>
      </c>
      <c r="AA86" s="71">
        <v>2118</v>
      </c>
      <c r="AB86" s="14">
        <v>0</v>
      </c>
      <c r="AC86" s="14">
        <v>19.63</v>
      </c>
      <c r="AD86" s="14">
        <v>0</v>
      </c>
      <c r="AE86" s="14">
        <v>17.88</v>
      </c>
      <c r="AF86" s="14">
        <v>0</v>
      </c>
      <c r="AG86" s="14">
        <v>8</v>
      </c>
      <c r="AH86" s="17">
        <v>2383.0500000000002</v>
      </c>
      <c r="AI86" s="17">
        <v>0</v>
      </c>
      <c r="AJ86" s="46"/>
      <c r="AK86" s="69">
        <v>586626.451</v>
      </c>
      <c r="AL86" s="69">
        <v>68702.100999999995</v>
      </c>
      <c r="AM86" s="69">
        <v>1938.1479999999999</v>
      </c>
      <c r="AN86" s="69">
        <v>581.447</v>
      </c>
      <c r="AO86" s="69">
        <v>767.74900000000002</v>
      </c>
      <c r="AP86" s="69">
        <v>7219.2219999999998</v>
      </c>
      <c r="AQ86" s="69">
        <v>201.411</v>
      </c>
      <c r="AR86" s="47"/>
      <c r="AS86" s="54">
        <v>1518.374</v>
      </c>
      <c r="AT86" s="54">
        <v>8431.7309999999998</v>
      </c>
      <c r="AU86" s="69">
        <f t="shared" si="35"/>
        <v>128.34856780803116</v>
      </c>
      <c r="AV86" s="76">
        <v>3628.8049999999998</v>
      </c>
      <c r="AW86" s="75">
        <v>113632.318</v>
      </c>
      <c r="AX86" s="75">
        <v>22819.531999999999</v>
      </c>
      <c r="AY86" s="75">
        <v>25327.761999999999</v>
      </c>
      <c r="AZ86" s="45"/>
      <c r="BA86" s="74">
        <f t="shared" si="25"/>
        <v>890718350.91067398</v>
      </c>
      <c r="BB86" s="74">
        <f t="shared" si="26"/>
        <v>579277634.76683092</v>
      </c>
      <c r="BC86" s="74">
        <v>248758.52</v>
      </c>
      <c r="BD86" s="74">
        <f t="shared" si="27"/>
        <v>2109957.7808349999</v>
      </c>
      <c r="BE86" s="74">
        <f t="shared" si="28"/>
        <v>87241098.512181997</v>
      </c>
      <c r="BF86" s="74">
        <f t="shared" si="24"/>
        <v>164739267.44410399</v>
      </c>
      <c r="BG86" s="74">
        <f t="shared" si="29"/>
        <v>5101289.8721819995</v>
      </c>
      <c r="BH86" s="46"/>
      <c r="BI86" s="82">
        <v>5.5549999999999997</v>
      </c>
      <c r="BJ86" s="82">
        <v>5.5549999999999997</v>
      </c>
      <c r="BK86" s="46"/>
      <c r="BL86" s="84">
        <v>586117</v>
      </c>
      <c r="BM86" s="84">
        <v>68701</v>
      </c>
      <c r="BN86" s="84">
        <v>2118</v>
      </c>
      <c r="BO86" s="72">
        <v>606</v>
      </c>
      <c r="BP86" s="72">
        <v>772</v>
      </c>
      <c r="BQ86" s="84">
        <v>7284</v>
      </c>
      <c r="BR86" s="72">
        <v>200</v>
      </c>
      <c r="BS86" s="46"/>
      <c r="BT86" s="84">
        <v>1582.693</v>
      </c>
      <c r="BU86" s="84">
        <v>8971.4169999999995</v>
      </c>
      <c r="BV86" s="73">
        <f t="shared" si="36"/>
        <v>108.18696883852691</v>
      </c>
      <c r="BW86" s="84">
        <v>3783.4079999999999</v>
      </c>
      <c r="BX86" s="84">
        <v>114504.329</v>
      </c>
      <c r="BY86" s="84">
        <v>24071.035</v>
      </c>
      <c r="BZ86" s="84">
        <v>26398.764999999999</v>
      </c>
      <c r="CA86" s="46"/>
      <c r="CB86" s="78">
        <f t="shared" si="37"/>
        <v>927643273.08099997</v>
      </c>
      <c r="CC86" s="78">
        <f t="shared" si="38"/>
        <v>616345319.31699991</v>
      </c>
      <c r="CD86" s="78">
        <v>229140</v>
      </c>
      <c r="CE86" s="78">
        <f t="shared" si="39"/>
        <v>2292745.2480000001</v>
      </c>
      <c r="CF86" s="78">
        <f t="shared" si="40"/>
        <v>88397341.988000005</v>
      </c>
      <c r="CG86" s="78">
        <f t="shared" si="41"/>
        <v>175333418.94</v>
      </c>
      <c r="CH86" s="78">
        <f t="shared" si="42"/>
        <v>5279753</v>
      </c>
      <c r="CI86" s="46"/>
      <c r="CJ86" s="83">
        <v>5.5449999999999999</v>
      </c>
      <c r="CK86" s="87">
        <v>5.5449999999999999</v>
      </c>
    </row>
    <row r="87" spans="1:89" ht="14.1" customHeight="1" x14ac:dyDescent="0.2">
      <c r="A87" s="4">
        <v>2008</v>
      </c>
      <c r="B87" s="4">
        <v>10</v>
      </c>
      <c r="C87" s="57">
        <v>1210.6500000000001</v>
      </c>
      <c r="D87" s="57">
        <v>37.14</v>
      </c>
      <c r="E87" s="57">
        <v>464.28</v>
      </c>
      <c r="F87" s="66">
        <v>81.040000000000006</v>
      </c>
      <c r="G87" s="66">
        <v>28.39</v>
      </c>
      <c r="H87" s="70">
        <v>586117</v>
      </c>
      <c r="I87" s="55">
        <v>0</v>
      </c>
      <c r="J87" s="55">
        <v>441</v>
      </c>
      <c r="K87" s="57">
        <v>29.38</v>
      </c>
      <c r="L87" s="59">
        <v>356</v>
      </c>
      <c r="M87" s="61">
        <v>1.2002999999999999</v>
      </c>
      <c r="N87" s="61">
        <v>1.2661</v>
      </c>
      <c r="O87" s="61">
        <v>1.1138999999999999</v>
      </c>
      <c r="P87" s="61">
        <v>1.1943999999999999</v>
      </c>
      <c r="Q87" s="62">
        <v>90067.119000000006</v>
      </c>
      <c r="R87" s="56">
        <v>2.59</v>
      </c>
      <c r="S87" s="94">
        <v>3661.97</v>
      </c>
      <c r="T87" s="93">
        <v>1374.8</v>
      </c>
      <c r="U87" s="93">
        <v>821.66700000000003</v>
      </c>
      <c r="V87" s="64">
        <v>3.09</v>
      </c>
      <c r="W87" s="64">
        <v>0.56999999999999995</v>
      </c>
      <c r="X87" s="64">
        <v>13.56</v>
      </c>
      <c r="Y87" s="65">
        <v>46028.24</v>
      </c>
      <c r="Z87" s="65">
        <v>6303.55</v>
      </c>
      <c r="AA87" s="71">
        <v>2044</v>
      </c>
      <c r="AB87" s="14">
        <v>0</v>
      </c>
      <c r="AC87" s="14">
        <v>13.79</v>
      </c>
      <c r="AD87" s="14">
        <v>0</v>
      </c>
      <c r="AE87" s="14">
        <v>14.96</v>
      </c>
      <c r="AF87" s="14">
        <v>0</v>
      </c>
      <c r="AG87" s="14">
        <v>3</v>
      </c>
      <c r="AH87" s="17">
        <v>2382.34</v>
      </c>
      <c r="AI87" s="17">
        <v>0</v>
      </c>
      <c r="AJ87" s="46"/>
      <c r="AK87" s="69">
        <v>586362.30099999998</v>
      </c>
      <c r="AL87" s="69">
        <v>68583.713000000003</v>
      </c>
      <c r="AM87" s="69">
        <v>1899.6590000000001</v>
      </c>
      <c r="AN87" s="69">
        <v>579.17899999999997</v>
      </c>
      <c r="AO87" s="69">
        <v>766.95500000000004</v>
      </c>
      <c r="AP87" s="69">
        <v>7474.393</v>
      </c>
      <c r="AQ87" s="69">
        <v>201.42500000000001</v>
      </c>
      <c r="AR87" s="47"/>
      <c r="AS87" s="54">
        <v>1308.643</v>
      </c>
      <c r="AT87" s="54">
        <v>8077.348</v>
      </c>
      <c r="AU87" s="69">
        <f t="shared" si="35"/>
        <v>124.29663481709085</v>
      </c>
      <c r="AV87" s="76">
        <v>3562.0439999999999</v>
      </c>
      <c r="AW87" s="75">
        <v>110060.924</v>
      </c>
      <c r="AX87" s="75">
        <v>20606.358</v>
      </c>
      <c r="AY87" s="75">
        <v>26236.639999999999</v>
      </c>
      <c r="AZ87" s="45"/>
      <c r="BA87" s="74">
        <f t="shared" si="25"/>
        <v>767338920.66754293</v>
      </c>
      <c r="BB87" s="74">
        <f t="shared" si="26"/>
        <v>553974517.03312397</v>
      </c>
      <c r="BC87" s="74">
        <v>236121.22099999999</v>
      </c>
      <c r="BD87" s="74">
        <f t="shared" si="27"/>
        <v>2063061.0818759999</v>
      </c>
      <c r="BE87" s="74">
        <f t="shared" si="28"/>
        <v>84411775.96642001</v>
      </c>
      <c r="BF87" s="74">
        <f t="shared" si="24"/>
        <v>154020017.99069402</v>
      </c>
      <c r="BG87" s="74">
        <f t="shared" si="29"/>
        <v>5284715.2120000003</v>
      </c>
      <c r="BH87" s="46"/>
      <c r="BI87" s="82">
        <v>4.9450000000000003</v>
      </c>
      <c r="BJ87" s="82">
        <v>4.9450000000000003</v>
      </c>
      <c r="BK87" s="46"/>
      <c r="BL87" s="84">
        <v>586286</v>
      </c>
      <c r="BM87" s="84">
        <v>68703</v>
      </c>
      <c r="BN87" s="84">
        <v>2044</v>
      </c>
      <c r="BO87" s="72">
        <v>605</v>
      </c>
      <c r="BP87" s="72">
        <v>768</v>
      </c>
      <c r="BQ87" s="84">
        <v>7442</v>
      </c>
      <c r="BR87" s="72">
        <v>201</v>
      </c>
      <c r="BS87" s="46"/>
      <c r="BT87" s="84">
        <v>1322.0640000000001</v>
      </c>
      <c r="BU87" s="84">
        <v>8139.0140000000001</v>
      </c>
      <c r="BV87" s="73">
        <f t="shared" si="36"/>
        <v>112.10420743639922</v>
      </c>
      <c r="BW87" s="84">
        <v>3565.8989999999999</v>
      </c>
      <c r="BX87" s="84">
        <v>106759.224</v>
      </c>
      <c r="BY87" s="84">
        <v>21593.027999999998</v>
      </c>
      <c r="BZ87" s="84">
        <v>26298.546999999999</v>
      </c>
      <c r="CA87" s="46"/>
      <c r="CB87" s="78">
        <f t="shared" si="37"/>
        <v>775107614.30400002</v>
      </c>
      <c r="CC87" s="78">
        <f t="shared" si="38"/>
        <v>559174678.84200001</v>
      </c>
      <c r="CD87" s="78">
        <v>229141</v>
      </c>
      <c r="CE87" s="78">
        <f t="shared" si="39"/>
        <v>2157368.895</v>
      </c>
      <c r="CF87" s="78">
        <f t="shared" si="40"/>
        <v>81991084.032000005</v>
      </c>
      <c r="CG87" s="78">
        <f t="shared" si="41"/>
        <v>160695314.37599999</v>
      </c>
      <c r="CH87" s="78">
        <f t="shared" si="42"/>
        <v>5286007.9469999997</v>
      </c>
      <c r="CI87" s="46"/>
      <c r="CJ87" s="83">
        <v>4.9589999999999996</v>
      </c>
      <c r="CK87" s="87">
        <v>4.9589999999999996</v>
      </c>
    </row>
    <row r="88" spans="1:89" ht="14.1" customHeight="1" x14ac:dyDescent="0.2">
      <c r="A88" s="4">
        <v>2008</v>
      </c>
      <c r="B88" s="4">
        <v>11</v>
      </c>
      <c r="C88" s="57">
        <v>1211.4100000000001</v>
      </c>
      <c r="D88" s="57">
        <v>36.35</v>
      </c>
      <c r="E88" s="57">
        <v>461.39</v>
      </c>
      <c r="F88" s="66">
        <v>81.27</v>
      </c>
      <c r="G88" s="66">
        <v>28.01</v>
      </c>
      <c r="H88" s="70">
        <v>586286</v>
      </c>
      <c r="I88" s="55">
        <v>31</v>
      </c>
      <c r="J88" s="55">
        <v>232</v>
      </c>
      <c r="K88" s="57">
        <v>29.57</v>
      </c>
      <c r="L88" s="59">
        <v>323</v>
      </c>
      <c r="M88" s="61">
        <v>1.1966000000000001</v>
      </c>
      <c r="N88" s="61">
        <v>1.2629999999999999</v>
      </c>
      <c r="O88" s="61">
        <v>1.1108</v>
      </c>
      <c r="P88" s="61">
        <v>1.1908000000000001</v>
      </c>
      <c r="Q88" s="62">
        <v>90132.338099999994</v>
      </c>
      <c r="R88" s="56">
        <v>2.59</v>
      </c>
      <c r="S88" s="94">
        <v>3661.97</v>
      </c>
      <c r="T88" s="93">
        <v>1374.8</v>
      </c>
      <c r="U88" s="93">
        <v>851.63800000000003</v>
      </c>
      <c r="V88" s="64">
        <v>3.09</v>
      </c>
      <c r="W88" s="64">
        <v>0.56999999999999995</v>
      </c>
      <c r="X88" s="64">
        <v>13.56</v>
      </c>
      <c r="Y88" s="65">
        <v>45977.19</v>
      </c>
      <c r="Z88" s="65">
        <v>6329.96</v>
      </c>
      <c r="AA88" s="71">
        <v>1984</v>
      </c>
      <c r="AB88" s="14">
        <v>0</v>
      </c>
      <c r="AC88" s="14">
        <v>13.42</v>
      </c>
      <c r="AD88" s="14">
        <v>0</v>
      </c>
      <c r="AE88" s="14">
        <v>11.71</v>
      </c>
      <c r="AF88" s="14">
        <v>0</v>
      </c>
      <c r="AG88" s="14">
        <v>4</v>
      </c>
      <c r="AH88" s="17">
        <v>2377.0700000000002</v>
      </c>
      <c r="AI88" s="17">
        <v>0</v>
      </c>
      <c r="AJ88" s="46"/>
      <c r="AK88" s="69">
        <v>587240.304</v>
      </c>
      <c r="AL88" s="69">
        <v>68739.876999999993</v>
      </c>
      <c r="AM88" s="69">
        <v>1860.229</v>
      </c>
      <c r="AN88" s="69">
        <v>640.33600000000001</v>
      </c>
      <c r="AO88" s="69">
        <v>765.08100000000002</v>
      </c>
      <c r="AP88" s="69">
        <v>7478.3969999999999</v>
      </c>
      <c r="AQ88" s="69">
        <v>202.39400000000001</v>
      </c>
      <c r="AR88" s="47"/>
      <c r="AS88" s="54">
        <v>1036.9590000000001</v>
      </c>
      <c r="AT88" s="54">
        <v>7283.0870000000004</v>
      </c>
      <c r="AU88" s="69">
        <f t="shared" si="35"/>
        <v>101.63302636395842</v>
      </c>
      <c r="AV88" s="76">
        <v>2641.7170000000001</v>
      </c>
      <c r="AW88" s="75">
        <v>102084.539</v>
      </c>
      <c r="AX88" s="75">
        <v>19013.635999999999</v>
      </c>
      <c r="AY88" s="75">
        <v>26264.404999999999</v>
      </c>
      <c r="AZ88" s="45"/>
      <c r="BA88" s="74">
        <f t="shared" si="25"/>
        <v>608944118.39553607</v>
      </c>
      <c r="BB88" s="74">
        <f t="shared" si="26"/>
        <v>500638504.56029898</v>
      </c>
      <c r="BC88" s="74">
        <v>189060.70300000001</v>
      </c>
      <c r="BD88" s="74">
        <f t="shared" si="27"/>
        <v>1691586.496912</v>
      </c>
      <c r="BE88" s="74">
        <f t="shared" si="28"/>
        <v>78102941.182659</v>
      </c>
      <c r="BF88" s="74">
        <f t="shared" si="24"/>
        <v>142191518.42149198</v>
      </c>
      <c r="BG88" s="74">
        <f t="shared" si="29"/>
        <v>5315757.9855699996</v>
      </c>
      <c r="BH88" s="46"/>
      <c r="BI88" s="82">
        <v>4.4139999999999997</v>
      </c>
      <c r="BJ88" s="82">
        <v>4.4139999999999997</v>
      </c>
      <c r="BK88" s="46"/>
      <c r="BL88" s="84">
        <v>586915</v>
      </c>
      <c r="BM88" s="84">
        <v>68736</v>
      </c>
      <c r="BN88" s="84">
        <v>1984</v>
      </c>
      <c r="BO88" s="72">
        <v>616</v>
      </c>
      <c r="BP88" s="72">
        <v>762</v>
      </c>
      <c r="BQ88" s="84">
        <v>7426</v>
      </c>
      <c r="BR88" s="72">
        <v>210</v>
      </c>
      <c r="BS88" s="46"/>
      <c r="BT88" s="84">
        <v>986.96199999999999</v>
      </c>
      <c r="BU88" s="84">
        <v>7152.585</v>
      </c>
      <c r="BV88" s="73">
        <f t="shared" si="36"/>
        <v>115.49495967741936</v>
      </c>
      <c r="BW88" s="84">
        <v>2921.7310000000002</v>
      </c>
      <c r="BX88" s="84">
        <v>97601.135999999999</v>
      </c>
      <c r="BY88" s="84">
        <v>19774.904999999999</v>
      </c>
      <c r="BZ88" s="84">
        <v>25768.233</v>
      </c>
      <c r="CA88" s="46"/>
      <c r="CB88" s="78">
        <f t="shared" si="37"/>
        <v>579262802.23000002</v>
      </c>
      <c r="CC88" s="78">
        <f t="shared" si="38"/>
        <v>491640082.56</v>
      </c>
      <c r="CD88" s="78">
        <v>229142</v>
      </c>
      <c r="CE88" s="78">
        <f t="shared" si="39"/>
        <v>1799786.2960000001</v>
      </c>
      <c r="CF88" s="78">
        <f t="shared" si="40"/>
        <v>74372065.631999999</v>
      </c>
      <c r="CG88" s="78">
        <f t="shared" si="41"/>
        <v>146848444.53</v>
      </c>
      <c r="CH88" s="78">
        <f t="shared" si="42"/>
        <v>5411328.9299999997</v>
      </c>
      <c r="CI88" s="46"/>
      <c r="CJ88" s="83">
        <v>4.2809999999999997</v>
      </c>
      <c r="CK88" s="87">
        <v>4.2809999999999997</v>
      </c>
    </row>
    <row r="89" spans="1:89" ht="14.1" customHeight="1" x14ac:dyDescent="0.2">
      <c r="A89" s="4">
        <v>2008</v>
      </c>
      <c r="B89" s="4">
        <v>12</v>
      </c>
      <c r="C89" s="57">
        <v>1212.17</v>
      </c>
      <c r="D89" s="57">
        <v>35.54</v>
      </c>
      <c r="E89" s="57">
        <v>458.61</v>
      </c>
      <c r="F89" s="66">
        <v>81.510000000000005</v>
      </c>
      <c r="G89" s="66">
        <v>27.62</v>
      </c>
      <c r="H89" s="70">
        <v>586915</v>
      </c>
      <c r="I89" s="55">
        <v>115</v>
      </c>
      <c r="J89" s="55">
        <v>76</v>
      </c>
      <c r="K89" s="57">
        <v>32.33</v>
      </c>
      <c r="L89" s="59">
        <v>318</v>
      </c>
      <c r="M89" s="61">
        <v>1.1956</v>
      </c>
      <c r="N89" s="61">
        <v>1.2632000000000001</v>
      </c>
      <c r="O89" s="61">
        <v>1.1103000000000001</v>
      </c>
      <c r="P89" s="61">
        <v>1.1894</v>
      </c>
      <c r="Q89" s="62">
        <v>89882.648199999996</v>
      </c>
      <c r="R89" s="56">
        <v>2.59</v>
      </c>
      <c r="S89" s="94">
        <v>3661.97</v>
      </c>
      <c r="T89" s="93">
        <v>1374.8</v>
      </c>
      <c r="U89" s="93">
        <v>886.64099999999996</v>
      </c>
      <c r="V89" s="64">
        <v>3.09</v>
      </c>
      <c r="W89" s="64">
        <v>0.56999999999999995</v>
      </c>
      <c r="X89" s="64">
        <v>13.56</v>
      </c>
      <c r="Y89" s="65">
        <v>45943.24</v>
      </c>
      <c r="Z89" s="65">
        <v>6358</v>
      </c>
      <c r="AA89" s="71">
        <v>1851</v>
      </c>
      <c r="AB89" s="14">
        <v>9.58</v>
      </c>
      <c r="AC89" s="14">
        <v>0</v>
      </c>
      <c r="AD89" s="14">
        <v>10.96</v>
      </c>
      <c r="AE89" s="14">
        <v>0</v>
      </c>
      <c r="AF89" s="14">
        <v>6</v>
      </c>
      <c r="AG89" s="14">
        <v>0</v>
      </c>
      <c r="AH89" s="17">
        <v>2353.14</v>
      </c>
      <c r="AI89" s="17">
        <v>0</v>
      </c>
      <c r="AJ89" s="46"/>
      <c r="AK89" s="69">
        <v>587314.87399999995</v>
      </c>
      <c r="AL89" s="69">
        <v>68721.619000000006</v>
      </c>
      <c r="AM89" s="69">
        <v>1820.3030000000001</v>
      </c>
      <c r="AN89" s="69">
        <v>638.18700000000001</v>
      </c>
      <c r="AO89" s="69">
        <v>742.80799999999999</v>
      </c>
      <c r="AP89" s="69">
        <v>7482.4009999999998</v>
      </c>
      <c r="AQ89" s="69">
        <v>210.78700000000001</v>
      </c>
      <c r="AR89" s="47"/>
      <c r="AS89" s="54">
        <v>1044.3530000000001</v>
      </c>
      <c r="AT89" s="54">
        <v>7112.3940000000002</v>
      </c>
      <c r="AU89" s="69">
        <f t="shared" si="35"/>
        <v>91.33828269249679</v>
      </c>
      <c r="AV89" s="76">
        <v>2592.5450000000001</v>
      </c>
      <c r="AW89" s="75">
        <v>98367.835999999996</v>
      </c>
      <c r="AX89" s="75">
        <v>18859.987000000001</v>
      </c>
      <c r="AY89" s="75">
        <v>26253.008999999998</v>
      </c>
      <c r="AZ89" s="45"/>
      <c r="BA89" s="74">
        <f t="shared" si="25"/>
        <v>613364050.60652196</v>
      </c>
      <c r="BB89" s="74">
        <f t="shared" si="26"/>
        <v>488775230.64588606</v>
      </c>
      <c r="BC89" s="74">
        <v>166263.35</v>
      </c>
      <c r="BD89" s="74">
        <f t="shared" si="27"/>
        <v>1654528.5159150001</v>
      </c>
      <c r="BE89" s="74">
        <f t="shared" si="28"/>
        <v>73068415.523488</v>
      </c>
      <c r="BF89" s="74">
        <f t="shared" si="24"/>
        <v>141117985.58878702</v>
      </c>
      <c r="BG89" s="74">
        <f t="shared" si="29"/>
        <v>5533793.0080829998</v>
      </c>
      <c r="BH89" s="46"/>
      <c r="BI89" s="82">
        <v>4.2869999999999999</v>
      </c>
      <c r="BJ89" s="82">
        <v>4.2869999999999999</v>
      </c>
      <c r="BK89" s="46"/>
      <c r="BL89" s="84">
        <v>586611</v>
      </c>
      <c r="BM89" s="84">
        <v>68671</v>
      </c>
      <c r="BN89" s="84">
        <v>1851</v>
      </c>
      <c r="BO89" s="72">
        <v>621</v>
      </c>
      <c r="BP89" s="72">
        <v>752</v>
      </c>
      <c r="BQ89" s="84">
        <v>7459</v>
      </c>
      <c r="BR89" s="72">
        <v>219</v>
      </c>
      <c r="BS89" s="46"/>
      <c r="BT89" s="84">
        <v>1059.9269999999999</v>
      </c>
      <c r="BU89" s="84">
        <v>6898.4629999999997</v>
      </c>
      <c r="BV89" s="73">
        <f t="shared" si="36"/>
        <v>123.79416531604538</v>
      </c>
      <c r="BW89" s="84">
        <v>2638.29</v>
      </c>
      <c r="BX89" s="84">
        <v>101444.90300000001</v>
      </c>
      <c r="BY89" s="84">
        <v>18602.857</v>
      </c>
      <c r="BZ89" s="84">
        <v>25068.753000000001</v>
      </c>
      <c r="CA89" s="46"/>
      <c r="CB89" s="78">
        <f t="shared" si="37"/>
        <v>621764837.39699996</v>
      </c>
      <c r="CC89" s="78">
        <f t="shared" si="38"/>
        <v>473724352.67299998</v>
      </c>
      <c r="CD89" s="78">
        <v>229143</v>
      </c>
      <c r="CE89" s="78">
        <f t="shared" si="39"/>
        <v>1638378.09</v>
      </c>
      <c r="CF89" s="78">
        <f t="shared" si="40"/>
        <v>76286567.056000009</v>
      </c>
      <c r="CG89" s="78">
        <f t="shared" si="41"/>
        <v>138758710.36300001</v>
      </c>
      <c r="CH89" s="78">
        <f t="shared" si="42"/>
        <v>5490056.9070000006</v>
      </c>
      <c r="CI89" s="46"/>
      <c r="CJ89" s="83">
        <v>4.5330000000000004</v>
      </c>
      <c r="CK89" s="87">
        <v>4.5330000000000004</v>
      </c>
    </row>
    <row r="90" spans="1:89" ht="14.1" customHeight="1" x14ac:dyDescent="0.2">
      <c r="A90" s="4">
        <v>2009</v>
      </c>
      <c r="B90" s="4">
        <v>1</v>
      </c>
      <c r="C90" s="57">
        <v>1212.93</v>
      </c>
      <c r="D90" s="57">
        <v>34.72</v>
      </c>
      <c r="E90" s="57">
        <v>455.91</v>
      </c>
      <c r="F90" s="66">
        <v>81.75</v>
      </c>
      <c r="G90" s="66">
        <v>27.22</v>
      </c>
      <c r="H90" s="70">
        <v>586611</v>
      </c>
      <c r="I90" s="55">
        <v>80</v>
      </c>
      <c r="J90" s="55">
        <v>93</v>
      </c>
      <c r="K90" s="57">
        <v>31.57</v>
      </c>
      <c r="L90" s="59">
        <v>326</v>
      </c>
      <c r="M90" s="61">
        <v>1.1962999999999999</v>
      </c>
      <c r="N90" s="61">
        <v>1.2638</v>
      </c>
      <c r="O90" s="61">
        <v>1.1096999999999999</v>
      </c>
      <c r="P90" s="61">
        <v>1.1893</v>
      </c>
      <c r="Q90" s="62">
        <v>89358.106400000004</v>
      </c>
      <c r="R90" s="56">
        <v>2.59</v>
      </c>
      <c r="S90" s="94">
        <v>3604.22</v>
      </c>
      <c r="T90" s="93">
        <v>1352.69</v>
      </c>
      <c r="U90" s="93">
        <v>898.35900000000004</v>
      </c>
      <c r="V90" s="64">
        <v>3.05</v>
      </c>
      <c r="W90" s="64">
        <v>0.56000000000000005</v>
      </c>
      <c r="X90" s="64">
        <v>13.38</v>
      </c>
      <c r="Y90" s="65">
        <v>45924.09</v>
      </c>
      <c r="Z90" s="65">
        <v>6387.18</v>
      </c>
      <c r="AA90" s="71">
        <v>1713</v>
      </c>
      <c r="AB90" s="14">
        <v>19.38</v>
      </c>
      <c r="AC90" s="14">
        <v>0</v>
      </c>
      <c r="AD90" s="14">
        <v>22.58</v>
      </c>
      <c r="AE90" s="14">
        <v>0</v>
      </c>
      <c r="AF90" s="14">
        <v>15</v>
      </c>
      <c r="AG90" s="14">
        <v>0</v>
      </c>
      <c r="AH90" s="17">
        <v>2364.7600000000002</v>
      </c>
      <c r="AI90" s="17">
        <v>0</v>
      </c>
      <c r="AJ90" s="46"/>
      <c r="AK90" s="69">
        <v>587228.60199999996</v>
      </c>
      <c r="AL90" s="69">
        <v>68563.429999999993</v>
      </c>
      <c r="AM90" s="69">
        <v>1779.684</v>
      </c>
      <c r="AN90" s="69">
        <v>636.10699999999997</v>
      </c>
      <c r="AO90" s="69">
        <v>749.98299999999995</v>
      </c>
      <c r="AP90" s="69">
        <v>7486.4049999999997</v>
      </c>
      <c r="AQ90" s="69">
        <v>224.58199999999999</v>
      </c>
      <c r="AR90" s="47"/>
      <c r="AS90" s="54">
        <v>1032.7650000000001</v>
      </c>
      <c r="AT90" s="54">
        <v>6975.0410000000002</v>
      </c>
      <c r="AU90" s="69">
        <f t="shared" si="35"/>
        <v>86.607284776398501</v>
      </c>
      <c r="AV90" s="76">
        <v>2539.56</v>
      </c>
      <c r="AW90" s="75">
        <v>101684.93700000001</v>
      </c>
      <c r="AX90" s="75">
        <v>17420.141</v>
      </c>
      <c r="AY90" s="75">
        <v>32592.909</v>
      </c>
      <c r="AZ90" s="45"/>
      <c r="BA90" s="74">
        <f t="shared" si="25"/>
        <v>606469147.14453006</v>
      </c>
      <c r="BB90" s="74">
        <f t="shared" si="26"/>
        <v>478232735.35062999</v>
      </c>
      <c r="BC90" s="74">
        <v>154133.59899999999</v>
      </c>
      <c r="BD90" s="74">
        <f t="shared" si="27"/>
        <v>1615431.8929199998</v>
      </c>
      <c r="BE90" s="74">
        <f t="shared" si="28"/>
        <v>76261974.106070995</v>
      </c>
      <c r="BF90" s="74">
        <f t="shared" si="24"/>
        <v>130414230.68310499</v>
      </c>
      <c r="BG90" s="74">
        <f t="shared" si="29"/>
        <v>7319780.6890380001</v>
      </c>
      <c r="BH90" s="46"/>
      <c r="BI90" s="82">
        <v>5.694</v>
      </c>
      <c r="BJ90" s="82">
        <v>5.694</v>
      </c>
      <c r="BK90" s="46"/>
      <c r="BL90" s="84">
        <v>587243</v>
      </c>
      <c r="BM90" s="84">
        <v>68663</v>
      </c>
      <c r="BN90" s="84">
        <v>1713</v>
      </c>
      <c r="BO90" s="72">
        <v>630</v>
      </c>
      <c r="BP90" s="72">
        <v>747</v>
      </c>
      <c r="BQ90" s="84">
        <v>7472</v>
      </c>
      <c r="BR90" s="72">
        <v>224</v>
      </c>
      <c r="BS90" s="46"/>
      <c r="BT90" s="84">
        <v>1097.412</v>
      </c>
      <c r="BU90" s="84">
        <v>7151.5770000000002</v>
      </c>
      <c r="BV90" s="73">
        <f t="shared" si="36"/>
        <v>133.76765907764155</v>
      </c>
      <c r="BW90" s="84">
        <v>2710.317</v>
      </c>
      <c r="BX90" s="84">
        <v>109436.273</v>
      </c>
      <c r="BY90" s="84">
        <v>17781.725999999999</v>
      </c>
      <c r="BZ90" s="84">
        <v>32541.594000000001</v>
      </c>
      <c r="CA90" s="46"/>
      <c r="CB90" s="78">
        <f t="shared" si="37"/>
        <v>644447515.11600006</v>
      </c>
      <c r="CC90" s="78">
        <f t="shared" si="38"/>
        <v>491048731.551</v>
      </c>
      <c r="CD90" s="78">
        <v>229144</v>
      </c>
      <c r="CE90" s="78">
        <f t="shared" si="39"/>
        <v>1707499.71</v>
      </c>
      <c r="CF90" s="78">
        <f t="shared" si="40"/>
        <v>81748895.930999994</v>
      </c>
      <c r="CG90" s="78">
        <f t="shared" si="41"/>
        <v>132865056.67199999</v>
      </c>
      <c r="CH90" s="78">
        <f t="shared" si="42"/>
        <v>7289317.0559999999</v>
      </c>
      <c r="CI90" s="46"/>
      <c r="CJ90" s="83">
        <v>5.899</v>
      </c>
      <c r="CK90" s="87">
        <v>5.899</v>
      </c>
    </row>
    <row r="91" spans="1:89" ht="14.1" customHeight="1" x14ac:dyDescent="0.2">
      <c r="A91" s="4">
        <v>2009</v>
      </c>
      <c r="B91" s="4">
        <v>2</v>
      </c>
      <c r="C91" s="57">
        <v>1213.69</v>
      </c>
      <c r="D91" s="57">
        <v>33.950000000000003</v>
      </c>
      <c r="E91" s="57">
        <v>453.5</v>
      </c>
      <c r="F91" s="66">
        <v>81.98</v>
      </c>
      <c r="G91" s="66">
        <v>26.85</v>
      </c>
      <c r="H91" s="70">
        <v>587243</v>
      </c>
      <c r="I91" s="55">
        <v>196</v>
      </c>
      <c r="J91" s="55">
        <v>36</v>
      </c>
      <c r="K91" s="57">
        <v>29.38</v>
      </c>
      <c r="L91" s="59">
        <v>314</v>
      </c>
      <c r="M91" s="61">
        <v>1.2146999999999999</v>
      </c>
      <c r="N91" s="61">
        <v>1.2882</v>
      </c>
      <c r="O91" s="61">
        <v>1.1241000000000001</v>
      </c>
      <c r="P91" s="61">
        <v>1.2085999999999999</v>
      </c>
      <c r="Q91" s="62">
        <v>88735.587700000004</v>
      </c>
      <c r="R91" s="56">
        <v>2.59</v>
      </c>
      <c r="S91" s="94">
        <v>3604.22</v>
      </c>
      <c r="T91" s="93">
        <v>1352.69</v>
      </c>
      <c r="U91" s="93">
        <v>883.58900000000006</v>
      </c>
      <c r="V91" s="64">
        <v>3.05</v>
      </c>
      <c r="W91" s="64">
        <v>0.56000000000000005</v>
      </c>
      <c r="X91" s="64">
        <v>13.38</v>
      </c>
      <c r="Y91" s="65">
        <v>45918.27</v>
      </c>
      <c r="Z91" s="65">
        <v>6414.73</v>
      </c>
      <c r="AA91" s="71">
        <v>1636</v>
      </c>
      <c r="AB91" s="14">
        <v>15.67</v>
      </c>
      <c r="AC91" s="14">
        <v>0</v>
      </c>
      <c r="AD91" s="14">
        <v>23.54</v>
      </c>
      <c r="AE91" s="14">
        <v>0</v>
      </c>
      <c r="AF91" s="14">
        <v>12</v>
      </c>
      <c r="AG91" s="14">
        <v>0</v>
      </c>
      <c r="AH91" s="17">
        <v>2354.86</v>
      </c>
      <c r="AI91" s="17">
        <v>0</v>
      </c>
      <c r="AJ91" s="46"/>
      <c r="AK91" s="69">
        <v>588274.38500000001</v>
      </c>
      <c r="AL91" s="69">
        <v>68730.097999999998</v>
      </c>
      <c r="AM91" s="69">
        <v>1741.3440000000001</v>
      </c>
      <c r="AN91" s="69">
        <v>634.25</v>
      </c>
      <c r="AO91" s="69">
        <v>742.86500000000001</v>
      </c>
      <c r="AP91" s="69">
        <v>7490.4089999999997</v>
      </c>
      <c r="AQ91" s="69">
        <v>224.25700000000001</v>
      </c>
      <c r="AR91" s="47"/>
      <c r="AS91" s="54">
        <v>1138.059</v>
      </c>
      <c r="AT91" s="54">
        <v>6617.0550000000003</v>
      </c>
      <c r="AU91" s="69">
        <f t="shared" si="35"/>
        <v>98.897452772111663</v>
      </c>
      <c r="AV91" s="76">
        <v>2576.5839999999998</v>
      </c>
      <c r="AW91" s="75">
        <v>100822.814</v>
      </c>
      <c r="AX91" s="75">
        <v>17610.901999999998</v>
      </c>
      <c r="AY91" s="75">
        <v>24347.126</v>
      </c>
      <c r="AZ91" s="45"/>
      <c r="BA91" s="74">
        <f t="shared" si="25"/>
        <v>669490958.31871498</v>
      </c>
      <c r="BB91" s="74">
        <f t="shared" si="26"/>
        <v>454790838.62138999</v>
      </c>
      <c r="BC91" s="74">
        <v>172214.486</v>
      </c>
      <c r="BD91" s="74">
        <f t="shared" si="27"/>
        <v>1634198.402</v>
      </c>
      <c r="BE91" s="74">
        <f t="shared" si="28"/>
        <v>74897739.722110003</v>
      </c>
      <c r="BF91" s="74">
        <f t="shared" si="24"/>
        <v>131912858.83891799</v>
      </c>
      <c r="BG91" s="74">
        <f t="shared" si="29"/>
        <v>5460013.4353820002</v>
      </c>
      <c r="BH91" s="46"/>
      <c r="BI91" s="82">
        <v>5.5780000000000003</v>
      </c>
      <c r="BJ91" s="82">
        <v>5.5780000000000003</v>
      </c>
      <c r="BK91" s="46"/>
      <c r="BL91" s="84">
        <v>587909</v>
      </c>
      <c r="BM91" s="84">
        <v>68696</v>
      </c>
      <c r="BN91" s="84">
        <v>1636</v>
      </c>
      <c r="BO91" s="72">
        <v>635</v>
      </c>
      <c r="BP91" s="72">
        <v>743</v>
      </c>
      <c r="BQ91" s="84">
        <v>7473</v>
      </c>
      <c r="BR91" s="72">
        <v>225</v>
      </c>
      <c r="BS91" s="46"/>
      <c r="BT91" s="84">
        <v>1154.78</v>
      </c>
      <c r="BU91" s="84">
        <v>6619.5709999999999</v>
      </c>
      <c r="BV91" s="73">
        <f t="shared" si="36"/>
        <v>140.06418092909536</v>
      </c>
      <c r="BW91" s="84">
        <v>2728.6439999999998</v>
      </c>
      <c r="BX91" s="84">
        <v>108870.183</v>
      </c>
      <c r="BY91" s="84">
        <v>17380.866999999998</v>
      </c>
      <c r="BZ91" s="84">
        <v>24291.467000000001</v>
      </c>
      <c r="CA91" s="46"/>
      <c r="CB91" s="78">
        <f t="shared" si="37"/>
        <v>678905555.01999998</v>
      </c>
      <c r="CC91" s="78">
        <f t="shared" si="38"/>
        <v>454738049.41600001</v>
      </c>
      <c r="CD91" s="78">
        <v>229145</v>
      </c>
      <c r="CE91" s="78">
        <f t="shared" si="39"/>
        <v>1732688.94</v>
      </c>
      <c r="CF91" s="78">
        <f t="shared" si="40"/>
        <v>80890545.968999997</v>
      </c>
      <c r="CG91" s="78">
        <f t="shared" si="41"/>
        <v>129887219.09099999</v>
      </c>
      <c r="CH91" s="78">
        <f t="shared" si="42"/>
        <v>5465580.0750000002</v>
      </c>
      <c r="CI91" s="46"/>
      <c r="CJ91" s="83">
        <v>5.7130000000000001</v>
      </c>
      <c r="CK91" s="87">
        <v>5.7130000000000001</v>
      </c>
    </row>
    <row r="92" spans="1:89" ht="14.1" customHeight="1" x14ac:dyDescent="0.2">
      <c r="A92" s="4">
        <v>2009</v>
      </c>
      <c r="B92" s="4">
        <v>3</v>
      </c>
      <c r="C92" s="57">
        <v>1214.46</v>
      </c>
      <c r="D92" s="57">
        <v>33.19</v>
      </c>
      <c r="E92" s="57">
        <v>451.28</v>
      </c>
      <c r="F92" s="66">
        <v>82.19</v>
      </c>
      <c r="G92" s="66">
        <v>26.48</v>
      </c>
      <c r="H92" s="70">
        <v>587909</v>
      </c>
      <c r="I92" s="55">
        <v>86</v>
      </c>
      <c r="J92" s="55">
        <v>78</v>
      </c>
      <c r="K92" s="57">
        <v>29.48</v>
      </c>
      <c r="L92" s="59">
        <v>372</v>
      </c>
      <c r="M92" s="61">
        <v>1.2332000000000001</v>
      </c>
      <c r="N92" s="61">
        <v>1.3090999999999999</v>
      </c>
      <c r="O92" s="61">
        <v>1.1365000000000001</v>
      </c>
      <c r="P92" s="61">
        <v>1.2284999999999999</v>
      </c>
      <c r="Q92" s="62">
        <v>88095.650599999994</v>
      </c>
      <c r="R92" s="56">
        <v>2.59</v>
      </c>
      <c r="S92" s="94">
        <v>3604.22</v>
      </c>
      <c r="T92" s="93">
        <v>1352.69</v>
      </c>
      <c r="U92" s="93">
        <v>868.25300000000004</v>
      </c>
      <c r="V92" s="64">
        <v>3.05</v>
      </c>
      <c r="W92" s="64">
        <v>0.56000000000000005</v>
      </c>
      <c r="X92" s="64">
        <v>13.38</v>
      </c>
      <c r="Y92" s="65">
        <v>45922.99</v>
      </c>
      <c r="Z92" s="65">
        <v>6441.17</v>
      </c>
      <c r="AA92" s="71">
        <v>1497</v>
      </c>
      <c r="AB92" s="14">
        <v>13.54</v>
      </c>
      <c r="AC92" s="14">
        <v>0</v>
      </c>
      <c r="AD92" s="14">
        <v>13.46</v>
      </c>
      <c r="AE92" s="14">
        <v>0</v>
      </c>
      <c r="AF92" s="14">
        <v>6</v>
      </c>
      <c r="AG92" s="14">
        <v>0</v>
      </c>
      <c r="AH92" s="17">
        <v>2346.9699999999998</v>
      </c>
      <c r="AI92" s="17">
        <v>0</v>
      </c>
      <c r="AJ92" s="46"/>
      <c r="AK92" s="69">
        <v>588501.70400000003</v>
      </c>
      <c r="AL92" s="69">
        <v>68707.5</v>
      </c>
      <c r="AM92" s="69">
        <v>1703.6469999999999</v>
      </c>
      <c r="AN92" s="69">
        <v>632.54</v>
      </c>
      <c r="AO92" s="69">
        <v>744.68799999999999</v>
      </c>
      <c r="AP92" s="69">
        <v>7494.4139999999998</v>
      </c>
      <c r="AQ92" s="69">
        <v>225.17699999999999</v>
      </c>
      <c r="AR92" s="47"/>
      <c r="AS92" s="54">
        <v>943.70699999999999</v>
      </c>
      <c r="AT92" s="54">
        <v>6641.1890000000003</v>
      </c>
      <c r="AU92" s="69">
        <f t="shared" si="35"/>
        <v>81.499852962497528</v>
      </c>
      <c r="AV92" s="76">
        <v>2587.473</v>
      </c>
      <c r="AW92" s="75">
        <v>101107.46</v>
      </c>
      <c r="AX92" s="75">
        <v>17559.844000000001</v>
      </c>
      <c r="AY92" s="75">
        <v>24112.842000000001</v>
      </c>
      <c r="AZ92" s="45"/>
      <c r="BA92" s="74">
        <f t="shared" si="25"/>
        <v>555373177.57672799</v>
      </c>
      <c r="BB92" s="74">
        <f t="shared" si="26"/>
        <v>456299493.21750003</v>
      </c>
      <c r="BC92" s="74">
        <v>138846.98000000001</v>
      </c>
      <c r="BD92" s="74">
        <f t="shared" si="27"/>
        <v>1636680.1714199998</v>
      </c>
      <c r="BE92" s="74">
        <f t="shared" si="28"/>
        <v>75293512.172480002</v>
      </c>
      <c r="BF92" s="74">
        <f t="shared" si="24"/>
        <v>131600740.71141601</v>
      </c>
      <c r="BG92" s="74">
        <f t="shared" si="29"/>
        <v>5429657.4230340002</v>
      </c>
      <c r="BH92" s="46"/>
      <c r="BI92" s="82">
        <v>4.5839999999999996</v>
      </c>
      <c r="BJ92" s="82">
        <v>4.5839999999999996</v>
      </c>
      <c r="BK92" s="46"/>
      <c r="BL92" s="84">
        <v>588338</v>
      </c>
      <c r="BM92" s="84">
        <v>68802</v>
      </c>
      <c r="BN92" s="84">
        <v>1497</v>
      </c>
      <c r="BO92" s="72">
        <v>634</v>
      </c>
      <c r="BP92" s="72">
        <v>753</v>
      </c>
      <c r="BQ92" s="84">
        <v>7518</v>
      </c>
      <c r="BR92" s="72">
        <v>227</v>
      </c>
      <c r="BS92" s="46"/>
      <c r="BT92" s="84">
        <v>959.22</v>
      </c>
      <c r="BU92" s="84">
        <v>6592.68</v>
      </c>
      <c r="BV92" s="73">
        <f t="shared" si="36"/>
        <v>153.07014028056113</v>
      </c>
      <c r="BW92" s="84">
        <v>2693.7159999999999</v>
      </c>
      <c r="BX92" s="84">
        <v>101623.284</v>
      </c>
      <c r="BY92" s="84">
        <v>17775.488000000001</v>
      </c>
      <c r="BZ92" s="84">
        <v>23653.198</v>
      </c>
      <c r="CA92" s="46"/>
      <c r="CB92" s="78">
        <f t="shared" si="37"/>
        <v>564345576.36000001</v>
      </c>
      <c r="CC92" s="78">
        <f t="shared" si="38"/>
        <v>453589569.36000001</v>
      </c>
      <c r="CD92" s="78">
        <v>229146</v>
      </c>
      <c r="CE92" s="78">
        <f t="shared" si="39"/>
        <v>1707815.9439999999</v>
      </c>
      <c r="CF92" s="78">
        <f t="shared" si="40"/>
        <v>76522332.851999998</v>
      </c>
      <c r="CG92" s="78">
        <f t="shared" si="41"/>
        <v>133636118.78400001</v>
      </c>
      <c r="CH92" s="78">
        <f t="shared" si="42"/>
        <v>5369275.9460000005</v>
      </c>
      <c r="CI92" s="46"/>
      <c r="CJ92" s="83">
        <v>4.4329999999999998</v>
      </c>
      <c r="CK92" s="87">
        <v>4.4329999999999998</v>
      </c>
    </row>
    <row r="93" spans="1:89" ht="14.1" customHeight="1" x14ac:dyDescent="0.2">
      <c r="A93" s="4">
        <v>2009</v>
      </c>
      <c r="B93" s="4">
        <v>4</v>
      </c>
      <c r="C93" s="57">
        <v>1215.22</v>
      </c>
      <c r="D93" s="57">
        <v>32.42</v>
      </c>
      <c r="E93" s="57">
        <v>449.23</v>
      </c>
      <c r="F93" s="66">
        <v>82.4</v>
      </c>
      <c r="G93" s="66">
        <v>26.1</v>
      </c>
      <c r="H93" s="70">
        <v>588338</v>
      </c>
      <c r="I93" s="55">
        <v>10</v>
      </c>
      <c r="J93" s="55">
        <v>229</v>
      </c>
      <c r="K93" s="57">
        <v>30.29</v>
      </c>
      <c r="L93" s="59">
        <v>382</v>
      </c>
      <c r="M93" s="61">
        <v>1.252</v>
      </c>
      <c r="N93" s="61">
        <v>1.3289</v>
      </c>
      <c r="O93" s="61">
        <v>1.1500999999999999</v>
      </c>
      <c r="P93" s="61">
        <v>1.2484</v>
      </c>
      <c r="Q93" s="62">
        <v>87450.662200000006</v>
      </c>
      <c r="R93" s="56">
        <v>2.59</v>
      </c>
      <c r="S93" s="94">
        <v>3604.22</v>
      </c>
      <c r="T93" s="93">
        <v>1352.69</v>
      </c>
      <c r="U93" s="93">
        <v>841.71900000000005</v>
      </c>
      <c r="V93" s="64">
        <v>3.05</v>
      </c>
      <c r="W93" s="64">
        <v>0.56000000000000005</v>
      </c>
      <c r="X93" s="64">
        <v>13.38</v>
      </c>
      <c r="Y93" s="65">
        <v>45936.75</v>
      </c>
      <c r="Z93" s="65">
        <v>6466.48</v>
      </c>
      <c r="AA93" s="71">
        <v>1474</v>
      </c>
      <c r="AB93" s="14">
        <v>0</v>
      </c>
      <c r="AC93" s="14">
        <v>12.33</v>
      </c>
      <c r="AD93" s="14">
        <v>0</v>
      </c>
      <c r="AE93" s="14">
        <v>10.46</v>
      </c>
      <c r="AF93" s="14">
        <v>0</v>
      </c>
      <c r="AG93" s="14">
        <v>0</v>
      </c>
      <c r="AH93" s="17">
        <v>2351.52</v>
      </c>
      <c r="AI93" s="17">
        <v>0</v>
      </c>
      <c r="AJ93" s="46"/>
      <c r="AK93" s="69">
        <v>587781.29399999999</v>
      </c>
      <c r="AL93" s="69">
        <v>68855.016000000003</v>
      </c>
      <c r="AM93" s="69">
        <v>1665.8520000000001</v>
      </c>
      <c r="AN93" s="69">
        <v>630.95399999999995</v>
      </c>
      <c r="AO93" s="69">
        <v>749.46799999999996</v>
      </c>
      <c r="AP93" s="69">
        <v>7498.4179999999997</v>
      </c>
      <c r="AQ93" s="69">
        <v>227.101</v>
      </c>
      <c r="AR93" s="47"/>
      <c r="AS93" s="54">
        <v>948.58799999999997</v>
      </c>
      <c r="AT93" s="54">
        <v>7243.8549999999996</v>
      </c>
      <c r="AU93" s="69">
        <f t="shared" si="35"/>
        <v>94.950296905127217</v>
      </c>
      <c r="AV93" s="76">
        <v>2779.1750000000002</v>
      </c>
      <c r="AW93" s="75">
        <v>100180.378</v>
      </c>
      <c r="AX93" s="75">
        <v>18990.203000000001</v>
      </c>
      <c r="AY93" s="75">
        <v>23819.373</v>
      </c>
      <c r="AZ93" s="45"/>
      <c r="BA93" s="74">
        <f t="shared" si="25"/>
        <v>557562282.112872</v>
      </c>
      <c r="BB93" s="74">
        <f t="shared" si="26"/>
        <v>498775751.92667997</v>
      </c>
      <c r="BC93" s="74">
        <v>158173.14199999999</v>
      </c>
      <c r="BD93" s="74">
        <f t="shared" si="27"/>
        <v>1753531.58295</v>
      </c>
      <c r="BE93" s="74">
        <f t="shared" si="28"/>
        <v>75081987.538903996</v>
      </c>
      <c r="BF93" s="74">
        <f t="shared" si="24"/>
        <v>142396479.99885401</v>
      </c>
      <c r="BG93" s="74">
        <f t="shared" si="29"/>
        <v>5409403.4276729999</v>
      </c>
      <c r="BH93" s="46"/>
      <c r="BI93" s="82">
        <v>4.5979999999999999</v>
      </c>
      <c r="BJ93" s="82">
        <v>4.5979999999999999</v>
      </c>
      <c r="BK93" s="46"/>
      <c r="BL93" s="84">
        <v>587590</v>
      </c>
      <c r="BM93" s="84">
        <v>68834</v>
      </c>
      <c r="BN93" s="84">
        <v>1474</v>
      </c>
      <c r="BO93" s="72">
        <v>628</v>
      </c>
      <c r="BP93" s="72">
        <v>750</v>
      </c>
      <c r="BQ93" s="84">
        <v>7549</v>
      </c>
      <c r="BR93" s="72">
        <v>228</v>
      </c>
      <c r="BS93" s="46"/>
      <c r="BT93" s="84">
        <v>948.58799999999997</v>
      </c>
      <c r="BU93" s="84">
        <v>7014.9629999999997</v>
      </c>
      <c r="BV93" s="73">
        <f t="shared" si="36"/>
        <v>155.45929443690639</v>
      </c>
      <c r="BW93" s="84">
        <v>2812.8580000000002</v>
      </c>
      <c r="BX93" s="84">
        <v>102252.364</v>
      </c>
      <c r="BY93" s="84">
        <v>18011.652999999998</v>
      </c>
      <c r="BZ93" s="84">
        <v>23289.442999999999</v>
      </c>
      <c r="CA93" s="46"/>
      <c r="CB93" s="78">
        <f t="shared" si="37"/>
        <v>557380822.91999996</v>
      </c>
      <c r="CC93" s="78">
        <f t="shared" si="38"/>
        <v>482867963.14199996</v>
      </c>
      <c r="CD93" s="78">
        <v>229147</v>
      </c>
      <c r="CE93" s="78">
        <f t="shared" si="39"/>
        <v>1766474.824</v>
      </c>
      <c r="CF93" s="78">
        <f t="shared" si="40"/>
        <v>76689273</v>
      </c>
      <c r="CG93" s="78">
        <f t="shared" si="41"/>
        <v>135969968.49699998</v>
      </c>
      <c r="CH93" s="78">
        <f t="shared" si="42"/>
        <v>5309993.0039999997</v>
      </c>
      <c r="CI93" s="46"/>
      <c r="CJ93" s="83">
        <v>4.532</v>
      </c>
      <c r="CK93" s="87">
        <v>4.532</v>
      </c>
    </row>
    <row r="94" spans="1:89" ht="14.1" customHeight="1" x14ac:dyDescent="0.2">
      <c r="A94" s="4">
        <v>2009</v>
      </c>
      <c r="B94" s="4">
        <v>5</v>
      </c>
      <c r="C94" s="57">
        <v>1216.3800000000001</v>
      </c>
      <c r="D94" s="57">
        <v>31.69</v>
      </c>
      <c r="E94" s="57">
        <v>447.45</v>
      </c>
      <c r="F94" s="66">
        <v>82.57</v>
      </c>
      <c r="G94" s="66">
        <v>25.75</v>
      </c>
      <c r="H94" s="70">
        <v>587590</v>
      </c>
      <c r="I94" s="55">
        <v>3</v>
      </c>
      <c r="J94" s="55">
        <v>340</v>
      </c>
      <c r="K94" s="57">
        <v>29.1</v>
      </c>
      <c r="L94" s="59">
        <v>425</v>
      </c>
      <c r="M94" s="61">
        <v>1.2716000000000001</v>
      </c>
      <c r="N94" s="61">
        <v>1.3536999999999999</v>
      </c>
      <c r="O94" s="61">
        <v>1.1648000000000001</v>
      </c>
      <c r="P94" s="61">
        <v>1.2676000000000001</v>
      </c>
      <c r="Q94" s="62">
        <v>86833.517099999997</v>
      </c>
      <c r="R94" s="56">
        <v>2.59</v>
      </c>
      <c r="S94" s="94">
        <v>3604.22</v>
      </c>
      <c r="T94" s="93">
        <v>1352.69</v>
      </c>
      <c r="U94" s="93">
        <v>822.54600000000005</v>
      </c>
      <c r="V94" s="64">
        <v>3.05</v>
      </c>
      <c r="W94" s="64">
        <v>0.56000000000000005</v>
      </c>
      <c r="X94" s="64">
        <v>13.38</v>
      </c>
      <c r="Y94" s="65">
        <v>45957.71</v>
      </c>
      <c r="Z94" s="65">
        <v>6488.79</v>
      </c>
      <c r="AA94" s="71">
        <v>1436</v>
      </c>
      <c r="AB94" s="14">
        <v>0</v>
      </c>
      <c r="AC94" s="14">
        <v>16.829999999999998</v>
      </c>
      <c r="AD94" s="14">
        <v>0</v>
      </c>
      <c r="AE94" s="14">
        <v>16.63</v>
      </c>
      <c r="AF94" s="14">
        <v>0</v>
      </c>
      <c r="AG94" s="14">
        <v>9</v>
      </c>
      <c r="AH94" s="17">
        <v>2354.2399999999998</v>
      </c>
      <c r="AI94" s="17">
        <v>2354.2399999999998</v>
      </c>
      <c r="AJ94" s="46"/>
      <c r="AK94" s="69">
        <v>587250.04700000002</v>
      </c>
      <c r="AL94" s="69">
        <v>68745.377999999997</v>
      </c>
      <c r="AM94" s="69">
        <v>1629.5920000000001</v>
      </c>
      <c r="AN94" s="69">
        <v>629.58399999999995</v>
      </c>
      <c r="AO94" s="69">
        <v>744.92</v>
      </c>
      <c r="AP94" s="69">
        <v>7504.5609999999997</v>
      </c>
      <c r="AQ94" s="69">
        <v>228.04599999999999</v>
      </c>
      <c r="AR94" s="47"/>
      <c r="AS94" s="54">
        <v>1174.1980000000001</v>
      </c>
      <c r="AT94" s="54">
        <v>7531.8919999999998</v>
      </c>
      <c r="AU94" s="69">
        <f t="shared" si="35"/>
        <v>100.49623157207448</v>
      </c>
      <c r="AV94" s="76">
        <v>2906.2910000000002</v>
      </c>
      <c r="AW94" s="75">
        <v>102137.79399999999</v>
      </c>
      <c r="AX94" s="75">
        <v>19234.505000000001</v>
      </c>
      <c r="AY94" s="75">
        <v>22957.468000000001</v>
      </c>
      <c r="AZ94" s="45"/>
      <c r="BA94" s="74">
        <f t="shared" si="25"/>
        <v>689547830.68730605</v>
      </c>
      <c r="BB94" s="74">
        <f t="shared" si="26"/>
        <v>517782762.59517598</v>
      </c>
      <c r="BC94" s="74">
        <v>163767.85500000001</v>
      </c>
      <c r="BD94" s="74">
        <f t="shared" si="27"/>
        <v>1829754.3129439999</v>
      </c>
      <c r="BE94" s="74">
        <f t="shared" si="28"/>
        <v>76084485.506479993</v>
      </c>
      <c r="BF94" s="74">
        <f t="shared" ref="BF94:BF101" si="43">+AX94*AP94</f>
        <v>144346516.07730499</v>
      </c>
      <c r="BG94" s="74">
        <f t="shared" si="29"/>
        <v>5235358.7475279998</v>
      </c>
      <c r="BH94" s="46"/>
      <c r="BI94" s="82">
        <v>5.258</v>
      </c>
      <c r="BJ94" s="82">
        <v>5.258</v>
      </c>
      <c r="BK94" s="46"/>
      <c r="BL94" s="84">
        <v>586826</v>
      </c>
      <c r="BM94" s="84">
        <v>68640</v>
      </c>
      <c r="BN94" s="84">
        <v>1436</v>
      </c>
      <c r="BO94" s="72">
        <v>613</v>
      </c>
      <c r="BP94" s="72">
        <v>768</v>
      </c>
      <c r="BQ94" s="84">
        <v>7557</v>
      </c>
      <c r="BR94" s="72">
        <v>223</v>
      </c>
      <c r="BS94" s="46"/>
      <c r="BT94" s="84">
        <v>1173.646</v>
      </c>
      <c r="BU94" s="84">
        <v>7629.0290000000005</v>
      </c>
      <c r="BV94" s="73">
        <f t="shared" si="36"/>
        <v>159.57381615598885</v>
      </c>
      <c r="BW94" s="84">
        <v>2342.1109999999999</v>
      </c>
      <c r="BX94" s="84">
        <v>110279.37</v>
      </c>
      <c r="BY94" s="84">
        <v>18653.576000000001</v>
      </c>
      <c r="BZ94" s="84">
        <v>23880.241999999998</v>
      </c>
      <c r="CA94" s="46"/>
      <c r="CB94" s="78">
        <f t="shared" si="37"/>
        <v>688725987.59599996</v>
      </c>
      <c r="CC94" s="78">
        <f t="shared" si="38"/>
        <v>523656550.56</v>
      </c>
      <c r="CD94" s="78">
        <v>229148</v>
      </c>
      <c r="CE94" s="78">
        <f t="shared" si="39"/>
        <v>1435714.0429999998</v>
      </c>
      <c r="CF94" s="78">
        <f t="shared" si="40"/>
        <v>84694556.159999996</v>
      </c>
      <c r="CG94" s="78">
        <f t="shared" si="41"/>
        <v>140965073.83200002</v>
      </c>
      <c r="CH94" s="78">
        <f t="shared" si="42"/>
        <v>5325293.966</v>
      </c>
      <c r="CI94" s="46"/>
      <c r="CJ94" s="83">
        <v>5.1689999999999996</v>
      </c>
      <c r="CK94" s="87">
        <v>5.1689999999999996</v>
      </c>
    </row>
    <row r="95" spans="1:89" ht="14.1" customHeight="1" x14ac:dyDescent="0.2">
      <c r="A95" s="4">
        <v>2009</v>
      </c>
      <c r="B95" s="4">
        <v>6</v>
      </c>
      <c r="C95" s="57">
        <v>1217.55</v>
      </c>
      <c r="D95" s="57">
        <v>31</v>
      </c>
      <c r="E95" s="57">
        <v>445.98</v>
      </c>
      <c r="F95" s="66">
        <v>82.71</v>
      </c>
      <c r="G95" s="66">
        <v>25.41</v>
      </c>
      <c r="H95" s="70">
        <v>586826</v>
      </c>
      <c r="I95" s="55">
        <v>0</v>
      </c>
      <c r="J95" s="55">
        <v>456</v>
      </c>
      <c r="K95" s="57">
        <v>30.67</v>
      </c>
      <c r="L95" s="59">
        <v>418</v>
      </c>
      <c r="M95" s="61">
        <v>1.2818000000000001</v>
      </c>
      <c r="N95" s="61">
        <v>1.3652</v>
      </c>
      <c r="O95" s="61">
        <v>1.1726000000000001</v>
      </c>
      <c r="P95" s="61">
        <v>1.2778</v>
      </c>
      <c r="Q95" s="62">
        <v>86260.677100000001</v>
      </c>
      <c r="R95" s="56">
        <v>2.59</v>
      </c>
      <c r="S95" s="94">
        <v>3604.22</v>
      </c>
      <c r="T95" s="93">
        <v>1352.69</v>
      </c>
      <c r="U95" s="93">
        <v>802.61699999999996</v>
      </c>
      <c r="V95" s="64">
        <v>3.05</v>
      </c>
      <c r="W95" s="64">
        <v>0.56000000000000005</v>
      </c>
      <c r="X95" s="64">
        <v>13.38</v>
      </c>
      <c r="Y95" s="65">
        <v>45983.82</v>
      </c>
      <c r="Z95" s="65">
        <v>6507.2</v>
      </c>
      <c r="AA95" s="71">
        <v>1428</v>
      </c>
      <c r="AB95" s="14">
        <v>0</v>
      </c>
      <c r="AC95" s="14">
        <v>23.08</v>
      </c>
      <c r="AD95" s="14">
        <v>0</v>
      </c>
      <c r="AE95" s="14">
        <v>21.71</v>
      </c>
      <c r="AF95" s="14">
        <v>0</v>
      </c>
      <c r="AG95" s="14">
        <v>13</v>
      </c>
      <c r="AH95" s="17">
        <v>2331.5300000000002</v>
      </c>
      <c r="AI95" s="17">
        <v>2331.5300000000002</v>
      </c>
      <c r="AJ95" s="46"/>
      <c r="AK95" s="69">
        <v>586836.40899999999</v>
      </c>
      <c r="AL95" s="69">
        <v>68652.425000000003</v>
      </c>
      <c r="AM95" s="69">
        <v>1595.3130000000001</v>
      </c>
      <c r="AN95" s="69">
        <v>628.45000000000005</v>
      </c>
      <c r="AO95" s="69">
        <v>758.10199999999998</v>
      </c>
      <c r="AP95" s="69">
        <v>7510.7039999999997</v>
      </c>
      <c r="AQ95" s="69">
        <v>223.43</v>
      </c>
      <c r="AR95" s="47"/>
      <c r="AS95" s="54">
        <v>1390.3030000000001</v>
      </c>
      <c r="AT95" s="54">
        <v>8189.5119999999997</v>
      </c>
      <c r="AU95" s="69">
        <f t="shared" si="35"/>
        <v>116.02851728783003</v>
      </c>
      <c r="AV95" s="76">
        <v>2654.759</v>
      </c>
      <c r="AW95" s="75">
        <v>108076.798</v>
      </c>
      <c r="AX95" s="75">
        <v>21090.973999999998</v>
      </c>
      <c r="AY95" s="75">
        <v>24228.042000000001</v>
      </c>
      <c r="AZ95" s="45"/>
      <c r="BA95" s="74">
        <f t="shared" si="25"/>
        <v>815880419.94192708</v>
      </c>
      <c r="BB95" s="74">
        <f t="shared" si="26"/>
        <v>562229858.36660004</v>
      </c>
      <c r="BC95" s="74">
        <v>185101.802</v>
      </c>
      <c r="BD95" s="74">
        <f t="shared" si="27"/>
        <v>1668383.2935500001</v>
      </c>
      <c r="BE95" s="74">
        <f t="shared" si="28"/>
        <v>81933236.717395991</v>
      </c>
      <c r="BF95" s="74">
        <f t="shared" si="43"/>
        <v>158408062.78569597</v>
      </c>
      <c r="BG95" s="74">
        <f t="shared" si="29"/>
        <v>5413271.4240600001</v>
      </c>
      <c r="BH95" s="46"/>
      <c r="BI95" s="82">
        <v>5.883</v>
      </c>
      <c r="BJ95" s="82">
        <v>5.883</v>
      </c>
      <c r="BK95" s="46"/>
      <c r="BL95" s="84">
        <v>586629</v>
      </c>
      <c r="BM95" s="84">
        <v>68673</v>
      </c>
      <c r="BN95" s="84">
        <v>1428</v>
      </c>
      <c r="BO95" s="72">
        <v>625</v>
      </c>
      <c r="BP95" s="72">
        <v>756</v>
      </c>
      <c r="BQ95" s="84">
        <v>7558</v>
      </c>
      <c r="BR95" s="72">
        <v>224</v>
      </c>
      <c r="BS95" s="46"/>
      <c r="BT95" s="84">
        <v>1382.423</v>
      </c>
      <c r="BU95" s="84">
        <v>8104.6350000000002</v>
      </c>
      <c r="BV95" s="73">
        <f t="shared" si="36"/>
        <v>160.46848739495798</v>
      </c>
      <c r="BW95" s="84">
        <v>2530.0100000000002</v>
      </c>
      <c r="BX95" s="84">
        <v>104371.079</v>
      </c>
      <c r="BY95" s="84">
        <v>20836.142</v>
      </c>
      <c r="BZ95" s="84">
        <v>23562.512999999999</v>
      </c>
      <c r="CA95" s="46"/>
      <c r="CB95" s="78">
        <f t="shared" si="37"/>
        <v>810969422.06700003</v>
      </c>
      <c r="CC95" s="78">
        <f t="shared" si="38"/>
        <v>556569599.35500002</v>
      </c>
      <c r="CD95" s="78">
        <v>229149</v>
      </c>
      <c r="CE95" s="78">
        <f t="shared" si="39"/>
        <v>1581256.2500000002</v>
      </c>
      <c r="CF95" s="78">
        <f t="shared" si="40"/>
        <v>78904535.723999992</v>
      </c>
      <c r="CG95" s="78">
        <f t="shared" si="41"/>
        <v>157479561.236</v>
      </c>
      <c r="CH95" s="78">
        <f t="shared" si="42"/>
        <v>5278002.9119999995</v>
      </c>
      <c r="CI95" s="46"/>
      <c r="CJ95" s="83">
        <v>5.8959999999999999</v>
      </c>
      <c r="CK95" s="87">
        <v>5.8959999999999999</v>
      </c>
    </row>
    <row r="96" spans="1:89" ht="14.1" customHeight="1" x14ac:dyDescent="0.2">
      <c r="A96" s="4">
        <v>2009</v>
      </c>
      <c r="B96" s="4">
        <v>7</v>
      </c>
      <c r="C96" s="57">
        <v>1218.72</v>
      </c>
      <c r="D96" s="57">
        <v>30.35</v>
      </c>
      <c r="E96" s="57">
        <v>444.86</v>
      </c>
      <c r="F96" s="66">
        <v>82.81</v>
      </c>
      <c r="G96" s="66">
        <v>25.09</v>
      </c>
      <c r="H96" s="70">
        <v>586629</v>
      </c>
      <c r="I96" s="55">
        <v>0</v>
      </c>
      <c r="J96" s="55">
        <v>563</v>
      </c>
      <c r="K96" s="57">
        <v>30.62</v>
      </c>
      <c r="L96" s="59">
        <v>429</v>
      </c>
      <c r="M96" s="61">
        <v>1.2894000000000001</v>
      </c>
      <c r="N96" s="61">
        <v>1.3647</v>
      </c>
      <c r="O96" s="61">
        <v>1.18</v>
      </c>
      <c r="P96" s="61">
        <v>1.2855000000000001</v>
      </c>
      <c r="Q96" s="62">
        <v>85767.8796</v>
      </c>
      <c r="R96" s="56">
        <v>2.59</v>
      </c>
      <c r="S96" s="94">
        <v>3604.22</v>
      </c>
      <c r="T96" s="93">
        <v>1352.69</v>
      </c>
      <c r="U96" s="93">
        <v>771.43299999999999</v>
      </c>
      <c r="V96" s="64">
        <v>3.05</v>
      </c>
      <c r="W96" s="64">
        <v>0.56000000000000005</v>
      </c>
      <c r="X96" s="64">
        <v>13.38</v>
      </c>
      <c r="Y96" s="65">
        <v>46013.21</v>
      </c>
      <c r="Z96" s="65">
        <v>6520.77</v>
      </c>
      <c r="AA96" s="71">
        <v>1436</v>
      </c>
      <c r="AB96" s="14">
        <v>0</v>
      </c>
      <c r="AC96" s="14">
        <v>19.079999999999998</v>
      </c>
      <c r="AD96" s="14">
        <v>0</v>
      </c>
      <c r="AE96" s="14">
        <v>19.29</v>
      </c>
      <c r="AF96" s="14">
        <v>0</v>
      </c>
      <c r="AG96" s="14">
        <v>8</v>
      </c>
      <c r="AH96" s="17">
        <v>2336.96</v>
      </c>
      <c r="AI96" s="17">
        <v>2336.96</v>
      </c>
      <c r="AJ96" s="46"/>
      <c r="AK96" s="69">
        <v>586800.01399999997</v>
      </c>
      <c r="AL96" s="69">
        <v>68683.846999999994</v>
      </c>
      <c r="AM96" s="69">
        <v>1563.3630000000001</v>
      </c>
      <c r="AN96" s="69">
        <v>627.58799999999997</v>
      </c>
      <c r="AO96" s="69">
        <v>743.38</v>
      </c>
      <c r="AP96" s="69">
        <v>7516.8469999999998</v>
      </c>
      <c r="AQ96" s="69">
        <v>224.375</v>
      </c>
      <c r="AR96" s="47"/>
      <c r="AS96" s="54">
        <v>1554.682</v>
      </c>
      <c r="AT96" s="54">
        <v>8616.4809999999998</v>
      </c>
      <c r="AU96" s="69">
        <f t="shared" si="35"/>
        <v>131.10371999337326</v>
      </c>
      <c r="AV96" s="76">
        <v>2832.4679999999998</v>
      </c>
      <c r="AW96" s="75">
        <v>103773.283</v>
      </c>
      <c r="AX96" s="75">
        <v>20695.973000000002</v>
      </c>
      <c r="AY96" s="75">
        <v>23555.953000000001</v>
      </c>
      <c r="AZ96" s="45"/>
      <c r="BA96" s="74">
        <f t="shared" si="25"/>
        <v>912287419.36554801</v>
      </c>
      <c r="BB96" s="74">
        <f t="shared" si="26"/>
        <v>591813062.6824069</v>
      </c>
      <c r="BC96" s="74">
        <v>204962.70499999999</v>
      </c>
      <c r="BD96" s="74">
        <f t="shared" si="27"/>
        <v>1777622.9271839999</v>
      </c>
      <c r="BE96" s="74">
        <f t="shared" si="28"/>
        <v>77142983.11654</v>
      </c>
      <c r="BF96" s="74">
        <f t="shared" si="43"/>
        <v>155568462.55713102</v>
      </c>
      <c r="BG96" s="74">
        <f t="shared" si="29"/>
        <v>5285366.9543750007</v>
      </c>
      <c r="BH96" s="46"/>
      <c r="BI96" s="82">
        <v>5.5380000000000003</v>
      </c>
      <c r="BJ96" s="82">
        <v>5.5380000000000003</v>
      </c>
      <c r="BK96" s="46"/>
      <c r="BL96" s="84">
        <v>586205</v>
      </c>
      <c r="BM96" s="84">
        <v>68577</v>
      </c>
      <c r="BN96" s="84">
        <v>1436</v>
      </c>
      <c r="BO96" s="72">
        <v>624</v>
      </c>
      <c r="BP96" s="72">
        <v>751</v>
      </c>
      <c r="BQ96" s="84">
        <v>7539</v>
      </c>
      <c r="BR96" s="72">
        <v>223</v>
      </c>
      <c r="BS96" s="46"/>
      <c r="BT96" s="84">
        <v>1548.8810000000001</v>
      </c>
      <c r="BU96" s="84">
        <v>8651.8420000000006</v>
      </c>
      <c r="BV96" s="73">
        <f t="shared" si="36"/>
        <v>159.57520891364902</v>
      </c>
      <c r="BW96" s="84">
        <v>2625.0990000000002</v>
      </c>
      <c r="BX96" s="84">
        <v>99672.989000000001</v>
      </c>
      <c r="BY96" s="84">
        <v>21086.33</v>
      </c>
      <c r="BZ96" s="84">
        <v>23467.857</v>
      </c>
      <c r="CA96" s="46"/>
      <c r="CB96" s="78">
        <f t="shared" si="37"/>
        <v>907961786.60500002</v>
      </c>
      <c r="CC96" s="78">
        <f t="shared" si="38"/>
        <v>593317368.83399999</v>
      </c>
      <c r="CD96" s="78">
        <v>229150</v>
      </c>
      <c r="CE96" s="78">
        <f t="shared" si="39"/>
        <v>1638061.7760000001</v>
      </c>
      <c r="CF96" s="78">
        <f t="shared" si="40"/>
        <v>74854414.739000008</v>
      </c>
      <c r="CG96" s="78">
        <f t="shared" si="41"/>
        <v>158969841.87</v>
      </c>
      <c r="CH96" s="78">
        <f t="shared" si="42"/>
        <v>5233332.1109999996</v>
      </c>
      <c r="CI96" s="46"/>
      <c r="CJ96" s="83">
        <v>5.5170000000000003</v>
      </c>
      <c r="CK96" s="87">
        <v>5.5170000000000003</v>
      </c>
    </row>
    <row r="97" spans="1:89" ht="14.1" customHeight="1" x14ac:dyDescent="0.2">
      <c r="A97" s="4">
        <v>2009</v>
      </c>
      <c r="B97" s="4">
        <v>8</v>
      </c>
      <c r="C97" s="57">
        <v>1219.8900000000001</v>
      </c>
      <c r="D97" s="57">
        <v>29.75</v>
      </c>
      <c r="E97" s="57">
        <v>444.08</v>
      </c>
      <c r="F97" s="66">
        <v>82.87</v>
      </c>
      <c r="G97" s="66">
        <v>24.8</v>
      </c>
      <c r="H97" s="70">
        <v>586205</v>
      </c>
      <c r="I97" s="55">
        <v>0</v>
      </c>
      <c r="J97" s="55">
        <v>553</v>
      </c>
      <c r="K97" s="57">
        <v>29.52</v>
      </c>
      <c r="L97" s="59">
        <v>407</v>
      </c>
      <c r="M97" s="61">
        <v>1.2965</v>
      </c>
      <c r="N97" s="61">
        <v>1.3894</v>
      </c>
      <c r="O97" s="61">
        <v>1.1879999999999999</v>
      </c>
      <c r="P97" s="61">
        <v>1.2919</v>
      </c>
      <c r="Q97" s="62">
        <v>85375.7304</v>
      </c>
      <c r="R97" s="56">
        <v>2.59</v>
      </c>
      <c r="S97" s="94">
        <v>3604.22</v>
      </c>
      <c r="T97" s="93">
        <v>1352.69</v>
      </c>
      <c r="U97" s="93">
        <v>766.57299999999998</v>
      </c>
      <c r="V97" s="64">
        <v>3.05</v>
      </c>
      <c r="W97" s="64">
        <v>0.56000000000000005</v>
      </c>
      <c r="X97" s="64">
        <v>13.38</v>
      </c>
      <c r="Y97" s="65">
        <v>46045.43</v>
      </c>
      <c r="Z97" s="65">
        <v>6529.25</v>
      </c>
      <c r="AA97" s="71">
        <v>1448</v>
      </c>
      <c r="AB97" s="14">
        <v>0</v>
      </c>
      <c r="AC97" s="14">
        <v>19.670000000000002</v>
      </c>
      <c r="AD97" s="14">
        <v>0</v>
      </c>
      <c r="AE97" s="14">
        <v>16.96</v>
      </c>
      <c r="AF97" s="14">
        <v>0</v>
      </c>
      <c r="AG97" s="14">
        <v>9</v>
      </c>
      <c r="AH97" s="17">
        <v>2336.41</v>
      </c>
      <c r="AI97" s="17">
        <v>2336.41</v>
      </c>
      <c r="AJ97" s="46"/>
      <c r="AK97" s="69">
        <v>586291.26800000004</v>
      </c>
      <c r="AL97" s="69">
        <v>68543.317999999999</v>
      </c>
      <c r="AM97" s="69">
        <v>1533.5419999999999</v>
      </c>
      <c r="AN97" s="69">
        <v>626.98699999999997</v>
      </c>
      <c r="AO97" s="69">
        <v>749.06299999999999</v>
      </c>
      <c r="AP97" s="69">
        <v>7522.99</v>
      </c>
      <c r="AQ97" s="69">
        <v>223.482</v>
      </c>
      <c r="AR97" s="47"/>
      <c r="AS97" s="54">
        <v>1509.3620000000001</v>
      </c>
      <c r="AT97" s="54">
        <v>8437.0310000000009</v>
      </c>
      <c r="AU97" s="69">
        <f t="shared" si="35"/>
        <v>132.30741512133349</v>
      </c>
      <c r="AV97" s="76">
        <v>2748.8670000000002</v>
      </c>
      <c r="AW97" s="75">
        <v>102004.856</v>
      </c>
      <c r="AX97" s="75">
        <v>20592.87</v>
      </c>
      <c r="AY97" s="75">
        <v>23344.308000000001</v>
      </c>
      <c r="AZ97" s="45"/>
      <c r="BA97" s="74">
        <f t="shared" si="25"/>
        <v>884925760.85101616</v>
      </c>
      <c r="BB97" s="74">
        <f t="shared" si="26"/>
        <v>578302098.80885804</v>
      </c>
      <c r="BC97" s="74">
        <v>202898.978</v>
      </c>
      <c r="BD97" s="74">
        <f t="shared" si="27"/>
        <v>1723503.8737290001</v>
      </c>
      <c r="BE97" s="74">
        <f t="shared" si="28"/>
        <v>76408063.449928001</v>
      </c>
      <c r="BF97" s="74">
        <f t="shared" si="43"/>
        <v>154919955.08129999</v>
      </c>
      <c r="BG97" s="74">
        <f t="shared" si="29"/>
        <v>5217032.6404560003</v>
      </c>
      <c r="BH97" s="46"/>
      <c r="BI97" s="82">
        <v>5.5880000000000001</v>
      </c>
      <c r="BJ97" s="82">
        <v>5.5880000000000001</v>
      </c>
      <c r="BK97" s="46"/>
      <c r="BL97" s="84">
        <v>586317</v>
      </c>
      <c r="BM97" s="84">
        <v>68553</v>
      </c>
      <c r="BN97" s="84">
        <v>1448</v>
      </c>
      <c r="BO97" s="72">
        <v>627</v>
      </c>
      <c r="BP97" s="72">
        <v>747</v>
      </c>
      <c r="BQ97" s="84">
        <v>7501</v>
      </c>
      <c r="BR97" s="72">
        <v>226</v>
      </c>
      <c r="BS97" s="46"/>
      <c r="BT97" s="84">
        <v>1523.3</v>
      </c>
      <c r="BU97" s="84">
        <v>8405.5859999999993</v>
      </c>
      <c r="BV97" s="73">
        <f t="shared" si="36"/>
        <v>158.25345303867402</v>
      </c>
      <c r="BW97" s="84">
        <v>2569.1579999999999</v>
      </c>
      <c r="BX97" s="84">
        <v>94927.623999999996</v>
      </c>
      <c r="BY97" s="84">
        <v>20153.039000000001</v>
      </c>
      <c r="BZ97" s="84">
        <v>23281.111000000001</v>
      </c>
      <c r="CA97" s="46"/>
      <c r="CB97" s="78">
        <f t="shared" si="37"/>
        <v>893136686.10000002</v>
      </c>
      <c r="CC97" s="78">
        <f t="shared" si="38"/>
        <v>576228137.05799997</v>
      </c>
      <c r="CD97" s="78">
        <v>229151</v>
      </c>
      <c r="CE97" s="78">
        <f t="shared" si="39"/>
        <v>1610862.0659999999</v>
      </c>
      <c r="CF97" s="78">
        <f t="shared" si="40"/>
        <v>70910935.127999991</v>
      </c>
      <c r="CG97" s="78">
        <f t="shared" si="41"/>
        <v>151167945.539</v>
      </c>
      <c r="CH97" s="78">
        <f t="shared" si="42"/>
        <v>5261531.0860000001</v>
      </c>
      <c r="CI97" s="46"/>
      <c r="CJ97" s="83">
        <v>5.585</v>
      </c>
      <c r="CK97" s="87">
        <v>5.585</v>
      </c>
    </row>
    <row r="98" spans="1:89" ht="14.1" customHeight="1" x14ac:dyDescent="0.2">
      <c r="A98" s="4">
        <v>2009</v>
      </c>
      <c r="B98" s="4">
        <v>9</v>
      </c>
      <c r="C98" s="57">
        <v>1221.05</v>
      </c>
      <c r="D98" s="57">
        <v>29.21</v>
      </c>
      <c r="E98" s="57">
        <v>443.64</v>
      </c>
      <c r="F98" s="66">
        <v>82.88</v>
      </c>
      <c r="G98" s="66">
        <v>24.54</v>
      </c>
      <c r="H98" s="70">
        <v>586317</v>
      </c>
      <c r="I98" s="55">
        <v>0</v>
      </c>
      <c r="J98" s="55">
        <v>548</v>
      </c>
      <c r="K98" s="57">
        <v>30.38</v>
      </c>
      <c r="L98" s="59">
        <v>366</v>
      </c>
      <c r="M98" s="61">
        <v>1.3041</v>
      </c>
      <c r="N98" s="61">
        <v>1.4016</v>
      </c>
      <c r="O98" s="61">
        <v>1.1956</v>
      </c>
      <c r="P98" s="61">
        <v>1.2994000000000001</v>
      </c>
      <c r="Q98" s="62">
        <v>85103.346300000005</v>
      </c>
      <c r="R98" s="56">
        <v>2.59</v>
      </c>
      <c r="S98" s="94">
        <v>3604.22</v>
      </c>
      <c r="T98" s="93">
        <v>1352.69</v>
      </c>
      <c r="U98" s="93">
        <v>790.07799999999997</v>
      </c>
      <c r="V98" s="64">
        <v>3.05</v>
      </c>
      <c r="W98" s="64">
        <v>0.56000000000000005</v>
      </c>
      <c r="X98" s="64">
        <v>13.38</v>
      </c>
      <c r="Y98" s="65">
        <v>46079.54</v>
      </c>
      <c r="Z98" s="65">
        <v>6532.51</v>
      </c>
      <c r="AA98" s="71">
        <v>1463</v>
      </c>
      <c r="AB98" s="14">
        <v>0</v>
      </c>
      <c r="AC98" s="14">
        <v>18.5</v>
      </c>
      <c r="AD98" s="14">
        <v>0</v>
      </c>
      <c r="AE98" s="14">
        <v>16.079999999999998</v>
      </c>
      <c r="AF98" s="14">
        <v>0</v>
      </c>
      <c r="AG98" s="14">
        <v>12</v>
      </c>
      <c r="AH98" s="17">
        <v>2341.63</v>
      </c>
      <c r="AI98" s="17">
        <v>0</v>
      </c>
      <c r="AJ98" s="46"/>
      <c r="AK98" s="69">
        <v>588999.64</v>
      </c>
      <c r="AL98" s="69">
        <v>68672.231</v>
      </c>
      <c r="AM98" s="69">
        <v>1506.7439999999999</v>
      </c>
      <c r="AN98" s="69">
        <v>626.64700000000005</v>
      </c>
      <c r="AO98" s="69">
        <v>743.40300000000002</v>
      </c>
      <c r="AP98" s="69">
        <v>7529.1329999999998</v>
      </c>
      <c r="AQ98" s="69">
        <v>231.61500000000001</v>
      </c>
      <c r="AR98" s="47"/>
      <c r="AS98" s="54">
        <v>1532.8820000000001</v>
      </c>
      <c r="AT98" s="54">
        <v>8510.0869999999995</v>
      </c>
      <c r="AU98" s="69">
        <f t="shared" si="35"/>
        <v>139.22575235076431</v>
      </c>
      <c r="AV98" s="76">
        <v>2498.8809999999999</v>
      </c>
      <c r="AW98" s="75">
        <v>100105.65399999999</v>
      </c>
      <c r="AX98" s="75">
        <v>22440.384999999998</v>
      </c>
      <c r="AY98" s="75">
        <v>25042.99</v>
      </c>
      <c r="AZ98" s="45"/>
      <c r="BA98" s="74">
        <f t="shared" si="25"/>
        <v>902866946.16248012</v>
      </c>
      <c r="BB98" s="74">
        <f t="shared" si="26"/>
        <v>584406660.29409695</v>
      </c>
      <c r="BC98" s="74">
        <v>209777.56700000001</v>
      </c>
      <c r="BD98" s="74">
        <f t="shared" si="27"/>
        <v>1565916.2820069999</v>
      </c>
      <c r="BE98" s="74">
        <f t="shared" si="28"/>
        <v>74418843.500561997</v>
      </c>
      <c r="BF98" s="74">
        <f t="shared" si="43"/>
        <v>168956643.23620498</v>
      </c>
      <c r="BG98" s="74">
        <f t="shared" si="29"/>
        <v>5800332.1288500009</v>
      </c>
      <c r="BH98" s="46"/>
      <c r="BI98" s="82">
        <v>5.4390000000000001</v>
      </c>
      <c r="BJ98" s="82">
        <v>5.4390000000000001</v>
      </c>
      <c r="BK98" s="46"/>
      <c r="BL98" s="84">
        <v>588996</v>
      </c>
      <c r="BM98" s="84">
        <v>68897</v>
      </c>
      <c r="BN98" s="84">
        <v>1463</v>
      </c>
      <c r="BO98" s="72">
        <v>627</v>
      </c>
      <c r="BP98" s="72">
        <v>750</v>
      </c>
      <c r="BQ98" s="84">
        <v>7519</v>
      </c>
      <c r="BR98" s="72">
        <v>231</v>
      </c>
      <c r="BS98" s="46"/>
      <c r="BT98" s="84">
        <v>1487.644</v>
      </c>
      <c r="BU98" s="84">
        <v>8384.5239999999994</v>
      </c>
      <c r="BV98" s="73">
        <f t="shared" si="36"/>
        <v>156.63157894736841</v>
      </c>
      <c r="BW98" s="84">
        <v>2649.7530000000002</v>
      </c>
      <c r="BX98" s="84">
        <v>93418.048999999999</v>
      </c>
      <c r="BY98" s="84">
        <v>22130.741000000002</v>
      </c>
      <c r="BZ98" s="84">
        <v>25132.719000000001</v>
      </c>
      <c r="CA98" s="46"/>
      <c r="CB98" s="78">
        <f t="shared" si="37"/>
        <v>876216365.42400002</v>
      </c>
      <c r="CC98" s="78">
        <f t="shared" si="38"/>
        <v>577668550.028</v>
      </c>
      <c r="CD98" s="78">
        <v>229152</v>
      </c>
      <c r="CE98" s="78">
        <f t="shared" si="39"/>
        <v>1661395.1310000001</v>
      </c>
      <c r="CF98" s="78">
        <f t="shared" si="40"/>
        <v>70063536.75</v>
      </c>
      <c r="CG98" s="78">
        <f t="shared" si="41"/>
        <v>166401041.57900003</v>
      </c>
      <c r="CH98" s="78">
        <f t="shared" si="42"/>
        <v>5805658.0890000006</v>
      </c>
      <c r="CI98" s="46"/>
      <c r="CJ98" s="83">
        <v>5.3869999999999996</v>
      </c>
      <c r="CK98" s="87">
        <v>5.3869999999999996</v>
      </c>
    </row>
    <row r="99" spans="1:89" ht="14.1" customHeight="1" x14ac:dyDescent="0.2">
      <c r="A99" s="4">
        <v>2009</v>
      </c>
      <c r="B99" s="4">
        <v>10</v>
      </c>
      <c r="C99" s="57">
        <v>1222.22</v>
      </c>
      <c r="D99" s="57">
        <v>28.72</v>
      </c>
      <c r="E99" s="57">
        <v>443.5</v>
      </c>
      <c r="F99" s="66">
        <v>82.87</v>
      </c>
      <c r="G99" s="66">
        <v>24.31</v>
      </c>
      <c r="H99" s="70">
        <v>588996</v>
      </c>
      <c r="I99" s="55">
        <v>4</v>
      </c>
      <c r="J99" s="55">
        <v>489</v>
      </c>
      <c r="K99" s="57">
        <v>29.62</v>
      </c>
      <c r="L99" s="59">
        <v>356</v>
      </c>
      <c r="M99" s="61">
        <v>1.3121</v>
      </c>
      <c r="N99" s="61">
        <v>1.4138999999999999</v>
      </c>
      <c r="O99" s="61">
        <v>1.2037</v>
      </c>
      <c r="P99" s="61">
        <v>1.306</v>
      </c>
      <c r="Q99" s="62">
        <v>84931.5576</v>
      </c>
      <c r="R99" s="56">
        <v>2.59</v>
      </c>
      <c r="S99" s="94">
        <v>3604.22</v>
      </c>
      <c r="T99" s="93">
        <v>1352.69</v>
      </c>
      <c r="U99" s="93">
        <v>820.548</v>
      </c>
      <c r="V99" s="64">
        <v>3.05</v>
      </c>
      <c r="W99" s="64">
        <v>0.56000000000000005</v>
      </c>
      <c r="X99" s="64">
        <v>13.38</v>
      </c>
      <c r="Y99" s="65">
        <v>46116.25</v>
      </c>
      <c r="Z99" s="65">
        <v>6530.93</v>
      </c>
      <c r="AA99" s="71">
        <v>1430</v>
      </c>
      <c r="AB99" s="14">
        <v>0</v>
      </c>
      <c r="AC99" s="14">
        <v>19.71</v>
      </c>
      <c r="AD99" s="14">
        <v>0</v>
      </c>
      <c r="AE99" s="14">
        <v>18.670000000000002</v>
      </c>
      <c r="AF99" s="14">
        <v>0</v>
      </c>
      <c r="AG99" s="14">
        <v>9</v>
      </c>
      <c r="AH99" s="17">
        <v>2321.02</v>
      </c>
      <c r="AI99" s="17">
        <v>0</v>
      </c>
      <c r="AJ99" s="46"/>
      <c r="AK99" s="69">
        <v>587733.68700000003</v>
      </c>
      <c r="AL99" s="69">
        <v>69139.546000000002</v>
      </c>
      <c r="AM99" s="69">
        <v>1482.422</v>
      </c>
      <c r="AN99" s="69">
        <v>626.53499999999997</v>
      </c>
      <c r="AO99" s="69">
        <v>748.46600000000001</v>
      </c>
      <c r="AP99" s="69">
        <v>7535.2759999999998</v>
      </c>
      <c r="AQ99" s="69">
        <v>231.33799999999999</v>
      </c>
      <c r="AR99" s="47"/>
      <c r="AS99" s="54">
        <v>1367.8610000000001</v>
      </c>
      <c r="AT99" s="54">
        <v>8185.0339999999997</v>
      </c>
      <c r="AU99" s="69">
        <f t="shared" si="35"/>
        <v>121.55230899163666</v>
      </c>
      <c r="AV99" s="76">
        <v>2608.5169999999998</v>
      </c>
      <c r="AW99" s="75">
        <v>97994.369000000006</v>
      </c>
      <c r="AX99" s="75">
        <v>20770.243999999999</v>
      </c>
      <c r="AY99" s="75">
        <v>25033.95</v>
      </c>
      <c r="AZ99" s="45"/>
      <c r="BA99" s="74">
        <f t="shared" si="25"/>
        <v>803937988.83350706</v>
      </c>
      <c r="BB99" s="74">
        <f t="shared" si="26"/>
        <v>565909534.75456405</v>
      </c>
      <c r="BC99" s="74">
        <v>180191.81700000001</v>
      </c>
      <c r="BD99" s="74">
        <f t="shared" si="27"/>
        <v>1634327.1985949997</v>
      </c>
      <c r="BE99" s="74">
        <f t="shared" si="28"/>
        <v>73345453.387954012</v>
      </c>
      <c r="BF99" s="74">
        <f t="shared" si="43"/>
        <v>156509521.12734398</v>
      </c>
      <c r="BG99" s="74">
        <f t="shared" si="29"/>
        <v>5791303.9250999996</v>
      </c>
      <c r="BH99" s="46"/>
      <c r="BI99" s="82">
        <v>5.4039999999999999</v>
      </c>
      <c r="BJ99" s="82">
        <v>5.4039999999999999</v>
      </c>
      <c r="BK99" s="46"/>
      <c r="BL99" s="84">
        <v>587730</v>
      </c>
      <c r="BM99" s="84">
        <v>68743</v>
      </c>
      <c r="BN99" s="84">
        <v>1430</v>
      </c>
      <c r="BO99" s="72">
        <v>627</v>
      </c>
      <c r="BP99" s="72">
        <v>743</v>
      </c>
      <c r="BQ99" s="84">
        <v>7512</v>
      </c>
      <c r="BR99" s="72">
        <v>231</v>
      </c>
      <c r="BS99" s="46"/>
      <c r="BT99" s="84">
        <v>1388.5319999999999</v>
      </c>
      <c r="BU99" s="84">
        <v>8124.0439999999999</v>
      </c>
      <c r="BV99" s="73">
        <f t="shared" si="36"/>
        <v>160.24685314685314</v>
      </c>
      <c r="BW99" s="84">
        <v>2484.34</v>
      </c>
      <c r="BX99" s="84">
        <v>95378.03</v>
      </c>
      <c r="BY99" s="84">
        <v>22128.651999999998</v>
      </c>
      <c r="BZ99" s="84">
        <v>25384.834999999999</v>
      </c>
      <c r="CA99" s="46"/>
      <c r="CB99" s="78">
        <f t="shared" si="37"/>
        <v>816081912.36000001</v>
      </c>
      <c r="CC99" s="78">
        <f t="shared" si="38"/>
        <v>558471156.69200003</v>
      </c>
      <c r="CD99" s="78">
        <v>229153</v>
      </c>
      <c r="CE99" s="78">
        <f t="shared" si="39"/>
        <v>1557681.1800000002</v>
      </c>
      <c r="CF99" s="78">
        <f t="shared" si="40"/>
        <v>70865876.290000007</v>
      </c>
      <c r="CG99" s="78">
        <f t="shared" si="41"/>
        <v>166230433.824</v>
      </c>
      <c r="CH99" s="78">
        <f t="shared" si="42"/>
        <v>5863896.8849999998</v>
      </c>
      <c r="CI99" s="46"/>
      <c r="CJ99" s="83">
        <v>5.423</v>
      </c>
      <c r="CK99" s="87">
        <v>5.423</v>
      </c>
    </row>
    <row r="100" spans="1:89" ht="14.1" customHeight="1" x14ac:dyDescent="0.2">
      <c r="A100" s="4">
        <v>2009</v>
      </c>
      <c r="B100" s="4">
        <v>11</v>
      </c>
      <c r="C100" s="57">
        <v>1223.3900000000001</v>
      </c>
      <c r="D100" s="57">
        <v>28.28</v>
      </c>
      <c r="E100" s="57">
        <v>443.61</v>
      </c>
      <c r="F100" s="66">
        <v>82.83</v>
      </c>
      <c r="G100" s="66">
        <v>24.1</v>
      </c>
      <c r="H100" s="70">
        <v>587730</v>
      </c>
      <c r="I100" s="55">
        <v>10</v>
      </c>
      <c r="J100" s="55">
        <v>307</v>
      </c>
      <c r="K100" s="57">
        <v>29.38</v>
      </c>
      <c r="L100" s="59">
        <v>324</v>
      </c>
      <c r="M100" s="61">
        <v>1.3183</v>
      </c>
      <c r="N100" s="61">
        <v>1.4231</v>
      </c>
      <c r="O100" s="61">
        <v>1.2097</v>
      </c>
      <c r="P100" s="61">
        <v>1.3104</v>
      </c>
      <c r="Q100" s="62">
        <v>84841.344500000007</v>
      </c>
      <c r="R100" s="56">
        <v>2.59</v>
      </c>
      <c r="S100" s="94">
        <v>3604.22</v>
      </c>
      <c r="T100" s="93">
        <v>1352.69</v>
      </c>
      <c r="U100" s="93">
        <v>850.30600000000004</v>
      </c>
      <c r="V100" s="64">
        <v>3.05</v>
      </c>
      <c r="W100" s="64">
        <v>0.56000000000000005</v>
      </c>
      <c r="X100" s="64">
        <v>13.38</v>
      </c>
      <c r="Y100" s="65">
        <v>46155.73</v>
      </c>
      <c r="Z100" s="65">
        <v>6524.75</v>
      </c>
      <c r="AA100" s="71">
        <v>1395</v>
      </c>
      <c r="AB100" s="14">
        <v>0</v>
      </c>
      <c r="AC100" s="14">
        <v>9.6300000000000008</v>
      </c>
      <c r="AD100" s="14">
        <v>0</v>
      </c>
      <c r="AE100" s="14">
        <v>14.04</v>
      </c>
      <c r="AF100" s="14">
        <v>0</v>
      </c>
      <c r="AG100" s="14">
        <v>0</v>
      </c>
      <c r="AH100" s="17">
        <v>2323.15</v>
      </c>
      <c r="AI100" s="17">
        <v>0</v>
      </c>
      <c r="AJ100" s="46"/>
      <c r="AK100" s="69">
        <v>588835.61499999999</v>
      </c>
      <c r="AL100" s="69">
        <v>68609.063999999998</v>
      </c>
      <c r="AM100" s="69">
        <v>1460.527</v>
      </c>
      <c r="AN100" s="69">
        <v>626.62300000000005</v>
      </c>
      <c r="AO100" s="69">
        <v>741.41399999999999</v>
      </c>
      <c r="AP100" s="69">
        <v>7541.4189999999999</v>
      </c>
      <c r="AQ100" s="69">
        <v>231.376</v>
      </c>
      <c r="AR100" s="47"/>
      <c r="AS100" s="54">
        <v>1086.1610000000001</v>
      </c>
      <c r="AT100" s="54">
        <v>7429.2309999999998</v>
      </c>
      <c r="AU100" s="69">
        <f t="shared" si="35"/>
        <v>99.417849858304564</v>
      </c>
      <c r="AV100" s="76">
        <v>2248.79</v>
      </c>
      <c r="AW100" s="75">
        <v>95247.301999999996</v>
      </c>
      <c r="AX100" s="75">
        <v>19082.458999999999</v>
      </c>
      <c r="AY100" s="75">
        <v>25439.58</v>
      </c>
      <c r="AZ100" s="45"/>
      <c r="BA100" s="74">
        <f t="shared" si="25"/>
        <v>639570280.42401505</v>
      </c>
      <c r="BB100" s="74">
        <f t="shared" si="26"/>
        <v>509712585.14978397</v>
      </c>
      <c r="BC100" s="74">
        <v>145202.454</v>
      </c>
      <c r="BD100" s="74">
        <f t="shared" si="27"/>
        <v>1409143.53617</v>
      </c>
      <c r="BE100" s="74">
        <f t="shared" si="28"/>
        <v>70617683.165027991</v>
      </c>
      <c r="BF100" s="74">
        <f t="shared" si="43"/>
        <v>143908818.86932099</v>
      </c>
      <c r="BG100" s="74">
        <f t="shared" si="29"/>
        <v>5886108.2620800007</v>
      </c>
      <c r="BH100" s="46"/>
      <c r="BI100" s="82">
        <v>4.2160000000000002</v>
      </c>
      <c r="BJ100" s="82">
        <v>4.2160000000000002</v>
      </c>
      <c r="BK100" s="46"/>
      <c r="BL100" s="84">
        <v>588701</v>
      </c>
      <c r="BM100" s="84">
        <v>68715</v>
      </c>
      <c r="BN100" s="84">
        <v>1395</v>
      </c>
      <c r="BO100" s="72">
        <v>636</v>
      </c>
      <c r="BP100" s="72">
        <v>731</v>
      </c>
      <c r="BQ100" s="84">
        <v>7525</v>
      </c>
      <c r="BR100" s="72">
        <v>232</v>
      </c>
      <c r="BS100" s="46"/>
      <c r="BT100" s="84">
        <v>1109.2829999999999</v>
      </c>
      <c r="BU100" s="84">
        <v>7628.9189999999999</v>
      </c>
      <c r="BV100" s="73">
        <f t="shared" si="36"/>
        <v>164.26810035842294</v>
      </c>
      <c r="BW100" s="84">
        <v>2376.0740000000001</v>
      </c>
      <c r="BX100" s="84">
        <v>93992.599000000002</v>
      </c>
      <c r="BY100" s="84">
        <v>20486.678</v>
      </c>
      <c r="BZ100" s="84">
        <v>25421.848999999998</v>
      </c>
      <c r="CA100" s="46"/>
      <c r="CB100" s="78">
        <f t="shared" si="37"/>
        <v>653036011.3829999</v>
      </c>
      <c r="CC100" s="78">
        <f t="shared" si="38"/>
        <v>524221169.08499998</v>
      </c>
      <c r="CD100" s="78">
        <v>229154</v>
      </c>
      <c r="CE100" s="78">
        <f t="shared" si="39"/>
        <v>1511183.064</v>
      </c>
      <c r="CF100" s="78">
        <f t="shared" si="40"/>
        <v>68708589.869000003</v>
      </c>
      <c r="CG100" s="78">
        <f t="shared" si="41"/>
        <v>154162251.94999999</v>
      </c>
      <c r="CH100" s="78">
        <f t="shared" si="42"/>
        <v>5897868.9679999994</v>
      </c>
      <c r="CI100" s="46"/>
      <c r="CJ100" s="83">
        <v>4.1180000000000003</v>
      </c>
      <c r="CK100" s="87">
        <v>4.1180000000000003</v>
      </c>
    </row>
    <row r="101" spans="1:89" ht="14.1" customHeight="1" x14ac:dyDescent="0.2">
      <c r="A101" s="4">
        <v>2009</v>
      </c>
      <c r="B101" s="4">
        <v>12</v>
      </c>
      <c r="C101" s="57">
        <v>1224.56</v>
      </c>
      <c r="D101" s="57">
        <v>27.88</v>
      </c>
      <c r="E101" s="57">
        <v>443.96</v>
      </c>
      <c r="F101" s="66">
        <v>82.77</v>
      </c>
      <c r="G101" s="66">
        <v>23.91</v>
      </c>
      <c r="H101" s="70">
        <v>588701</v>
      </c>
      <c r="I101" s="55">
        <v>68</v>
      </c>
      <c r="J101" s="55">
        <v>133</v>
      </c>
      <c r="K101" s="57">
        <v>32.71</v>
      </c>
      <c r="L101" s="59">
        <v>318</v>
      </c>
      <c r="M101" s="61">
        <v>1.3221000000000001</v>
      </c>
      <c r="N101" s="61">
        <v>1.4298999999999999</v>
      </c>
      <c r="O101" s="61">
        <v>1.212</v>
      </c>
      <c r="P101" s="61">
        <v>1.3130999999999999</v>
      </c>
      <c r="Q101" s="62">
        <v>84822.511400000003</v>
      </c>
      <c r="R101" s="56">
        <v>2.59</v>
      </c>
      <c r="S101" s="94">
        <v>3604.22</v>
      </c>
      <c r="T101" s="93">
        <v>1352.69</v>
      </c>
      <c r="U101" s="93">
        <v>885.30399999999997</v>
      </c>
      <c r="V101" s="64">
        <v>3.05</v>
      </c>
      <c r="W101" s="64">
        <v>0.56000000000000005</v>
      </c>
      <c r="X101" s="64">
        <v>13.38</v>
      </c>
      <c r="Y101" s="65">
        <v>46198.2</v>
      </c>
      <c r="Z101" s="65">
        <v>6514.14</v>
      </c>
      <c r="AA101" s="71">
        <v>1326</v>
      </c>
      <c r="AB101" s="14">
        <v>0</v>
      </c>
      <c r="AC101" s="14">
        <v>8.0399999999999991</v>
      </c>
      <c r="AD101" s="14">
        <v>0</v>
      </c>
      <c r="AE101" s="14">
        <v>7.46</v>
      </c>
      <c r="AF101" s="14">
        <v>0</v>
      </c>
      <c r="AG101" s="14">
        <v>0</v>
      </c>
      <c r="AH101" s="17">
        <v>2345.8200000000002</v>
      </c>
      <c r="AI101" s="17">
        <v>0</v>
      </c>
      <c r="AJ101" s="46"/>
      <c r="AK101" s="69">
        <v>589424.04</v>
      </c>
      <c r="AL101" s="69">
        <v>68740.282999999996</v>
      </c>
      <c r="AM101" s="69">
        <v>1441.01</v>
      </c>
      <c r="AN101" s="69">
        <v>626.89099999999996</v>
      </c>
      <c r="AO101" s="69">
        <v>738.52099999999996</v>
      </c>
      <c r="AP101" s="69">
        <v>7547.5619999999999</v>
      </c>
      <c r="AQ101" s="69">
        <v>232.321</v>
      </c>
      <c r="AR101" s="47"/>
      <c r="AS101" s="54">
        <v>1015.2569999999999</v>
      </c>
      <c r="AT101" s="54">
        <v>7224.1120000000001</v>
      </c>
      <c r="AU101" s="69">
        <f t="shared" si="35"/>
        <v>89.25418074822521</v>
      </c>
      <c r="AV101" s="76">
        <v>2135.2020000000002</v>
      </c>
      <c r="AW101" s="75">
        <v>93001.337</v>
      </c>
      <c r="AX101" s="75">
        <v>18958.100999999999</v>
      </c>
      <c r="AY101" s="75">
        <v>26166.23</v>
      </c>
      <c r="AZ101" s="45"/>
      <c r="BA101" s="74">
        <f t="shared" si="25"/>
        <v>598416882.57827997</v>
      </c>
      <c r="BB101" s="74">
        <f t="shared" si="26"/>
        <v>496587503.30369598</v>
      </c>
      <c r="BC101" s="74">
        <v>128616.167</v>
      </c>
      <c r="BD101" s="74">
        <f t="shared" si="27"/>
        <v>1338538.916982</v>
      </c>
      <c r="BE101" s="74">
        <f t="shared" si="28"/>
        <v>68683440.402576998</v>
      </c>
      <c r="BF101" s="74">
        <f t="shared" si="43"/>
        <v>143087442.69976199</v>
      </c>
      <c r="BG101" s="74">
        <f t="shared" si="29"/>
        <v>6078964.7198299998</v>
      </c>
      <c r="BH101" s="46"/>
      <c r="BI101" s="82">
        <v>3.863</v>
      </c>
      <c r="BJ101" s="82">
        <v>3.863</v>
      </c>
      <c r="BK101" s="46"/>
      <c r="BL101" s="84">
        <v>588873</v>
      </c>
      <c r="BM101" s="84">
        <v>68711</v>
      </c>
      <c r="BN101" s="84">
        <v>1326</v>
      </c>
      <c r="BO101" s="72">
        <v>653</v>
      </c>
      <c r="BP101" s="72">
        <v>724</v>
      </c>
      <c r="BQ101" s="84">
        <v>7525</v>
      </c>
      <c r="BR101" s="72">
        <v>234</v>
      </c>
      <c r="BS101" s="46"/>
      <c r="BT101" s="84">
        <v>976.89</v>
      </c>
      <c r="BU101" s="84">
        <v>6978.384</v>
      </c>
      <c r="BV101" s="73">
        <f t="shared" si="36"/>
        <v>172.81674208144796</v>
      </c>
      <c r="BW101" s="84">
        <v>2024.672</v>
      </c>
      <c r="BX101" s="84">
        <v>92402.221999999994</v>
      </c>
      <c r="BY101" s="84">
        <v>19044.026999999998</v>
      </c>
      <c r="BZ101" s="84">
        <v>26161.067999999999</v>
      </c>
      <c r="CA101" s="46"/>
      <c r="CB101" s="78">
        <f t="shared" si="37"/>
        <v>575264144.97000003</v>
      </c>
      <c r="CC101" s="78">
        <f t="shared" si="38"/>
        <v>479491743.02399999</v>
      </c>
      <c r="CD101" s="78">
        <v>229155</v>
      </c>
      <c r="CE101" s="78">
        <f t="shared" si="39"/>
        <v>1322110.8160000001</v>
      </c>
      <c r="CF101" s="78">
        <f t="shared" si="40"/>
        <v>66899208.727999993</v>
      </c>
      <c r="CG101" s="78">
        <f t="shared" si="41"/>
        <v>143306303.17499998</v>
      </c>
      <c r="CH101" s="78">
        <f t="shared" si="42"/>
        <v>6121689.9119999995</v>
      </c>
      <c r="CI101" s="46"/>
      <c r="CJ101" s="83">
        <v>3.996</v>
      </c>
      <c r="CK101" s="87">
        <v>3.996</v>
      </c>
    </row>
    <row r="102" spans="1:89" ht="14.1" customHeight="1" x14ac:dyDescent="0.2">
      <c r="A102" s="4">
        <v>2010</v>
      </c>
      <c r="B102" s="4">
        <v>1</v>
      </c>
      <c r="C102" s="57">
        <v>1225.72</v>
      </c>
      <c r="D102" s="57">
        <v>27.53</v>
      </c>
      <c r="E102" s="57">
        <v>444.51</v>
      </c>
      <c r="F102" s="66">
        <v>82.69</v>
      </c>
      <c r="G102" s="66">
        <v>23.75</v>
      </c>
      <c r="H102" s="70">
        <v>588873</v>
      </c>
      <c r="I102" s="55">
        <v>302</v>
      </c>
      <c r="J102" s="55">
        <v>36</v>
      </c>
      <c r="K102" s="57">
        <v>32.049999999999997</v>
      </c>
      <c r="L102" s="59">
        <v>326</v>
      </c>
      <c r="M102" s="61">
        <v>1.3252999999999999</v>
      </c>
      <c r="N102" s="61">
        <v>1.4368000000000001</v>
      </c>
      <c r="O102" s="61">
        <v>1.2141</v>
      </c>
      <c r="P102" s="61">
        <v>1.3136000000000001</v>
      </c>
      <c r="Q102" s="62">
        <v>84884.795299999998</v>
      </c>
      <c r="R102" s="56">
        <v>2.59</v>
      </c>
      <c r="S102" s="94">
        <v>3544.59</v>
      </c>
      <c r="T102" s="93">
        <v>1336.34</v>
      </c>
      <c r="U102" s="93">
        <v>896.80499999999995</v>
      </c>
      <c r="V102" s="64">
        <v>3.01</v>
      </c>
      <c r="W102" s="64">
        <v>0.55000000000000004</v>
      </c>
      <c r="X102" s="64">
        <v>13.24</v>
      </c>
      <c r="Y102" s="65">
        <v>46244.62</v>
      </c>
      <c r="Z102" s="65">
        <v>6499.08</v>
      </c>
      <c r="AA102" s="71">
        <v>1309</v>
      </c>
      <c r="AB102" s="14">
        <v>27.33</v>
      </c>
      <c r="AC102" s="14">
        <v>0</v>
      </c>
      <c r="AD102" s="14">
        <v>30.25</v>
      </c>
      <c r="AE102" s="14">
        <v>0</v>
      </c>
      <c r="AF102" s="14">
        <v>18</v>
      </c>
      <c r="AG102" s="14">
        <v>0</v>
      </c>
      <c r="AH102" s="17">
        <v>2336.27</v>
      </c>
      <c r="AI102" s="17">
        <v>0</v>
      </c>
      <c r="AJ102" s="46"/>
      <c r="AK102" s="69">
        <v>589795.03300000005</v>
      </c>
      <c r="AL102" s="69">
        <v>68659.013999999996</v>
      </c>
      <c r="AM102" s="69">
        <v>1423.5239999999999</v>
      </c>
      <c r="AN102" s="69">
        <v>627.32000000000005</v>
      </c>
      <c r="AO102" s="69">
        <v>736.12</v>
      </c>
      <c r="AP102" s="69">
        <v>7553.7060000000001</v>
      </c>
      <c r="AQ102" s="69">
        <v>234.22200000000001</v>
      </c>
      <c r="AR102" s="47"/>
      <c r="AS102" s="54">
        <v>1424.259</v>
      </c>
      <c r="AT102" s="54">
        <v>7017.1360000000004</v>
      </c>
      <c r="AU102" s="69">
        <f t="shared" si="35"/>
        <v>121.48679755311467</v>
      </c>
      <c r="AV102" s="76">
        <v>2073.6039999999998</v>
      </c>
      <c r="AW102" s="75">
        <v>90371.858999999997</v>
      </c>
      <c r="AX102" s="75">
        <v>19466.794000000002</v>
      </c>
      <c r="AY102" s="75">
        <v>25996.382000000001</v>
      </c>
      <c r="AZ102" s="45"/>
      <c r="BA102" s="74">
        <f t="shared" ref="BA102:BA161" si="44">+AS102*AK102</f>
        <v>840020883.90554714</v>
      </c>
      <c r="BB102" s="74">
        <f t="shared" ref="BB102:BB161" si="45">+AT102*AL102</f>
        <v>481789638.863904</v>
      </c>
      <c r="BC102" s="74">
        <v>172939.372</v>
      </c>
      <c r="BD102" s="74">
        <f t="shared" ref="BD102:BD161" si="46">+AV102*AN102</f>
        <v>1300813.26128</v>
      </c>
      <c r="BE102" s="74">
        <f t="shared" ref="BE102:BE161" si="47">+AW102*AO102</f>
        <v>66524532.84708</v>
      </c>
      <c r="BF102" s="74">
        <f t="shared" ref="BF102:BF161" si="48">+AX102*AP102</f>
        <v>147046438.63856402</v>
      </c>
      <c r="BG102" s="74">
        <f t="shared" ref="BG102:BG161" si="49">+AY102*AQ102</f>
        <v>6088924.5848040003</v>
      </c>
      <c r="BH102" s="46"/>
      <c r="BI102" s="82">
        <v>6.4130000000000003</v>
      </c>
      <c r="BJ102" s="82">
        <v>6.4130000000000003</v>
      </c>
      <c r="BK102" s="46"/>
      <c r="BL102" s="84">
        <v>589355</v>
      </c>
      <c r="BM102" s="84">
        <v>68612</v>
      </c>
      <c r="BN102" s="84">
        <v>1309</v>
      </c>
      <c r="BO102" s="72">
        <v>663</v>
      </c>
      <c r="BP102" s="72">
        <v>719</v>
      </c>
      <c r="BQ102" s="84">
        <v>7535</v>
      </c>
      <c r="BR102" s="72">
        <v>234</v>
      </c>
      <c r="BS102" s="46"/>
      <c r="BT102" s="84">
        <v>1422.184</v>
      </c>
      <c r="BU102" s="84">
        <v>7138.4309999999996</v>
      </c>
      <c r="BV102" s="73">
        <f t="shared" si="36"/>
        <v>175.06187929717342</v>
      </c>
      <c r="BW102" s="84">
        <v>2102.8139999999999</v>
      </c>
      <c r="BX102" s="84">
        <v>92028.142000000007</v>
      </c>
      <c r="BY102" s="84">
        <v>19466.794000000002</v>
      </c>
      <c r="BZ102" s="84">
        <v>26464.670999999998</v>
      </c>
      <c r="CA102" s="46"/>
      <c r="CB102" s="78">
        <f t="shared" si="37"/>
        <v>838171251.31999993</v>
      </c>
      <c r="CC102" s="78">
        <f t="shared" si="38"/>
        <v>489782027.77199996</v>
      </c>
      <c r="CD102" s="78">
        <v>229156</v>
      </c>
      <c r="CE102" s="78">
        <f t="shared" si="39"/>
        <v>1394165.6819999998</v>
      </c>
      <c r="CF102" s="78">
        <f t="shared" si="40"/>
        <v>66168234.098000005</v>
      </c>
      <c r="CG102" s="78">
        <f t="shared" si="41"/>
        <v>146682292.79000002</v>
      </c>
      <c r="CH102" s="78">
        <f t="shared" si="42"/>
        <v>6192733.0139999995</v>
      </c>
      <c r="CI102" s="46"/>
      <c r="CJ102" s="83">
        <v>6.6139999999999999</v>
      </c>
      <c r="CK102" s="87">
        <v>6.6139999999999999</v>
      </c>
    </row>
    <row r="103" spans="1:89" ht="14.1" customHeight="1" x14ac:dyDescent="0.2">
      <c r="A103" s="4">
        <v>2010</v>
      </c>
      <c r="B103" s="4">
        <v>2</v>
      </c>
      <c r="C103" s="57">
        <v>1226.8900000000001</v>
      </c>
      <c r="D103" s="57">
        <v>27.24</v>
      </c>
      <c r="E103" s="57">
        <v>445.21</v>
      </c>
      <c r="F103" s="66">
        <v>82.6</v>
      </c>
      <c r="G103" s="66">
        <v>23.62</v>
      </c>
      <c r="H103" s="70">
        <v>589355</v>
      </c>
      <c r="I103" s="55">
        <v>234</v>
      </c>
      <c r="J103" s="55">
        <v>17</v>
      </c>
      <c r="K103" s="57">
        <v>29</v>
      </c>
      <c r="L103" s="59">
        <v>313</v>
      </c>
      <c r="M103" s="61">
        <v>1.3102</v>
      </c>
      <c r="N103" s="61">
        <v>1.4204000000000001</v>
      </c>
      <c r="O103" s="61">
        <v>1.2010000000000001</v>
      </c>
      <c r="P103" s="61">
        <v>1.2945</v>
      </c>
      <c r="Q103" s="62">
        <v>85034.145999999993</v>
      </c>
      <c r="R103" s="56">
        <v>2.59</v>
      </c>
      <c r="S103" s="94">
        <v>3544.59</v>
      </c>
      <c r="T103" s="93">
        <v>1336.34</v>
      </c>
      <c r="U103" s="93">
        <v>882.15099999999995</v>
      </c>
      <c r="V103" s="64">
        <v>3.01</v>
      </c>
      <c r="W103" s="64">
        <v>0.55000000000000004</v>
      </c>
      <c r="X103" s="64">
        <v>13.24</v>
      </c>
      <c r="Y103" s="65">
        <v>46291.99</v>
      </c>
      <c r="Z103" s="65">
        <v>6480.96</v>
      </c>
      <c r="AA103" s="71">
        <v>1296</v>
      </c>
      <c r="AB103" s="14">
        <v>16.21</v>
      </c>
      <c r="AC103" s="14">
        <v>0</v>
      </c>
      <c r="AD103" s="14">
        <v>16.5</v>
      </c>
      <c r="AE103" s="14">
        <v>0</v>
      </c>
      <c r="AF103" s="14">
        <v>7</v>
      </c>
      <c r="AG103" s="14">
        <v>0</v>
      </c>
      <c r="AH103" s="17">
        <v>2338.73</v>
      </c>
      <c r="AI103" s="17">
        <v>0</v>
      </c>
      <c r="AJ103" s="46"/>
      <c r="AK103" s="69">
        <v>590451.53599999996</v>
      </c>
      <c r="AL103" s="69">
        <v>68660.103000000003</v>
      </c>
      <c r="AM103" s="69">
        <v>1409.01</v>
      </c>
      <c r="AN103" s="69">
        <v>671.74400000000003</v>
      </c>
      <c r="AO103" s="69">
        <v>708.86800000000005</v>
      </c>
      <c r="AP103" s="69">
        <v>7559.8490000000002</v>
      </c>
      <c r="AQ103" s="69">
        <v>234.24799999999999</v>
      </c>
      <c r="AR103" s="47"/>
      <c r="AS103" s="54">
        <v>1158.115</v>
      </c>
      <c r="AT103" s="54">
        <v>6475.2669999999998</v>
      </c>
      <c r="AU103" s="69">
        <f t="shared" si="35"/>
        <v>104.18806325008339</v>
      </c>
      <c r="AV103" s="76">
        <v>2036.597</v>
      </c>
      <c r="AW103" s="75">
        <v>92482.354999999996</v>
      </c>
      <c r="AX103" s="75">
        <v>18291.82</v>
      </c>
      <c r="AY103" s="75">
        <v>25815.741000000002</v>
      </c>
      <c r="AZ103" s="45"/>
      <c r="BA103" s="74">
        <f t="shared" si="44"/>
        <v>683810780.61464</v>
      </c>
      <c r="BB103" s="74">
        <f t="shared" si="45"/>
        <v>444592499.17250103</v>
      </c>
      <c r="BC103" s="74">
        <v>146802.02299999999</v>
      </c>
      <c r="BD103" s="74">
        <f t="shared" si="46"/>
        <v>1368071.8151680001</v>
      </c>
      <c r="BE103" s="74">
        <f t="shared" si="47"/>
        <v>65557782.02414</v>
      </c>
      <c r="BF103" s="74">
        <f t="shared" si="48"/>
        <v>138283397.13518</v>
      </c>
      <c r="BG103" s="74">
        <f t="shared" si="49"/>
        <v>6047285.697768</v>
      </c>
      <c r="BH103" s="46"/>
      <c r="BI103" s="82">
        <v>4.915</v>
      </c>
      <c r="BJ103" s="82">
        <v>4.915</v>
      </c>
      <c r="BK103" s="46"/>
      <c r="BL103" s="84">
        <v>590739</v>
      </c>
      <c r="BM103" s="84">
        <v>68749</v>
      </c>
      <c r="BN103" s="84">
        <v>1296</v>
      </c>
      <c r="BO103" s="72">
        <v>674</v>
      </c>
      <c r="BP103" s="72">
        <v>714</v>
      </c>
      <c r="BQ103" s="84">
        <v>7556</v>
      </c>
      <c r="BR103" s="72">
        <v>234</v>
      </c>
      <c r="BS103" s="46"/>
      <c r="BT103" s="84">
        <v>1202.82</v>
      </c>
      <c r="BU103" s="84">
        <v>6580.6220000000003</v>
      </c>
      <c r="BV103" s="73">
        <f t="shared" si="36"/>
        <v>176.81867283950618</v>
      </c>
      <c r="BW103" s="84">
        <v>2221.39</v>
      </c>
      <c r="BX103" s="84">
        <v>86413.909</v>
      </c>
      <c r="BY103" s="84">
        <v>18291.82</v>
      </c>
      <c r="BZ103" s="84">
        <v>26279.141</v>
      </c>
      <c r="CA103" s="46"/>
      <c r="CB103" s="78">
        <f t="shared" si="37"/>
        <v>710552683.98000002</v>
      </c>
      <c r="CC103" s="78">
        <f t="shared" si="38"/>
        <v>452411181.87800002</v>
      </c>
      <c r="CD103" s="78">
        <v>229157</v>
      </c>
      <c r="CE103" s="78">
        <f t="shared" si="39"/>
        <v>1497216.8599999999</v>
      </c>
      <c r="CF103" s="78">
        <f t="shared" si="40"/>
        <v>61699531.026000001</v>
      </c>
      <c r="CG103" s="78">
        <f t="shared" si="41"/>
        <v>138212991.91999999</v>
      </c>
      <c r="CH103" s="78">
        <f t="shared" si="42"/>
        <v>6149318.9939999999</v>
      </c>
      <c r="CI103" s="46"/>
      <c r="CJ103" s="83">
        <v>4.9569999999999999</v>
      </c>
      <c r="CK103" s="87">
        <v>4.9569999999999999</v>
      </c>
    </row>
    <row r="104" spans="1:89" ht="14.1" customHeight="1" x14ac:dyDescent="0.2">
      <c r="A104" s="4">
        <v>2010</v>
      </c>
      <c r="B104" s="4">
        <v>3</v>
      </c>
      <c r="C104" s="57">
        <v>1228.06</v>
      </c>
      <c r="D104" s="57">
        <v>26.99</v>
      </c>
      <c r="E104" s="57">
        <v>446.03</v>
      </c>
      <c r="F104" s="66">
        <v>82.52</v>
      </c>
      <c r="G104" s="66">
        <v>23.51</v>
      </c>
      <c r="H104" s="70">
        <v>590739</v>
      </c>
      <c r="I104" s="55">
        <v>254</v>
      </c>
      <c r="J104" s="55">
        <v>8</v>
      </c>
      <c r="K104" s="57">
        <v>29.48</v>
      </c>
      <c r="L104" s="59">
        <v>372</v>
      </c>
      <c r="M104" s="61">
        <v>1.2948999999999999</v>
      </c>
      <c r="N104" s="61">
        <v>1.4084000000000001</v>
      </c>
      <c r="O104" s="61">
        <v>1.1883999999999999</v>
      </c>
      <c r="P104" s="61">
        <v>1.2758</v>
      </c>
      <c r="Q104" s="62">
        <v>85275.103099999993</v>
      </c>
      <c r="R104" s="56">
        <v>2.59</v>
      </c>
      <c r="S104" s="94">
        <v>3544.59</v>
      </c>
      <c r="T104" s="93">
        <v>1336.34</v>
      </c>
      <c r="U104" s="93">
        <v>866.94200000000001</v>
      </c>
      <c r="V104" s="64">
        <v>3.01</v>
      </c>
      <c r="W104" s="64">
        <v>0.55000000000000004</v>
      </c>
      <c r="X104" s="64">
        <v>13.24</v>
      </c>
      <c r="Y104" s="65">
        <v>46342.74</v>
      </c>
      <c r="Z104" s="65">
        <v>6459.26</v>
      </c>
      <c r="AA104" s="71">
        <v>1313</v>
      </c>
      <c r="AB104" s="14">
        <v>15.38</v>
      </c>
      <c r="AC104" s="14">
        <v>0</v>
      </c>
      <c r="AD104" s="14">
        <v>15.46</v>
      </c>
      <c r="AE104" s="14">
        <v>0</v>
      </c>
      <c r="AF104" s="14">
        <v>5</v>
      </c>
      <c r="AG104" s="14">
        <v>0</v>
      </c>
      <c r="AH104" s="17">
        <v>2325.09</v>
      </c>
      <c r="AI104" s="17">
        <v>0</v>
      </c>
      <c r="AJ104" s="46"/>
      <c r="AK104" s="69">
        <v>591834.53700000001</v>
      </c>
      <c r="AL104" s="69">
        <v>68844.589000000007</v>
      </c>
      <c r="AM104" s="69">
        <v>1396.626</v>
      </c>
      <c r="AN104" s="69">
        <v>672.37900000000002</v>
      </c>
      <c r="AO104" s="69">
        <v>721.87599999999998</v>
      </c>
      <c r="AP104" s="69">
        <v>7565.9920000000002</v>
      </c>
      <c r="AQ104" s="69">
        <v>234.238</v>
      </c>
      <c r="AR104" s="47"/>
      <c r="AS104" s="54">
        <v>1189.3869999999999</v>
      </c>
      <c r="AT104" s="54">
        <v>6529.0370000000003</v>
      </c>
      <c r="AU104" s="69">
        <f t="shared" si="35"/>
        <v>111.00849833813778</v>
      </c>
      <c r="AV104" s="76">
        <v>2179.69</v>
      </c>
      <c r="AW104" s="75">
        <v>88358.134999999995</v>
      </c>
      <c r="AX104" s="75">
        <v>17371.478999999999</v>
      </c>
      <c r="AY104" s="75">
        <v>26127.685000000001</v>
      </c>
      <c r="AZ104" s="45"/>
      <c r="BA104" s="74">
        <f t="shared" si="44"/>
        <v>703920304.45881903</v>
      </c>
      <c r="BB104" s="74">
        <f t="shared" si="45"/>
        <v>449488868.83079308</v>
      </c>
      <c r="BC104" s="74">
        <v>155037.35500000001</v>
      </c>
      <c r="BD104" s="74">
        <f t="shared" si="46"/>
        <v>1465577.78251</v>
      </c>
      <c r="BE104" s="74">
        <f t="shared" si="47"/>
        <v>63783617.061259992</v>
      </c>
      <c r="BF104" s="74">
        <f t="shared" si="48"/>
        <v>131432471.142168</v>
      </c>
      <c r="BG104" s="74">
        <f t="shared" si="49"/>
        <v>6120096.6790300002</v>
      </c>
      <c r="BH104" s="46"/>
      <c r="BI104" s="82">
        <v>4.6689999999999996</v>
      </c>
      <c r="BJ104" s="82">
        <v>4.6689999999999996</v>
      </c>
      <c r="BK104" s="46"/>
      <c r="BL104" s="84">
        <v>591918</v>
      </c>
      <c r="BM104" s="84">
        <v>68833</v>
      </c>
      <c r="BN104" s="84">
        <v>1313</v>
      </c>
      <c r="BO104" s="72">
        <v>673</v>
      </c>
      <c r="BP104" s="72">
        <v>717</v>
      </c>
      <c r="BQ104" s="84">
        <v>7581</v>
      </c>
      <c r="BR104" s="72">
        <v>233</v>
      </c>
      <c r="BS104" s="46"/>
      <c r="BT104" s="84">
        <v>1150.8789999999999</v>
      </c>
      <c r="BU104" s="84">
        <v>6428.6120000000001</v>
      </c>
      <c r="BV104" s="73">
        <f t="shared" si="36"/>
        <v>174.53008377760852</v>
      </c>
      <c r="BW104" s="84">
        <v>2188.828</v>
      </c>
      <c r="BX104" s="84">
        <v>86716.350999999995</v>
      </c>
      <c r="BY104" s="84">
        <v>16831.219000000001</v>
      </c>
      <c r="BZ104" s="84">
        <v>25880.978999999999</v>
      </c>
      <c r="CA104" s="46"/>
      <c r="CB104" s="78">
        <f t="shared" si="37"/>
        <v>681225995.92199993</v>
      </c>
      <c r="CC104" s="78">
        <f t="shared" si="38"/>
        <v>442500649.796</v>
      </c>
      <c r="CD104" s="78">
        <v>229158</v>
      </c>
      <c r="CE104" s="78">
        <f t="shared" si="39"/>
        <v>1473081.2439999999</v>
      </c>
      <c r="CF104" s="78">
        <f t="shared" si="40"/>
        <v>62175623.666999996</v>
      </c>
      <c r="CG104" s="78">
        <f t="shared" si="41"/>
        <v>127597471.23900001</v>
      </c>
      <c r="CH104" s="78">
        <f t="shared" si="42"/>
        <v>6030268.1069999998</v>
      </c>
      <c r="CI104" s="46"/>
      <c r="CJ104" s="83">
        <v>4.76</v>
      </c>
      <c r="CK104" s="87">
        <v>4.76</v>
      </c>
    </row>
    <row r="105" spans="1:89" ht="14.1" customHeight="1" x14ac:dyDescent="0.2">
      <c r="A105" s="4">
        <v>2010</v>
      </c>
      <c r="B105" s="4">
        <v>4</v>
      </c>
      <c r="C105" s="57">
        <v>1229.23</v>
      </c>
      <c r="D105" s="57">
        <v>26.77</v>
      </c>
      <c r="E105" s="57">
        <v>446.99</v>
      </c>
      <c r="F105" s="66">
        <v>82.42</v>
      </c>
      <c r="G105" s="66">
        <v>23.42</v>
      </c>
      <c r="H105" s="70">
        <v>591918</v>
      </c>
      <c r="I105" s="55">
        <v>42</v>
      </c>
      <c r="J105" s="55">
        <v>110</v>
      </c>
      <c r="K105" s="57">
        <v>30.62</v>
      </c>
      <c r="L105" s="59">
        <v>382</v>
      </c>
      <c r="M105" s="61">
        <v>1.2796000000000001</v>
      </c>
      <c r="N105" s="61">
        <v>1.3975</v>
      </c>
      <c r="O105" s="61">
        <v>1.1751</v>
      </c>
      <c r="P105" s="61">
        <v>1.2592000000000001</v>
      </c>
      <c r="Q105" s="62">
        <v>85579.458299999998</v>
      </c>
      <c r="R105" s="56">
        <v>2.59</v>
      </c>
      <c r="S105" s="94">
        <v>3544.59</v>
      </c>
      <c r="T105" s="93">
        <v>1336.34</v>
      </c>
      <c r="U105" s="93">
        <v>840.572</v>
      </c>
      <c r="V105" s="64">
        <v>3.01</v>
      </c>
      <c r="W105" s="64">
        <v>0.55000000000000004</v>
      </c>
      <c r="X105" s="64">
        <v>13.24</v>
      </c>
      <c r="Y105" s="65">
        <v>46398.86</v>
      </c>
      <c r="Z105" s="65">
        <v>6433.36</v>
      </c>
      <c r="AA105" s="71">
        <v>1354</v>
      </c>
      <c r="AB105" s="14">
        <v>0</v>
      </c>
      <c r="AC105" s="14">
        <v>9.5399999999999991</v>
      </c>
      <c r="AD105" s="14">
        <v>0</v>
      </c>
      <c r="AE105" s="14">
        <v>7</v>
      </c>
      <c r="AF105" s="14">
        <v>0</v>
      </c>
      <c r="AG105" s="14">
        <v>1</v>
      </c>
      <c r="AH105" s="17">
        <v>2318.4499999999998</v>
      </c>
      <c r="AI105" s="17">
        <v>0</v>
      </c>
      <c r="AJ105" s="46"/>
      <c r="AK105" s="69">
        <v>591694.32999999996</v>
      </c>
      <c r="AL105" s="69">
        <v>68973.462</v>
      </c>
      <c r="AM105" s="69">
        <v>1385.9259999999999</v>
      </c>
      <c r="AN105" s="69">
        <v>673.11900000000003</v>
      </c>
      <c r="AO105" s="69">
        <v>716.02499999999998</v>
      </c>
      <c r="AP105" s="69">
        <v>7572.1350000000002</v>
      </c>
      <c r="AQ105" s="69">
        <v>233.36799999999999</v>
      </c>
      <c r="AR105" s="47"/>
      <c r="AS105" s="54">
        <v>889.17100000000005</v>
      </c>
      <c r="AT105" s="54">
        <v>6800.5439999999999</v>
      </c>
      <c r="AU105" s="69">
        <f t="shared" si="35"/>
        <v>88.315477882657518</v>
      </c>
      <c r="AV105" s="76">
        <v>2175.027</v>
      </c>
      <c r="AW105" s="75">
        <v>93605.740999999995</v>
      </c>
      <c r="AX105" s="75">
        <v>18044.849999999999</v>
      </c>
      <c r="AY105" s="75">
        <v>26054.666000000001</v>
      </c>
      <c r="AZ105" s="45"/>
      <c r="BA105" s="74">
        <f t="shared" si="44"/>
        <v>526117439.10043001</v>
      </c>
      <c r="BB105" s="74">
        <f t="shared" si="45"/>
        <v>469057063.16332799</v>
      </c>
      <c r="BC105" s="74">
        <v>122398.717</v>
      </c>
      <c r="BD105" s="74">
        <f t="shared" si="46"/>
        <v>1464051.9992130001</v>
      </c>
      <c r="BE105" s="74">
        <f t="shared" si="47"/>
        <v>67024050.699524991</v>
      </c>
      <c r="BF105" s="74">
        <f t="shared" si="48"/>
        <v>136638040.25474998</v>
      </c>
      <c r="BG105" s="74">
        <f t="shared" si="49"/>
        <v>6080325.2950879997</v>
      </c>
      <c r="BH105" s="46"/>
      <c r="BI105" s="82">
        <v>4.298</v>
      </c>
      <c r="BJ105" s="82">
        <v>4.298</v>
      </c>
      <c r="BK105" s="46"/>
      <c r="BL105" s="84">
        <v>591788</v>
      </c>
      <c r="BM105" s="84">
        <v>68901</v>
      </c>
      <c r="BN105" s="84">
        <v>1354</v>
      </c>
      <c r="BO105" s="72">
        <v>676</v>
      </c>
      <c r="BP105" s="72">
        <v>717</v>
      </c>
      <c r="BQ105" s="84">
        <v>7594</v>
      </c>
      <c r="BR105" s="72">
        <v>233</v>
      </c>
      <c r="BS105" s="46"/>
      <c r="BT105" s="84">
        <v>927.50800000000004</v>
      </c>
      <c r="BU105" s="84">
        <v>6764.4859999999999</v>
      </c>
      <c r="BV105" s="73">
        <f t="shared" si="36"/>
        <v>169.24593796159527</v>
      </c>
      <c r="BW105" s="84">
        <v>2068.2959999999998</v>
      </c>
      <c r="BX105" s="84">
        <v>97271.993000000002</v>
      </c>
      <c r="BY105" s="84">
        <v>17528.821</v>
      </c>
      <c r="BZ105" s="84">
        <v>25405.797999999999</v>
      </c>
      <c r="CA105" s="46"/>
      <c r="CB105" s="78">
        <f t="shared" si="37"/>
        <v>548888104.30400002</v>
      </c>
      <c r="CC105" s="78">
        <f t="shared" si="38"/>
        <v>466079849.88599998</v>
      </c>
      <c r="CD105" s="78">
        <v>229159</v>
      </c>
      <c r="CE105" s="78">
        <f t="shared" si="39"/>
        <v>1398168.0959999999</v>
      </c>
      <c r="CF105" s="78">
        <f t="shared" si="40"/>
        <v>69744018.981000006</v>
      </c>
      <c r="CG105" s="78">
        <f t="shared" si="41"/>
        <v>133113866.67399999</v>
      </c>
      <c r="CH105" s="78">
        <f t="shared" si="42"/>
        <v>5919550.9339999994</v>
      </c>
      <c r="CI105" s="46"/>
      <c r="CJ105" s="83">
        <v>4.1520000000000001</v>
      </c>
      <c r="CK105" s="87">
        <v>4.1520000000000001</v>
      </c>
    </row>
    <row r="106" spans="1:89" ht="14.1" customHeight="1" x14ac:dyDescent="0.2">
      <c r="A106" s="4">
        <v>2010</v>
      </c>
      <c r="B106" s="4">
        <v>5</v>
      </c>
      <c r="C106" s="57">
        <v>1230.04</v>
      </c>
      <c r="D106" s="57">
        <v>26.6</v>
      </c>
      <c r="E106" s="57">
        <v>448.03</v>
      </c>
      <c r="F106" s="66">
        <v>82.34</v>
      </c>
      <c r="G106" s="66">
        <v>23.35</v>
      </c>
      <c r="H106" s="70">
        <v>591788</v>
      </c>
      <c r="I106" s="55">
        <v>0</v>
      </c>
      <c r="J106" s="55">
        <v>337</v>
      </c>
      <c r="K106" s="57">
        <v>29.52</v>
      </c>
      <c r="L106" s="59">
        <v>425</v>
      </c>
      <c r="M106" s="61">
        <v>1.2628999999999999</v>
      </c>
      <c r="N106" s="61">
        <v>1.3797999999999999</v>
      </c>
      <c r="O106" s="61">
        <v>1.1619999999999999</v>
      </c>
      <c r="P106" s="61">
        <v>1.2416</v>
      </c>
      <c r="Q106" s="62">
        <v>85886.171900000001</v>
      </c>
      <c r="R106" s="56">
        <v>2.59</v>
      </c>
      <c r="S106" s="94">
        <v>3544.59</v>
      </c>
      <c r="T106" s="93">
        <v>1336.34</v>
      </c>
      <c r="U106" s="93">
        <v>821.61400000000003</v>
      </c>
      <c r="V106" s="64">
        <v>3.01</v>
      </c>
      <c r="W106" s="64">
        <v>0.55000000000000004</v>
      </c>
      <c r="X106" s="64">
        <v>13.24</v>
      </c>
      <c r="Y106" s="65">
        <v>46458.95</v>
      </c>
      <c r="Z106" s="65">
        <v>6404.1</v>
      </c>
      <c r="AA106" s="71">
        <v>1350</v>
      </c>
      <c r="AB106" s="14">
        <v>0</v>
      </c>
      <c r="AC106" s="14">
        <v>15.58</v>
      </c>
      <c r="AD106" s="14">
        <v>0</v>
      </c>
      <c r="AE106" s="14">
        <v>16.29</v>
      </c>
      <c r="AF106" s="14">
        <v>0</v>
      </c>
      <c r="AG106" s="14">
        <v>5</v>
      </c>
      <c r="AH106" s="17">
        <v>2306.66</v>
      </c>
      <c r="AI106" s="17">
        <v>2306.66</v>
      </c>
      <c r="AJ106" s="46"/>
      <c r="AK106" s="69">
        <v>591422.57400000002</v>
      </c>
      <c r="AL106" s="69">
        <v>68884.012000000002</v>
      </c>
      <c r="AM106" s="69">
        <v>1377.357</v>
      </c>
      <c r="AN106" s="69">
        <v>673.91899999999998</v>
      </c>
      <c r="AO106" s="69">
        <v>719.44600000000003</v>
      </c>
      <c r="AP106" s="69">
        <v>7576.3990000000003</v>
      </c>
      <c r="AQ106" s="69">
        <v>233.38300000000001</v>
      </c>
      <c r="AR106" s="47"/>
      <c r="AS106" s="54">
        <v>1157.904</v>
      </c>
      <c r="AT106" s="54">
        <v>7525.4129999999996</v>
      </c>
      <c r="AU106" s="69">
        <f t="shared" si="35"/>
        <v>119.55013043096308</v>
      </c>
      <c r="AV106" s="76">
        <v>2442.0410000000002</v>
      </c>
      <c r="AW106" s="75">
        <v>101347.14599999999</v>
      </c>
      <c r="AX106" s="75">
        <v>19224.86</v>
      </c>
      <c r="AY106" s="75">
        <v>25044.206999999999</v>
      </c>
      <c r="AZ106" s="45"/>
      <c r="BA106" s="74">
        <f t="shared" si="44"/>
        <v>684810564.12489605</v>
      </c>
      <c r="BB106" s="74">
        <f t="shared" si="45"/>
        <v>518380639.39695597</v>
      </c>
      <c r="BC106" s="74">
        <v>164663.209</v>
      </c>
      <c r="BD106" s="74">
        <f t="shared" si="46"/>
        <v>1645737.828679</v>
      </c>
      <c r="BE106" s="74">
        <f t="shared" si="47"/>
        <v>72913798.801116005</v>
      </c>
      <c r="BF106" s="74">
        <f t="shared" si="48"/>
        <v>145655210.07914001</v>
      </c>
      <c r="BG106" s="74">
        <f t="shared" si="49"/>
        <v>5844892.1622810001</v>
      </c>
      <c r="BH106" s="46"/>
      <c r="BI106" s="82">
        <v>5.056</v>
      </c>
      <c r="BJ106" s="82">
        <v>5.056</v>
      </c>
      <c r="BK106" s="46"/>
      <c r="BL106" s="84">
        <v>591298</v>
      </c>
      <c r="BM106" s="84">
        <v>68795</v>
      </c>
      <c r="BN106" s="84">
        <v>1350</v>
      </c>
      <c r="BO106" s="72">
        <v>673</v>
      </c>
      <c r="BP106" s="72">
        <v>716</v>
      </c>
      <c r="BQ106" s="84">
        <v>7589</v>
      </c>
      <c r="BR106" s="72">
        <v>233</v>
      </c>
      <c r="BS106" s="46"/>
      <c r="BT106" s="84">
        <v>1138.3499999999999</v>
      </c>
      <c r="BU106" s="84">
        <v>7283.1109999999999</v>
      </c>
      <c r="BV106" s="73">
        <f t="shared" si="36"/>
        <v>169.74814814814815</v>
      </c>
      <c r="BW106" s="84">
        <v>2265.1309999999999</v>
      </c>
      <c r="BX106" s="84">
        <v>100717.478</v>
      </c>
      <c r="BY106" s="84">
        <v>17768.022000000001</v>
      </c>
      <c r="BZ106" s="84">
        <v>24820.102999999999</v>
      </c>
      <c r="CA106" s="46"/>
      <c r="CB106" s="78">
        <f t="shared" si="37"/>
        <v>673104078.29999995</v>
      </c>
      <c r="CC106" s="78">
        <f t="shared" si="38"/>
        <v>501041621.245</v>
      </c>
      <c r="CD106" s="78">
        <v>229160</v>
      </c>
      <c r="CE106" s="78">
        <f t="shared" si="39"/>
        <v>1524433.1629999999</v>
      </c>
      <c r="CF106" s="78">
        <f t="shared" si="40"/>
        <v>72113714.247999996</v>
      </c>
      <c r="CG106" s="78">
        <f t="shared" si="41"/>
        <v>134841518.958</v>
      </c>
      <c r="CH106" s="78">
        <f t="shared" si="42"/>
        <v>5783083.9989999998</v>
      </c>
      <c r="CI106" s="46"/>
      <c r="CJ106" s="83">
        <v>5.2309999999999999</v>
      </c>
      <c r="CK106" s="87">
        <v>5.2309999999999999</v>
      </c>
    </row>
    <row r="107" spans="1:89" ht="14.1" customHeight="1" x14ac:dyDescent="0.2">
      <c r="A107" s="4">
        <v>2010</v>
      </c>
      <c r="B107" s="4">
        <v>6</v>
      </c>
      <c r="C107" s="57">
        <v>1230.8499999999999</v>
      </c>
      <c r="D107" s="57">
        <v>26.47</v>
      </c>
      <c r="E107" s="57">
        <v>449.11</v>
      </c>
      <c r="F107" s="66">
        <v>82.27</v>
      </c>
      <c r="G107" s="66">
        <v>23.3</v>
      </c>
      <c r="H107" s="70">
        <v>591298</v>
      </c>
      <c r="I107" s="55">
        <v>0</v>
      </c>
      <c r="J107" s="55">
        <v>533</v>
      </c>
      <c r="K107" s="57">
        <v>30.71</v>
      </c>
      <c r="L107" s="59">
        <v>418</v>
      </c>
      <c r="M107" s="61">
        <v>1.2566999999999999</v>
      </c>
      <c r="N107" s="61">
        <v>1.3762000000000001</v>
      </c>
      <c r="O107" s="61">
        <v>1.157</v>
      </c>
      <c r="P107" s="61">
        <v>1.2355</v>
      </c>
      <c r="Q107" s="62">
        <v>86153.892399999997</v>
      </c>
      <c r="R107" s="56">
        <v>2.59</v>
      </c>
      <c r="S107" s="94">
        <v>3544.59</v>
      </c>
      <c r="T107" s="93">
        <v>1336.34</v>
      </c>
      <c r="U107" s="93">
        <v>801.92700000000002</v>
      </c>
      <c r="V107" s="64">
        <v>3.01</v>
      </c>
      <c r="W107" s="64">
        <v>0.55000000000000004</v>
      </c>
      <c r="X107" s="64">
        <v>13.24</v>
      </c>
      <c r="Y107" s="65">
        <v>46523.14</v>
      </c>
      <c r="Z107" s="65">
        <v>6371.72</v>
      </c>
      <c r="AA107" s="71">
        <v>1380</v>
      </c>
      <c r="AB107" s="14">
        <v>0</v>
      </c>
      <c r="AC107" s="14">
        <v>21.5</v>
      </c>
      <c r="AD107" s="14">
        <v>0</v>
      </c>
      <c r="AE107" s="14">
        <v>20.92</v>
      </c>
      <c r="AF107" s="14">
        <v>0</v>
      </c>
      <c r="AG107" s="14">
        <v>11</v>
      </c>
      <c r="AH107" s="17">
        <v>2314.4699999999998</v>
      </c>
      <c r="AI107" s="17">
        <v>2314.4699999999998</v>
      </c>
      <c r="AJ107" s="46"/>
      <c r="AK107" s="69">
        <v>591283.10499999998</v>
      </c>
      <c r="AL107" s="69">
        <v>68838.456999999995</v>
      </c>
      <c r="AM107" s="69">
        <v>1370.769</v>
      </c>
      <c r="AN107" s="69">
        <v>674.75599999999997</v>
      </c>
      <c r="AO107" s="69">
        <v>716.86199999999997</v>
      </c>
      <c r="AP107" s="69">
        <v>7580.6629999999996</v>
      </c>
      <c r="AQ107" s="69">
        <v>233.42099999999999</v>
      </c>
      <c r="AR107" s="47"/>
      <c r="AS107" s="54">
        <v>1515.2570000000001</v>
      </c>
      <c r="AT107" s="54">
        <v>8462.4</v>
      </c>
      <c r="AU107" s="69">
        <f t="shared" si="35"/>
        <v>139.56969773900636</v>
      </c>
      <c r="AV107" s="76">
        <v>2671.3510000000001</v>
      </c>
      <c r="AW107" s="75">
        <v>104229.736</v>
      </c>
      <c r="AX107" s="75">
        <v>20737.739000000001</v>
      </c>
      <c r="AY107" s="75">
        <v>24997.84</v>
      </c>
      <c r="AZ107" s="45"/>
      <c r="BA107" s="74">
        <f t="shared" si="44"/>
        <v>895945863.83298504</v>
      </c>
      <c r="BB107" s="74">
        <f t="shared" si="45"/>
        <v>582538558.51679993</v>
      </c>
      <c r="BC107" s="74">
        <v>191317.815</v>
      </c>
      <c r="BD107" s="74">
        <f t="shared" si="46"/>
        <v>1802510.1153559999</v>
      </c>
      <c r="BE107" s="74">
        <f t="shared" si="47"/>
        <v>74718337.008432001</v>
      </c>
      <c r="BF107" s="74">
        <f t="shared" si="48"/>
        <v>157205810.74095699</v>
      </c>
      <c r="BG107" s="74">
        <f t="shared" si="49"/>
        <v>5835020.8106399998</v>
      </c>
      <c r="BH107" s="46"/>
      <c r="BI107" s="82">
        <v>5.72</v>
      </c>
      <c r="BJ107" s="82">
        <v>5.72</v>
      </c>
      <c r="BK107" s="46"/>
      <c r="BL107" s="84">
        <v>591473</v>
      </c>
      <c r="BM107" s="84">
        <v>68806</v>
      </c>
      <c r="BN107" s="84">
        <v>1380</v>
      </c>
      <c r="BO107" s="72">
        <v>672</v>
      </c>
      <c r="BP107" s="72">
        <v>714</v>
      </c>
      <c r="BQ107" s="84">
        <v>7596</v>
      </c>
      <c r="BR107" s="72">
        <v>235</v>
      </c>
      <c r="BS107" s="46"/>
      <c r="BT107" s="84">
        <v>1541.6120000000001</v>
      </c>
      <c r="BU107" s="84">
        <v>8454.3989999999994</v>
      </c>
      <c r="BV107" s="73">
        <f t="shared" si="36"/>
        <v>166.05869565217392</v>
      </c>
      <c r="BW107" s="84">
        <v>2817.4050000000002</v>
      </c>
      <c r="BX107" s="84">
        <v>108831.978</v>
      </c>
      <c r="BY107" s="84">
        <v>20155.213</v>
      </c>
      <c r="BZ107" s="84">
        <v>25107.017</v>
      </c>
      <c r="CA107" s="46"/>
      <c r="CB107" s="78">
        <f t="shared" si="37"/>
        <v>911821874.47600007</v>
      </c>
      <c r="CC107" s="78">
        <f t="shared" si="38"/>
        <v>581713377.59399998</v>
      </c>
      <c r="CD107" s="78">
        <v>229161</v>
      </c>
      <c r="CE107" s="78">
        <f t="shared" si="39"/>
        <v>1893296.1600000001</v>
      </c>
      <c r="CF107" s="78">
        <f t="shared" si="40"/>
        <v>77706032.291999996</v>
      </c>
      <c r="CG107" s="78">
        <f t="shared" si="41"/>
        <v>153098997.94799998</v>
      </c>
      <c r="CH107" s="78">
        <f t="shared" si="42"/>
        <v>5900148.9950000001</v>
      </c>
      <c r="CI107" s="46"/>
      <c r="CJ107" s="83">
        <v>5.6619999999999999</v>
      </c>
      <c r="CK107" s="87">
        <v>5.6619999999999999</v>
      </c>
    </row>
    <row r="108" spans="1:89" ht="14.1" customHeight="1" x14ac:dyDescent="0.2">
      <c r="A108" s="4">
        <v>2010</v>
      </c>
      <c r="B108" s="4">
        <v>7</v>
      </c>
      <c r="C108" s="57">
        <v>1231.6600000000001</v>
      </c>
      <c r="D108" s="57">
        <v>26.37</v>
      </c>
      <c r="E108" s="57">
        <v>450.22</v>
      </c>
      <c r="F108" s="66">
        <v>82.21</v>
      </c>
      <c r="G108" s="66">
        <v>23.28</v>
      </c>
      <c r="H108" s="70">
        <v>591473</v>
      </c>
      <c r="I108" s="55">
        <v>0</v>
      </c>
      <c r="J108" s="55">
        <v>580</v>
      </c>
      <c r="K108" s="57">
        <v>30.62</v>
      </c>
      <c r="L108" s="59">
        <v>429</v>
      </c>
      <c r="M108" s="61">
        <v>1.2532000000000001</v>
      </c>
      <c r="N108" s="61">
        <v>1.3736999999999999</v>
      </c>
      <c r="O108" s="61">
        <v>1.155</v>
      </c>
      <c r="P108" s="61">
        <v>1.232</v>
      </c>
      <c r="Q108" s="62">
        <v>86382.308499999999</v>
      </c>
      <c r="R108" s="56">
        <v>2.59</v>
      </c>
      <c r="S108" s="94">
        <v>3544.59</v>
      </c>
      <c r="T108" s="93">
        <v>1336.34</v>
      </c>
      <c r="U108" s="93">
        <v>770.82500000000005</v>
      </c>
      <c r="V108" s="64">
        <v>3.01</v>
      </c>
      <c r="W108" s="64">
        <v>0.55000000000000004</v>
      </c>
      <c r="X108" s="64">
        <v>13.24</v>
      </c>
      <c r="Y108" s="65">
        <v>46591.66</v>
      </c>
      <c r="Z108" s="65">
        <v>6336.42</v>
      </c>
      <c r="AA108" s="71">
        <v>1336</v>
      </c>
      <c r="AB108" s="14">
        <v>0</v>
      </c>
      <c r="AC108" s="14">
        <v>20.13</v>
      </c>
      <c r="AD108" s="14">
        <v>0</v>
      </c>
      <c r="AE108" s="14">
        <v>21.04</v>
      </c>
      <c r="AF108" s="14">
        <v>0</v>
      </c>
      <c r="AG108" s="14">
        <v>12</v>
      </c>
      <c r="AH108" s="17">
        <v>2328.65</v>
      </c>
      <c r="AI108" s="17">
        <v>2328.65</v>
      </c>
      <c r="AJ108" s="46"/>
      <c r="AK108" s="69">
        <v>591651.06999999995</v>
      </c>
      <c r="AL108" s="69">
        <v>68859.247000000003</v>
      </c>
      <c r="AM108" s="69">
        <v>1366.261</v>
      </c>
      <c r="AN108" s="69">
        <v>675.60799999999995</v>
      </c>
      <c r="AO108" s="69">
        <v>717.20299999999997</v>
      </c>
      <c r="AP108" s="69">
        <v>7584.9269999999997</v>
      </c>
      <c r="AQ108" s="69">
        <v>235.297</v>
      </c>
      <c r="AR108" s="47"/>
      <c r="AS108" s="54">
        <v>1573.5139999999999</v>
      </c>
      <c r="AT108" s="54">
        <v>8639.7669999999998</v>
      </c>
      <c r="AU108" s="69">
        <f t="shared" si="35"/>
        <v>144.21155840648311</v>
      </c>
      <c r="AV108" s="76">
        <v>2897.2640000000001</v>
      </c>
      <c r="AW108" s="75">
        <v>108049.35799999999</v>
      </c>
      <c r="AX108" s="75">
        <v>19786.794000000002</v>
      </c>
      <c r="AY108" s="75">
        <v>25069.562000000002</v>
      </c>
      <c r="AZ108" s="45"/>
      <c r="BA108" s="74">
        <f t="shared" si="44"/>
        <v>930971241.75997984</v>
      </c>
      <c r="BB108" s="74">
        <f t="shared" si="45"/>
        <v>594927849.87544906</v>
      </c>
      <c r="BC108" s="74">
        <v>197030.628</v>
      </c>
      <c r="BD108" s="74">
        <f t="shared" si="46"/>
        <v>1957414.736512</v>
      </c>
      <c r="BE108" s="74">
        <f t="shared" si="47"/>
        <v>77493323.705673993</v>
      </c>
      <c r="BF108" s="74">
        <f t="shared" si="48"/>
        <v>150081388.05403802</v>
      </c>
      <c r="BG108" s="74">
        <f t="shared" si="49"/>
        <v>5898792.7299140003</v>
      </c>
      <c r="BH108" s="46"/>
      <c r="BI108" s="82">
        <v>5.7069999999999999</v>
      </c>
      <c r="BJ108" s="82">
        <v>5.7069999999999999</v>
      </c>
      <c r="BK108" s="46"/>
      <c r="BL108" s="84">
        <v>591455</v>
      </c>
      <c r="BM108" s="84">
        <v>68886</v>
      </c>
      <c r="BN108" s="84">
        <v>1336</v>
      </c>
      <c r="BO108" s="72">
        <v>676</v>
      </c>
      <c r="BP108" s="72">
        <v>713</v>
      </c>
      <c r="BQ108" s="84">
        <v>7581</v>
      </c>
      <c r="BR108" s="72">
        <v>236</v>
      </c>
      <c r="BS108" s="46"/>
      <c r="BT108" s="84">
        <v>1569.248</v>
      </c>
      <c r="BU108" s="84">
        <v>8532.4130000000005</v>
      </c>
      <c r="BV108" s="73">
        <f t="shared" si="36"/>
        <v>171.52844311377245</v>
      </c>
      <c r="BW108" s="84">
        <v>2796.1860000000001</v>
      </c>
      <c r="BX108" s="84">
        <v>107637.55499999999</v>
      </c>
      <c r="BY108" s="84">
        <v>19724.046999999999</v>
      </c>
      <c r="BZ108" s="84">
        <v>25150.567999999999</v>
      </c>
      <c r="CA108" s="46"/>
      <c r="CB108" s="78">
        <f t="shared" si="37"/>
        <v>928139575.84000003</v>
      </c>
      <c r="CC108" s="78">
        <f t="shared" si="38"/>
        <v>587763801.91799998</v>
      </c>
      <c r="CD108" s="78">
        <v>229162</v>
      </c>
      <c r="CE108" s="78">
        <f t="shared" si="39"/>
        <v>1890221.736</v>
      </c>
      <c r="CF108" s="78">
        <f t="shared" si="40"/>
        <v>76745576.714999989</v>
      </c>
      <c r="CG108" s="78">
        <f t="shared" si="41"/>
        <v>149528000.30699998</v>
      </c>
      <c r="CH108" s="78">
        <f t="shared" si="42"/>
        <v>5935534.0479999995</v>
      </c>
      <c r="CI108" s="46"/>
      <c r="CJ108" s="83">
        <v>5.609</v>
      </c>
      <c r="CK108" s="87">
        <v>5.609</v>
      </c>
    </row>
    <row r="109" spans="1:89" ht="14.1" customHeight="1" x14ac:dyDescent="0.2">
      <c r="A109" s="4">
        <v>2010</v>
      </c>
      <c r="B109" s="4">
        <v>8</v>
      </c>
      <c r="C109" s="57">
        <v>1232.47</v>
      </c>
      <c r="D109" s="57">
        <v>26.32</v>
      </c>
      <c r="E109" s="57">
        <v>451.34</v>
      </c>
      <c r="F109" s="66">
        <v>82.17</v>
      </c>
      <c r="G109" s="66">
        <v>23.28</v>
      </c>
      <c r="H109" s="70">
        <v>591455</v>
      </c>
      <c r="I109" s="55">
        <v>0</v>
      </c>
      <c r="J109" s="55">
        <v>603</v>
      </c>
      <c r="K109" s="57">
        <v>29.67</v>
      </c>
      <c r="L109" s="59">
        <v>407</v>
      </c>
      <c r="M109" s="61">
        <v>1.2503</v>
      </c>
      <c r="N109" s="61">
        <v>1.3713</v>
      </c>
      <c r="O109" s="61">
        <v>1.1528</v>
      </c>
      <c r="P109" s="61">
        <v>1.2290000000000001</v>
      </c>
      <c r="Q109" s="62">
        <v>86593.561499999996</v>
      </c>
      <c r="R109" s="56">
        <v>2.59</v>
      </c>
      <c r="S109" s="94">
        <v>3544.59</v>
      </c>
      <c r="T109" s="93">
        <v>1336.34</v>
      </c>
      <c r="U109" s="93">
        <v>765.87599999999998</v>
      </c>
      <c r="V109" s="64">
        <v>3.01</v>
      </c>
      <c r="W109" s="64">
        <v>0.55000000000000004</v>
      </c>
      <c r="X109" s="64">
        <v>13.24</v>
      </c>
      <c r="Y109" s="65">
        <v>46665.53</v>
      </c>
      <c r="Z109" s="65">
        <v>6298.07</v>
      </c>
      <c r="AA109" s="71">
        <v>1336</v>
      </c>
      <c r="AB109" s="14">
        <v>0</v>
      </c>
      <c r="AC109" s="14">
        <v>21.17</v>
      </c>
      <c r="AD109" s="14">
        <v>0</v>
      </c>
      <c r="AE109" s="14">
        <v>19.38</v>
      </c>
      <c r="AF109" s="14">
        <v>0</v>
      </c>
      <c r="AG109" s="14">
        <v>10</v>
      </c>
      <c r="AH109" s="17">
        <v>2296.38</v>
      </c>
      <c r="AI109" s="17">
        <v>2296.38</v>
      </c>
      <c r="AJ109" s="46"/>
      <c r="AK109" s="69">
        <v>591541.65500000003</v>
      </c>
      <c r="AL109" s="69">
        <v>68899.260999999999</v>
      </c>
      <c r="AM109" s="69">
        <v>1363.4870000000001</v>
      </c>
      <c r="AN109" s="69">
        <v>676.47500000000002</v>
      </c>
      <c r="AO109" s="69">
        <v>716.41899999999998</v>
      </c>
      <c r="AP109" s="69">
        <v>7626.1949999999997</v>
      </c>
      <c r="AQ109" s="69">
        <v>199.52799999999999</v>
      </c>
      <c r="AR109" s="47"/>
      <c r="AS109" s="54">
        <v>1593.0619999999999</v>
      </c>
      <c r="AT109" s="54">
        <v>8615.0859999999993</v>
      </c>
      <c r="AU109" s="69">
        <f t="shared" si="35"/>
        <v>148.05676548437938</v>
      </c>
      <c r="AV109" s="76">
        <v>2865.2860000000001</v>
      </c>
      <c r="AW109" s="75">
        <v>105529.106</v>
      </c>
      <c r="AX109" s="75">
        <v>20040.670999999998</v>
      </c>
      <c r="AY109" s="75">
        <v>30128.633000000002</v>
      </c>
      <c r="AZ109" s="45"/>
      <c r="BA109" s="74">
        <f t="shared" si="44"/>
        <v>942362531.99760997</v>
      </c>
      <c r="BB109" s="74">
        <f t="shared" si="45"/>
        <v>593573058.85144591</v>
      </c>
      <c r="BC109" s="74">
        <v>201873.47500000001</v>
      </c>
      <c r="BD109" s="74">
        <f t="shared" si="46"/>
        <v>1938294.3468500001</v>
      </c>
      <c r="BE109" s="74">
        <f t="shared" si="47"/>
        <v>75603056.591414005</v>
      </c>
      <c r="BF109" s="74">
        <f t="shared" si="48"/>
        <v>152834064.976845</v>
      </c>
      <c r="BG109" s="74">
        <f t="shared" si="49"/>
        <v>6011505.8852239996</v>
      </c>
      <c r="BH109" s="46"/>
      <c r="BI109" s="82">
        <v>5.7169999999999996</v>
      </c>
      <c r="BJ109" s="82">
        <v>5.7169999999999996</v>
      </c>
      <c r="BK109" s="46"/>
      <c r="BL109" s="84">
        <v>591365</v>
      </c>
      <c r="BM109" s="84">
        <v>68932</v>
      </c>
      <c r="BN109" s="84">
        <v>1336</v>
      </c>
      <c r="BO109" s="72">
        <v>674</v>
      </c>
      <c r="BP109" s="72">
        <v>716</v>
      </c>
      <c r="BQ109" s="84">
        <v>7636</v>
      </c>
      <c r="BR109" s="72">
        <v>199</v>
      </c>
      <c r="BS109" s="46"/>
      <c r="BT109" s="84">
        <v>1666.5509999999999</v>
      </c>
      <c r="BU109" s="84">
        <v>8927.3209999999999</v>
      </c>
      <c r="BV109" s="73">
        <f t="shared" si="36"/>
        <v>171.52919161676647</v>
      </c>
      <c r="BW109" s="84">
        <v>2772.6619999999998</v>
      </c>
      <c r="BX109" s="84">
        <v>110594.183</v>
      </c>
      <c r="BY109" s="84">
        <v>19965.694</v>
      </c>
      <c r="BZ109" s="84">
        <v>30253.91</v>
      </c>
      <c r="CA109" s="46"/>
      <c r="CB109" s="78">
        <f t="shared" si="37"/>
        <v>985539932.11500001</v>
      </c>
      <c r="CC109" s="78">
        <f t="shared" si="38"/>
        <v>615378091.17200005</v>
      </c>
      <c r="CD109" s="78">
        <v>229163</v>
      </c>
      <c r="CE109" s="78">
        <f t="shared" si="39"/>
        <v>1868774.1879999998</v>
      </c>
      <c r="CF109" s="78">
        <f t="shared" si="40"/>
        <v>79185435.027999997</v>
      </c>
      <c r="CG109" s="78">
        <f t="shared" si="41"/>
        <v>152458039.384</v>
      </c>
      <c r="CH109" s="78">
        <f t="shared" si="42"/>
        <v>6020528.0899999999</v>
      </c>
      <c r="CI109" s="46"/>
      <c r="CJ109" s="83">
        <v>5.6779999999999999</v>
      </c>
      <c r="CK109" s="87">
        <v>5.6779999999999999</v>
      </c>
    </row>
    <row r="110" spans="1:89" ht="14.1" customHeight="1" x14ac:dyDescent="0.2">
      <c r="A110" s="4">
        <v>2010</v>
      </c>
      <c r="B110" s="4">
        <v>9</v>
      </c>
      <c r="C110" s="57">
        <v>1233.28</v>
      </c>
      <c r="D110" s="57">
        <v>26.29</v>
      </c>
      <c r="E110" s="57">
        <v>452.45</v>
      </c>
      <c r="F110" s="66">
        <v>82.15</v>
      </c>
      <c r="G110" s="66">
        <v>23.3</v>
      </c>
      <c r="H110" s="70">
        <v>591365</v>
      </c>
      <c r="I110" s="55">
        <v>0</v>
      </c>
      <c r="J110" s="55">
        <v>569</v>
      </c>
      <c r="K110" s="57">
        <v>30.38</v>
      </c>
      <c r="L110" s="59">
        <v>366</v>
      </c>
      <c r="M110" s="61">
        <v>1.2459</v>
      </c>
      <c r="N110" s="61">
        <v>1.3676999999999999</v>
      </c>
      <c r="O110" s="61">
        <v>1.1505000000000001</v>
      </c>
      <c r="P110" s="61">
        <v>1.2248000000000001</v>
      </c>
      <c r="Q110" s="62">
        <v>86793.098899999997</v>
      </c>
      <c r="R110" s="56">
        <v>2.59</v>
      </c>
      <c r="S110" s="94">
        <v>3544.59</v>
      </c>
      <c r="T110" s="93">
        <v>1336.34</v>
      </c>
      <c r="U110" s="93">
        <v>789.24800000000005</v>
      </c>
      <c r="V110" s="64">
        <v>3.01</v>
      </c>
      <c r="W110" s="64">
        <v>0.55000000000000004</v>
      </c>
      <c r="X110" s="64">
        <v>13.24</v>
      </c>
      <c r="Y110" s="65">
        <v>46741.84</v>
      </c>
      <c r="Z110" s="65">
        <v>6258.7</v>
      </c>
      <c r="AA110" s="71">
        <v>1336</v>
      </c>
      <c r="AB110" s="14">
        <v>0</v>
      </c>
      <c r="AC110" s="14">
        <v>19.21</v>
      </c>
      <c r="AD110" s="14">
        <v>0</v>
      </c>
      <c r="AE110" s="14">
        <v>17.670000000000002</v>
      </c>
      <c r="AF110" s="14">
        <v>0</v>
      </c>
      <c r="AG110" s="14">
        <v>5</v>
      </c>
      <c r="AH110" s="17">
        <v>2283.3200000000002</v>
      </c>
      <c r="AI110" s="17">
        <v>0</v>
      </c>
      <c r="AJ110" s="46"/>
      <c r="AK110" s="69">
        <v>591714.25199999998</v>
      </c>
      <c r="AL110" s="69">
        <v>69026.395000000004</v>
      </c>
      <c r="AM110" s="69">
        <v>1362.248</v>
      </c>
      <c r="AN110" s="69">
        <v>667</v>
      </c>
      <c r="AO110" s="69">
        <v>718.63099999999997</v>
      </c>
      <c r="AP110" s="69">
        <v>7630.4589999999998</v>
      </c>
      <c r="AQ110" s="69">
        <v>199.31100000000001</v>
      </c>
      <c r="AR110" s="47"/>
      <c r="AS110" s="54">
        <v>1565.7270000000001</v>
      </c>
      <c r="AT110" s="54">
        <v>8573.9220000000005</v>
      </c>
      <c r="AU110" s="69">
        <f t="shared" si="35"/>
        <v>146.64173190197377</v>
      </c>
      <c r="AV110" s="76">
        <v>2764.5619999999999</v>
      </c>
      <c r="AW110" s="75">
        <v>108026.697</v>
      </c>
      <c r="AX110" s="75">
        <v>21550.004000000001</v>
      </c>
      <c r="AY110" s="75">
        <v>30539.329000000002</v>
      </c>
      <c r="AZ110" s="45"/>
      <c r="BA110" s="74">
        <f t="shared" si="44"/>
        <v>926462980.641204</v>
      </c>
      <c r="BB110" s="74">
        <f t="shared" si="45"/>
        <v>591826926.67119002</v>
      </c>
      <c r="BC110" s="74">
        <v>199762.40599999999</v>
      </c>
      <c r="BD110" s="74">
        <f t="shared" si="46"/>
        <v>1843962.8539999998</v>
      </c>
      <c r="BE110" s="74">
        <f t="shared" si="47"/>
        <v>77631333.291806996</v>
      </c>
      <c r="BF110" s="74">
        <f t="shared" si="48"/>
        <v>164436421.971836</v>
      </c>
      <c r="BG110" s="74">
        <f t="shared" si="49"/>
        <v>6086824.2023190008</v>
      </c>
      <c r="BH110" s="46"/>
      <c r="BI110" s="82">
        <v>5.3769999999999998</v>
      </c>
      <c r="BJ110" s="82">
        <v>5.3769999999999998</v>
      </c>
      <c r="BK110" s="46"/>
      <c r="BL110" s="84">
        <v>591682</v>
      </c>
      <c r="BM110" s="84">
        <v>68900</v>
      </c>
      <c r="BN110" s="84">
        <v>1336</v>
      </c>
      <c r="BO110" s="72">
        <v>667</v>
      </c>
      <c r="BP110" s="72">
        <v>722</v>
      </c>
      <c r="BQ110" s="84">
        <v>7665</v>
      </c>
      <c r="BR110" s="72">
        <v>201</v>
      </c>
      <c r="BS110" s="46"/>
      <c r="BT110" s="84">
        <v>1548.6089999999999</v>
      </c>
      <c r="BU110" s="84">
        <v>8550.89</v>
      </c>
      <c r="BV110" s="73">
        <f t="shared" si="36"/>
        <v>171.52994011976048</v>
      </c>
      <c r="BW110" s="84">
        <v>2604.8440000000001</v>
      </c>
      <c r="BX110" s="84">
        <v>106348.44899999999</v>
      </c>
      <c r="BY110" s="84">
        <v>21238.458999999999</v>
      </c>
      <c r="BZ110" s="84">
        <v>30067.517</v>
      </c>
      <c r="CA110" s="46"/>
      <c r="CB110" s="78">
        <f t="shared" si="37"/>
        <v>916284070.33799994</v>
      </c>
      <c r="CC110" s="78">
        <f t="shared" si="38"/>
        <v>589156321</v>
      </c>
      <c r="CD110" s="78">
        <v>229164</v>
      </c>
      <c r="CE110" s="78">
        <f t="shared" si="39"/>
        <v>1737430.9480000001</v>
      </c>
      <c r="CF110" s="78">
        <f t="shared" si="40"/>
        <v>76783580.177999988</v>
      </c>
      <c r="CG110" s="78">
        <f t="shared" si="41"/>
        <v>162792788.23499998</v>
      </c>
      <c r="CH110" s="78">
        <f t="shared" si="42"/>
        <v>6043570.9170000004</v>
      </c>
      <c r="CI110" s="46"/>
      <c r="CJ110" s="83">
        <v>5.3979999999999997</v>
      </c>
      <c r="CK110" s="87">
        <v>5.3979999999999997</v>
      </c>
    </row>
    <row r="111" spans="1:89" ht="14.1" customHeight="1" x14ac:dyDescent="0.2">
      <c r="A111" s="4">
        <v>2010</v>
      </c>
      <c r="B111" s="4">
        <v>10</v>
      </c>
      <c r="C111" s="57">
        <v>1234.0899999999999</v>
      </c>
      <c r="D111" s="57">
        <v>26.29</v>
      </c>
      <c r="E111" s="57">
        <v>453.56</v>
      </c>
      <c r="F111" s="66">
        <v>82.15</v>
      </c>
      <c r="G111" s="66">
        <v>23.34</v>
      </c>
      <c r="H111" s="70">
        <v>591682</v>
      </c>
      <c r="I111" s="55">
        <v>0</v>
      </c>
      <c r="J111" s="55">
        <v>456</v>
      </c>
      <c r="K111" s="57">
        <v>29.86</v>
      </c>
      <c r="L111" s="59">
        <v>356</v>
      </c>
      <c r="M111" s="61">
        <v>1.242</v>
      </c>
      <c r="N111" s="61">
        <v>1.3641000000000001</v>
      </c>
      <c r="O111" s="61">
        <v>1.1478999999999999</v>
      </c>
      <c r="P111" s="61">
        <v>1.2219</v>
      </c>
      <c r="Q111" s="62">
        <v>86959.497499999998</v>
      </c>
      <c r="R111" s="56">
        <v>2.59</v>
      </c>
      <c r="S111" s="94">
        <v>3544.59</v>
      </c>
      <c r="T111" s="93">
        <v>1336.34</v>
      </c>
      <c r="U111" s="93">
        <v>819.46799999999996</v>
      </c>
      <c r="V111" s="64">
        <v>3.01</v>
      </c>
      <c r="W111" s="64">
        <v>0.55000000000000004</v>
      </c>
      <c r="X111" s="64">
        <v>13.24</v>
      </c>
      <c r="Y111" s="65">
        <v>46821.23</v>
      </c>
      <c r="Z111" s="65">
        <v>6218.47</v>
      </c>
      <c r="AA111" s="71">
        <v>1319</v>
      </c>
      <c r="AB111" s="14">
        <v>0</v>
      </c>
      <c r="AC111" s="14">
        <v>15.13</v>
      </c>
      <c r="AD111" s="14">
        <v>0</v>
      </c>
      <c r="AE111" s="14">
        <v>16</v>
      </c>
      <c r="AF111" s="14">
        <v>0</v>
      </c>
      <c r="AG111" s="14">
        <v>7</v>
      </c>
      <c r="AH111" s="17">
        <v>2295.12</v>
      </c>
      <c r="AI111" s="17">
        <v>0</v>
      </c>
      <c r="AJ111" s="46"/>
      <c r="AK111" s="69">
        <v>592215.04399999999</v>
      </c>
      <c r="AL111" s="69">
        <v>68860.994000000006</v>
      </c>
      <c r="AM111" s="69">
        <v>1362.248</v>
      </c>
      <c r="AN111" s="69">
        <v>656.06899999999996</v>
      </c>
      <c r="AO111" s="69">
        <v>737.28200000000004</v>
      </c>
      <c r="AP111" s="69">
        <v>7634.723</v>
      </c>
      <c r="AQ111" s="69">
        <v>201.18799999999999</v>
      </c>
      <c r="AR111" s="47"/>
      <c r="AS111" s="54">
        <v>1260.9829999999999</v>
      </c>
      <c r="AT111" s="54">
        <v>7827.2</v>
      </c>
      <c r="AU111" s="69">
        <f t="shared" si="35"/>
        <v>129.50653478661741</v>
      </c>
      <c r="AV111" s="76">
        <v>2325.6779999999999</v>
      </c>
      <c r="AW111" s="75">
        <v>97479.532999999996</v>
      </c>
      <c r="AX111" s="75">
        <v>19536.464</v>
      </c>
      <c r="AY111" s="75">
        <v>30023.096000000001</v>
      </c>
      <c r="AZ111" s="45"/>
      <c r="BA111" s="74">
        <f t="shared" si="44"/>
        <v>746773102.82825196</v>
      </c>
      <c r="BB111" s="74">
        <f t="shared" si="45"/>
        <v>538988772.23680007</v>
      </c>
      <c r="BC111" s="74">
        <v>176420.01800000001</v>
      </c>
      <c r="BD111" s="74">
        <f t="shared" si="46"/>
        <v>1525805.2397819997</v>
      </c>
      <c r="BE111" s="74">
        <f t="shared" si="47"/>
        <v>71869905.049306005</v>
      </c>
      <c r="BF111" s="74">
        <f t="shared" si="48"/>
        <v>149155491.03947198</v>
      </c>
      <c r="BG111" s="74">
        <f t="shared" si="49"/>
        <v>6040286.6380479997</v>
      </c>
      <c r="BH111" s="46"/>
      <c r="BI111" s="82">
        <v>5.016</v>
      </c>
      <c r="BJ111" s="82">
        <v>5.016</v>
      </c>
      <c r="BK111" s="46"/>
      <c r="BL111" s="84">
        <v>592028</v>
      </c>
      <c r="BM111" s="84">
        <v>68934</v>
      </c>
      <c r="BN111" s="84">
        <v>1319</v>
      </c>
      <c r="BO111" s="72">
        <v>648</v>
      </c>
      <c r="BP111" s="72">
        <v>735</v>
      </c>
      <c r="BQ111" s="84">
        <v>7649</v>
      </c>
      <c r="BR111" s="72">
        <v>201</v>
      </c>
      <c r="BS111" s="46"/>
      <c r="BT111" s="84">
        <v>1251.796</v>
      </c>
      <c r="BU111" s="84">
        <v>7833.5609999999997</v>
      </c>
      <c r="BV111" s="73">
        <f t="shared" si="36"/>
        <v>173.74147081122061</v>
      </c>
      <c r="BW111" s="84">
        <v>2375.748</v>
      </c>
      <c r="BX111" s="84">
        <v>97690.172999999995</v>
      </c>
      <c r="BY111" s="84">
        <v>20170.742999999999</v>
      </c>
      <c r="BZ111" s="84">
        <v>30289.725999999999</v>
      </c>
      <c r="CA111" s="46"/>
      <c r="CB111" s="78">
        <f t="shared" si="37"/>
        <v>741098282.28799999</v>
      </c>
      <c r="CC111" s="78">
        <f t="shared" si="38"/>
        <v>539998693.97399998</v>
      </c>
      <c r="CD111" s="78">
        <v>229165</v>
      </c>
      <c r="CE111" s="78">
        <f t="shared" si="39"/>
        <v>1539484.7040000001</v>
      </c>
      <c r="CF111" s="78">
        <f t="shared" si="40"/>
        <v>71802277.155000001</v>
      </c>
      <c r="CG111" s="78">
        <f t="shared" si="41"/>
        <v>154286013.20699999</v>
      </c>
      <c r="CH111" s="78">
        <f t="shared" si="42"/>
        <v>6088234.926</v>
      </c>
      <c r="CI111" s="46"/>
      <c r="CJ111" s="83">
        <v>4.8890000000000002</v>
      </c>
      <c r="CK111" s="87">
        <v>4.8890000000000002</v>
      </c>
    </row>
    <row r="112" spans="1:89" ht="14.1" customHeight="1" x14ac:dyDescent="0.2">
      <c r="A112" s="4">
        <v>2010</v>
      </c>
      <c r="B112" s="4">
        <v>11</v>
      </c>
      <c r="C112" s="57">
        <v>1234.9000000000001</v>
      </c>
      <c r="D112" s="57">
        <v>26.31</v>
      </c>
      <c r="E112" s="57">
        <v>454.68</v>
      </c>
      <c r="F112" s="66">
        <v>82.16</v>
      </c>
      <c r="G112" s="66">
        <v>23.39</v>
      </c>
      <c r="H112" s="70">
        <v>592028</v>
      </c>
      <c r="I112" s="55">
        <v>16</v>
      </c>
      <c r="J112" s="55">
        <v>272</v>
      </c>
      <c r="K112" s="57">
        <v>29.38</v>
      </c>
      <c r="L112" s="59">
        <v>324</v>
      </c>
      <c r="M112" s="61">
        <v>1.2388999999999999</v>
      </c>
      <c r="N112" s="61">
        <v>1.3626</v>
      </c>
      <c r="O112" s="61">
        <v>1.1452</v>
      </c>
      <c r="P112" s="61">
        <v>1.2202</v>
      </c>
      <c r="Q112" s="62">
        <v>87056.570600000006</v>
      </c>
      <c r="R112" s="56">
        <v>2.59</v>
      </c>
      <c r="S112" s="94">
        <v>3544.59</v>
      </c>
      <c r="T112" s="93">
        <v>1336.34</v>
      </c>
      <c r="U112" s="93">
        <v>848.98500000000001</v>
      </c>
      <c r="V112" s="64">
        <v>3.01</v>
      </c>
      <c r="W112" s="64">
        <v>0.55000000000000004</v>
      </c>
      <c r="X112" s="64">
        <v>13.24</v>
      </c>
      <c r="Y112" s="65">
        <v>46903.09</v>
      </c>
      <c r="Z112" s="65">
        <v>6178.2</v>
      </c>
      <c r="AA112" s="71">
        <v>1300</v>
      </c>
      <c r="AB112" s="14">
        <v>0</v>
      </c>
      <c r="AC112" s="14">
        <v>10.96</v>
      </c>
      <c r="AD112" s="14">
        <v>0</v>
      </c>
      <c r="AE112" s="14">
        <v>8.25</v>
      </c>
      <c r="AF112" s="14">
        <v>0</v>
      </c>
      <c r="AG112" s="14">
        <v>0</v>
      </c>
      <c r="AH112" s="17">
        <v>2297.5100000000002</v>
      </c>
      <c r="AI112" s="17">
        <v>0</v>
      </c>
      <c r="AJ112" s="46"/>
      <c r="AK112" s="69">
        <v>593032.196</v>
      </c>
      <c r="AL112" s="69">
        <v>68990.104000000007</v>
      </c>
      <c r="AM112" s="69">
        <v>1363.0909999999999</v>
      </c>
      <c r="AN112" s="69">
        <v>656.93100000000004</v>
      </c>
      <c r="AO112" s="69">
        <v>733.97900000000004</v>
      </c>
      <c r="AP112" s="69">
        <v>7638.9870000000001</v>
      </c>
      <c r="AQ112" s="69">
        <v>201.226</v>
      </c>
      <c r="AR112" s="47"/>
      <c r="AS112" s="54">
        <v>997.55799999999999</v>
      </c>
      <c r="AT112" s="54">
        <v>7054.549</v>
      </c>
      <c r="AU112" s="69">
        <f t="shared" si="35"/>
        <v>103.03439095408891</v>
      </c>
      <c r="AV112" s="76">
        <v>2108.393</v>
      </c>
      <c r="AW112" s="75">
        <v>94016.637000000002</v>
      </c>
      <c r="AX112" s="75">
        <v>17750.309000000001</v>
      </c>
      <c r="AY112" s="75">
        <v>30302.274000000001</v>
      </c>
      <c r="AZ112" s="45"/>
      <c r="BA112" s="74">
        <f t="shared" si="44"/>
        <v>591584011.37736797</v>
      </c>
      <c r="BB112" s="74">
        <f t="shared" si="45"/>
        <v>486694069.18309605</v>
      </c>
      <c r="BC112" s="74">
        <v>140445.25099999999</v>
      </c>
      <c r="BD112" s="74">
        <f t="shared" si="46"/>
        <v>1385068.7218830001</v>
      </c>
      <c r="BE112" s="74">
        <f t="shared" si="47"/>
        <v>69006237.208623007</v>
      </c>
      <c r="BF112" s="74">
        <f t="shared" si="48"/>
        <v>135594379.69698301</v>
      </c>
      <c r="BG112" s="74">
        <f t="shared" si="49"/>
        <v>6097605.3879240006</v>
      </c>
      <c r="BH112" s="46"/>
      <c r="BI112" s="82">
        <v>4.008</v>
      </c>
      <c r="BJ112" s="82">
        <v>4.008</v>
      </c>
      <c r="BK112" s="46"/>
      <c r="BL112" s="84">
        <v>592785</v>
      </c>
      <c r="BM112" s="84">
        <v>68928</v>
      </c>
      <c r="BN112" s="84">
        <v>1300</v>
      </c>
      <c r="BO112" s="72">
        <v>665</v>
      </c>
      <c r="BP112" s="72">
        <v>734</v>
      </c>
      <c r="BQ112" s="84">
        <v>7650</v>
      </c>
      <c r="BR112" s="72">
        <v>201</v>
      </c>
      <c r="BS112" s="46"/>
      <c r="BT112" s="84">
        <v>998.47699999999998</v>
      </c>
      <c r="BU112" s="84">
        <v>7019.1570000000002</v>
      </c>
      <c r="BV112" s="73">
        <f t="shared" si="36"/>
        <v>176.28153846153847</v>
      </c>
      <c r="BW112" s="84">
        <v>2078.576</v>
      </c>
      <c r="BX112" s="84">
        <v>90320.251000000004</v>
      </c>
      <c r="BY112" s="84">
        <v>18147.825000000001</v>
      </c>
      <c r="BZ112" s="84">
        <v>30792.687000000002</v>
      </c>
      <c r="CA112" s="46"/>
      <c r="CB112" s="78">
        <f t="shared" si="37"/>
        <v>591882188.44499993</v>
      </c>
      <c r="CC112" s="78">
        <f t="shared" si="38"/>
        <v>483816453.69600004</v>
      </c>
      <c r="CD112" s="78">
        <v>229166</v>
      </c>
      <c r="CE112" s="78">
        <f t="shared" si="39"/>
        <v>1382253.04</v>
      </c>
      <c r="CF112" s="78">
        <f t="shared" si="40"/>
        <v>66295064.234000005</v>
      </c>
      <c r="CG112" s="78">
        <f t="shared" si="41"/>
        <v>138830861.25</v>
      </c>
      <c r="CH112" s="78">
        <f t="shared" si="42"/>
        <v>6189330.0870000003</v>
      </c>
      <c r="CI112" s="46"/>
      <c r="CJ112" s="83">
        <v>4.2220000000000004</v>
      </c>
      <c r="CK112" s="87">
        <v>4.2220000000000004</v>
      </c>
    </row>
    <row r="113" spans="1:89" ht="14.1" customHeight="1" x14ac:dyDescent="0.2">
      <c r="A113" s="4">
        <v>2010</v>
      </c>
      <c r="B113" s="4">
        <v>12</v>
      </c>
      <c r="C113" s="57">
        <v>1235.71</v>
      </c>
      <c r="D113" s="57">
        <v>26.34</v>
      </c>
      <c r="E113" s="57">
        <v>455.81</v>
      </c>
      <c r="F113" s="66">
        <v>82.18</v>
      </c>
      <c r="G113" s="66">
        <v>23.46</v>
      </c>
      <c r="H113" s="70">
        <v>592785</v>
      </c>
      <c r="I113" s="55">
        <v>152</v>
      </c>
      <c r="J113" s="55">
        <v>121</v>
      </c>
      <c r="K113" s="57">
        <v>32.33</v>
      </c>
      <c r="L113" s="59">
        <v>318</v>
      </c>
      <c r="M113" s="61">
        <v>1.2362</v>
      </c>
      <c r="N113" s="61">
        <v>1.3603000000000001</v>
      </c>
      <c r="O113" s="61">
        <v>1.1420999999999999</v>
      </c>
      <c r="P113" s="61">
        <v>1.2181999999999999</v>
      </c>
      <c r="Q113" s="62">
        <v>87065.501199999999</v>
      </c>
      <c r="R113" s="56">
        <v>2.59</v>
      </c>
      <c r="S113" s="94">
        <v>3544.59</v>
      </c>
      <c r="T113" s="93">
        <v>1336.34</v>
      </c>
      <c r="U113" s="93">
        <v>883.83199999999999</v>
      </c>
      <c r="V113" s="64">
        <v>3.01</v>
      </c>
      <c r="W113" s="64">
        <v>0.55000000000000004</v>
      </c>
      <c r="X113" s="64">
        <v>13.24</v>
      </c>
      <c r="Y113" s="65">
        <v>46986.91</v>
      </c>
      <c r="Z113" s="65">
        <v>6138.67</v>
      </c>
      <c r="AA113" s="71">
        <v>1286</v>
      </c>
      <c r="AB113" s="14">
        <v>20.96</v>
      </c>
      <c r="AC113" s="14">
        <v>0</v>
      </c>
      <c r="AD113" s="14">
        <v>25.63</v>
      </c>
      <c r="AE113" s="14">
        <v>0</v>
      </c>
      <c r="AF113" s="14">
        <v>14</v>
      </c>
      <c r="AG113" s="14">
        <v>0</v>
      </c>
      <c r="AH113" s="17">
        <v>2267.2199999999998</v>
      </c>
      <c r="AI113" s="17">
        <v>0</v>
      </c>
      <c r="AJ113" s="46"/>
      <c r="AK113" s="69">
        <v>593309.22199999995</v>
      </c>
      <c r="AL113" s="69">
        <v>68926.816000000006</v>
      </c>
      <c r="AM113" s="69">
        <v>1364.4780000000001</v>
      </c>
      <c r="AN113" s="69">
        <v>681.55499999999995</v>
      </c>
      <c r="AO113" s="69">
        <v>735.32500000000005</v>
      </c>
      <c r="AP113" s="69">
        <v>7643.2520000000004</v>
      </c>
      <c r="AQ113" s="69">
        <v>201.24</v>
      </c>
      <c r="AR113" s="47"/>
      <c r="AS113" s="54">
        <v>1142.2929999999999</v>
      </c>
      <c r="AT113" s="54">
        <v>6817.26</v>
      </c>
      <c r="AU113" s="69">
        <f t="shared" si="35"/>
        <v>107.88302486372076</v>
      </c>
      <c r="AV113" s="76">
        <v>1960.8589999999999</v>
      </c>
      <c r="AW113" s="75">
        <v>89910.497000000003</v>
      </c>
      <c r="AX113" s="75">
        <v>17372.933000000001</v>
      </c>
      <c r="AY113" s="75">
        <v>31423.62</v>
      </c>
      <c r="AZ113" s="45"/>
      <c r="BA113" s="74">
        <f t="shared" si="44"/>
        <v>677732971.12604582</v>
      </c>
      <c r="BB113" s="74">
        <f t="shared" si="45"/>
        <v>469892025.64416003</v>
      </c>
      <c r="BC113" s="74">
        <v>147204.014</v>
      </c>
      <c r="BD113" s="74">
        <f t="shared" si="46"/>
        <v>1336433.2557449997</v>
      </c>
      <c r="BE113" s="74">
        <f t="shared" si="47"/>
        <v>66113436.206525005</v>
      </c>
      <c r="BF113" s="74">
        <f t="shared" si="48"/>
        <v>132785704.89811601</v>
      </c>
      <c r="BG113" s="74">
        <f t="shared" si="49"/>
        <v>6323689.2888000002</v>
      </c>
      <c r="BH113" s="46"/>
      <c r="BI113" s="82">
        <v>5.6609999999999996</v>
      </c>
      <c r="BJ113" s="82">
        <v>5.6609999999999996</v>
      </c>
      <c r="BK113" s="46"/>
      <c r="BL113" s="84">
        <v>592760</v>
      </c>
      <c r="BM113" s="84">
        <v>68923</v>
      </c>
      <c r="BN113" s="84">
        <v>1286</v>
      </c>
      <c r="BO113" s="72">
        <v>677</v>
      </c>
      <c r="BP113" s="72">
        <v>734</v>
      </c>
      <c r="BQ113" s="84">
        <v>7654</v>
      </c>
      <c r="BR113" s="72">
        <v>201</v>
      </c>
      <c r="BS113" s="46"/>
      <c r="BT113" s="84">
        <v>1110.098</v>
      </c>
      <c r="BU113" s="84">
        <v>6817.26</v>
      </c>
      <c r="BV113" s="73">
        <f t="shared" si="36"/>
        <v>178.20139968895802</v>
      </c>
      <c r="BW113" s="84">
        <v>1960.155</v>
      </c>
      <c r="BX113" s="84">
        <v>91485.98</v>
      </c>
      <c r="BY113" s="84">
        <v>17372.933000000001</v>
      </c>
      <c r="BZ113" s="84">
        <v>31461.149000000001</v>
      </c>
      <c r="CA113" s="46"/>
      <c r="CB113" s="78">
        <f t="shared" si="37"/>
        <v>658021690.48000002</v>
      </c>
      <c r="CC113" s="78">
        <f t="shared" si="38"/>
        <v>469866010.98000002</v>
      </c>
      <c r="CD113" s="78">
        <v>229167</v>
      </c>
      <c r="CE113" s="78">
        <f t="shared" si="39"/>
        <v>1327024.9350000001</v>
      </c>
      <c r="CF113" s="78">
        <f t="shared" si="40"/>
        <v>67150709.319999993</v>
      </c>
      <c r="CG113" s="78">
        <f t="shared" si="41"/>
        <v>132972429.18200001</v>
      </c>
      <c r="CH113" s="78">
        <f t="shared" si="42"/>
        <v>6323690.949</v>
      </c>
      <c r="CI113" s="46"/>
      <c r="CJ113" s="83">
        <v>5.7489999999999997</v>
      </c>
      <c r="CK113" s="87">
        <v>5.7489999999999997</v>
      </c>
    </row>
    <row r="114" spans="1:89" ht="14.1" customHeight="1" x14ac:dyDescent="0.2">
      <c r="A114" s="4">
        <v>2011</v>
      </c>
      <c r="B114" s="4">
        <v>1</v>
      </c>
      <c r="C114" s="57">
        <v>1236.52</v>
      </c>
      <c r="D114" s="57">
        <v>26.37</v>
      </c>
      <c r="E114" s="57">
        <v>456.96</v>
      </c>
      <c r="F114" s="66">
        <v>82.22</v>
      </c>
      <c r="G114" s="66">
        <v>23.54</v>
      </c>
      <c r="H114" s="70">
        <v>592760</v>
      </c>
      <c r="I114" s="55">
        <v>300</v>
      </c>
      <c r="J114" s="55">
        <v>11</v>
      </c>
      <c r="K114" s="57">
        <v>32.049999999999997</v>
      </c>
      <c r="L114" s="59">
        <v>326</v>
      </c>
      <c r="M114" s="61">
        <v>1.2335</v>
      </c>
      <c r="N114" s="61">
        <v>1.3587</v>
      </c>
      <c r="O114" s="61">
        <v>1.1391</v>
      </c>
      <c r="P114" s="61">
        <v>1.2175</v>
      </c>
      <c r="Q114" s="62">
        <v>87052.627600000007</v>
      </c>
      <c r="R114" s="56">
        <v>2.59</v>
      </c>
      <c r="S114" s="94">
        <v>3523.6</v>
      </c>
      <c r="T114" s="93">
        <v>1325.67</v>
      </c>
      <c r="U114" s="93">
        <v>889.35599999999999</v>
      </c>
      <c r="V114" s="64">
        <v>2.97</v>
      </c>
      <c r="W114" s="64">
        <v>0.55000000000000004</v>
      </c>
      <c r="X114" s="64">
        <v>13.16</v>
      </c>
      <c r="Y114" s="65">
        <v>47073.5</v>
      </c>
      <c r="Z114" s="65">
        <v>6100.06</v>
      </c>
      <c r="AA114" s="71">
        <v>1245</v>
      </c>
      <c r="AB114" s="14">
        <v>23.67</v>
      </c>
      <c r="AC114" s="14">
        <v>0</v>
      </c>
      <c r="AD114" s="14">
        <v>20.75</v>
      </c>
      <c r="AE114" s="14">
        <v>0</v>
      </c>
      <c r="AF114" s="14">
        <v>18</v>
      </c>
      <c r="AG114" s="14">
        <v>0</v>
      </c>
      <c r="AH114" s="17">
        <v>2258.23</v>
      </c>
      <c r="AI114" s="17">
        <v>0</v>
      </c>
      <c r="AJ114" s="46"/>
      <c r="AK114" s="69">
        <v>593529.43099999998</v>
      </c>
      <c r="AL114" s="69">
        <v>68846.653000000006</v>
      </c>
      <c r="AM114" s="69">
        <v>1366.162</v>
      </c>
      <c r="AN114" s="69">
        <v>682.44500000000005</v>
      </c>
      <c r="AO114" s="69">
        <v>734.53800000000001</v>
      </c>
      <c r="AP114" s="69">
        <v>7647.5159999999996</v>
      </c>
      <c r="AQ114" s="69">
        <v>201.279</v>
      </c>
      <c r="AR114" s="47"/>
      <c r="AS114" s="54">
        <v>1337.74</v>
      </c>
      <c r="AT114" s="54">
        <v>7089.2939999999999</v>
      </c>
      <c r="AU114" s="69">
        <f t="shared" si="35"/>
        <v>114.62850306186236</v>
      </c>
      <c r="AV114" s="76">
        <v>1906.72</v>
      </c>
      <c r="AW114" s="75">
        <v>90119.245999999999</v>
      </c>
      <c r="AX114" s="75">
        <v>17277.864000000001</v>
      </c>
      <c r="AY114" s="75">
        <v>31346.743999999999</v>
      </c>
      <c r="AZ114" s="45"/>
      <c r="BA114" s="74">
        <f t="shared" si="44"/>
        <v>793988061.02593994</v>
      </c>
      <c r="BB114" s="74">
        <f t="shared" si="45"/>
        <v>488074164.03298205</v>
      </c>
      <c r="BC114" s="74">
        <v>156601.10500000001</v>
      </c>
      <c r="BD114" s="74">
        <f t="shared" si="46"/>
        <v>1301231.5304</v>
      </c>
      <c r="BE114" s="74">
        <f t="shared" si="47"/>
        <v>66196010.718348004</v>
      </c>
      <c r="BF114" s="74">
        <f t="shared" si="48"/>
        <v>132132741.38582401</v>
      </c>
      <c r="BG114" s="74">
        <f t="shared" si="49"/>
        <v>6309441.2855759999</v>
      </c>
      <c r="BH114" s="46"/>
      <c r="BI114" s="82">
        <v>5.6879999999999997</v>
      </c>
      <c r="BJ114" s="82">
        <v>5.6879999999999997</v>
      </c>
      <c r="BK114" s="46"/>
      <c r="BL114" s="84">
        <v>593639</v>
      </c>
      <c r="BM114" s="84">
        <v>68959</v>
      </c>
      <c r="BN114" s="84">
        <v>1245</v>
      </c>
      <c r="BO114" s="72">
        <v>687</v>
      </c>
      <c r="BP114" s="72">
        <v>731</v>
      </c>
      <c r="BQ114" s="84">
        <v>7634</v>
      </c>
      <c r="BR114" s="72">
        <v>202</v>
      </c>
      <c r="BS114" s="46"/>
      <c r="BT114" s="84">
        <v>1398.105</v>
      </c>
      <c r="BU114" s="84">
        <v>7089.2939999999999</v>
      </c>
      <c r="BV114" s="73">
        <f t="shared" si="36"/>
        <v>184.07068273092369</v>
      </c>
      <c r="BW114" s="84">
        <v>2108.4789999999998</v>
      </c>
      <c r="BX114" s="84">
        <v>94407.479000000007</v>
      </c>
      <c r="BY114" s="84">
        <v>17277.864000000001</v>
      </c>
      <c r="BZ114" s="84">
        <v>31954.525000000001</v>
      </c>
      <c r="CA114" s="46"/>
      <c r="CB114" s="78">
        <f t="shared" si="37"/>
        <v>829969654.09500003</v>
      </c>
      <c r="CC114" s="78">
        <f t="shared" si="38"/>
        <v>488870624.94599998</v>
      </c>
      <c r="CD114" s="78">
        <v>229168</v>
      </c>
      <c r="CE114" s="78">
        <f t="shared" si="39"/>
        <v>1448525.0729999999</v>
      </c>
      <c r="CF114" s="78">
        <f t="shared" si="40"/>
        <v>69011867.149000004</v>
      </c>
      <c r="CG114" s="78">
        <f t="shared" si="41"/>
        <v>131899213.77600001</v>
      </c>
      <c r="CH114" s="78">
        <f t="shared" si="42"/>
        <v>6454814.0500000007</v>
      </c>
      <c r="CI114" s="46"/>
      <c r="CJ114" s="83">
        <v>5.5110000000000001</v>
      </c>
      <c r="CK114" s="87">
        <v>5.5110000000000001</v>
      </c>
    </row>
    <row r="115" spans="1:89" ht="14.1" customHeight="1" x14ac:dyDescent="0.2">
      <c r="A115" s="4">
        <v>2011</v>
      </c>
      <c r="B115" s="4">
        <v>2</v>
      </c>
      <c r="C115" s="57">
        <v>1237.33</v>
      </c>
      <c r="D115" s="57">
        <v>26.4</v>
      </c>
      <c r="E115" s="57">
        <v>458.06</v>
      </c>
      <c r="F115" s="66">
        <v>82.26</v>
      </c>
      <c r="G115" s="66">
        <v>23.62</v>
      </c>
      <c r="H115" s="70">
        <v>593639</v>
      </c>
      <c r="I115" s="55">
        <v>176</v>
      </c>
      <c r="J115" s="55">
        <v>33</v>
      </c>
      <c r="K115" s="57">
        <v>30.33</v>
      </c>
      <c r="L115" s="59">
        <v>313</v>
      </c>
      <c r="M115" s="61">
        <v>1.2258</v>
      </c>
      <c r="N115" s="61">
        <v>1.3499000000000001</v>
      </c>
      <c r="O115" s="61">
        <v>1.133</v>
      </c>
      <c r="P115" s="61">
        <v>1.2126999999999999</v>
      </c>
      <c r="Q115" s="62">
        <v>87023.086899999995</v>
      </c>
      <c r="R115" s="56">
        <v>2.59</v>
      </c>
      <c r="S115" s="94">
        <v>3523.6</v>
      </c>
      <c r="T115" s="93">
        <v>1325.67</v>
      </c>
      <c r="U115" s="93">
        <v>875.04899999999998</v>
      </c>
      <c r="V115" s="64">
        <v>2.97</v>
      </c>
      <c r="W115" s="64">
        <v>0.55000000000000004</v>
      </c>
      <c r="X115" s="64">
        <v>13.16</v>
      </c>
      <c r="Y115" s="65">
        <v>47156.7</v>
      </c>
      <c r="Z115" s="65">
        <v>6065.53</v>
      </c>
      <c r="AA115" s="71">
        <v>1274</v>
      </c>
      <c r="AB115" s="14">
        <v>10.29</v>
      </c>
      <c r="AC115" s="14">
        <v>0</v>
      </c>
      <c r="AD115" s="14">
        <v>12.33</v>
      </c>
      <c r="AE115" s="14">
        <v>0</v>
      </c>
      <c r="AF115" s="14">
        <v>4</v>
      </c>
      <c r="AG115" s="14">
        <v>0</v>
      </c>
      <c r="AH115" s="17">
        <v>2251.58</v>
      </c>
      <c r="AI115" s="17">
        <v>0</v>
      </c>
      <c r="AJ115" s="46"/>
      <c r="AK115" s="69">
        <v>594795.52000000002</v>
      </c>
      <c r="AL115" s="69">
        <v>69053.581999999995</v>
      </c>
      <c r="AM115" s="69">
        <v>1367.6969999999999</v>
      </c>
      <c r="AN115" s="69">
        <v>717.11199999999997</v>
      </c>
      <c r="AO115" s="69">
        <v>733.245</v>
      </c>
      <c r="AP115" s="69">
        <v>7651.78</v>
      </c>
      <c r="AQ115" s="69">
        <v>202.23599999999999</v>
      </c>
      <c r="AR115" s="47"/>
      <c r="AS115" s="54">
        <v>1043.0070000000001</v>
      </c>
      <c r="AT115" s="54">
        <v>6412.4660000000003</v>
      </c>
      <c r="AU115" s="69">
        <f t="shared" si="35"/>
        <v>103.2970424004732</v>
      </c>
      <c r="AV115" s="76">
        <v>2005.501</v>
      </c>
      <c r="AW115" s="75">
        <v>91523.875</v>
      </c>
      <c r="AX115" s="75">
        <v>17258.165000000001</v>
      </c>
      <c r="AY115" s="75">
        <v>31553.276999999998</v>
      </c>
      <c r="AZ115" s="45"/>
      <c r="BA115" s="74">
        <f t="shared" si="44"/>
        <v>620375890.92864001</v>
      </c>
      <c r="BB115" s="74">
        <f t="shared" si="45"/>
        <v>442803746.75321198</v>
      </c>
      <c r="BC115" s="74">
        <v>141279.05499999999</v>
      </c>
      <c r="BD115" s="74">
        <f t="shared" si="46"/>
        <v>1438168.833112</v>
      </c>
      <c r="BE115" s="74">
        <f t="shared" si="47"/>
        <v>67109423.724374995</v>
      </c>
      <c r="BF115" s="74">
        <f t="shared" si="48"/>
        <v>132055681.7837</v>
      </c>
      <c r="BG115" s="74">
        <f t="shared" si="49"/>
        <v>6381208.5273719989</v>
      </c>
      <c r="BH115" s="46"/>
      <c r="BI115" s="82">
        <v>4.3230000000000004</v>
      </c>
      <c r="BJ115" s="82">
        <v>4.3230000000000004</v>
      </c>
      <c r="BK115" s="46"/>
      <c r="BL115" s="84">
        <v>594720</v>
      </c>
      <c r="BM115" s="84">
        <v>68995</v>
      </c>
      <c r="BN115" s="84">
        <v>1274</v>
      </c>
      <c r="BO115" s="72">
        <v>703</v>
      </c>
      <c r="BP115" s="72">
        <v>730</v>
      </c>
      <c r="BQ115" s="84">
        <v>7642</v>
      </c>
      <c r="BR115" s="72">
        <v>203</v>
      </c>
      <c r="BS115" s="46"/>
      <c r="BT115" s="84">
        <v>1042.6780000000001</v>
      </c>
      <c r="BU115" s="84">
        <v>6573.6679999999997</v>
      </c>
      <c r="BV115" s="73">
        <f t="shared" si="36"/>
        <v>179.88147566718996</v>
      </c>
      <c r="BW115" s="84">
        <v>2025.2550000000001</v>
      </c>
      <c r="BX115" s="84">
        <v>91143.03</v>
      </c>
      <c r="BY115" s="84">
        <v>17612.940999999999</v>
      </c>
      <c r="BZ115" s="84">
        <v>31109.994999999999</v>
      </c>
      <c r="CA115" s="46"/>
      <c r="CB115" s="78">
        <f t="shared" si="37"/>
        <v>620101460.16000009</v>
      </c>
      <c r="CC115" s="78">
        <f t="shared" si="38"/>
        <v>453550223.65999997</v>
      </c>
      <c r="CD115" s="78">
        <v>229169</v>
      </c>
      <c r="CE115" s="78">
        <f t="shared" si="39"/>
        <v>1423754.2650000001</v>
      </c>
      <c r="CF115" s="78">
        <f t="shared" si="40"/>
        <v>66534411.899999999</v>
      </c>
      <c r="CG115" s="78">
        <f t="shared" si="41"/>
        <v>134598095.12199998</v>
      </c>
      <c r="CH115" s="78">
        <f t="shared" si="42"/>
        <v>6315328.9849999994</v>
      </c>
      <c r="CI115" s="46"/>
      <c r="CJ115" s="83">
        <v>4.2320000000000002</v>
      </c>
      <c r="CK115" s="87">
        <v>4.2320000000000002</v>
      </c>
    </row>
    <row r="116" spans="1:89" ht="14.1" customHeight="1" x14ac:dyDescent="0.2">
      <c r="A116" s="4">
        <v>2011</v>
      </c>
      <c r="B116" s="4">
        <v>3</v>
      </c>
      <c r="C116" s="57">
        <v>1238.1400000000001</v>
      </c>
      <c r="D116" s="57">
        <v>26.43</v>
      </c>
      <c r="E116" s="57">
        <v>459.18</v>
      </c>
      <c r="F116" s="66">
        <v>82.31</v>
      </c>
      <c r="G116" s="66">
        <v>23.71</v>
      </c>
      <c r="H116" s="70">
        <v>594720</v>
      </c>
      <c r="I116" s="55">
        <v>55</v>
      </c>
      <c r="J116" s="55">
        <v>115</v>
      </c>
      <c r="K116" s="57">
        <v>29.52</v>
      </c>
      <c r="L116" s="59">
        <v>372</v>
      </c>
      <c r="M116" s="61">
        <v>1.2171000000000001</v>
      </c>
      <c r="N116" s="61">
        <v>1.3399000000000001</v>
      </c>
      <c r="O116" s="61">
        <v>1.1265000000000001</v>
      </c>
      <c r="P116" s="61">
        <v>1.2048000000000001</v>
      </c>
      <c r="Q116" s="62">
        <v>87005.439700000003</v>
      </c>
      <c r="R116" s="56">
        <v>2.59</v>
      </c>
      <c r="S116" s="94">
        <v>3523.6</v>
      </c>
      <c r="T116" s="93">
        <v>1325.67</v>
      </c>
      <c r="U116" s="93">
        <v>860.19600000000003</v>
      </c>
      <c r="V116" s="64">
        <v>2.97</v>
      </c>
      <c r="W116" s="64">
        <v>0.55000000000000004</v>
      </c>
      <c r="X116" s="64">
        <v>13.16</v>
      </c>
      <c r="Y116" s="65">
        <v>47240.15</v>
      </c>
      <c r="Z116" s="65">
        <v>6033.96</v>
      </c>
      <c r="AA116" s="71">
        <v>1290</v>
      </c>
      <c r="AB116" s="14">
        <v>0</v>
      </c>
      <c r="AC116" s="14">
        <v>8.5</v>
      </c>
      <c r="AD116" s="14">
        <v>0</v>
      </c>
      <c r="AE116" s="14">
        <v>7.63</v>
      </c>
      <c r="AF116" s="14">
        <v>0</v>
      </c>
      <c r="AG116" s="14">
        <v>0</v>
      </c>
      <c r="AH116" s="17">
        <v>2259.4699999999998</v>
      </c>
      <c r="AI116" s="17">
        <v>0</v>
      </c>
      <c r="AJ116" s="46"/>
      <c r="AK116" s="69">
        <v>595511.00399999996</v>
      </c>
      <c r="AL116" s="69">
        <v>69053.739000000001</v>
      </c>
      <c r="AM116" s="69">
        <v>1368.837</v>
      </c>
      <c r="AN116" s="69">
        <v>717.97400000000005</v>
      </c>
      <c r="AO116" s="69">
        <v>733.41600000000005</v>
      </c>
      <c r="AP116" s="69">
        <v>7656.0439999999999</v>
      </c>
      <c r="AQ116" s="69">
        <v>203.15700000000001</v>
      </c>
      <c r="AR116" s="47"/>
      <c r="AS116" s="54">
        <v>881.44299999999998</v>
      </c>
      <c r="AT116" s="54">
        <v>6478.2719999999999</v>
      </c>
      <c r="AU116" s="69">
        <f t="shared" si="35"/>
        <v>89.302285809048115</v>
      </c>
      <c r="AV116" s="76">
        <v>2037.011</v>
      </c>
      <c r="AW116" s="75">
        <v>90896.53</v>
      </c>
      <c r="AX116" s="75">
        <v>17018.008000000002</v>
      </c>
      <c r="AY116" s="75">
        <v>30714.223999999998</v>
      </c>
      <c r="AZ116" s="45"/>
      <c r="BA116" s="74">
        <f t="shared" si="44"/>
        <v>524909005.89877194</v>
      </c>
      <c r="BB116" s="74">
        <f t="shared" si="45"/>
        <v>447348903.85900801</v>
      </c>
      <c r="BC116" s="74">
        <v>122240.273</v>
      </c>
      <c r="BD116" s="74">
        <f t="shared" si="46"/>
        <v>1462520.9357140001</v>
      </c>
      <c r="BE116" s="74">
        <f t="shared" si="47"/>
        <v>66664969.446480006</v>
      </c>
      <c r="BF116" s="74">
        <f t="shared" si="48"/>
        <v>130290618.04035202</v>
      </c>
      <c r="BG116" s="74">
        <f t="shared" si="49"/>
        <v>6239809.6051679999</v>
      </c>
      <c r="BH116" s="46"/>
      <c r="BI116" s="82">
        <v>3.8780000000000001</v>
      </c>
      <c r="BJ116" s="82">
        <v>3.8780000000000001</v>
      </c>
      <c r="BK116" s="46"/>
      <c r="BL116" s="84">
        <v>595309</v>
      </c>
      <c r="BM116" s="84">
        <v>69044</v>
      </c>
      <c r="BN116" s="84">
        <v>1290</v>
      </c>
      <c r="BO116" s="72">
        <v>708</v>
      </c>
      <c r="BP116" s="72">
        <v>726</v>
      </c>
      <c r="BQ116" s="84">
        <v>7690</v>
      </c>
      <c r="BR116" s="72">
        <v>201</v>
      </c>
      <c r="BS116" s="46"/>
      <c r="BT116" s="84">
        <v>879.86</v>
      </c>
      <c r="BU116" s="84">
        <v>6493.5770000000002</v>
      </c>
      <c r="BV116" s="73">
        <f t="shared" si="36"/>
        <v>177.65116279069767</v>
      </c>
      <c r="BW116" s="84">
        <v>1923.7529999999999</v>
      </c>
      <c r="BX116" s="84">
        <v>91640.784</v>
      </c>
      <c r="BY116" s="84">
        <v>17511.585999999999</v>
      </c>
      <c r="BZ116" s="84">
        <v>30869.407999999999</v>
      </c>
      <c r="CA116" s="46"/>
      <c r="CB116" s="78">
        <f t="shared" si="37"/>
        <v>523788576.74000001</v>
      </c>
      <c r="CC116" s="78">
        <f t="shared" si="38"/>
        <v>448342530.38800001</v>
      </c>
      <c r="CD116" s="78">
        <v>229170</v>
      </c>
      <c r="CE116" s="78">
        <f t="shared" si="39"/>
        <v>1362017.1239999998</v>
      </c>
      <c r="CF116" s="78">
        <f t="shared" si="40"/>
        <v>66531209.184</v>
      </c>
      <c r="CG116" s="78">
        <f t="shared" si="41"/>
        <v>134664096.34</v>
      </c>
      <c r="CH116" s="78">
        <f t="shared" si="42"/>
        <v>6204751.0079999994</v>
      </c>
      <c r="CI116" s="46"/>
      <c r="CJ116" s="83">
        <v>3.891</v>
      </c>
      <c r="CK116" s="87">
        <v>3.891</v>
      </c>
    </row>
    <row r="117" spans="1:89" ht="14.1" customHeight="1" x14ac:dyDescent="0.2">
      <c r="A117" s="4">
        <v>2011</v>
      </c>
      <c r="B117" s="4">
        <v>4</v>
      </c>
      <c r="C117" s="57">
        <v>1238.95</v>
      </c>
      <c r="D117" s="57">
        <v>26.44</v>
      </c>
      <c r="E117" s="57">
        <v>460.35</v>
      </c>
      <c r="F117" s="66">
        <v>82.36</v>
      </c>
      <c r="G117" s="66">
        <v>23.81</v>
      </c>
      <c r="H117" s="70">
        <v>595309</v>
      </c>
      <c r="I117" s="55">
        <v>12</v>
      </c>
      <c r="J117" s="55">
        <v>221</v>
      </c>
      <c r="K117" s="57">
        <v>29.62</v>
      </c>
      <c r="L117" s="59">
        <v>382</v>
      </c>
      <c r="M117" s="61">
        <v>1.2081999999999999</v>
      </c>
      <c r="N117" s="61">
        <v>1.3305</v>
      </c>
      <c r="O117" s="61">
        <v>1.1198999999999999</v>
      </c>
      <c r="P117" s="61">
        <v>1.1950000000000001</v>
      </c>
      <c r="Q117" s="62">
        <v>86990.244600000005</v>
      </c>
      <c r="R117" s="56">
        <v>2.59</v>
      </c>
      <c r="S117" s="94">
        <v>3523.6</v>
      </c>
      <c r="T117" s="93">
        <v>1325.67</v>
      </c>
      <c r="U117" s="93">
        <v>834.28700000000003</v>
      </c>
      <c r="V117" s="64">
        <v>2.97</v>
      </c>
      <c r="W117" s="64">
        <v>0.55000000000000004</v>
      </c>
      <c r="X117" s="64">
        <v>13.16</v>
      </c>
      <c r="Y117" s="65">
        <v>47326.17</v>
      </c>
      <c r="Z117" s="65">
        <v>6005.11</v>
      </c>
      <c r="AA117" s="71">
        <v>1359</v>
      </c>
      <c r="AB117" s="14">
        <v>0</v>
      </c>
      <c r="AC117" s="14">
        <v>16</v>
      </c>
      <c r="AD117" s="14">
        <v>0</v>
      </c>
      <c r="AE117" s="14">
        <v>16.21</v>
      </c>
      <c r="AF117" s="14">
        <v>0</v>
      </c>
      <c r="AG117" s="14">
        <v>6</v>
      </c>
      <c r="AH117" s="17">
        <v>2250.27</v>
      </c>
      <c r="AI117" s="17">
        <v>0</v>
      </c>
      <c r="AJ117" s="46"/>
      <c r="AK117" s="69">
        <v>594817.19299999997</v>
      </c>
      <c r="AL117" s="69">
        <v>69113.691999999995</v>
      </c>
      <c r="AM117" s="69">
        <v>1369.3820000000001</v>
      </c>
      <c r="AN117" s="69">
        <v>718.875</v>
      </c>
      <c r="AO117" s="69">
        <v>730.97699999999998</v>
      </c>
      <c r="AP117" s="69">
        <v>7660.308</v>
      </c>
      <c r="AQ117" s="69">
        <v>201.35599999999999</v>
      </c>
      <c r="AR117" s="47"/>
      <c r="AS117" s="54">
        <v>953.1</v>
      </c>
      <c r="AT117" s="54">
        <v>6855.4290000000001</v>
      </c>
      <c r="AU117" s="69">
        <f t="shared" si="35"/>
        <v>98.933426173266469</v>
      </c>
      <c r="AV117" s="76">
        <v>2084.3719999999998</v>
      </c>
      <c r="AW117" s="75">
        <v>94326.782999999996</v>
      </c>
      <c r="AX117" s="75">
        <v>17781.337</v>
      </c>
      <c r="AY117" s="75">
        <v>30816.245999999999</v>
      </c>
      <c r="AZ117" s="45"/>
      <c r="BA117" s="74">
        <f t="shared" si="44"/>
        <v>566920266.64829993</v>
      </c>
      <c r="BB117" s="74">
        <f t="shared" si="45"/>
        <v>473804008.43386799</v>
      </c>
      <c r="BC117" s="74">
        <v>135477.65299999999</v>
      </c>
      <c r="BD117" s="74">
        <f t="shared" si="46"/>
        <v>1498402.9214999999</v>
      </c>
      <c r="BE117" s="74">
        <f t="shared" si="47"/>
        <v>68950708.856990993</v>
      </c>
      <c r="BF117" s="74">
        <f t="shared" si="48"/>
        <v>136210518.071796</v>
      </c>
      <c r="BG117" s="74">
        <f t="shared" si="49"/>
        <v>6205036.0295759998</v>
      </c>
      <c r="BH117" s="46"/>
      <c r="BI117" s="82">
        <v>4.9939999999999998</v>
      </c>
      <c r="BJ117" s="82">
        <v>4.9939999999999998</v>
      </c>
      <c r="BK117" s="46"/>
      <c r="BL117" s="84">
        <v>595159</v>
      </c>
      <c r="BM117" s="84">
        <v>69173</v>
      </c>
      <c r="BN117" s="84">
        <v>1359</v>
      </c>
      <c r="BO117" s="72">
        <v>704</v>
      </c>
      <c r="BP117" s="72">
        <v>727</v>
      </c>
      <c r="BQ117" s="84">
        <v>7711</v>
      </c>
      <c r="BR117" s="72">
        <v>202</v>
      </c>
      <c r="BS117" s="46"/>
      <c r="BT117" s="84">
        <v>978.31500000000005</v>
      </c>
      <c r="BU117" s="84">
        <v>6902.6819999999998</v>
      </c>
      <c r="BV117" s="73">
        <f t="shared" si="36"/>
        <v>168.63208241353937</v>
      </c>
      <c r="BW117" s="84">
        <v>2055.1860000000001</v>
      </c>
      <c r="BX117" s="84">
        <v>97029.441999999995</v>
      </c>
      <c r="BY117" s="84">
        <v>18501.646000000001</v>
      </c>
      <c r="BZ117" s="84">
        <v>30274.837</v>
      </c>
      <c r="CA117" s="46"/>
      <c r="CB117" s="78">
        <f t="shared" si="37"/>
        <v>582252977.08500004</v>
      </c>
      <c r="CC117" s="78">
        <f t="shared" si="38"/>
        <v>477479221.986</v>
      </c>
      <c r="CD117" s="78">
        <v>229171</v>
      </c>
      <c r="CE117" s="78">
        <f t="shared" si="39"/>
        <v>1446850.9440000001</v>
      </c>
      <c r="CF117" s="78">
        <f t="shared" si="40"/>
        <v>70540404.333999991</v>
      </c>
      <c r="CG117" s="78">
        <f t="shared" si="41"/>
        <v>142666192.30599999</v>
      </c>
      <c r="CH117" s="78">
        <f t="shared" si="42"/>
        <v>6115517.074</v>
      </c>
      <c r="CI117" s="46"/>
      <c r="CJ117" s="83">
        <v>4.9770000000000003</v>
      </c>
      <c r="CK117" s="87">
        <v>4.9770000000000003</v>
      </c>
    </row>
    <row r="118" spans="1:89" ht="14.1" customHeight="1" x14ac:dyDescent="0.2">
      <c r="A118" s="4">
        <v>2011</v>
      </c>
      <c r="B118" s="4">
        <v>5</v>
      </c>
      <c r="C118" s="57">
        <v>1239.54</v>
      </c>
      <c r="D118" s="57">
        <v>26.43</v>
      </c>
      <c r="E118" s="57">
        <v>461.53</v>
      </c>
      <c r="F118" s="66">
        <v>82.42</v>
      </c>
      <c r="G118" s="66">
        <v>23.91</v>
      </c>
      <c r="H118" s="70">
        <v>595159</v>
      </c>
      <c r="I118" s="55">
        <v>0</v>
      </c>
      <c r="J118" s="55">
        <v>386</v>
      </c>
      <c r="K118" s="57">
        <v>30.52</v>
      </c>
      <c r="L118" s="59">
        <v>425</v>
      </c>
      <c r="M118" s="61">
        <v>1.2003999999999999</v>
      </c>
      <c r="N118" s="61">
        <v>1.3216000000000001</v>
      </c>
      <c r="O118" s="61">
        <v>1.1124000000000001</v>
      </c>
      <c r="P118" s="61">
        <v>1.1870000000000001</v>
      </c>
      <c r="Q118" s="62">
        <v>86963.827999999994</v>
      </c>
      <c r="R118" s="56">
        <v>2.59</v>
      </c>
      <c r="S118" s="94">
        <v>3523.6</v>
      </c>
      <c r="T118" s="93">
        <v>1325.67</v>
      </c>
      <c r="U118" s="93">
        <v>815.96799999999996</v>
      </c>
      <c r="V118" s="64">
        <v>2.97</v>
      </c>
      <c r="W118" s="64">
        <v>0.55000000000000004</v>
      </c>
      <c r="X118" s="64">
        <v>13.16</v>
      </c>
      <c r="Y118" s="65">
        <v>47411.360000000001</v>
      </c>
      <c r="Z118" s="65">
        <v>5980.94</v>
      </c>
      <c r="AA118" s="71">
        <v>1332</v>
      </c>
      <c r="AB118" s="14">
        <v>0</v>
      </c>
      <c r="AC118" s="14">
        <v>17.5</v>
      </c>
      <c r="AD118" s="14">
        <v>0</v>
      </c>
      <c r="AE118" s="14">
        <v>17.29</v>
      </c>
      <c r="AF118" s="14">
        <v>0</v>
      </c>
      <c r="AG118" s="14">
        <v>9</v>
      </c>
      <c r="AH118" s="17">
        <v>2239.36</v>
      </c>
      <c r="AI118" s="17">
        <v>2239.36</v>
      </c>
      <c r="AJ118" s="46"/>
      <c r="AK118" s="69">
        <v>594804.6</v>
      </c>
      <c r="AL118" s="69">
        <v>69153.137000000002</v>
      </c>
      <c r="AM118" s="69">
        <v>1368.886</v>
      </c>
      <c r="AN118" s="69">
        <v>719.78399999999999</v>
      </c>
      <c r="AO118" s="69">
        <v>732.98800000000006</v>
      </c>
      <c r="AP118" s="69">
        <v>7663.424</v>
      </c>
      <c r="AQ118" s="69">
        <v>202.30199999999999</v>
      </c>
      <c r="AR118" s="47"/>
      <c r="AS118" s="54">
        <v>1222.8579999999999</v>
      </c>
      <c r="AT118" s="54">
        <v>7611.9269999999997</v>
      </c>
      <c r="AU118" s="69">
        <f t="shared" si="35"/>
        <v>119.05920945937061</v>
      </c>
      <c r="AV118" s="76">
        <v>2349.1280000000002</v>
      </c>
      <c r="AW118" s="75">
        <v>99969.517999999996</v>
      </c>
      <c r="AX118" s="75">
        <v>19598.548999999999</v>
      </c>
      <c r="AY118" s="75">
        <v>30336.569</v>
      </c>
      <c r="AZ118" s="45"/>
      <c r="BA118" s="74">
        <f t="shared" si="44"/>
        <v>727361563.5467999</v>
      </c>
      <c r="BB118" s="74">
        <f t="shared" si="45"/>
        <v>526388630.66499901</v>
      </c>
      <c r="BC118" s="74">
        <v>162978.48499999999</v>
      </c>
      <c r="BD118" s="74">
        <f t="shared" si="46"/>
        <v>1690864.748352</v>
      </c>
      <c r="BE118" s="74">
        <f t="shared" si="47"/>
        <v>73276457.05978401</v>
      </c>
      <c r="BF118" s="74">
        <f t="shared" si="48"/>
        <v>150191990.77177599</v>
      </c>
      <c r="BG118" s="74">
        <f t="shared" si="49"/>
        <v>6137148.5818379996</v>
      </c>
      <c r="BH118" s="46"/>
      <c r="BI118" s="82">
        <v>5.0650000000000004</v>
      </c>
      <c r="BJ118" s="82">
        <v>5.0650000000000004</v>
      </c>
      <c r="BK118" s="46"/>
      <c r="BL118" s="84">
        <v>595490</v>
      </c>
      <c r="BM118" s="84">
        <v>69232</v>
      </c>
      <c r="BN118" s="84">
        <v>1332</v>
      </c>
      <c r="BO118" s="72">
        <v>706</v>
      </c>
      <c r="BP118" s="72">
        <v>733</v>
      </c>
      <c r="BQ118" s="84">
        <v>7728</v>
      </c>
      <c r="BR118" s="72">
        <v>202</v>
      </c>
      <c r="BS118" s="46"/>
      <c r="BT118" s="84">
        <v>1245.33</v>
      </c>
      <c r="BU118" s="84">
        <v>7705.3109999999997</v>
      </c>
      <c r="BV118" s="73">
        <f t="shared" si="36"/>
        <v>172.05105105105105</v>
      </c>
      <c r="BW118" s="84">
        <v>2380.1860000000001</v>
      </c>
      <c r="BX118" s="84">
        <v>102402.538</v>
      </c>
      <c r="BY118" s="84">
        <v>19109.269</v>
      </c>
      <c r="BZ118" s="84">
        <v>30024.213</v>
      </c>
      <c r="CA118" s="46"/>
      <c r="CB118" s="78">
        <f t="shared" si="37"/>
        <v>741581561.69999993</v>
      </c>
      <c r="CC118" s="78">
        <f t="shared" si="38"/>
        <v>533454091.15199995</v>
      </c>
      <c r="CD118" s="78">
        <v>229172</v>
      </c>
      <c r="CE118" s="78">
        <f t="shared" si="39"/>
        <v>1680411.3160000001</v>
      </c>
      <c r="CF118" s="78">
        <f t="shared" si="40"/>
        <v>75061060.354000002</v>
      </c>
      <c r="CG118" s="78">
        <f t="shared" si="41"/>
        <v>147676430.83199999</v>
      </c>
      <c r="CH118" s="78">
        <f t="shared" si="42"/>
        <v>6064891.0259999996</v>
      </c>
      <c r="CI118" s="46"/>
      <c r="CJ118" s="83">
        <v>5.1680000000000001</v>
      </c>
      <c r="CK118" s="87">
        <v>5.1680000000000001</v>
      </c>
    </row>
    <row r="119" spans="1:89" ht="14.1" customHeight="1" x14ac:dyDescent="0.2">
      <c r="A119" s="4">
        <v>2011</v>
      </c>
      <c r="B119" s="4">
        <v>6</v>
      </c>
      <c r="C119" s="57">
        <v>1240.1400000000001</v>
      </c>
      <c r="D119" s="57">
        <v>26.39</v>
      </c>
      <c r="E119" s="57">
        <v>462.73</v>
      </c>
      <c r="F119" s="66">
        <v>82.48</v>
      </c>
      <c r="G119" s="66">
        <v>24.01</v>
      </c>
      <c r="H119" s="70">
        <v>595490</v>
      </c>
      <c r="I119" s="55">
        <v>0</v>
      </c>
      <c r="J119" s="55">
        <v>503</v>
      </c>
      <c r="K119" s="57">
        <v>30.71</v>
      </c>
      <c r="L119" s="59">
        <v>418</v>
      </c>
      <c r="M119" s="61">
        <v>1.1903999999999999</v>
      </c>
      <c r="N119" s="61">
        <v>1.3117000000000001</v>
      </c>
      <c r="O119" s="61">
        <v>1.1046</v>
      </c>
      <c r="P119" s="61">
        <v>1.1765000000000001</v>
      </c>
      <c r="Q119" s="62">
        <v>86927.047999999995</v>
      </c>
      <c r="R119" s="56">
        <v>2.59</v>
      </c>
      <c r="S119" s="94">
        <v>3523.6</v>
      </c>
      <c r="T119" s="93">
        <v>1325.67</v>
      </c>
      <c r="U119" s="93">
        <v>797.02700000000004</v>
      </c>
      <c r="V119" s="64">
        <v>2.97</v>
      </c>
      <c r="W119" s="64">
        <v>0.55000000000000004</v>
      </c>
      <c r="X119" s="64">
        <v>13.16</v>
      </c>
      <c r="Y119" s="65">
        <v>47495.18</v>
      </c>
      <c r="Z119" s="65">
        <v>5962.2</v>
      </c>
      <c r="AA119" s="71">
        <v>1370</v>
      </c>
      <c r="AB119" s="14">
        <v>0</v>
      </c>
      <c r="AC119" s="14">
        <v>22</v>
      </c>
      <c r="AD119" s="14">
        <v>0</v>
      </c>
      <c r="AE119" s="14">
        <v>21.13</v>
      </c>
      <c r="AF119" s="14">
        <v>0</v>
      </c>
      <c r="AG119" s="14">
        <v>14</v>
      </c>
      <c r="AH119" s="17">
        <v>2245.9699999999998</v>
      </c>
      <c r="AI119" s="17">
        <v>2245.9699999999998</v>
      </c>
      <c r="AJ119" s="46"/>
      <c r="AK119" s="69">
        <v>595699.83200000005</v>
      </c>
      <c r="AL119" s="69">
        <v>69372.653999999995</v>
      </c>
      <c r="AM119" s="69">
        <v>1367.1030000000001</v>
      </c>
      <c r="AN119" s="69">
        <v>720.70699999999999</v>
      </c>
      <c r="AO119" s="69">
        <v>735.32</v>
      </c>
      <c r="AP119" s="69">
        <v>7666.54</v>
      </c>
      <c r="AQ119" s="69">
        <v>202.34</v>
      </c>
      <c r="AR119" s="47"/>
      <c r="AS119" s="54">
        <v>1419.818</v>
      </c>
      <c r="AT119" s="54">
        <v>8111.4059999999999</v>
      </c>
      <c r="AU119" s="69">
        <f t="shared" si="35"/>
        <v>134.83029149961635</v>
      </c>
      <c r="AV119" s="76">
        <v>2586.027</v>
      </c>
      <c r="AW119" s="75">
        <v>102982.99099999999</v>
      </c>
      <c r="AX119" s="75">
        <v>20681.273000000001</v>
      </c>
      <c r="AY119" s="75">
        <v>30115.599999999999</v>
      </c>
      <c r="AZ119" s="45"/>
      <c r="BA119" s="74">
        <f t="shared" si="44"/>
        <v>845785344.07057607</v>
      </c>
      <c r="BB119" s="74">
        <f t="shared" si="45"/>
        <v>562709761.89152396</v>
      </c>
      <c r="BC119" s="74">
        <v>184326.89600000001</v>
      </c>
      <c r="BD119" s="74">
        <f t="shared" si="46"/>
        <v>1863767.7610889999</v>
      </c>
      <c r="BE119" s="74">
        <f t="shared" si="47"/>
        <v>75725452.942120001</v>
      </c>
      <c r="BF119" s="74">
        <f t="shared" si="48"/>
        <v>158553806.70542002</v>
      </c>
      <c r="BG119" s="74">
        <f t="shared" si="49"/>
        <v>6093590.5039999997</v>
      </c>
      <c r="BH119" s="46"/>
      <c r="BI119" s="82">
        <v>5.6109999999999998</v>
      </c>
      <c r="BJ119" s="82">
        <v>5.6109999999999998</v>
      </c>
      <c r="BK119" s="46"/>
      <c r="BL119" s="84">
        <v>595988</v>
      </c>
      <c r="BM119" s="84">
        <v>69143</v>
      </c>
      <c r="BN119" s="84">
        <v>1370</v>
      </c>
      <c r="BO119" s="72">
        <v>713</v>
      </c>
      <c r="BP119" s="72">
        <v>742</v>
      </c>
      <c r="BQ119" s="84">
        <v>7691</v>
      </c>
      <c r="BR119" s="72">
        <v>202</v>
      </c>
      <c r="BS119" s="46"/>
      <c r="BT119" s="84">
        <v>1458.56</v>
      </c>
      <c r="BU119" s="84">
        <v>8076.598</v>
      </c>
      <c r="BV119" s="73">
        <f t="shared" si="36"/>
        <v>167.27956204379561</v>
      </c>
      <c r="BW119" s="84">
        <v>2510.4119999999998</v>
      </c>
      <c r="BX119" s="84">
        <v>102029.33</v>
      </c>
      <c r="BY119" s="84">
        <v>20037.567999999999</v>
      </c>
      <c r="BZ119" s="84">
        <v>29703.822</v>
      </c>
      <c r="CA119" s="46"/>
      <c r="CB119" s="78">
        <f t="shared" si="37"/>
        <v>869284257.27999997</v>
      </c>
      <c r="CC119" s="78">
        <f t="shared" si="38"/>
        <v>558440215.51399994</v>
      </c>
      <c r="CD119" s="78">
        <v>229173</v>
      </c>
      <c r="CE119" s="78">
        <f t="shared" si="39"/>
        <v>1789923.7559999998</v>
      </c>
      <c r="CF119" s="78">
        <f t="shared" si="40"/>
        <v>75705762.859999999</v>
      </c>
      <c r="CG119" s="78">
        <f t="shared" si="41"/>
        <v>154108935.48800001</v>
      </c>
      <c r="CH119" s="78">
        <f t="shared" si="42"/>
        <v>6000172.0439999998</v>
      </c>
      <c r="CI119" s="46"/>
      <c r="CJ119" s="83">
        <v>5.641</v>
      </c>
      <c r="CK119" s="87">
        <v>5.641</v>
      </c>
    </row>
    <row r="120" spans="1:89" ht="14.1" customHeight="1" x14ac:dyDescent="0.2">
      <c r="A120" s="4">
        <v>2011</v>
      </c>
      <c r="B120" s="4">
        <v>7</v>
      </c>
      <c r="C120" s="57">
        <v>1240.73</v>
      </c>
      <c r="D120" s="57">
        <v>26.32</v>
      </c>
      <c r="E120" s="57">
        <v>463.94</v>
      </c>
      <c r="F120" s="66">
        <v>82.54</v>
      </c>
      <c r="G120" s="66">
        <v>24.12</v>
      </c>
      <c r="H120" s="70">
        <v>595988</v>
      </c>
      <c r="I120" s="55">
        <v>0</v>
      </c>
      <c r="J120" s="55">
        <v>575</v>
      </c>
      <c r="K120" s="57">
        <v>30.62</v>
      </c>
      <c r="L120" s="59">
        <v>429</v>
      </c>
      <c r="M120" s="61">
        <v>1.1825000000000001</v>
      </c>
      <c r="N120" s="61">
        <v>1.3022</v>
      </c>
      <c r="O120" s="61">
        <v>1.0969</v>
      </c>
      <c r="P120" s="61">
        <v>1.1677</v>
      </c>
      <c r="Q120" s="62">
        <v>86926.435800000007</v>
      </c>
      <c r="R120" s="56">
        <v>2.59</v>
      </c>
      <c r="S120" s="94">
        <v>3523.6</v>
      </c>
      <c r="T120" s="93">
        <v>1325.67</v>
      </c>
      <c r="U120" s="93">
        <v>766.202</v>
      </c>
      <c r="V120" s="64">
        <v>2.97</v>
      </c>
      <c r="W120" s="64">
        <v>0.55000000000000004</v>
      </c>
      <c r="X120" s="64">
        <v>13.16</v>
      </c>
      <c r="Y120" s="65">
        <v>47577.11</v>
      </c>
      <c r="Z120" s="65">
        <v>5949.7</v>
      </c>
      <c r="AA120" s="71">
        <v>1383</v>
      </c>
      <c r="AB120" s="14">
        <v>0</v>
      </c>
      <c r="AC120" s="14">
        <v>20.75</v>
      </c>
      <c r="AD120" s="14">
        <v>0</v>
      </c>
      <c r="AE120" s="14">
        <v>17.96</v>
      </c>
      <c r="AF120" s="14">
        <v>0</v>
      </c>
      <c r="AG120" s="14">
        <v>12</v>
      </c>
      <c r="AH120" s="17">
        <v>2215.9699999999998</v>
      </c>
      <c r="AI120" s="17">
        <v>2215.9699999999998</v>
      </c>
      <c r="AJ120" s="46"/>
      <c r="AK120" s="69">
        <v>596099.80299999996</v>
      </c>
      <c r="AL120" s="69">
        <v>69233.797000000006</v>
      </c>
      <c r="AM120" s="69">
        <v>1363.6849999999999</v>
      </c>
      <c r="AN120" s="69">
        <v>721.64300000000003</v>
      </c>
      <c r="AO120" s="69">
        <v>739.21799999999996</v>
      </c>
      <c r="AP120" s="69">
        <v>7669.6559999999999</v>
      </c>
      <c r="AQ120" s="69">
        <v>202.35400000000001</v>
      </c>
      <c r="AR120" s="47"/>
      <c r="AS120" s="54">
        <v>1522.3969999999999</v>
      </c>
      <c r="AT120" s="54">
        <v>8392.2209999999995</v>
      </c>
      <c r="AU120" s="69">
        <f t="shared" si="35"/>
        <v>131.41491913455087</v>
      </c>
      <c r="AV120" s="76">
        <v>2660.567</v>
      </c>
      <c r="AW120" s="75">
        <v>103147.08</v>
      </c>
      <c r="AX120" s="75">
        <v>19950.044999999998</v>
      </c>
      <c r="AY120" s="75">
        <v>29705.87</v>
      </c>
      <c r="AZ120" s="45"/>
      <c r="BA120" s="74">
        <f t="shared" si="44"/>
        <v>907500551.78779089</v>
      </c>
      <c r="BB120" s="74">
        <f t="shared" si="45"/>
        <v>581025325.09313703</v>
      </c>
      <c r="BC120" s="74">
        <v>179208.554</v>
      </c>
      <c r="BD120" s="74">
        <f t="shared" si="46"/>
        <v>1919979.551581</v>
      </c>
      <c r="BE120" s="74">
        <f t="shared" si="47"/>
        <v>76248178.18344</v>
      </c>
      <c r="BF120" s="74">
        <f t="shared" si="48"/>
        <v>153009982.33451998</v>
      </c>
      <c r="BG120" s="74">
        <f t="shared" si="49"/>
        <v>6011101.6179800006</v>
      </c>
      <c r="BH120" s="46"/>
      <c r="BI120" s="82">
        <v>5.3559999999999999</v>
      </c>
      <c r="BJ120" s="82">
        <v>5.3559999999999999</v>
      </c>
      <c r="BK120" s="46"/>
      <c r="BL120" s="84">
        <v>596020</v>
      </c>
      <c r="BM120" s="84">
        <v>69165</v>
      </c>
      <c r="BN120" s="84">
        <v>1383</v>
      </c>
      <c r="BO120" s="72">
        <v>718</v>
      </c>
      <c r="BP120" s="72">
        <v>743</v>
      </c>
      <c r="BQ120" s="84">
        <v>7636</v>
      </c>
      <c r="BR120" s="72">
        <v>202</v>
      </c>
      <c r="BS120" s="46"/>
      <c r="BT120" s="84">
        <v>1507.3320000000001</v>
      </c>
      <c r="BU120" s="84">
        <v>8385.3040000000001</v>
      </c>
      <c r="BV120" s="73">
        <f t="shared" si="36"/>
        <v>165.70788141720897</v>
      </c>
      <c r="BW120" s="84">
        <v>2574.2669999999998</v>
      </c>
      <c r="BX120" s="84">
        <v>102450.37300000001</v>
      </c>
      <c r="BY120" s="84">
        <v>20089.463</v>
      </c>
      <c r="BZ120" s="84">
        <v>29645.781999999999</v>
      </c>
      <c r="CA120" s="46"/>
      <c r="CB120" s="78">
        <f t="shared" si="37"/>
        <v>898400018.6400001</v>
      </c>
      <c r="CC120" s="78">
        <f t="shared" si="38"/>
        <v>579969551.15999997</v>
      </c>
      <c r="CD120" s="78">
        <v>229174</v>
      </c>
      <c r="CE120" s="78">
        <f t="shared" si="39"/>
        <v>1848323.7059999998</v>
      </c>
      <c r="CF120" s="78">
        <f t="shared" si="40"/>
        <v>76120627.138999999</v>
      </c>
      <c r="CG120" s="78">
        <f t="shared" si="41"/>
        <v>153403139.46799999</v>
      </c>
      <c r="CH120" s="78">
        <f t="shared" si="42"/>
        <v>5988447.9639999997</v>
      </c>
      <c r="CI120" s="46"/>
      <c r="CJ120" s="83">
        <v>5.4260000000000002</v>
      </c>
      <c r="CK120" s="87">
        <v>5.4260000000000002</v>
      </c>
    </row>
    <row r="121" spans="1:89" ht="14.1" customHeight="1" x14ac:dyDescent="0.2">
      <c r="A121" s="4">
        <v>2011</v>
      </c>
      <c r="B121" s="4">
        <v>8</v>
      </c>
      <c r="C121" s="57">
        <v>1241.32</v>
      </c>
      <c r="D121" s="57">
        <v>26.22</v>
      </c>
      <c r="E121" s="57">
        <v>465.18</v>
      </c>
      <c r="F121" s="66">
        <v>82.61</v>
      </c>
      <c r="G121" s="66">
        <v>24.22</v>
      </c>
      <c r="H121" s="70">
        <v>596020</v>
      </c>
      <c r="I121" s="55">
        <v>0</v>
      </c>
      <c r="J121" s="55">
        <v>611</v>
      </c>
      <c r="K121" s="57">
        <v>30.33</v>
      </c>
      <c r="L121" s="59">
        <v>408</v>
      </c>
      <c r="M121" s="61">
        <v>1.1738</v>
      </c>
      <c r="N121" s="61">
        <v>1.2918000000000001</v>
      </c>
      <c r="O121" s="61">
        <v>1.0891</v>
      </c>
      <c r="P121" s="61">
        <v>1.1579999999999999</v>
      </c>
      <c r="Q121" s="62">
        <v>87027.143100000001</v>
      </c>
      <c r="R121" s="56">
        <v>2.59</v>
      </c>
      <c r="S121" s="94">
        <v>3523.6</v>
      </c>
      <c r="T121" s="93">
        <v>1325.67</v>
      </c>
      <c r="U121" s="93">
        <v>761.02499999999998</v>
      </c>
      <c r="V121" s="64">
        <v>2.97</v>
      </c>
      <c r="W121" s="64">
        <v>0.55000000000000004</v>
      </c>
      <c r="X121" s="64">
        <v>13.16</v>
      </c>
      <c r="Y121" s="65">
        <v>47658.57</v>
      </c>
      <c r="Z121" s="65">
        <v>5943.38</v>
      </c>
      <c r="AA121" s="71">
        <v>1370</v>
      </c>
      <c r="AB121" s="14">
        <v>0</v>
      </c>
      <c r="AC121" s="14">
        <v>22.08</v>
      </c>
      <c r="AD121" s="14">
        <v>0</v>
      </c>
      <c r="AE121" s="14">
        <v>20.88</v>
      </c>
      <c r="AF121" s="14">
        <v>0</v>
      </c>
      <c r="AG121" s="14">
        <v>12</v>
      </c>
      <c r="AH121" s="17">
        <v>2235.87</v>
      </c>
      <c r="AI121" s="17">
        <v>2235.87</v>
      </c>
      <c r="AJ121" s="46"/>
      <c r="AK121" s="69">
        <v>596045.64199999999</v>
      </c>
      <c r="AL121" s="69">
        <v>69183.159</v>
      </c>
      <c r="AM121" s="69">
        <v>1358.5830000000001</v>
      </c>
      <c r="AN121" s="69">
        <v>722.60299999999995</v>
      </c>
      <c r="AO121" s="69">
        <v>737.524</v>
      </c>
      <c r="AP121" s="69">
        <v>7672.7719999999999</v>
      </c>
      <c r="AQ121" s="69">
        <v>202.393</v>
      </c>
      <c r="AR121" s="47"/>
      <c r="AS121" s="54">
        <v>1578.1410000000001</v>
      </c>
      <c r="AT121" s="54">
        <v>8506.8050000000003</v>
      </c>
      <c r="AU121" s="69">
        <f t="shared" si="35"/>
        <v>144.15738383300837</v>
      </c>
      <c r="AV121" s="76">
        <v>2681.174</v>
      </c>
      <c r="AW121" s="75">
        <v>104306.258</v>
      </c>
      <c r="AX121" s="75">
        <v>20707.210999999999</v>
      </c>
      <c r="AY121" s="75">
        <v>29709.192999999999</v>
      </c>
      <c r="AZ121" s="45"/>
      <c r="BA121" s="74">
        <f t="shared" si="44"/>
        <v>940644065.51152205</v>
      </c>
      <c r="BB121" s="74">
        <f t="shared" si="45"/>
        <v>588527642.89699507</v>
      </c>
      <c r="BC121" s="74">
        <v>195849.77100000001</v>
      </c>
      <c r="BD121" s="74">
        <f t="shared" si="46"/>
        <v>1937424.3759219998</v>
      </c>
      <c r="BE121" s="74">
        <f t="shared" si="47"/>
        <v>76928368.625192001</v>
      </c>
      <c r="BF121" s="74">
        <f t="shared" si="48"/>
        <v>158881708.758892</v>
      </c>
      <c r="BG121" s="74">
        <f t="shared" si="49"/>
        <v>6012932.698849</v>
      </c>
      <c r="BH121" s="46"/>
      <c r="BI121" s="82">
        <v>5.68</v>
      </c>
      <c r="BJ121" s="82">
        <v>5.68</v>
      </c>
      <c r="BK121" s="46"/>
      <c r="BL121" s="84">
        <v>596002</v>
      </c>
      <c r="BM121" s="84">
        <v>69177</v>
      </c>
      <c r="BN121" s="84">
        <v>1370</v>
      </c>
      <c r="BO121" s="72">
        <v>716</v>
      </c>
      <c r="BP121" s="72">
        <v>744</v>
      </c>
      <c r="BQ121" s="84">
        <v>7651</v>
      </c>
      <c r="BR121" s="72">
        <v>202</v>
      </c>
      <c r="BS121" s="46"/>
      <c r="BT121" s="84">
        <v>1576.5519999999999</v>
      </c>
      <c r="BU121" s="84">
        <v>8628.3289999999997</v>
      </c>
      <c r="BV121" s="73">
        <f t="shared" si="36"/>
        <v>167.28102189781021</v>
      </c>
      <c r="BW121" s="84">
        <v>2745.904</v>
      </c>
      <c r="BX121" s="84">
        <v>100048.702</v>
      </c>
      <c r="BY121" s="84">
        <v>20537.221000000001</v>
      </c>
      <c r="BZ121" s="84">
        <v>29604.089</v>
      </c>
      <c r="CA121" s="46"/>
      <c r="CB121" s="78">
        <f t="shared" si="37"/>
        <v>939628145.10399997</v>
      </c>
      <c r="CC121" s="78">
        <f t="shared" si="38"/>
        <v>596881915.23300004</v>
      </c>
      <c r="CD121" s="78">
        <v>229175</v>
      </c>
      <c r="CE121" s="78">
        <f t="shared" si="39"/>
        <v>1966067.264</v>
      </c>
      <c r="CF121" s="78">
        <f t="shared" si="40"/>
        <v>74436234.288000003</v>
      </c>
      <c r="CG121" s="78">
        <f t="shared" si="41"/>
        <v>157130277.87100002</v>
      </c>
      <c r="CH121" s="78">
        <f t="shared" si="42"/>
        <v>5980025.9780000001</v>
      </c>
      <c r="CI121" s="46"/>
      <c r="CJ121" s="83">
        <v>5.6689999999999996</v>
      </c>
      <c r="CK121" s="87">
        <v>5.6689999999999996</v>
      </c>
    </row>
    <row r="122" spans="1:89" ht="14.1" customHeight="1" x14ac:dyDescent="0.2">
      <c r="A122" s="4">
        <v>2011</v>
      </c>
      <c r="B122" s="4">
        <v>9</v>
      </c>
      <c r="C122" s="57">
        <v>1241.9100000000001</v>
      </c>
      <c r="D122" s="57">
        <v>26.09</v>
      </c>
      <c r="E122" s="57">
        <v>466.42</v>
      </c>
      <c r="F122" s="66">
        <v>82.67</v>
      </c>
      <c r="G122" s="66">
        <v>24.32</v>
      </c>
      <c r="H122" s="70">
        <v>596002</v>
      </c>
      <c r="I122" s="55">
        <v>0</v>
      </c>
      <c r="J122" s="55">
        <v>589</v>
      </c>
      <c r="K122" s="57">
        <v>31.24</v>
      </c>
      <c r="L122" s="59">
        <v>366</v>
      </c>
      <c r="M122" s="61">
        <v>1.1655</v>
      </c>
      <c r="N122" s="61">
        <v>1.2830999999999999</v>
      </c>
      <c r="O122" s="61">
        <v>1.0810999999999999</v>
      </c>
      <c r="P122" s="61">
        <v>1.1487000000000001</v>
      </c>
      <c r="Q122" s="62">
        <v>87249.606899999999</v>
      </c>
      <c r="R122" s="56">
        <v>2.59</v>
      </c>
      <c r="S122" s="94">
        <v>3523.6</v>
      </c>
      <c r="T122" s="93">
        <v>1325.67</v>
      </c>
      <c r="U122" s="93">
        <v>783.92499999999995</v>
      </c>
      <c r="V122" s="64">
        <v>2.97</v>
      </c>
      <c r="W122" s="64">
        <v>0.55000000000000004</v>
      </c>
      <c r="X122" s="64">
        <v>13.16</v>
      </c>
      <c r="Y122" s="65">
        <v>47737.75</v>
      </c>
      <c r="Z122" s="65">
        <v>5942.76</v>
      </c>
      <c r="AA122" s="71">
        <v>1382</v>
      </c>
      <c r="AB122" s="14">
        <v>0</v>
      </c>
      <c r="AC122" s="14">
        <v>17.79</v>
      </c>
      <c r="AD122" s="14">
        <v>0</v>
      </c>
      <c r="AE122" s="14">
        <v>16.170000000000002</v>
      </c>
      <c r="AF122" s="14">
        <v>0</v>
      </c>
      <c r="AG122" s="14">
        <v>9</v>
      </c>
      <c r="AH122" s="17">
        <v>2246.94</v>
      </c>
      <c r="AI122" s="17">
        <v>0</v>
      </c>
      <c r="AJ122" s="46"/>
      <c r="AK122" s="69">
        <v>596294.71299999999</v>
      </c>
      <c r="AL122" s="69">
        <v>69278.735000000001</v>
      </c>
      <c r="AM122" s="69">
        <v>1352.242</v>
      </c>
      <c r="AN122" s="69">
        <v>723.55399999999997</v>
      </c>
      <c r="AO122" s="69">
        <v>739.09900000000005</v>
      </c>
      <c r="AP122" s="69">
        <v>7675.8879999999999</v>
      </c>
      <c r="AQ122" s="69">
        <v>202.41900000000001</v>
      </c>
      <c r="AR122" s="47"/>
      <c r="AS122" s="54">
        <v>1576.9970000000001</v>
      </c>
      <c r="AT122" s="54">
        <v>8536.1749999999993</v>
      </c>
      <c r="AU122" s="69">
        <f t="shared" si="35"/>
        <v>141.60554175953715</v>
      </c>
      <c r="AV122" s="76">
        <v>2719.4450000000002</v>
      </c>
      <c r="AW122" s="75">
        <v>102608.72</v>
      </c>
      <c r="AX122" s="75">
        <v>22454.01</v>
      </c>
      <c r="AY122" s="75">
        <v>29995.575000000001</v>
      </c>
      <c r="AZ122" s="45"/>
      <c r="BA122" s="74">
        <f t="shared" si="44"/>
        <v>940354973.51686108</v>
      </c>
      <c r="BB122" s="74">
        <f t="shared" si="45"/>
        <v>591375405.73862493</v>
      </c>
      <c r="BC122" s="74">
        <v>191484.96100000001</v>
      </c>
      <c r="BD122" s="74">
        <f t="shared" si="46"/>
        <v>1967665.3075300001</v>
      </c>
      <c r="BE122" s="74">
        <f t="shared" si="47"/>
        <v>75838002.343280002</v>
      </c>
      <c r="BF122" s="74">
        <f t="shared" si="48"/>
        <v>172354465.91088</v>
      </c>
      <c r="BG122" s="74">
        <f t="shared" si="49"/>
        <v>6071674.2959250007</v>
      </c>
      <c r="BH122" s="46"/>
      <c r="BI122" s="82">
        <v>5.1829999999999998</v>
      </c>
      <c r="BJ122" s="82">
        <v>5.1829999999999998</v>
      </c>
      <c r="BK122" s="46"/>
      <c r="BL122" s="84">
        <v>596635</v>
      </c>
      <c r="BM122" s="84">
        <v>69271</v>
      </c>
      <c r="BN122" s="84">
        <v>1382</v>
      </c>
      <c r="BO122" s="72">
        <v>714</v>
      </c>
      <c r="BP122" s="72">
        <v>744</v>
      </c>
      <c r="BQ122" s="84">
        <v>7646</v>
      </c>
      <c r="BR122" s="72">
        <v>202</v>
      </c>
      <c r="BS122" s="46"/>
      <c r="BT122" s="84">
        <v>1523.3969999999999</v>
      </c>
      <c r="BU122" s="84">
        <v>8664.3060000000005</v>
      </c>
      <c r="BV122" s="73">
        <f t="shared" si="36"/>
        <v>165.82923299565846</v>
      </c>
      <c r="BW122" s="84">
        <v>2713.9589999999998</v>
      </c>
      <c r="BX122" s="84">
        <v>103410.641</v>
      </c>
      <c r="BY122" s="84">
        <v>22852.306</v>
      </c>
      <c r="BZ122" s="84">
        <v>30090.252</v>
      </c>
      <c r="CA122" s="46"/>
      <c r="CB122" s="78">
        <f t="shared" si="37"/>
        <v>908911969.09499991</v>
      </c>
      <c r="CC122" s="78">
        <f t="shared" si="38"/>
        <v>600185140.926</v>
      </c>
      <c r="CD122" s="78">
        <v>229176</v>
      </c>
      <c r="CE122" s="78">
        <f t="shared" si="39"/>
        <v>1937766.7259999998</v>
      </c>
      <c r="CF122" s="78">
        <f t="shared" si="40"/>
        <v>76937516.903999999</v>
      </c>
      <c r="CG122" s="78">
        <f t="shared" si="41"/>
        <v>174728731.676</v>
      </c>
      <c r="CH122" s="78">
        <f t="shared" si="42"/>
        <v>6078230.9040000001</v>
      </c>
      <c r="CI122" s="46"/>
      <c r="CJ122" s="83">
        <v>5.2590000000000003</v>
      </c>
      <c r="CK122" s="87">
        <v>5.2590000000000003</v>
      </c>
    </row>
    <row r="123" spans="1:89" ht="14.1" customHeight="1" x14ac:dyDescent="0.2">
      <c r="A123" s="4">
        <v>2011</v>
      </c>
      <c r="B123" s="4">
        <v>10</v>
      </c>
      <c r="C123" s="57">
        <v>1242.5</v>
      </c>
      <c r="D123" s="57">
        <v>25.95</v>
      </c>
      <c r="E123" s="57">
        <v>467.65</v>
      </c>
      <c r="F123" s="66">
        <v>82.73</v>
      </c>
      <c r="G123" s="66">
        <v>24.42</v>
      </c>
      <c r="H123" s="70">
        <v>596635</v>
      </c>
      <c r="I123" s="55">
        <v>0</v>
      </c>
      <c r="J123" s="55">
        <v>435</v>
      </c>
      <c r="K123" s="57">
        <v>29.71</v>
      </c>
      <c r="L123" s="59">
        <v>357</v>
      </c>
      <c r="M123" s="61">
        <v>1.1561999999999999</v>
      </c>
      <c r="N123" s="61">
        <v>1.2733000000000001</v>
      </c>
      <c r="O123" s="61">
        <v>1.0731999999999999</v>
      </c>
      <c r="P123" s="61">
        <v>1.139</v>
      </c>
      <c r="Q123" s="62">
        <v>87494.765400000004</v>
      </c>
      <c r="R123" s="56">
        <v>2.59</v>
      </c>
      <c r="S123" s="94">
        <v>3523.6</v>
      </c>
      <c r="T123" s="93">
        <v>1325.67</v>
      </c>
      <c r="U123" s="93">
        <v>813.43600000000004</v>
      </c>
      <c r="V123" s="64">
        <v>2.97</v>
      </c>
      <c r="W123" s="64">
        <v>0.55000000000000004</v>
      </c>
      <c r="X123" s="64">
        <v>13.16</v>
      </c>
      <c r="Y123" s="65">
        <v>47816.84</v>
      </c>
      <c r="Z123" s="65">
        <v>5946.95</v>
      </c>
      <c r="AA123" s="71">
        <v>1364</v>
      </c>
      <c r="AB123" s="14">
        <v>0</v>
      </c>
      <c r="AC123" s="14">
        <v>14.29</v>
      </c>
      <c r="AD123" s="14">
        <v>0</v>
      </c>
      <c r="AE123" s="14">
        <v>13.33</v>
      </c>
      <c r="AF123" s="14">
        <v>0</v>
      </c>
      <c r="AG123" s="14">
        <v>2</v>
      </c>
      <c r="AH123" s="17">
        <v>2255.9699999999998</v>
      </c>
      <c r="AI123" s="17">
        <v>0</v>
      </c>
      <c r="AJ123" s="46"/>
      <c r="AK123" s="69">
        <v>597202.277</v>
      </c>
      <c r="AL123" s="69">
        <v>69268.642000000007</v>
      </c>
      <c r="AM123" s="69">
        <v>1345.06</v>
      </c>
      <c r="AN123" s="69">
        <v>724.50199999999995</v>
      </c>
      <c r="AO123" s="69">
        <v>738.178</v>
      </c>
      <c r="AP123" s="69">
        <v>7679.0039999999999</v>
      </c>
      <c r="AQ123" s="69">
        <v>202.434</v>
      </c>
      <c r="AR123" s="47"/>
      <c r="AS123" s="54">
        <v>1222.58</v>
      </c>
      <c r="AT123" s="54">
        <v>7735.4179999999997</v>
      </c>
      <c r="AU123" s="69">
        <f t="shared" si="35"/>
        <v>122.23084472068162</v>
      </c>
      <c r="AV123" s="76">
        <v>2453.4459999999999</v>
      </c>
      <c r="AW123" s="75">
        <v>101214.496</v>
      </c>
      <c r="AX123" s="75">
        <v>19612.261999999999</v>
      </c>
      <c r="AY123" s="75">
        <v>29839.236000000001</v>
      </c>
      <c r="AZ123" s="45"/>
      <c r="BA123" s="74">
        <f t="shared" si="44"/>
        <v>730127559.81465995</v>
      </c>
      <c r="BB123" s="74">
        <f t="shared" si="45"/>
        <v>535821900.16235602</v>
      </c>
      <c r="BC123" s="74">
        <v>164407.82</v>
      </c>
      <c r="BD123" s="74">
        <f t="shared" si="46"/>
        <v>1777526.5338919999</v>
      </c>
      <c r="BE123" s="74">
        <f t="shared" si="47"/>
        <v>74714314.228287995</v>
      </c>
      <c r="BF123" s="74">
        <f t="shared" si="48"/>
        <v>150602638.34704798</v>
      </c>
      <c r="BG123" s="74">
        <f t="shared" si="49"/>
        <v>6040475.9004239999</v>
      </c>
      <c r="BH123" s="46"/>
      <c r="BI123" s="82">
        <v>4.6689999999999996</v>
      </c>
      <c r="BJ123" s="82">
        <v>4.6689999999999996</v>
      </c>
      <c r="BK123" s="46"/>
      <c r="BL123" s="84">
        <v>596680</v>
      </c>
      <c r="BM123" s="84">
        <v>69304</v>
      </c>
      <c r="BN123" s="84">
        <v>1364</v>
      </c>
      <c r="BO123" s="72">
        <v>725</v>
      </c>
      <c r="BP123" s="72">
        <v>738</v>
      </c>
      <c r="BQ123" s="84">
        <v>7622</v>
      </c>
      <c r="BR123" s="72">
        <v>205</v>
      </c>
      <c r="BS123" s="46"/>
      <c r="BT123" s="84">
        <v>1211.057</v>
      </c>
      <c r="BU123" s="84">
        <v>7666.7939999999999</v>
      </c>
      <c r="BV123" s="73">
        <f t="shared" si="36"/>
        <v>168.01832844574781</v>
      </c>
      <c r="BW123" s="84">
        <v>2449.739</v>
      </c>
      <c r="BX123" s="84">
        <v>97181.990999999995</v>
      </c>
      <c r="BY123" s="84">
        <v>20784.412</v>
      </c>
      <c r="BZ123" s="84">
        <v>30248.605</v>
      </c>
      <c r="CA123" s="46"/>
      <c r="CB123" s="78">
        <f t="shared" si="37"/>
        <v>722613490.75999999</v>
      </c>
      <c r="CC123" s="78">
        <f t="shared" si="38"/>
        <v>531339491.37599999</v>
      </c>
      <c r="CD123" s="78">
        <v>229177</v>
      </c>
      <c r="CE123" s="78">
        <f t="shared" si="39"/>
        <v>1776060.7750000001</v>
      </c>
      <c r="CF123" s="78">
        <f t="shared" si="40"/>
        <v>71720309.357999995</v>
      </c>
      <c r="CG123" s="78">
        <f t="shared" si="41"/>
        <v>158418788.264</v>
      </c>
      <c r="CH123" s="78">
        <f t="shared" si="42"/>
        <v>6200964.0250000004</v>
      </c>
      <c r="CI123" s="46"/>
      <c r="CJ123" s="83">
        <v>4.4459999999999997</v>
      </c>
      <c r="CK123" s="87">
        <v>4.4459999999999997</v>
      </c>
    </row>
    <row r="124" spans="1:89" ht="14.1" customHeight="1" x14ac:dyDescent="0.2">
      <c r="A124" s="4">
        <v>2011</v>
      </c>
      <c r="B124" s="4">
        <v>11</v>
      </c>
      <c r="C124" s="57">
        <v>1243.0999999999999</v>
      </c>
      <c r="D124" s="57">
        <v>25.79</v>
      </c>
      <c r="E124" s="57">
        <v>468.87</v>
      </c>
      <c r="F124" s="66">
        <v>82.79</v>
      </c>
      <c r="G124" s="66">
        <v>24.51</v>
      </c>
      <c r="H124" s="70">
        <v>596680</v>
      </c>
      <c r="I124" s="55">
        <v>6</v>
      </c>
      <c r="J124" s="55">
        <v>210</v>
      </c>
      <c r="K124" s="57">
        <v>29.57</v>
      </c>
      <c r="L124" s="59">
        <v>324</v>
      </c>
      <c r="M124" s="61">
        <v>1.1478999999999999</v>
      </c>
      <c r="N124" s="61">
        <v>1.2628999999999999</v>
      </c>
      <c r="O124" s="61">
        <v>1.0654999999999999</v>
      </c>
      <c r="P124" s="61">
        <v>1.1302000000000001</v>
      </c>
      <c r="Q124" s="62">
        <v>87623.874100000001</v>
      </c>
      <c r="R124" s="56">
        <v>2.59</v>
      </c>
      <c r="S124" s="94">
        <v>3523.6</v>
      </c>
      <c r="T124" s="93">
        <v>1325.67</v>
      </c>
      <c r="U124" s="93">
        <v>842.24199999999996</v>
      </c>
      <c r="V124" s="64">
        <v>2.97</v>
      </c>
      <c r="W124" s="64">
        <v>0.55000000000000004</v>
      </c>
      <c r="X124" s="64">
        <v>13.16</v>
      </c>
      <c r="Y124" s="65">
        <v>47896.7</v>
      </c>
      <c r="Z124" s="65">
        <v>5955.14</v>
      </c>
      <c r="AA124" s="71">
        <v>1403</v>
      </c>
      <c r="AB124" s="14">
        <v>0</v>
      </c>
      <c r="AC124" s="14">
        <v>11.13</v>
      </c>
      <c r="AD124" s="14">
        <v>0</v>
      </c>
      <c r="AE124" s="14">
        <v>10.17</v>
      </c>
      <c r="AF124" s="14">
        <v>0</v>
      </c>
      <c r="AG124" s="14">
        <v>0</v>
      </c>
      <c r="AH124" s="17">
        <v>2252.12</v>
      </c>
      <c r="AI124" s="17">
        <v>0</v>
      </c>
      <c r="AJ124" s="46"/>
      <c r="AK124" s="69">
        <v>597436.91599999997</v>
      </c>
      <c r="AL124" s="69">
        <v>69323.668999999994</v>
      </c>
      <c r="AM124" s="69">
        <v>1337.2829999999999</v>
      </c>
      <c r="AN124" s="69">
        <v>725.44299999999998</v>
      </c>
      <c r="AO124" s="69">
        <v>735.20899999999995</v>
      </c>
      <c r="AP124" s="69">
        <v>7682.12</v>
      </c>
      <c r="AQ124" s="69">
        <v>205.26499999999999</v>
      </c>
      <c r="AR124" s="47"/>
      <c r="AS124" s="54">
        <v>869.87599999999998</v>
      </c>
      <c r="AT124" s="54">
        <v>6830.3590000000004</v>
      </c>
      <c r="AU124" s="69">
        <f t="shared" si="35"/>
        <v>92.772401952316756</v>
      </c>
      <c r="AV124" s="76">
        <v>2069.7950000000001</v>
      </c>
      <c r="AW124" s="75">
        <v>93566.462</v>
      </c>
      <c r="AX124" s="75">
        <v>17691.509999999998</v>
      </c>
      <c r="AY124" s="75">
        <v>30336.927</v>
      </c>
      <c r="AZ124" s="45"/>
      <c r="BA124" s="74">
        <f t="shared" si="44"/>
        <v>519696034.74241596</v>
      </c>
      <c r="BB124" s="74">
        <f t="shared" si="45"/>
        <v>473505546.46717101</v>
      </c>
      <c r="BC124" s="74">
        <v>124062.95600000001</v>
      </c>
      <c r="BD124" s="74">
        <f t="shared" si="46"/>
        <v>1501518.294185</v>
      </c>
      <c r="BE124" s="74">
        <f t="shared" si="47"/>
        <v>68790904.960557997</v>
      </c>
      <c r="BF124" s="74">
        <f t="shared" si="48"/>
        <v>135908302.80119997</v>
      </c>
      <c r="BG124" s="74">
        <f t="shared" si="49"/>
        <v>6227109.3206549995</v>
      </c>
      <c r="BH124" s="46"/>
      <c r="BI124" s="82">
        <v>3.9660000000000002</v>
      </c>
      <c r="BJ124" s="82">
        <v>3.9660000000000002</v>
      </c>
      <c r="BK124" s="46"/>
      <c r="BL124" s="84">
        <v>597396</v>
      </c>
      <c r="BM124" s="84">
        <v>69336</v>
      </c>
      <c r="BN124" s="84">
        <v>1403</v>
      </c>
      <c r="BO124" s="72">
        <v>736</v>
      </c>
      <c r="BP124" s="72">
        <v>738</v>
      </c>
      <c r="BQ124" s="84">
        <v>7671</v>
      </c>
      <c r="BR124" s="72">
        <v>208</v>
      </c>
      <c r="BS124" s="46"/>
      <c r="BT124" s="84">
        <v>896.08900000000006</v>
      </c>
      <c r="BU124" s="84">
        <v>6761.2719999999999</v>
      </c>
      <c r="BV124" s="73">
        <f t="shared" si="36"/>
        <v>163.34853884533143</v>
      </c>
      <c r="BW124" s="84">
        <v>2057.9499999999998</v>
      </c>
      <c r="BX124" s="84">
        <v>94915.089000000007</v>
      </c>
      <c r="BY124" s="84">
        <v>17978.512999999999</v>
      </c>
      <c r="BZ124" s="84">
        <v>30162.422999999999</v>
      </c>
      <c r="CA124" s="46"/>
      <c r="CB124" s="78">
        <f t="shared" si="37"/>
        <v>535319984.24400002</v>
      </c>
      <c r="CC124" s="78">
        <f t="shared" si="38"/>
        <v>468799555.39200002</v>
      </c>
      <c r="CD124" s="78">
        <v>229178</v>
      </c>
      <c r="CE124" s="78">
        <f t="shared" si="39"/>
        <v>1514651.2</v>
      </c>
      <c r="CF124" s="78">
        <f t="shared" si="40"/>
        <v>70047335.682000011</v>
      </c>
      <c r="CG124" s="78">
        <f t="shared" si="41"/>
        <v>137913173.22299999</v>
      </c>
      <c r="CH124" s="78">
        <f t="shared" si="42"/>
        <v>6273783.9840000002</v>
      </c>
      <c r="CI124" s="46"/>
      <c r="CJ124" s="83">
        <v>4.0439999999999996</v>
      </c>
      <c r="CK124" s="87">
        <v>4.0439999999999996</v>
      </c>
    </row>
    <row r="125" spans="1:89" ht="14.1" customHeight="1" x14ac:dyDescent="0.2">
      <c r="A125" s="4">
        <v>2011</v>
      </c>
      <c r="B125" s="4">
        <v>12</v>
      </c>
      <c r="C125" s="57">
        <v>1243.69</v>
      </c>
      <c r="D125" s="57">
        <v>25.63</v>
      </c>
      <c r="E125" s="57">
        <v>470.07</v>
      </c>
      <c r="F125" s="66">
        <v>82.84</v>
      </c>
      <c r="G125" s="66">
        <v>24.6</v>
      </c>
      <c r="H125" s="70">
        <v>597396</v>
      </c>
      <c r="I125" s="55">
        <v>26</v>
      </c>
      <c r="J125" s="55">
        <v>157</v>
      </c>
      <c r="K125" s="57">
        <v>31.19</v>
      </c>
      <c r="L125" s="59">
        <v>318</v>
      </c>
      <c r="M125" s="61">
        <v>1.1403000000000001</v>
      </c>
      <c r="N125" s="61">
        <v>1.2539</v>
      </c>
      <c r="O125" s="61">
        <v>1.0592999999999999</v>
      </c>
      <c r="P125" s="61">
        <v>1.1216999999999999</v>
      </c>
      <c r="Q125" s="62">
        <v>87554.448499999999</v>
      </c>
      <c r="R125" s="56">
        <v>2.59</v>
      </c>
      <c r="S125" s="94">
        <v>3523.6</v>
      </c>
      <c r="T125" s="93">
        <v>1325.67</v>
      </c>
      <c r="U125" s="93">
        <v>876.64</v>
      </c>
      <c r="V125" s="64">
        <v>2.97</v>
      </c>
      <c r="W125" s="64">
        <v>0.55000000000000004</v>
      </c>
      <c r="X125" s="64">
        <v>13.16</v>
      </c>
      <c r="Y125" s="65">
        <v>47978.21</v>
      </c>
      <c r="Z125" s="65">
        <v>5966.62</v>
      </c>
      <c r="AA125" s="71">
        <v>1373</v>
      </c>
      <c r="AB125" s="14">
        <v>0</v>
      </c>
      <c r="AC125" s="14">
        <v>5.08</v>
      </c>
      <c r="AD125" s="14">
        <v>0</v>
      </c>
      <c r="AE125" s="14">
        <v>6.42</v>
      </c>
      <c r="AF125" s="14">
        <v>0</v>
      </c>
      <c r="AG125" s="14">
        <v>0</v>
      </c>
      <c r="AH125" s="17">
        <v>2259.14</v>
      </c>
      <c r="AI125" s="17">
        <v>0</v>
      </c>
      <c r="AJ125" s="46"/>
      <c r="AK125" s="69">
        <v>597889.40899999999</v>
      </c>
      <c r="AL125" s="69">
        <v>69329.406000000003</v>
      </c>
      <c r="AM125" s="69">
        <v>1329.357</v>
      </c>
      <c r="AN125" s="69">
        <v>726.37</v>
      </c>
      <c r="AO125" s="69">
        <v>736.94500000000005</v>
      </c>
      <c r="AP125" s="69">
        <v>7685.2359999999999</v>
      </c>
      <c r="AQ125" s="69">
        <v>208.072</v>
      </c>
      <c r="AR125" s="47"/>
      <c r="AS125" s="54">
        <v>890.44299999999998</v>
      </c>
      <c r="AT125" s="54">
        <v>6854.4830000000002</v>
      </c>
      <c r="AU125" s="69">
        <f t="shared" si="35"/>
        <v>96.80030044600511</v>
      </c>
      <c r="AV125" s="76">
        <v>1992.0709999999999</v>
      </c>
      <c r="AW125" s="75">
        <v>96174.562999999995</v>
      </c>
      <c r="AX125" s="75">
        <v>17524.458999999999</v>
      </c>
      <c r="AY125" s="75">
        <v>30557.655999999999</v>
      </c>
      <c r="AZ125" s="45"/>
      <c r="BA125" s="74">
        <f t="shared" si="44"/>
        <v>532386439.01818699</v>
      </c>
      <c r="BB125" s="74">
        <f t="shared" si="45"/>
        <v>475217234.82709801</v>
      </c>
      <c r="BC125" s="74">
        <v>128682.15700000001</v>
      </c>
      <c r="BD125" s="74">
        <f t="shared" si="46"/>
        <v>1446980.6122699999</v>
      </c>
      <c r="BE125" s="74">
        <f t="shared" si="47"/>
        <v>70875363.330035001</v>
      </c>
      <c r="BF125" s="74">
        <f t="shared" si="48"/>
        <v>134679603.18732399</v>
      </c>
      <c r="BG125" s="74">
        <f t="shared" si="49"/>
        <v>6358192.5992320003</v>
      </c>
      <c r="BH125" s="46"/>
      <c r="BI125" s="82">
        <v>3.5030000000000001</v>
      </c>
      <c r="BJ125" s="82">
        <v>3.5030000000000001</v>
      </c>
      <c r="BK125" s="46"/>
      <c r="BL125" s="84">
        <v>597933</v>
      </c>
      <c r="BM125" s="84">
        <v>69315</v>
      </c>
      <c r="BN125" s="84">
        <v>1373</v>
      </c>
      <c r="BO125" s="72">
        <v>744</v>
      </c>
      <c r="BP125" s="72">
        <v>739</v>
      </c>
      <c r="BQ125" s="84">
        <v>7672</v>
      </c>
      <c r="BR125" s="72">
        <v>207</v>
      </c>
      <c r="BS125" s="46"/>
      <c r="BT125" s="84">
        <v>913.37800000000004</v>
      </c>
      <c r="BU125" s="84">
        <v>6743.5559999999996</v>
      </c>
      <c r="BV125" s="73">
        <f t="shared" si="36"/>
        <v>166.91842680262201</v>
      </c>
      <c r="BW125" s="84">
        <v>1928.5989999999999</v>
      </c>
      <c r="BX125" s="84">
        <v>98730.395000000004</v>
      </c>
      <c r="BY125" s="84">
        <v>17455.576000000001</v>
      </c>
      <c r="BZ125" s="84">
        <v>30971.473000000002</v>
      </c>
      <c r="CA125" s="46"/>
      <c r="CB125" s="78">
        <f t="shared" si="37"/>
        <v>546138847.67400002</v>
      </c>
      <c r="CC125" s="78">
        <f t="shared" si="38"/>
        <v>467429584.13999999</v>
      </c>
      <c r="CD125" s="78">
        <v>229179</v>
      </c>
      <c r="CE125" s="78">
        <f t="shared" si="39"/>
        <v>1434877.656</v>
      </c>
      <c r="CF125" s="78">
        <f t="shared" si="40"/>
        <v>72961761.905000001</v>
      </c>
      <c r="CG125" s="78">
        <f t="shared" si="41"/>
        <v>133919179.07200001</v>
      </c>
      <c r="CH125" s="78">
        <f t="shared" si="42"/>
        <v>6411094.9110000003</v>
      </c>
      <c r="CI125" s="46"/>
      <c r="CJ125" s="83">
        <v>3.5179999999999998</v>
      </c>
      <c r="CK125" s="87">
        <v>3.5179999999999998</v>
      </c>
    </row>
    <row r="126" spans="1:89" ht="14.1" customHeight="1" x14ac:dyDescent="0.2">
      <c r="A126" s="4">
        <v>2012</v>
      </c>
      <c r="B126" s="4">
        <v>1</v>
      </c>
      <c r="C126" s="57">
        <v>1244.28</v>
      </c>
      <c r="D126" s="57">
        <v>25.47</v>
      </c>
      <c r="E126" s="57">
        <v>471.26</v>
      </c>
      <c r="F126" s="66">
        <v>82.9</v>
      </c>
      <c r="G126" s="66">
        <v>24.68</v>
      </c>
      <c r="H126" s="70">
        <v>597933</v>
      </c>
      <c r="I126" s="55">
        <v>98</v>
      </c>
      <c r="J126" s="55">
        <v>93</v>
      </c>
      <c r="K126" s="57">
        <v>32.81</v>
      </c>
      <c r="L126" s="59">
        <v>326</v>
      </c>
      <c r="M126" s="61">
        <v>1.1322000000000001</v>
      </c>
      <c r="N126" s="61">
        <v>1.244</v>
      </c>
      <c r="O126" s="61">
        <v>1.0527</v>
      </c>
      <c r="P126" s="61">
        <v>1.1129</v>
      </c>
      <c r="Q126" s="62">
        <v>87408.920499999993</v>
      </c>
      <c r="R126" s="56">
        <v>2.59</v>
      </c>
      <c r="S126" s="94">
        <v>3494.15</v>
      </c>
      <c r="T126" s="93">
        <v>1311.08</v>
      </c>
      <c r="U126" s="93">
        <v>886.59</v>
      </c>
      <c r="V126" s="64">
        <v>2.93</v>
      </c>
      <c r="W126" s="64">
        <v>0.54</v>
      </c>
      <c r="X126" s="64">
        <v>13.11</v>
      </c>
      <c r="Y126" s="65">
        <v>48063.63</v>
      </c>
      <c r="Z126" s="65">
        <v>5980.82</v>
      </c>
      <c r="AA126" s="71">
        <v>1371</v>
      </c>
      <c r="AB126" s="14">
        <v>20.83</v>
      </c>
      <c r="AC126" s="14">
        <v>0</v>
      </c>
      <c r="AD126" s="14">
        <v>18.46</v>
      </c>
      <c r="AE126" s="14">
        <v>0</v>
      </c>
      <c r="AF126" s="14">
        <v>14</v>
      </c>
      <c r="AG126" s="14">
        <v>0</v>
      </c>
      <c r="AH126" s="17">
        <v>2258.65</v>
      </c>
      <c r="AI126" s="17">
        <v>0</v>
      </c>
      <c r="AJ126" s="46"/>
      <c r="AK126" s="69">
        <v>598818.26</v>
      </c>
      <c r="AL126" s="69">
        <v>69304.475000000006</v>
      </c>
      <c r="AM126" s="69">
        <v>1321.53</v>
      </c>
      <c r="AN126" s="69">
        <v>727.28899999999999</v>
      </c>
      <c r="AO126" s="69">
        <v>736.51499999999999</v>
      </c>
      <c r="AP126" s="69">
        <v>7688.3519999999999</v>
      </c>
      <c r="AQ126" s="69">
        <v>207.179</v>
      </c>
      <c r="AR126" s="47"/>
      <c r="AS126" s="54">
        <v>1039.981</v>
      </c>
      <c r="AT126" s="54">
        <v>6882.4369999999999</v>
      </c>
      <c r="AU126" s="69">
        <f t="shared" si="35"/>
        <v>98.172186783500948</v>
      </c>
      <c r="AV126" s="76">
        <v>1896.8689999999999</v>
      </c>
      <c r="AW126" s="75">
        <v>96322.563999999998</v>
      </c>
      <c r="AX126" s="75">
        <v>17327.983</v>
      </c>
      <c r="AY126" s="75">
        <v>31287.589</v>
      </c>
      <c r="AZ126" s="45"/>
      <c r="BA126" s="74">
        <f t="shared" si="44"/>
        <v>622759612.85306001</v>
      </c>
      <c r="BB126" s="74">
        <f t="shared" si="45"/>
        <v>476983683.00557506</v>
      </c>
      <c r="BC126" s="74">
        <v>129737.49</v>
      </c>
      <c r="BD126" s="74">
        <f t="shared" si="46"/>
        <v>1379571.958141</v>
      </c>
      <c r="BE126" s="74">
        <f t="shared" si="47"/>
        <v>70943013.224459991</v>
      </c>
      <c r="BF126" s="74">
        <f t="shared" si="48"/>
        <v>133223632.754016</v>
      </c>
      <c r="BG126" s="74">
        <f t="shared" si="49"/>
        <v>6482131.4014309999</v>
      </c>
      <c r="BH126" s="46"/>
      <c r="BI126" s="82">
        <v>5.2309999999999999</v>
      </c>
      <c r="BJ126" s="82">
        <v>5.2309999999999999</v>
      </c>
      <c r="BK126" s="46"/>
      <c r="BL126" s="84">
        <v>599240</v>
      </c>
      <c r="BM126" s="84">
        <v>69286</v>
      </c>
      <c r="BN126" s="84">
        <v>1371</v>
      </c>
      <c r="BO126" s="72">
        <v>740</v>
      </c>
      <c r="BP126" s="72">
        <v>735</v>
      </c>
      <c r="BQ126" s="84">
        <v>7662</v>
      </c>
      <c r="BR126" s="72">
        <v>207</v>
      </c>
      <c r="BS126" s="46"/>
      <c r="BT126" s="84">
        <v>1046.9079999999999</v>
      </c>
      <c r="BU126" s="84">
        <v>6892.2650000000003</v>
      </c>
      <c r="BV126" s="73">
        <f t="shared" si="36"/>
        <v>167.16265499635304</v>
      </c>
      <c r="BW126" s="84">
        <v>1877.9190000000001</v>
      </c>
      <c r="BX126" s="84">
        <v>94131.88</v>
      </c>
      <c r="BY126" s="84">
        <v>16968.839</v>
      </c>
      <c r="BZ126" s="84">
        <v>31385.034</v>
      </c>
      <c r="CA126" s="46"/>
      <c r="CB126" s="78">
        <f t="shared" si="37"/>
        <v>627349149.91999996</v>
      </c>
      <c r="CC126" s="78">
        <f t="shared" si="38"/>
        <v>477537472.79000002</v>
      </c>
      <c r="CD126" s="78">
        <v>229180</v>
      </c>
      <c r="CE126" s="78">
        <f t="shared" si="39"/>
        <v>1389660.06</v>
      </c>
      <c r="CF126" s="78">
        <f t="shared" si="40"/>
        <v>69186931.799999997</v>
      </c>
      <c r="CG126" s="78">
        <f t="shared" si="41"/>
        <v>130015244.418</v>
      </c>
      <c r="CH126" s="78">
        <f t="shared" si="42"/>
        <v>6496702.0379999997</v>
      </c>
      <c r="CI126" s="46"/>
      <c r="CJ126" s="83">
        <v>5.0819999999999999</v>
      </c>
      <c r="CK126" s="87">
        <v>5.0819999999999999</v>
      </c>
    </row>
    <row r="127" spans="1:89" ht="14.1" customHeight="1" x14ac:dyDescent="0.2">
      <c r="A127" s="4">
        <v>2012</v>
      </c>
      <c r="B127" s="4">
        <v>2</v>
      </c>
      <c r="C127" s="57">
        <v>1244.8699999999999</v>
      </c>
      <c r="D127" s="57">
        <v>25.33</v>
      </c>
      <c r="E127" s="57">
        <v>472.38</v>
      </c>
      <c r="F127" s="66">
        <v>82.96</v>
      </c>
      <c r="G127" s="66">
        <v>24.76</v>
      </c>
      <c r="H127" s="70">
        <v>599240</v>
      </c>
      <c r="I127" s="55">
        <v>61</v>
      </c>
      <c r="J127" s="55">
        <v>88</v>
      </c>
      <c r="K127" s="57">
        <v>29.67</v>
      </c>
      <c r="L127" s="59">
        <v>325</v>
      </c>
      <c r="M127" s="61">
        <v>1.1297999999999999</v>
      </c>
      <c r="N127" s="61">
        <v>1.2418</v>
      </c>
      <c r="O127" s="61">
        <v>1.0502</v>
      </c>
      <c r="P127" s="61">
        <v>1.1099000000000001</v>
      </c>
      <c r="Q127" s="62">
        <v>87293.734400000001</v>
      </c>
      <c r="R127" s="56">
        <v>2.59</v>
      </c>
      <c r="S127" s="94">
        <v>3494.15</v>
      </c>
      <c r="T127" s="93">
        <v>1311.08</v>
      </c>
      <c r="U127" s="93">
        <v>872.471</v>
      </c>
      <c r="V127" s="64">
        <v>2.93</v>
      </c>
      <c r="W127" s="64">
        <v>0.54</v>
      </c>
      <c r="X127" s="64">
        <v>13.11</v>
      </c>
      <c r="Y127" s="65">
        <v>48149.59</v>
      </c>
      <c r="Z127" s="65">
        <v>5996.27</v>
      </c>
      <c r="AA127" s="71">
        <v>1351</v>
      </c>
      <c r="AB127" s="14">
        <v>16</v>
      </c>
      <c r="AC127" s="14">
        <v>0</v>
      </c>
      <c r="AD127" s="14">
        <v>16</v>
      </c>
      <c r="AE127" s="14">
        <v>0</v>
      </c>
      <c r="AF127" s="14">
        <v>9</v>
      </c>
      <c r="AG127" s="14">
        <v>0</v>
      </c>
      <c r="AH127" s="17">
        <v>2258.9499999999998</v>
      </c>
      <c r="AI127" s="17">
        <v>0</v>
      </c>
      <c r="AJ127" s="46"/>
      <c r="AK127" s="69">
        <v>600392.98600000003</v>
      </c>
      <c r="AL127" s="69">
        <v>69430.043000000005</v>
      </c>
      <c r="AM127" s="69">
        <v>1314.4469999999999</v>
      </c>
      <c r="AN127" s="69">
        <v>728.15499999999997</v>
      </c>
      <c r="AO127" s="69">
        <v>734.428</v>
      </c>
      <c r="AP127" s="69">
        <v>7691.4679999999998</v>
      </c>
      <c r="AQ127" s="69">
        <v>207.20599999999999</v>
      </c>
      <c r="AR127" s="47"/>
      <c r="AS127" s="54">
        <v>864.45299999999997</v>
      </c>
      <c r="AT127" s="54">
        <v>6420.4859999999999</v>
      </c>
      <c r="AU127" s="69">
        <f t="shared" si="35"/>
        <v>89.701229490424495</v>
      </c>
      <c r="AV127" s="76">
        <v>1860.7139999999999</v>
      </c>
      <c r="AW127" s="75">
        <v>92393.092000000004</v>
      </c>
      <c r="AX127" s="75">
        <v>16910.272000000001</v>
      </c>
      <c r="AY127" s="75">
        <v>30694.022000000001</v>
      </c>
      <c r="AZ127" s="45"/>
      <c r="BA127" s="74">
        <f t="shared" si="44"/>
        <v>519011517.92665803</v>
      </c>
      <c r="BB127" s="74">
        <f t="shared" si="45"/>
        <v>445774619.06089801</v>
      </c>
      <c r="BC127" s="74">
        <v>117907.512</v>
      </c>
      <c r="BD127" s="74">
        <f t="shared" si="46"/>
        <v>1354888.2026699998</v>
      </c>
      <c r="BE127" s="74">
        <f t="shared" si="47"/>
        <v>67856073.771375999</v>
      </c>
      <c r="BF127" s="74">
        <f t="shared" si="48"/>
        <v>130064815.959296</v>
      </c>
      <c r="BG127" s="74">
        <f t="shared" si="49"/>
        <v>6359985.5225320002</v>
      </c>
      <c r="BH127" s="46"/>
      <c r="BI127" s="82">
        <v>4.8070000000000004</v>
      </c>
      <c r="BJ127" s="82">
        <v>4.8070000000000004</v>
      </c>
      <c r="BK127" s="46"/>
      <c r="BL127" s="84">
        <v>600545</v>
      </c>
      <c r="BM127" s="84">
        <v>69322</v>
      </c>
      <c r="BN127" s="84">
        <v>1351</v>
      </c>
      <c r="BO127" s="72">
        <v>742</v>
      </c>
      <c r="BP127" s="72">
        <v>735</v>
      </c>
      <c r="BQ127" s="84">
        <v>7690</v>
      </c>
      <c r="BR127" s="72">
        <v>208</v>
      </c>
      <c r="BS127" s="46"/>
      <c r="BT127" s="84">
        <v>922.78700000000003</v>
      </c>
      <c r="BU127" s="84">
        <v>6465.8789999999999</v>
      </c>
      <c r="BV127" s="73">
        <f t="shared" si="36"/>
        <v>169.63804589193191</v>
      </c>
      <c r="BW127" s="84">
        <v>1958.923</v>
      </c>
      <c r="BX127" s="84">
        <v>92399.968999999997</v>
      </c>
      <c r="BY127" s="84">
        <v>16682.865000000002</v>
      </c>
      <c r="BZ127" s="84">
        <v>29569.231</v>
      </c>
      <c r="CA127" s="46"/>
      <c r="CB127" s="78">
        <f t="shared" si="37"/>
        <v>554175118.91499996</v>
      </c>
      <c r="CC127" s="78">
        <f t="shared" si="38"/>
        <v>448227664.03799999</v>
      </c>
      <c r="CD127" s="78">
        <v>229181</v>
      </c>
      <c r="CE127" s="78">
        <f t="shared" si="39"/>
        <v>1453520.8659999999</v>
      </c>
      <c r="CF127" s="78">
        <f t="shared" si="40"/>
        <v>67913977.215000004</v>
      </c>
      <c r="CG127" s="78">
        <f t="shared" si="41"/>
        <v>128291231.85000001</v>
      </c>
      <c r="CH127" s="78">
        <f t="shared" si="42"/>
        <v>6150400.0480000004</v>
      </c>
      <c r="CI127" s="46"/>
      <c r="CJ127" s="83">
        <v>4.82</v>
      </c>
      <c r="CK127" s="87">
        <v>4.82</v>
      </c>
    </row>
    <row r="128" spans="1:89" ht="14.1" customHeight="1" x14ac:dyDescent="0.2">
      <c r="A128" s="4">
        <v>2012</v>
      </c>
      <c r="B128" s="4">
        <v>3</v>
      </c>
      <c r="C128" s="57">
        <v>1245.47</v>
      </c>
      <c r="D128" s="57">
        <v>25.2</v>
      </c>
      <c r="E128" s="57">
        <v>473.46</v>
      </c>
      <c r="F128" s="66">
        <v>83.01</v>
      </c>
      <c r="G128" s="66">
        <v>24.83</v>
      </c>
      <c r="H128" s="70">
        <v>600545</v>
      </c>
      <c r="I128" s="55">
        <v>27</v>
      </c>
      <c r="J128" s="55">
        <v>190</v>
      </c>
      <c r="K128" s="57">
        <v>29.95</v>
      </c>
      <c r="L128" s="59">
        <v>372</v>
      </c>
      <c r="M128" s="61">
        <v>1.1282000000000001</v>
      </c>
      <c r="N128" s="61">
        <v>1.2397</v>
      </c>
      <c r="O128" s="61">
        <v>1.0481</v>
      </c>
      <c r="P128" s="61">
        <v>1.1068</v>
      </c>
      <c r="Q128" s="62">
        <v>87297.457800000004</v>
      </c>
      <c r="R128" s="56">
        <v>2.59</v>
      </c>
      <c r="S128" s="94">
        <v>3494.15</v>
      </c>
      <c r="T128" s="93">
        <v>1311.08</v>
      </c>
      <c r="U128" s="93">
        <v>857.81200000000001</v>
      </c>
      <c r="V128" s="64">
        <v>2.93</v>
      </c>
      <c r="W128" s="64">
        <v>0.54</v>
      </c>
      <c r="X128" s="64">
        <v>13.11</v>
      </c>
      <c r="Y128" s="65">
        <v>48239.7</v>
      </c>
      <c r="Z128" s="65">
        <v>6012.66</v>
      </c>
      <c r="AA128" s="71">
        <v>1373</v>
      </c>
      <c r="AB128" s="14">
        <v>13</v>
      </c>
      <c r="AC128" s="14">
        <v>0</v>
      </c>
      <c r="AD128" s="14">
        <v>13</v>
      </c>
      <c r="AE128" s="14">
        <v>0</v>
      </c>
      <c r="AF128" s="14">
        <v>5</v>
      </c>
      <c r="AG128" s="14">
        <v>0</v>
      </c>
      <c r="AH128" s="17">
        <v>2260.56</v>
      </c>
      <c r="AI128" s="17">
        <v>0</v>
      </c>
      <c r="AJ128" s="46"/>
      <c r="AK128" s="69">
        <v>601294.33799999999</v>
      </c>
      <c r="AL128" s="69">
        <v>69405.884999999995</v>
      </c>
      <c r="AM128" s="69">
        <v>1308.3040000000001</v>
      </c>
      <c r="AN128" s="69">
        <v>728.98800000000006</v>
      </c>
      <c r="AO128" s="69">
        <v>735.64800000000002</v>
      </c>
      <c r="AP128" s="69">
        <v>7694.5839999999998</v>
      </c>
      <c r="AQ128" s="69">
        <v>208.13900000000001</v>
      </c>
      <c r="AR128" s="47"/>
      <c r="AS128" s="54">
        <v>962.03599999999994</v>
      </c>
      <c r="AT128" s="54">
        <v>6810.8540000000003</v>
      </c>
      <c r="AU128" s="69">
        <f t="shared" si="35"/>
        <v>102.07576602991354</v>
      </c>
      <c r="AV128" s="76">
        <v>2094.8359999999998</v>
      </c>
      <c r="AW128" s="75">
        <v>96249.509000000005</v>
      </c>
      <c r="AX128" s="75">
        <v>17791.559000000001</v>
      </c>
      <c r="AY128" s="75">
        <v>29554.51</v>
      </c>
      <c r="AZ128" s="45"/>
      <c r="BA128" s="74">
        <f t="shared" si="44"/>
        <v>578466799.75216794</v>
      </c>
      <c r="BB128" s="74">
        <f t="shared" si="45"/>
        <v>472713349.47578996</v>
      </c>
      <c r="BC128" s="74">
        <v>133546.133</v>
      </c>
      <c r="BD128" s="74">
        <f t="shared" si="46"/>
        <v>1527110.3059679999</v>
      </c>
      <c r="BE128" s="74">
        <f t="shared" si="47"/>
        <v>70805758.79683201</v>
      </c>
      <c r="BF128" s="74">
        <f t="shared" si="48"/>
        <v>136898645.216456</v>
      </c>
      <c r="BG128" s="74">
        <f t="shared" si="49"/>
        <v>6151446.1568900002</v>
      </c>
      <c r="BH128" s="46"/>
      <c r="BI128" s="82">
        <v>4.3259999999999996</v>
      </c>
      <c r="BJ128" s="82">
        <v>4.3259999999999996</v>
      </c>
      <c r="BK128" s="46"/>
      <c r="BL128" s="84">
        <v>601947</v>
      </c>
      <c r="BM128" s="84">
        <v>69586</v>
      </c>
      <c r="BN128" s="84">
        <v>1373</v>
      </c>
      <c r="BO128" s="72">
        <v>754</v>
      </c>
      <c r="BP128" s="72">
        <v>733</v>
      </c>
      <c r="BQ128" s="84">
        <v>7698</v>
      </c>
      <c r="BR128" s="72">
        <v>208</v>
      </c>
      <c r="BS128" s="46"/>
      <c r="BT128" s="84">
        <v>903.005</v>
      </c>
      <c r="BU128" s="84">
        <v>6721.5730000000003</v>
      </c>
      <c r="BV128" s="73">
        <f t="shared" si="36"/>
        <v>166.92061179898033</v>
      </c>
      <c r="BW128" s="84">
        <v>1956.123</v>
      </c>
      <c r="BX128" s="84">
        <v>94772.729000000007</v>
      </c>
      <c r="BY128" s="84">
        <v>17566.499</v>
      </c>
      <c r="BZ128" s="84">
        <v>30464.37</v>
      </c>
      <c r="CA128" s="46"/>
      <c r="CB128" s="78">
        <f t="shared" si="37"/>
        <v>543561150.73500001</v>
      </c>
      <c r="CC128" s="78">
        <f t="shared" si="38"/>
        <v>467727378.778</v>
      </c>
      <c r="CD128" s="78">
        <v>229182</v>
      </c>
      <c r="CE128" s="78">
        <f t="shared" si="39"/>
        <v>1474916.7420000001</v>
      </c>
      <c r="CF128" s="78">
        <f t="shared" si="40"/>
        <v>69468410.357000008</v>
      </c>
      <c r="CG128" s="78">
        <f t="shared" si="41"/>
        <v>135226909.30199999</v>
      </c>
      <c r="CH128" s="78">
        <f t="shared" si="42"/>
        <v>6336588.96</v>
      </c>
      <c r="CI128" s="46"/>
      <c r="CJ128" s="83"/>
      <c r="CK128" s="87"/>
    </row>
    <row r="129" spans="1:89" ht="14.1" customHeight="1" x14ac:dyDescent="0.2">
      <c r="A129" s="4">
        <v>2012</v>
      </c>
      <c r="B129" s="4">
        <v>4</v>
      </c>
      <c r="C129" s="57">
        <v>1246.06</v>
      </c>
      <c r="D129" s="57">
        <v>25.1</v>
      </c>
      <c r="E129" s="57">
        <v>474.51</v>
      </c>
      <c r="F129" s="66">
        <v>83.06</v>
      </c>
      <c r="G129" s="66">
        <v>24.89</v>
      </c>
      <c r="H129" s="70">
        <v>601947</v>
      </c>
      <c r="I129" s="55">
        <v>1</v>
      </c>
      <c r="J129" s="55">
        <v>318</v>
      </c>
      <c r="K129" s="57">
        <v>31.19</v>
      </c>
      <c r="L129" s="59">
        <v>383</v>
      </c>
      <c r="M129" s="61">
        <v>1.1258999999999999</v>
      </c>
      <c r="N129" s="61">
        <v>1.2371000000000001</v>
      </c>
      <c r="O129" s="61">
        <v>1.0459000000000001</v>
      </c>
      <c r="P129" s="61">
        <v>1.1045</v>
      </c>
      <c r="Q129" s="62">
        <v>87398.212199999994</v>
      </c>
      <c r="R129" s="56">
        <v>2.59</v>
      </c>
      <c r="S129" s="94">
        <v>3494.15</v>
      </c>
      <c r="T129" s="93">
        <v>1311.08</v>
      </c>
      <c r="U129" s="93">
        <v>832.15700000000004</v>
      </c>
      <c r="V129" s="64">
        <v>2.93</v>
      </c>
      <c r="W129" s="64">
        <v>0.54</v>
      </c>
      <c r="X129" s="64">
        <v>13.11</v>
      </c>
      <c r="Y129" s="65">
        <v>48336.34</v>
      </c>
      <c r="Z129" s="65">
        <v>6029.52</v>
      </c>
      <c r="AA129" s="71">
        <v>1431</v>
      </c>
      <c r="AB129" s="14">
        <v>0</v>
      </c>
      <c r="AC129" s="14">
        <v>11</v>
      </c>
      <c r="AD129" s="14">
        <v>0</v>
      </c>
      <c r="AE129" s="14">
        <v>11</v>
      </c>
      <c r="AF129" s="14">
        <v>0</v>
      </c>
      <c r="AG129" s="14">
        <v>2</v>
      </c>
      <c r="AH129" s="17">
        <v>2265.73</v>
      </c>
      <c r="AI129" s="17">
        <v>0</v>
      </c>
      <c r="AJ129" s="46"/>
      <c r="AK129" s="69">
        <v>601653.53</v>
      </c>
      <c r="AL129" s="69">
        <v>69751.207999999999</v>
      </c>
      <c r="AM129" s="69">
        <v>1303.252</v>
      </c>
      <c r="AN129" s="69">
        <v>729.79700000000003</v>
      </c>
      <c r="AO129" s="69">
        <v>733.76499999999999</v>
      </c>
      <c r="AP129" s="69">
        <v>7697.7</v>
      </c>
      <c r="AQ129" s="69">
        <v>208.18899999999999</v>
      </c>
      <c r="AR129" s="47"/>
      <c r="AS129" s="54">
        <v>1135.8230000000001</v>
      </c>
      <c r="AT129" s="54">
        <v>7439.6540000000005</v>
      </c>
      <c r="AU129" s="69">
        <f t="shared" si="35"/>
        <v>113.55112441799439</v>
      </c>
      <c r="AV129" s="76">
        <v>2191.953</v>
      </c>
      <c r="AW129" s="75">
        <v>99217.620999999999</v>
      </c>
      <c r="AX129" s="75">
        <v>19439.437999999998</v>
      </c>
      <c r="AY129" s="75">
        <v>30693.795999999998</v>
      </c>
      <c r="AZ129" s="45"/>
      <c r="BA129" s="74">
        <f t="shared" si="44"/>
        <v>683371917.40519011</v>
      </c>
      <c r="BB129" s="74">
        <f t="shared" si="45"/>
        <v>518924853.60203201</v>
      </c>
      <c r="BC129" s="74">
        <v>147985.73000000001</v>
      </c>
      <c r="BD129" s="74">
        <f t="shared" si="46"/>
        <v>1599680.7235409999</v>
      </c>
      <c r="BE129" s="74">
        <f t="shared" si="47"/>
        <v>72802417.673064992</v>
      </c>
      <c r="BF129" s="74">
        <f t="shared" si="48"/>
        <v>149638961.89259997</v>
      </c>
      <c r="BG129" s="74">
        <f t="shared" si="49"/>
        <v>6390110.695443999</v>
      </c>
      <c r="BH129" s="46"/>
      <c r="BI129" s="82">
        <v>4.4130000000000003</v>
      </c>
      <c r="BJ129" s="82">
        <v>4.4130000000000003</v>
      </c>
      <c r="BK129" s="46"/>
      <c r="BL129" s="84">
        <v>602624</v>
      </c>
      <c r="BM129" s="84">
        <v>69656</v>
      </c>
      <c r="BN129" s="84">
        <v>1431</v>
      </c>
      <c r="BO129" s="72">
        <v>753</v>
      </c>
      <c r="BP129" s="72">
        <v>736</v>
      </c>
      <c r="BQ129" s="84">
        <v>7664</v>
      </c>
      <c r="BR129" s="72">
        <v>210</v>
      </c>
      <c r="BS129" s="46"/>
      <c r="BT129" s="84">
        <v>1080.806</v>
      </c>
      <c r="BU129" s="84">
        <v>7403.5990000000002</v>
      </c>
      <c r="BV129" s="73">
        <f t="shared" si="36"/>
        <v>160.15583508036337</v>
      </c>
      <c r="BW129" s="84">
        <v>2322.6334661354581</v>
      </c>
      <c r="BX129" s="84">
        <v>106210.11005434782</v>
      </c>
      <c r="BY129" s="84">
        <v>18911.3</v>
      </c>
      <c r="BZ129" s="84">
        <v>29752.19</v>
      </c>
      <c r="CA129" s="46"/>
      <c r="CB129" s="78">
        <f t="shared" si="37"/>
        <v>651319634.94400001</v>
      </c>
      <c r="CC129" s="78">
        <f t="shared" si="38"/>
        <v>515705091.94400001</v>
      </c>
      <c r="CD129" s="78">
        <v>229183</v>
      </c>
      <c r="CE129" s="78">
        <v>1748943</v>
      </c>
      <c r="CF129" s="78">
        <v>78170641</v>
      </c>
      <c r="CG129" s="78">
        <f t="shared" si="41"/>
        <v>144936203.19999999</v>
      </c>
      <c r="CH129" s="78">
        <f t="shared" si="42"/>
        <v>6247959.8999999994</v>
      </c>
      <c r="CI129" s="46"/>
      <c r="CJ129" s="83"/>
      <c r="CK129" s="87"/>
    </row>
    <row r="130" spans="1:89" ht="14.1" customHeight="1" x14ac:dyDescent="0.2">
      <c r="A130" s="4">
        <v>2012</v>
      </c>
      <c r="B130" s="4">
        <v>5</v>
      </c>
      <c r="C130" s="57">
        <v>1247.06</v>
      </c>
      <c r="D130" s="57">
        <v>25.04</v>
      </c>
      <c r="E130" s="57">
        <v>475.5</v>
      </c>
      <c r="F130" s="66">
        <v>83.12</v>
      </c>
      <c r="G130" s="66">
        <v>24.95</v>
      </c>
      <c r="H130" s="70">
        <v>602624</v>
      </c>
      <c r="I130" s="55">
        <v>2</v>
      </c>
      <c r="J130" s="55">
        <v>364</v>
      </c>
      <c r="K130" s="57">
        <v>29.9</v>
      </c>
      <c r="L130" s="59">
        <v>426</v>
      </c>
      <c r="M130" s="61">
        <v>1.1225000000000001</v>
      </c>
      <c r="N130" s="61">
        <v>1.234</v>
      </c>
      <c r="O130" s="61">
        <v>1.044</v>
      </c>
      <c r="P130" s="61">
        <v>1.1005</v>
      </c>
      <c r="Q130" s="62">
        <v>87545.976899999994</v>
      </c>
      <c r="R130" s="56">
        <v>2.59</v>
      </c>
      <c r="S130" s="94">
        <v>3494.15</v>
      </c>
      <c r="T130" s="93">
        <v>1311.08</v>
      </c>
      <c r="U130" s="93">
        <v>814.18200000000002</v>
      </c>
      <c r="V130" s="64">
        <v>2.93</v>
      </c>
      <c r="W130" s="64">
        <v>0.54</v>
      </c>
      <c r="X130" s="64">
        <v>13.11</v>
      </c>
      <c r="Y130" s="65">
        <v>48438.97</v>
      </c>
      <c r="Z130" s="65">
        <v>6045.84</v>
      </c>
      <c r="AA130" s="71">
        <v>1431</v>
      </c>
      <c r="AB130" s="14">
        <v>0</v>
      </c>
      <c r="AC130" s="14">
        <v>16</v>
      </c>
      <c r="AD130" s="14">
        <v>0</v>
      </c>
      <c r="AE130" s="14">
        <v>16</v>
      </c>
      <c r="AF130" s="14">
        <v>0</v>
      </c>
      <c r="AG130" s="14">
        <v>9</v>
      </c>
      <c r="AH130" s="17">
        <v>2280.9699999999998</v>
      </c>
      <c r="AI130" s="17">
        <v>2280.9699999999998</v>
      </c>
      <c r="AJ130" s="46"/>
      <c r="AK130" s="69">
        <v>602669.696</v>
      </c>
      <c r="AL130" s="69">
        <v>69732.691999999995</v>
      </c>
      <c r="AM130" s="69">
        <v>1299.933</v>
      </c>
      <c r="AN130" s="69">
        <v>730.56100000000004</v>
      </c>
      <c r="AO130" s="69">
        <v>735.31299999999999</v>
      </c>
      <c r="AP130" s="69">
        <v>7702.9870000000001</v>
      </c>
      <c r="AQ130" s="69">
        <v>210.065</v>
      </c>
      <c r="AR130" s="47"/>
      <c r="AS130" s="54">
        <v>1178.8599999999999</v>
      </c>
      <c r="AT130" s="54">
        <v>7467.1530000000002</v>
      </c>
      <c r="AU130" s="69">
        <f t="shared" si="35"/>
        <v>118.31310921409026</v>
      </c>
      <c r="AV130" s="76">
        <v>2293.9499999999998</v>
      </c>
      <c r="AW130" s="75">
        <v>100625.564</v>
      </c>
      <c r="AX130" s="75">
        <v>19138.64</v>
      </c>
      <c r="AY130" s="75">
        <v>29407.652999999998</v>
      </c>
      <c r="AZ130" s="45"/>
      <c r="BA130" s="74">
        <f t="shared" si="44"/>
        <v>710463197.8265599</v>
      </c>
      <c r="BB130" s="74">
        <f t="shared" si="45"/>
        <v>520704680.265876</v>
      </c>
      <c r="BC130" s="74">
        <v>153799.11499999999</v>
      </c>
      <c r="BD130" s="74">
        <f t="shared" si="46"/>
        <v>1675870.40595</v>
      </c>
      <c r="BE130" s="74">
        <f t="shared" si="47"/>
        <v>73991285.341531992</v>
      </c>
      <c r="BF130" s="74">
        <f t="shared" si="48"/>
        <v>147424695.11767998</v>
      </c>
      <c r="BG130" s="74">
        <f t="shared" si="49"/>
        <v>6177518.6274449993</v>
      </c>
      <c r="BH130" s="46"/>
      <c r="BI130" s="82">
        <v>5.0010000000000003</v>
      </c>
      <c r="BJ130" s="82">
        <v>5.0010000000000003</v>
      </c>
      <c r="BK130" s="46"/>
      <c r="BL130" s="84">
        <v>603533</v>
      </c>
      <c r="BM130" s="84">
        <v>69614</v>
      </c>
      <c r="BN130" s="84">
        <v>1431</v>
      </c>
      <c r="BO130" s="72">
        <v>754</v>
      </c>
      <c r="BP130" s="72">
        <v>739</v>
      </c>
      <c r="BQ130" s="84">
        <v>7697</v>
      </c>
      <c r="BR130" s="72">
        <v>212</v>
      </c>
      <c r="BS130" s="46"/>
      <c r="BT130" s="84">
        <v>1155.8579999999999</v>
      </c>
      <c r="BU130" s="84">
        <v>7289.8639999999996</v>
      </c>
      <c r="BV130" s="73">
        <f t="shared" si="36"/>
        <v>160.15653389238295</v>
      </c>
      <c r="BW130" s="84">
        <v>2321.9376657824932</v>
      </c>
      <c r="BX130" s="84">
        <v>100708.9350473613</v>
      </c>
      <c r="BY130" s="84">
        <v>18284.717000000001</v>
      </c>
      <c r="BZ130" s="84">
        <v>28906.575000000001</v>
      </c>
      <c r="CA130" s="46"/>
      <c r="CB130" s="78">
        <f t="shared" si="37"/>
        <v>697598446.31400001</v>
      </c>
      <c r="CC130" s="78">
        <f t="shared" si="38"/>
        <v>507476592.49599999</v>
      </c>
      <c r="CD130" s="78">
        <v>229184</v>
      </c>
      <c r="CE130" s="78">
        <v>1750741</v>
      </c>
      <c r="CF130" s="78">
        <v>74423903</v>
      </c>
      <c r="CG130" s="78">
        <f t="shared" si="41"/>
        <v>140737466.74900001</v>
      </c>
      <c r="CH130" s="78">
        <f t="shared" si="42"/>
        <v>6128193.9000000004</v>
      </c>
      <c r="CI130" s="46"/>
      <c r="CJ130" s="83"/>
      <c r="CK130" s="87"/>
    </row>
    <row r="131" spans="1:89" ht="14.1" customHeight="1" x14ac:dyDescent="0.2">
      <c r="A131" s="4">
        <v>2012</v>
      </c>
      <c r="B131" s="4">
        <v>6</v>
      </c>
      <c r="C131" s="57">
        <v>1248.07</v>
      </c>
      <c r="D131" s="57">
        <v>25.01</v>
      </c>
      <c r="E131" s="57">
        <v>476.43</v>
      </c>
      <c r="F131" s="66">
        <v>83.17</v>
      </c>
      <c r="G131" s="66">
        <v>25.01</v>
      </c>
      <c r="H131" s="70">
        <v>603533</v>
      </c>
      <c r="I131" s="55">
        <v>0</v>
      </c>
      <c r="J131" s="55">
        <v>479</v>
      </c>
      <c r="K131" s="57">
        <v>30.71</v>
      </c>
      <c r="L131" s="59">
        <v>418</v>
      </c>
      <c r="M131" s="61">
        <v>1.1220000000000001</v>
      </c>
      <c r="N131" s="61">
        <v>1.2327999999999999</v>
      </c>
      <c r="O131" s="61">
        <v>1.0427999999999999</v>
      </c>
      <c r="P131" s="61">
        <v>1.099</v>
      </c>
      <c r="Q131" s="62">
        <v>87703.773300000001</v>
      </c>
      <c r="R131" s="56">
        <v>2.59</v>
      </c>
      <c r="S131" s="94">
        <v>3494.15</v>
      </c>
      <c r="T131" s="93">
        <v>1311.08</v>
      </c>
      <c r="U131" s="93">
        <v>795.64099999999996</v>
      </c>
      <c r="V131" s="64">
        <v>2.93</v>
      </c>
      <c r="W131" s="64">
        <v>0.54</v>
      </c>
      <c r="X131" s="64">
        <v>13.11</v>
      </c>
      <c r="Y131" s="65">
        <v>48548.39</v>
      </c>
      <c r="Z131" s="65">
        <v>6060.85</v>
      </c>
      <c r="AA131" s="71">
        <v>1298.55</v>
      </c>
      <c r="AB131" s="14">
        <v>0</v>
      </c>
      <c r="AC131" s="14">
        <v>19</v>
      </c>
      <c r="AD131" s="14">
        <v>0</v>
      </c>
      <c r="AE131" s="14">
        <v>19</v>
      </c>
      <c r="AF131" s="14">
        <v>0</v>
      </c>
      <c r="AG131" s="14">
        <v>10</v>
      </c>
      <c r="AH131" s="17">
        <v>2275.83</v>
      </c>
      <c r="AI131" s="17">
        <v>2275.83</v>
      </c>
      <c r="AJ131" s="46"/>
      <c r="AK131" s="69">
        <v>603957.26</v>
      </c>
      <c r="AL131" s="69">
        <v>69820.986999999994</v>
      </c>
      <c r="AM131" s="69">
        <v>1298.546</v>
      </c>
      <c r="AN131" s="69">
        <v>731.27200000000005</v>
      </c>
      <c r="AO131" s="69">
        <v>735.31299999999999</v>
      </c>
      <c r="AP131" s="69">
        <v>7708.2740000000003</v>
      </c>
      <c r="AQ131" s="69">
        <v>211.965</v>
      </c>
      <c r="AR131" s="47"/>
      <c r="AS131" s="54">
        <v>1380.481</v>
      </c>
      <c r="AT131" s="54">
        <v>8018.4920000000002</v>
      </c>
      <c r="AU131" s="69">
        <f t="shared" si="35"/>
        <v>130.45786826188674</v>
      </c>
      <c r="AV131" s="76">
        <v>2507.241</v>
      </c>
      <c r="AW131" s="75">
        <v>103828.54300000001</v>
      </c>
      <c r="AX131" s="75">
        <v>20538.313999999998</v>
      </c>
      <c r="AY131" s="75">
        <v>29211.463</v>
      </c>
      <c r="AZ131" s="45"/>
      <c r="BA131" s="74">
        <f t="shared" si="44"/>
        <v>833751522.24206007</v>
      </c>
      <c r="BB131" s="74">
        <f t="shared" si="45"/>
        <v>559859025.69160402</v>
      </c>
      <c r="BC131" s="74">
        <v>169405.54300000001</v>
      </c>
      <c r="BD131" s="74">
        <f t="shared" si="46"/>
        <v>1833475.1405520001</v>
      </c>
      <c r="BE131" s="74">
        <f t="shared" si="47"/>
        <v>76346477.438959002</v>
      </c>
      <c r="BF131" s="74">
        <f t="shared" si="48"/>
        <v>158314951.810036</v>
      </c>
      <c r="BG131" s="74">
        <f t="shared" si="49"/>
        <v>6191807.754795</v>
      </c>
      <c r="BH131" s="46"/>
      <c r="BI131" s="82">
        <v>5.3659999999999997</v>
      </c>
      <c r="BJ131" s="82">
        <v>5.3659999999999997</v>
      </c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51"/>
      <c r="CC131" s="51"/>
      <c r="CD131" s="51"/>
      <c r="CE131" s="51"/>
      <c r="CF131" s="51"/>
      <c r="CG131" s="51"/>
      <c r="CH131" s="51"/>
      <c r="CI131" s="46"/>
      <c r="CJ131" s="53"/>
      <c r="CK131" s="49"/>
    </row>
    <row r="132" spans="1:89" ht="14.1" customHeight="1" x14ac:dyDescent="0.2">
      <c r="A132" s="4">
        <v>2012</v>
      </c>
      <c r="B132" s="4">
        <v>7</v>
      </c>
      <c r="C132" s="57">
        <v>1249.07</v>
      </c>
      <c r="D132" s="57">
        <v>25.03</v>
      </c>
      <c r="E132" s="57">
        <v>477.28</v>
      </c>
      <c r="F132" s="66">
        <v>83.22</v>
      </c>
      <c r="G132" s="66">
        <v>25.05</v>
      </c>
      <c r="H132" s="70">
        <v>603957.26</v>
      </c>
      <c r="I132" s="55">
        <v>0</v>
      </c>
      <c r="J132" s="55">
        <v>545</v>
      </c>
      <c r="K132" s="57">
        <v>30.48</v>
      </c>
      <c r="L132" s="59">
        <v>429</v>
      </c>
      <c r="M132" s="61">
        <v>1.1207</v>
      </c>
      <c r="N132" s="61">
        <v>1.2307999999999999</v>
      </c>
      <c r="O132" s="61">
        <v>1.0414000000000001</v>
      </c>
      <c r="P132" s="61">
        <v>1.0972999999999999</v>
      </c>
      <c r="Q132" s="62">
        <v>87888.729500000001</v>
      </c>
      <c r="R132" s="56">
        <v>2.59</v>
      </c>
      <c r="S132" s="94">
        <v>3494.15</v>
      </c>
      <c r="T132" s="93">
        <v>1311.08</v>
      </c>
      <c r="U132" s="93">
        <v>764.96600000000001</v>
      </c>
      <c r="V132" s="64">
        <v>2.93</v>
      </c>
      <c r="W132" s="64">
        <v>0.54</v>
      </c>
      <c r="X132" s="64">
        <v>13.11</v>
      </c>
      <c r="Y132" s="65">
        <v>48665.5</v>
      </c>
      <c r="Z132" s="65">
        <v>6073.81</v>
      </c>
      <c r="AA132" s="71">
        <v>1299.54</v>
      </c>
      <c r="AB132" s="14">
        <v>0</v>
      </c>
      <c r="AC132" s="14">
        <v>20</v>
      </c>
      <c r="AD132" s="14">
        <v>0</v>
      </c>
      <c r="AE132" s="14">
        <v>20</v>
      </c>
      <c r="AF132" s="14">
        <v>0</v>
      </c>
      <c r="AG132" s="14">
        <v>12</v>
      </c>
      <c r="AH132" s="17">
        <v>2276.58</v>
      </c>
      <c r="AI132" s="17">
        <v>2276.58</v>
      </c>
      <c r="AJ132" s="46"/>
      <c r="AK132" s="69">
        <v>604099.93500000006</v>
      </c>
      <c r="AL132" s="69">
        <v>69901.985000000001</v>
      </c>
      <c r="AM132" s="69">
        <v>1299.537</v>
      </c>
      <c r="AN132" s="69">
        <v>731.92899999999997</v>
      </c>
      <c r="AO132" s="69">
        <v>735.31299999999999</v>
      </c>
      <c r="AP132" s="69">
        <v>7713.56</v>
      </c>
      <c r="AQ132" s="69">
        <v>211.947</v>
      </c>
      <c r="AR132" s="47"/>
      <c r="AS132" s="54">
        <v>1469.223</v>
      </c>
      <c r="AT132" s="54">
        <v>8251.41</v>
      </c>
      <c r="AU132" s="69">
        <f t="shared" si="35"/>
        <v>143.59985902671488</v>
      </c>
      <c r="AV132" s="76">
        <v>2631.913</v>
      </c>
      <c r="AW132" s="75">
        <v>105377.443</v>
      </c>
      <c r="AX132" s="75">
        <v>19681.632000000001</v>
      </c>
      <c r="AY132" s="75">
        <v>29221.071</v>
      </c>
      <c r="AZ132" s="45"/>
      <c r="BA132" s="74">
        <f t="shared" si="44"/>
        <v>887557518.80050504</v>
      </c>
      <c r="BB132" s="74">
        <f t="shared" si="45"/>
        <v>576789938.04884994</v>
      </c>
      <c r="BC132" s="74">
        <v>186613.33</v>
      </c>
      <c r="BD132" s="74">
        <f t="shared" si="46"/>
        <v>1926373.4501769999</v>
      </c>
      <c r="BE132" s="74">
        <f t="shared" si="47"/>
        <v>77485403.744658992</v>
      </c>
      <c r="BF132" s="74">
        <f t="shared" si="48"/>
        <v>151815449.32992002</v>
      </c>
      <c r="BG132" s="74">
        <f t="shared" si="49"/>
        <v>6193318.3352370001</v>
      </c>
      <c r="BH132" s="46"/>
      <c r="BI132" s="82">
        <v>5.4969999999999999</v>
      </c>
      <c r="BJ132" s="82">
        <v>5.4969999999999999</v>
      </c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51"/>
      <c r="CC132" s="51"/>
      <c r="CD132" s="51"/>
      <c r="CE132" s="51"/>
      <c r="CF132" s="51"/>
      <c r="CG132" s="51"/>
      <c r="CH132" s="51"/>
      <c r="CI132" s="46"/>
      <c r="CJ132" s="53"/>
      <c r="CK132" s="49"/>
    </row>
    <row r="133" spans="1:89" ht="14.1" customHeight="1" x14ac:dyDescent="0.2">
      <c r="A133" s="4">
        <v>2012</v>
      </c>
      <c r="B133" s="4">
        <v>8</v>
      </c>
      <c r="C133" s="57">
        <v>1250.08</v>
      </c>
      <c r="D133" s="57">
        <v>25.1</v>
      </c>
      <c r="E133" s="57">
        <v>478.07</v>
      </c>
      <c r="F133" s="66">
        <v>83.26</v>
      </c>
      <c r="G133" s="66">
        <v>25.08</v>
      </c>
      <c r="H133" s="70">
        <v>604099.93000000005</v>
      </c>
      <c r="I133" s="55">
        <v>0</v>
      </c>
      <c r="J133" s="55">
        <v>545</v>
      </c>
      <c r="K133" s="57">
        <v>30.29</v>
      </c>
      <c r="L133" s="59">
        <v>407</v>
      </c>
      <c r="M133" s="61">
        <v>1.1198999999999999</v>
      </c>
      <c r="N133" s="61">
        <v>1.2293000000000001</v>
      </c>
      <c r="O133" s="61">
        <v>1.0399</v>
      </c>
      <c r="P133" s="61">
        <v>1.0961000000000001</v>
      </c>
      <c r="Q133" s="62">
        <v>88142.768299999996</v>
      </c>
      <c r="R133" s="56">
        <v>2.59</v>
      </c>
      <c r="S133" s="94">
        <v>3494.15</v>
      </c>
      <c r="T133" s="93">
        <v>1311.08</v>
      </c>
      <c r="U133" s="93">
        <v>759.66300000000001</v>
      </c>
      <c r="V133" s="64">
        <v>2.93</v>
      </c>
      <c r="W133" s="64">
        <v>0.54</v>
      </c>
      <c r="X133" s="64">
        <v>13.11</v>
      </c>
      <c r="Y133" s="65">
        <v>48792.6</v>
      </c>
      <c r="Z133" s="65">
        <v>6084.59</v>
      </c>
      <c r="AA133" s="71">
        <v>1303</v>
      </c>
      <c r="AB133" s="14">
        <v>0</v>
      </c>
      <c r="AC133" s="14">
        <v>20</v>
      </c>
      <c r="AD133" s="14">
        <v>0</v>
      </c>
      <c r="AE133" s="14">
        <v>20</v>
      </c>
      <c r="AF133" s="14">
        <v>0</v>
      </c>
      <c r="AG133" s="14">
        <v>12</v>
      </c>
      <c r="AH133" s="17">
        <v>2274.5500000000002</v>
      </c>
      <c r="AI133" s="17">
        <v>2274.5500000000002</v>
      </c>
      <c r="AJ133" s="46"/>
      <c r="AK133" s="69">
        <v>604305.21499999997</v>
      </c>
      <c r="AL133" s="69">
        <v>69932.411999999997</v>
      </c>
      <c r="AM133" s="69">
        <v>1303.0039999999999</v>
      </c>
      <c r="AN133" s="69">
        <v>732.53700000000003</v>
      </c>
      <c r="AO133" s="69">
        <v>735.31299999999999</v>
      </c>
      <c r="AP133" s="69">
        <v>7718.8469999999998</v>
      </c>
      <c r="AQ133" s="69">
        <v>211.96899999999999</v>
      </c>
      <c r="AR133" s="47"/>
      <c r="AS133" s="54">
        <v>1462.4829999999999</v>
      </c>
      <c r="AT133" s="54">
        <v>8230.7919999999995</v>
      </c>
      <c r="AU133" s="69">
        <f t="shared" si="35"/>
        <v>145.60907103892237</v>
      </c>
      <c r="AV133" s="76">
        <v>2639.7350000000001</v>
      </c>
      <c r="AW133" s="75">
        <v>105370.853</v>
      </c>
      <c r="AX133" s="75">
        <v>20186.68</v>
      </c>
      <c r="AY133" s="75">
        <v>29338.998</v>
      </c>
      <c r="AZ133" s="45"/>
      <c r="BA133" s="74">
        <f t="shared" si="44"/>
        <v>883786103.74884486</v>
      </c>
      <c r="BB133" s="74">
        <f t="shared" si="45"/>
        <v>575599137.23030388</v>
      </c>
      <c r="BC133" s="74">
        <v>189729.20199999999</v>
      </c>
      <c r="BD133" s="74">
        <f t="shared" si="46"/>
        <v>1933703.5576950002</v>
      </c>
      <c r="BE133" s="74">
        <f t="shared" si="47"/>
        <v>77480558.031989008</v>
      </c>
      <c r="BF133" s="74">
        <f t="shared" si="48"/>
        <v>155817894.35795999</v>
      </c>
      <c r="BG133" s="74">
        <f t="shared" si="49"/>
        <v>6218958.0670619998</v>
      </c>
      <c r="BH133" s="46"/>
      <c r="BI133" s="82">
        <v>5.601</v>
      </c>
      <c r="BJ133" s="82">
        <v>5.601</v>
      </c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51"/>
      <c r="CC133" s="51"/>
      <c r="CD133" s="51"/>
      <c r="CE133" s="51"/>
      <c r="CF133" s="51"/>
      <c r="CG133" s="51"/>
      <c r="CH133" s="51"/>
      <c r="CI133" s="46"/>
      <c r="CJ133" s="53"/>
      <c r="CK133" s="49"/>
    </row>
    <row r="134" spans="1:89" ht="14.1" customHeight="1" x14ac:dyDescent="0.2">
      <c r="A134" s="4">
        <v>2012</v>
      </c>
      <c r="B134" s="4">
        <v>9</v>
      </c>
      <c r="C134" s="57">
        <v>1251.08</v>
      </c>
      <c r="D134" s="57">
        <v>25.21</v>
      </c>
      <c r="E134" s="57">
        <v>478.78</v>
      </c>
      <c r="F134" s="66">
        <v>83.31</v>
      </c>
      <c r="G134" s="66">
        <v>25.11</v>
      </c>
      <c r="H134" s="70">
        <v>604305.22</v>
      </c>
      <c r="I134" s="55">
        <v>0</v>
      </c>
      <c r="J134" s="55">
        <v>549</v>
      </c>
      <c r="K134" s="57">
        <v>31.38</v>
      </c>
      <c r="L134" s="59">
        <v>365</v>
      </c>
      <c r="M134" s="61">
        <v>1.1189</v>
      </c>
      <c r="N134" s="61">
        <v>1.2270000000000001</v>
      </c>
      <c r="O134" s="61">
        <v>1.0385</v>
      </c>
      <c r="P134" s="61">
        <v>1.0947</v>
      </c>
      <c r="Q134" s="62">
        <v>88465.7592</v>
      </c>
      <c r="R134" s="56">
        <v>2.59</v>
      </c>
      <c r="S134" s="94">
        <v>3494.15</v>
      </c>
      <c r="T134" s="93">
        <v>1311.08</v>
      </c>
      <c r="U134" s="93">
        <v>782.31399999999996</v>
      </c>
      <c r="V134" s="64">
        <v>2.93</v>
      </c>
      <c r="W134" s="64">
        <v>0.54</v>
      </c>
      <c r="X134" s="64">
        <v>13.11</v>
      </c>
      <c r="Y134" s="65">
        <v>48925.23</v>
      </c>
      <c r="Z134" s="65">
        <v>6093.03</v>
      </c>
      <c r="AA134" s="71">
        <v>1308.5</v>
      </c>
      <c r="AB134" s="14">
        <v>0</v>
      </c>
      <c r="AC134" s="14">
        <v>18</v>
      </c>
      <c r="AD134" s="14">
        <v>0</v>
      </c>
      <c r="AE134" s="14">
        <v>18</v>
      </c>
      <c r="AF134" s="14">
        <v>0</v>
      </c>
      <c r="AG134" s="14">
        <v>10</v>
      </c>
      <c r="AH134" s="17">
        <v>2267.59</v>
      </c>
      <c r="AI134" s="17">
        <v>0</v>
      </c>
      <c r="AJ134" s="46"/>
      <c r="AK134" s="69">
        <v>604762.75</v>
      </c>
      <c r="AL134" s="69">
        <v>70059.745999999999</v>
      </c>
      <c r="AM134" s="69">
        <v>1308.502</v>
      </c>
      <c r="AN134" s="69">
        <v>733.08799999999997</v>
      </c>
      <c r="AO134" s="69">
        <v>735.31299999999999</v>
      </c>
      <c r="AP134" s="69">
        <v>7724.1329999999998</v>
      </c>
      <c r="AQ134" s="69">
        <v>212.01599999999999</v>
      </c>
      <c r="AR134" s="47"/>
      <c r="AS134" s="54">
        <v>1510.6659999999999</v>
      </c>
      <c r="AT134" s="54">
        <v>8384.5789999999997</v>
      </c>
      <c r="AU134" s="69">
        <f t="shared" si="35"/>
        <v>147.54140001314482</v>
      </c>
      <c r="AV134" s="76">
        <v>2653.3</v>
      </c>
      <c r="AW134" s="75">
        <v>106054.245</v>
      </c>
      <c r="AX134" s="75">
        <v>22249.295999999998</v>
      </c>
      <c r="AY134" s="75">
        <v>29791.777999999998</v>
      </c>
      <c r="AZ134" s="45"/>
      <c r="BA134" s="74">
        <f t="shared" si="44"/>
        <v>913594524.49150002</v>
      </c>
      <c r="BB134" s="74">
        <f t="shared" si="45"/>
        <v>587421475.056934</v>
      </c>
      <c r="BC134" s="74">
        <v>193058.217</v>
      </c>
      <c r="BD134" s="74">
        <f t="shared" si="46"/>
        <v>1945102.3904000001</v>
      </c>
      <c r="BE134" s="74">
        <f t="shared" si="47"/>
        <v>77983065.053684995</v>
      </c>
      <c r="BF134" s="74">
        <f t="shared" si="48"/>
        <v>171856521.46036798</v>
      </c>
      <c r="BG134" s="74">
        <f t="shared" si="49"/>
        <v>6316333.604447999</v>
      </c>
      <c r="BH134" s="46"/>
      <c r="BI134" s="82">
        <v>5.3070000000000004</v>
      </c>
      <c r="BJ134" s="82">
        <v>5.3070000000000004</v>
      </c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51"/>
      <c r="CC134" s="51"/>
      <c r="CD134" s="51"/>
      <c r="CE134" s="51"/>
      <c r="CF134" s="51"/>
      <c r="CG134" s="51"/>
      <c r="CH134" s="51"/>
      <c r="CI134" s="46"/>
      <c r="CJ134" s="53"/>
      <c r="CK134" s="49"/>
    </row>
    <row r="135" spans="1:89" ht="14.1" customHeight="1" x14ac:dyDescent="0.2">
      <c r="A135" s="4">
        <v>2012</v>
      </c>
      <c r="B135" s="4">
        <v>10</v>
      </c>
      <c r="C135" s="57">
        <v>1252.0899999999999</v>
      </c>
      <c r="D135" s="57">
        <v>25.36</v>
      </c>
      <c r="E135" s="57">
        <v>479.45</v>
      </c>
      <c r="F135" s="66">
        <v>83.36</v>
      </c>
      <c r="G135" s="66">
        <v>25.13</v>
      </c>
      <c r="H135" s="70">
        <v>604762.75</v>
      </c>
      <c r="I135" s="55">
        <v>0</v>
      </c>
      <c r="J135" s="55">
        <v>444</v>
      </c>
      <c r="K135" s="57">
        <v>29.62</v>
      </c>
      <c r="L135" s="59">
        <v>356</v>
      </c>
      <c r="M135" s="61">
        <v>1.1183000000000001</v>
      </c>
      <c r="N135" s="61">
        <v>1.2251000000000001</v>
      </c>
      <c r="O135" s="61">
        <v>1.0370999999999999</v>
      </c>
      <c r="P135" s="61">
        <v>1.0934999999999999</v>
      </c>
      <c r="Q135" s="62">
        <v>88770.560200000007</v>
      </c>
      <c r="R135" s="56">
        <v>2.59</v>
      </c>
      <c r="S135" s="94">
        <v>3494.15</v>
      </c>
      <c r="T135" s="93">
        <v>1311.08</v>
      </c>
      <c r="U135" s="93">
        <v>811.43799999999999</v>
      </c>
      <c r="V135" s="64">
        <v>2.93</v>
      </c>
      <c r="W135" s="64">
        <v>0.54</v>
      </c>
      <c r="X135" s="64">
        <v>13.11</v>
      </c>
      <c r="Y135" s="65">
        <v>49065.04</v>
      </c>
      <c r="Z135" s="65">
        <v>6099.49</v>
      </c>
      <c r="AA135" s="71">
        <v>1315.78</v>
      </c>
      <c r="AB135" s="14">
        <v>0</v>
      </c>
      <c r="AC135" s="14">
        <v>15</v>
      </c>
      <c r="AD135" s="14">
        <v>0</v>
      </c>
      <c r="AE135" s="14">
        <v>15</v>
      </c>
      <c r="AF135" s="14">
        <v>0</v>
      </c>
      <c r="AG135" s="14">
        <v>6</v>
      </c>
      <c r="AH135" s="17">
        <v>2257.38</v>
      </c>
      <c r="AI135" s="17">
        <v>0</v>
      </c>
      <c r="AJ135" s="46"/>
      <c r="AK135" s="69">
        <v>605345.54099999997</v>
      </c>
      <c r="AL135" s="69">
        <v>70035.883000000002</v>
      </c>
      <c r="AM135" s="69">
        <v>1315.7840000000001</v>
      </c>
      <c r="AN135" s="69">
        <v>733.601</v>
      </c>
      <c r="AO135" s="69">
        <v>735.31299999999999</v>
      </c>
      <c r="AP135" s="69">
        <v>7729.42</v>
      </c>
      <c r="AQ135" s="69">
        <v>212.07400000000001</v>
      </c>
      <c r="AR135" s="47"/>
      <c r="AS135" s="54">
        <v>1237.654</v>
      </c>
      <c r="AT135" s="54">
        <v>7751.9030000000002</v>
      </c>
      <c r="AU135" s="69">
        <f t="shared" ref="AU135:AU161" si="50">BC135/AM135</f>
        <v>132.36656016489027</v>
      </c>
      <c r="AV135" s="76">
        <v>2474.0619999999999</v>
      </c>
      <c r="AW135" s="75">
        <v>102807.30499999999</v>
      </c>
      <c r="AX135" s="75">
        <v>19675.009999999998</v>
      </c>
      <c r="AY135" s="75">
        <v>29515.269</v>
      </c>
      <c r="AZ135" s="45"/>
      <c r="BA135" s="74">
        <f t="shared" si="44"/>
        <v>749208330.20081401</v>
      </c>
      <c r="BB135" s="74">
        <f t="shared" si="45"/>
        <v>542911371.53534901</v>
      </c>
      <c r="BC135" s="74">
        <v>174165.802</v>
      </c>
      <c r="BD135" s="74">
        <f t="shared" si="46"/>
        <v>1814974.357262</v>
      </c>
      <c r="BE135" s="74">
        <f t="shared" si="47"/>
        <v>75595547.861464992</v>
      </c>
      <c r="BF135" s="74">
        <f t="shared" si="48"/>
        <v>152076415.7942</v>
      </c>
      <c r="BG135" s="74">
        <f t="shared" si="49"/>
        <v>6259421.1579060005</v>
      </c>
      <c r="BH135" s="46"/>
      <c r="BI135" s="82">
        <v>4.8319999999999999</v>
      </c>
      <c r="BJ135" s="82">
        <v>4.8319999999999999</v>
      </c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51"/>
      <c r="CC135" s="51"/>
      <c r="CD135" s="51"/>
      <c r="CE135" s="51"/>
      <c r="CF135" s="51"/>
      <c r="CG135" s="51"/>
      <c r="CH135" s="51"/>
      <c r="CI135" s="46"/>
      <c r="CJ135" s="53"/>
      <c r="CK135" s="49"/>
    </row>
    <row r="136" spans="1:89" ht="14.1" customHeight="1" x14ac:dyDescent="0.2">
      <c r="A136" s="4">
        <v>2012</v>
      </c>
      <c r="B136" s="4">
        <v>11</v>
      </c>
      <c r="C136" s="57">
        <v>1253.0899999999999</v>
      </c>
      <c r="D136" s="57">
        <v>25.53</v>
      </c>
      <c r="E136" s="57">
        <v>480.07</v>
      </c>
      <c r="F136" s="66">
        <v>83.42</v>
      </c>
      <c r="G136" s="66">
        <v>25.15</v>
      </c>
      <c r="H136" s="70">
        <v>605345.54</v>
      </c>
      <c r="I136" s="55">
        <v>12</v>
      </c>
      <c r="J136" s="55">
        <v>262</v>
      </c>
      <c r="K136" s="57">
        <v>29.95</v>
      </c>
      <c r="L136" s="59">
        <v>323</v>
      </c>
      <c r="M136" s="61">
        <v>1.117</v>
      </c>
      <c r="N136" s="61">
        <v>1.2233000000000001</v>
      </c>
      <c r="O136" s="61">
        <v>1.0355000000000001</v>
      </c>
      <c r="P136" s="61">
        <v>1.0915999999999999</v>
      </c>
      <c r="Q136" s="62">
        <v>88936.134999999995</v>
      </c>
      <c r="R136" s="56">
        <v>2.59</v>
      </c>
      <c r="S136" s="94">
        <v>3494.15</v>
      </c>
      <c r="T136" s="93">
        <v>1311.08</v>
      </c>
      <c r="U136" s="93">
        <v>839.85900000000004</v>
      </c>
      <c r="V136" s="64">
        <v>2.93</v>
      </c>
      <c r="W136" s="64">
        <v>0.54</v>
      </c>
      <c r="X136" s="64">
        <v>13.11</v>
      </c>
      <c r="Y136" s="65">
        <v>49211.53</v>
      </c>
      <c r="Z136" s="65">
        <v>6104.23</v>
      </c>
      <c r="AA136" s="71">
        <v>1324.6</v>
      </c>
      <c r="AB136" s="14">
        <v>11</v>
      </c>
      <c r="AC136" s="14">
        <v>0</v>
      </c>
      <c r="AD136" s="14">
        <v>11</v>
      </c>
      <c r="AE136" s="14">
        <v>0</v>
      </c>
      <c r="AF136" s="14">
        <v>5</v>
      </c>
      <c r="AG136" s="14">
        <v>0</v>
      </c>
      <c r="AH136" s="17">
        <v>2251.7800000000002</v>
      </c>
      <c r="AI136" s="17">
        <v>0</v>
      </c>
      <c r="AJ136" s="46"/>
      <c r="AK136" s="69">
        <v>606459.78200000001</v>
      </c>
      <c r="AL136" s="69">
        <v>70118.210999999996</v>
      </c>
      <c r="AM136" s="69">
        <v>1324.6010000000001</v>
      </c>
      <c r="AN136" s="69">
        <v>734.08199999999999</v>
      </c>
      <c r="AO136" s="69">
        <v>735.31299999999999</v>
      </c>
      <c r="AP136" s="69">
        <v>7734.7070000000003</v>
      </c>
      <c r="AQ136" s="69">
        <v>212.166</v>
      </c>
      <c r="AR136" s="47"/>
      <c r="AS136" s="54">
        <v>985.21</v>
      </c>
      <c r="AT136" s="54">
        <v>7089.884</v>
      </c>
      <c r="AU136" s="69">
        <f t="shared" si="50"/>
        <v>108.75018816987152</v>
      </c>
      <c r="AV136" s="76">
        <v>2171.8580000000002</v>
      </c>
      <c r="AW136" s="75">
        <v>98709.928</v>
      </c>
      <c r="AX136" s="75">
        <v>18394.018</v>
      </c>
      <c r="AY136" s="75">
        <v>29762.364000000001</v>
      </c>
      <c r="AZ136" s="45"/>
      <c r="BA136" s="74">
        <f t="shared" si="44"/>
        <v>597490241.82422006</v>
      </c>
      <c r="BB136" s="74">
        <f t="shared" si="45"/>
        <v>497129982.27752399</v>
      </c>
      <c r="BC136" s="74">
        <v>144050.60800000001</v>
      </c>
      <c r="BD136" s="74">
        <f t="shared" si="46"/>
        <v>1594321.8643560002</v>
      </c>
      <c r="BE136" s="74">
        <f t="shared" si="47"/>
        <v>72582693.287463993</v>
      </c>
      <c r="BF136" s="74">
        <f t="shared" si="48"/>
        <v>142272339.78272602</v>
      </c>
      <c r="BG136" s="74">
        <f t="shared" si="49"/>
        <v>6314561.7204240002</v>
      </c>
      <c r="BH136" s="46"/>
      <c r="BI136" s="82">
        <v>4.1040000000000001</v>
      </c>
      <c r="BJ136" s="82">
        <v>4.1040000000000001</v>
      </c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51"/>
      <c r="CC136" s="51"/>
      <c r="CD136" s="51"/>
      <c r="CE136" s="51"/>
      <c r="CF136" s="51"/>
      <c r="CG136" s="51"/>
      <c r="CH136" s="51"/>
      <c r="CI136" s="46"/>
      <c r="CJ136" s="53"/>
      <c r="CK136" s="49"/>
    </row>
    <row r="137" spans="1:89" ht="14.1" customHeight="1" x14ac:dyDescent="0.2">
      <c r="A137" s="4">
        <v>2012</v>
      </c>
      <c r="B137" s="4">
        <v>12</v>
      </c>
      <c r="C137" s="57">
        <v>1254.0999999999999</v>
      </c>
      <c r="D137" s="57">
        <v>25.74</v>
      </c>
      <c r="E137" s="57">
        <v>480.67</v>
      </c>
      <c r="F137" s="66">
        <v>83.47</v>
      </c>
      <c r="G137" s="66">
        <v>25.16</v>
      </c>
      <c r="H137" s="70">
        <v>606459.78</v>
      </c>
      <c r="I137" s="55">
        <v>72</v>
      </c>
      <c r="J137" s="55">
        <v>131</v>
      </c>
      <c r="K137" s="57">
        <v>31.05</v>
      </c>
      <c r="L137" s="59">
        <v>318</v>
      </c>
      <c r="M137" s="61">
        <v>1.1153</v>
      </c>
      <c r="N137" s="61">
        <v>1.2208000000000001</v>
      </c>
      <c r="O137" s="61">
        <v>1.0330999999999999</v>
      </c>
      <c r="P137" s="61">
        <v>1.0894999999999999</v>
      </c>
      <c r="Q137" s="62">
        <v>88897.600099999996</v>
      </c>
      <c r="R137" s="56">
        <v>2.59</v>
      </c>
      <c r="S137" s="94">
        <v>3494.15</v>
      </c>
      <c r="T137" s="93">
        <v>1311.08</v>
      </c>
      <c r="U137" s="93">
        <v>874.01199999999994</v>
      </c>
      <c r="V137" s="64">
        <v>2.93</v>
      </c>
      <c r="W137" s="64">
        <v>0.54</v>
      </c>
      <c r="X137" s="64">
        <v>13.11</v>
      </c>
      <c r="Y137" s="65">
        <v>49364.37</v>
      </c>
      <c r="Z137" s="65">
        <v>6107.43</v>
      </c>
      <c r="AA137" s="71">
        <v>1334.61</v>
      </c>
      <c r="AB137" s="14">
        <v>14</v>
      </c>
      <c r="AC137" s="14">
        <v>0</v>
      </c>
      <c r="AD137" s="14">
        <v>14</v>
      </c>
      <c r="AE137" s="14">
        <v>0</v>
      </c>
      <c r="AF137" s="14">
        <v>9</v>
      </c>
      <c r="AG137" s="14">
        <v>0</v>
      </c>
      <c r="AH137" s="17">
        <v>2250.1799999999998</v>
      </c>
      <c r="AI137" s="17">
        <v>0</v>
      </c>
      <c r="AJ137" s="46"/>
      <c r="AK137" s="69">
        <v>607114.84699999995</v>
      </c>
      <c r="AL137" s="69">
        <v>70157.728000000003</v>
      </c>
      <c r="AM137" s="69">
        <v>1334.6079999999999</v>
      </c>
      <c r="AN137" s="69">
        <v>734.54300000000001</v>
      </c>
      <c r="AO137" s="69">
        <v>735.31299999999999</v>
      </c>
      <c r="AP137" s="69">
        <v>7739.9930000000004</v>
      </c>
      <c r="AQ137" s="69">
        <v>212.26599999999999</v>
      </c>
      <c r="AR137" s="47"/>
      <c r="AS137" s="54">
        <v>947.73299999999995</v>
      </c>
      <c r="AT137" s="54">
        <v>6791.2879999999996</v>
      </c>
      <c r="AU137" s="69">
        <f t="shared" si="50"/>
        <v>101.48789382350473</v>
      </c>
      <c r="AV137" s="76">
        <v>1994.4970000000001</v>
      </c>
      <c r="AW137" s="75">
        <v>96169.373999999996</v>
      </c>
      <c r="AX137" s="75">
        <v>17436.780999999999</v>
      </c>
      <c r="AY137" s="75">
        <v>30079.114000000001</v>
      </c>
      <c r="AZ137" s="45"/>
      <c r="BA137" s="74">
        <f t="shared" si="44"/>
        <v>575382775.29185092</v>
      </c>
      <c r="BB137" s="74">
        <f t="shared" si="45"/>
        <v>476461336.273664</v>
      </c>
      <c r="BC137" s="74">
        <v>135446.55499999999</v>
      </c>
      <c r="BD137" s="74">
        <f t="shared" si="46"/>
        <v>1465043.809871</v>
      </c>
      <c r="BE137" s="74">
        <f t="shared" si="47"/>
        <v>70714590.904062003</v>
      </c>
      <c r="BF137" s="74">
        <f t="shared" si="48"/>
        <v>134960562.88253301</v>
      </c>
      <c r="BG137" s="74">
        <f t="shared" si="49"/>
        <v>6384773.212324</v>
      </c>
      <c r="BH137" s="46"/>
      <c r="BI137" s="82">
        <v>4.5</v>
      </c>
      <c r="BJ137" s="82">
        <v>4.5</v>
      </c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51"/>
      <c r="CC137" s="51"/>
      <c r="CD137" s="51"/>
      <c r="CE137" s="51"/>
      <c r="CF137" s="51"/>
      <c r="CG137" s="51"/>
      <c r="CH137" s="51"/>
      <c r="CI137" s="46"/>
      <c r="CJ137" s="53"/>
      <c r="CK137" s="49"/>
    </row>
    <row r="138" spans="1:89" ht="14.1" customHeight="1" x14ac:dyDescent="0.2">
      <c r="A138" s="4">
        <v>2013</v>
      </c>
      <c r="B138" s="4">
        <v>1</v>
      </c>
      <c r="C138" s="57">
        <v>1255.0999999999999</v>
      </c>
      <c r="D138" s="57">
        <v>25.96</v>
      </c>
      <c r="E138" s="57">
        <v>481.26</v>
      </c>
      <c r="F138" s="66">
        <v>83.53</v>
      </c>
      <c r="G138" s="66">
        <v>25.16</v>
      </c>
      <c r="H138" s="70">
        <v>607114.85</v>
      </c>
      <c r="I138" s="55">
        <v>169</v>
      </c>
      <c r="J138" s="55">
        <v>73</v>
      </c>
      <c r="K138" s="57">
        <v>32.57</v>
      </c>
      <c r="L138" s="59">
        <v>326</v>
      </c>
      <c r="M138" s="61">
        <v>1.1140000000000001</v>
      </c>
      <c r="N138" s="61">
        <v>1.2190000000000001</v>
      </c>
      <c r="O138" s="61">
        <v>1.0309999999999999</v>
      </c>
      <c r="P138" s="61">
        <v>1.0876999999999999</v>
      </c>
      <c r="Q138" s="62">
        <v>88796.949299999993</v>
      </c>
      <c r="R138" s="56">
        <v>2.59</v>
      </c>
      <c r="S138" s="94">
        <v>3469.75</v>
      </c>
      <c r="T138" s="93">
        <v>1301.5</v>
      </c>
      <c r="U138" s="93">
        <v>868.38800000000003</v>
      </c>
      <c r="V138" s="64">
        <v>2.9</v>
      </c>
      <c r="W138" s="64">
        <v>0.53</v>
      </c>
      <c r="X138" s="64">
        <v>13.08</v>
      </c>
      <c r="Y138" s="65">
        <v>49525.75</v>
      </c>
      <c r="Z138" s="65">
        <v>6109.33</v>
      </c>
      <c r="AA138" s="71">
        <v>1345.7</v>
      </c>
      <c r="AB138" s="14">
        <v>22</v>
      </c>
      <c r="AC138" s="14">
        <v>0</v>
      </c>
      <c r="AD138" s="14">
        <v>22</v>
      </c>
      <c r="AE138" s="14">
        <v>0</v>
      </c>
      <c r="AF138" s="14">
        <v>19</v>
      </c>
      <c r="AG138" s="14">
        <v>0</v>
      </c>
      <c r="AH138" s="17">
        <v>2249.27</v>
      </c>
      <c r="AI138" s="17">
        <v>0</v>
      </c>
      <c r="AJ138" s="46"/>
      <c r="AK138" s="69">
        <v>608128.87899999996</v>
      </c>
      <c r="AL138" s="69">
        <v>70160.251000000004</v>
      </c>
      <c r="AM138" s="69">
        <v>1345.704</v>
      </c>
      <c r="AN138" s="69">
        <v>734.99800000000005</v>
      </c>
      <c r="AO138" s="69">
        <v>735.31299999999999</v>
      </c>
      <c r="AP138" s="69">
        <v>7745.28</v>
      </c>
      <c r="AQ138" s="69">
        <v>212.398</v>
      </c>
      <c r="AR138" s="47"/>
      <c r="AS138" s="54">
        <v>1149.462</v>
      </c>
      <c r="AT138" s="54">
        <v>6870.0039999999999</v>
      </c>
      <c r="AU138" s="69">
        <f t="shared" si="50"/>
        <v>111.30709427927687</v>
      </c>
      <c r="AV138" s="76">
        <v>1967.7639999999999</v>
      </c>
      <c r="AW138" s="75">
        <v>95539.115999999995</v>
      </c>
      <c r="AX138" s="75">
        <v>17343.446</v>
      </c>
      <c r="AY138" s="75">
        <v>30441.425999999999</v>
      </c>
      <c r="AZ138" s="45"/>
      <c r="BA138" s="74">
        <f t="shared" si="44"/>
        <v>699021037.513098</v>
      </c>
      <c r="BB138" s="74">
        <f t="shared" si="45"/>
        <v>482001205.01100403</v>
      </c>
      <c r="BC138" s="74">
        <v>149786.402</v>
      </c>
      <c r="BD138" s="74">
        <f t="shared" si="46"/>
        <v>1446302.6044719999</v>
      </c>
      <c r="BE138" s="74">
        <f t="shared" si="47"/>
        <v>70251154.003307998</v>
      </c>
      <c r="BF138" s="74">
        <f t="shared" si="48"/>
        <v>134329845.43487999</v>
      </c>
      <c r="BG138" s="74">
        <f t="shared" si="49"/>
        <v>6465697.9995479994</v>
      </c>
      <c r="BH138" s="46"/>
      <c r="BI138" s="82">
        <v>5.6870000000000003</v>
      </c>
      <c r="BJ138" s="82">
        <v>5.6870000000000003</v>
      </c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51"/>
      <c r="CC138" s="51"/>
      <c r="CD138" s="51"/>
      <c r="CE138" s="51"/>
      <c r="CF138" s="51"/>
      <c r="CG138" s="51"/>
      <c r="CH138" s="51"/>
      <c r="CI138" s="46"/>
      <c r="CJ138" s="53"/>
      <c r="CK138" s="49"/>
    </row>
    <row r="139" spans="1:89" ht="14.1" customHeight="1" x14ac:dyDescent="0.2">
      <c r="A139" s="4">
        <v>2013</v>
      </c>
      <c r="B139" s="4">
        <v>2</v>
      </c>
      <c r="C139" s="57">
        <v>1256.0999999999999</v>
      </c>
      <c r="D139" s="57">
        <v>26.18</v>
      </c>
      <c r="E139" s="57">
        <v>481.81</v>
      </c>
      <c r="F139" s="66">
        <v>83.59</v>
      </c>
      <c r="G139" s="66">
        <v>25.16</v>
      </c>
      <c r="H139" s="70">
        <v>608128.88</v>
      </c>
      <c r="I139" s="55">
        <v>146</v>
      </c>
      <c r="J139" s="55">
        <v>55</v>
      </c>
      <c r="K139" s="57">
        <v>29.38</v>
      </c>
      <c r="L139" s="59">
        <v>314</v>
      </c>
      <c r="M139" s="61">
        <v>1.1164000000000001</v>
      </c>
      <c r="N139" s="61">
        <v>1.2214</v>
      </c>
      <c r="O139" s="61">
        <v>1.0322</v>
      </c>
      <c r="P139" s="61">
        <v>1.089</v>
      </c>
      <c r="Q139" s="62">
        <v>88752.0576</v>
      </c>
      <c r="R139" s="56">
        <v>2.59</v>
      </c>
      <c r="S139" s="94">
        <v>3469.75</v>
      </c>
      <c r="T139" s="93">
        <v>1301.5</v>
      </c>
      <c r="U139" s="93">
        <v>855.04</v>
      </c>
      <c r="V139" s="64">
        <v>2.9</v>
      </c>
      <c r="W139" s="64">
        <v>0.53</v>
      </c>
      <c r="X139" s="64">
        <v>13.08</v>
      </c>
      <c r="Y139" s="65">
        <v>49684.55</v>
      </c>
      <c r="Z139" s="65">
        <v>6110.08</v>
      </c>
      <c r="AA139" s="71">
        <v>1356.8</v>
      </c>
      <c r="AB139" s="14">
        <v>16</v>
      </c>
      <c r="AC139" s="14">
        <v>0</v>
      </c>
      <c r="AD139" s="14">
        <v>16</v>
      </c>
      <c r="AE139" s="14">
        <v>0</v>
      </c>
      <c r="AF139" s="14">
        <v>9</v>
      </c>
      <c r="AG139" s="14">
        <v>0</v>
      </c>
      <c r="AH139" s="17">
        <v>2248.71</v>
      </c>
      <c r="AI139" s="17">
        <v>0</v>
      </c>
      <c r="AJ139" s="46"/>
      <c r="AK139" s="69">
        <v>609265.13899999997</v>
      </c>
      <c r="AL139" s="69">
        <v>70268.826000000001</v>
      </c>
      <c r="AM139" s="69">
        <v>1356.8</v>
      </c>
      <c r="AN139" s="69">
        <v>735.42700000000002</v>
      </c>
      <c r="AO139" s="69">
        <v>735.31299999999999</v>
      </c>
      <c r="AP139" s="69">
        <v>7750.567</v>
      </c>
      <c r="AQ139" s="69">
        <v>212.547</v>
      </c>
      <c r="AR139" s="47"/>
      <c r="AS139" s="54">
        <v>983.72699999999998</v>
      </c>
      <c r="AT139" s="54">
        <v>6368.0079999999998</v>
      </c>
      <c r="AU139" s="69">
        <f t="shared" si="50"/>
        <v>103.47724719929246</v>
      </c>
      <c r="AV139" s="76">
        <v>1916.3389999999999</v>
      </c>
      <c r="AW139" s="75">
        <v>93594.865000000005</v>
      </c>
      <c r="AX139" s="75">
        <v>16830.807000000001</v>
      </c>
      <c r="AY139" s="75">
        <v>29845.878000000001</v>
      </c>
      <c r="AZ139" s="45"/>
      <c r="BA139" s="74">
        <f t="shared" si="44"/>
        <v>599350567.39305294</v>
      </c>
      <c r="BB139" s="74">
        <f t="shared" si="45"/>
        <v>447472446.118608</v>
      </c>
      <c r="BC139" s="74">
        <v>140397.929</v>
      </c>
      <c r="BD139" s="74">
        <f t="shared" si="46"/>
        <v>1409327.441753</v>
      </c>
      <c r="BE139" s="74">
        <f t="shared" si="47"/>
        <v>68821520.967745006</v>
      </c>
      <c r="BF139" s="74">
        <f t="shared" si="48"/>
        <v>130448297.317569</v>
      </c>
      <c r="BG139" s="74">
        <f t="shared" si="49"/>
        <v>6343651.8312659999</v>
      </c>
      <c r="BH139" s="46"/>
      <c r="BI139" s="82">
        <v>4.7960000000000003</v>
      </c>
      <c r="BJ139" s="82">
        <v>4.7960000000000003</v>
      </c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51"/>
      <c r="CC139" s="51"/>
      <c r="CD139" s="51"/>
      <c r="CE139" s="51"/>
      <c r="CF139" s="51"/>
      <c r="CG139" s="51"/>
      <c r="CH139" s="51"/>
      <c r="CI139" s="46"/>
      <c r="CJ139" s="53"/>
      <c r="CK139" s="49"/>
    </row>
    <row r="140" spans="1:89" ht="14.1" customHeight="1" x14ac:dyDescent="0.2">
      <c r="A140" s="4">
        <v>2013</v>
      </c>
      <c r="B140" s="4">
        <v>3</v>
      </c>
      <c r="C140" s="57">
        <v>1257.1099999999999</v>
      </c>
      <c r="D140" s="57">
        <v>26.41</v>
      </c>
      <c r="E140" s="57">
        <v>482.37</v>
      </c>
      <c r="F140" s="66">
        <v>83.66</v>
      </c>
      <c r="G140" s="66">
        <v>25.15</v>
      </c>
      <c r="H140" s="70">
        <v>609265.14</v>
      </c>
      <c r="I140" s="55">
        <v>85</v>
      </c>
      <c r="J140" s="55">
        <v>90</v>
      </c>
      <c r="K140" s="57">
        <v>29.55</v>
      </c>
      <c r="L140" s="59">
        <v>372</v>
      </c>
      <c r="M140" s="61">
        <v>1.1185</v>
      </c>
      <c r="N140" s="61">
        <v>1.224</v>
      </c>
      <c r="O140" s="61">
        <v>1.0330999999999999</v>
      </c>
      <c r="P140" s="61">
        <v>1.0911999999999999</v>
      </c>
      <c r="Q140" s="62">
        <v>88860.592999999993</v>
      </c>
      <c r="R140" s="56">
        <v>2.59</v>
      </c>
      <c r="S140" s="94">
        <v>3469.75</v>
      </c>
      <c r="T140" s="93">
        <v>1301.5</v>
      </c>
      <c r="U140" s="93">
        <v>841.16600000000005</v>
      </c>
      <c r="V140" s="64">
        <v>2.9</v>
      </c>
      <c r="W140" s="64">
        <v>0.53</v>
      </c>
      <c r="X140" s="64">
        <v>13.08</v>
      </c>
      <c r="Y140" s="65">
        <v>49848.19</v>
      </c>
      <c r="Z140" s="65">
        <v>6109.97</v>
      </c>
      <c r="AA140" s="71">
        <v>1368.14</v>
      </c>
      <c r="AB140" s="14">
        <v>13</v>
      </c>
      <c r="AC140" s="14">
        <v>0</v>
      </c>
      <c r="AD140" s="14">
        <v>13</v>
      </c>
      <c r="AE140" s="14">
        <v>0</v>
      </c>
      <c r="AF140" s="14">
        <v>5</v>
      </c>
      <c r="AG140" s="14">
        <v>0</v>
      </c>
      <c r="AH140" s="17">
        <v>2246.15</v>
      </c>
      <c r="AI140" s="17">
        <v>0</v>
      </c>
      <c r="AJ140" s="46"/>
      <c r="AK140" s="69">
        <v>610110.63600000006</v>
      </c>
      <c r="AL140" s="69">
        <v>70332.353000000003</v>
      </c>
      <c r="AM140" s="69">
        <v>1368.143</v>
      </c>
      <c r="AN140" s="69">
        <v>735.85900000000004</v>
      </c>
      <c r="AO140" s="69">
        <v>735.31299999999999</v>
      </c>
      <c r="AP140" s="69">
        <v>7755.8530000000001</v>
      </c>
      <c r="AQ140" s="69">
        <v>212.67500000000001</v>
      </c>
      <c r="AR140" s="47"/>
      <c r="AS140" s="54">
        <v>899.33600000000001</v>
      </c>
      <c r="AT140" s="54">
        <v>6447.4179999999997</v>
      </c>
      <c r="AU140" s="69">
        <f t="shared" si="50"/>
        <v>97.075328383071067</v>
      </c>
      <c r="AV140" s="76">
        <v>1931.489</v>
      </c>
      <c r="AW140" s="75">
        <v>94458.437000000005</v>
      </c>
      <c r="AX140" s="75">
        <v>16968.972000000002</v>
      </c>
      <c r="AY140" s="75">
        <v>29746.115000000002</v>
      </c>
      <c r="AZ140" s="45"/>
      <c r="BA140" s="74">
        <f t="shared" si="44"/>
        <v>548694458.9376961</v>
      </c>
      <c r="BB140" s="74">
        <f t="shared" si="45"/>
        <v>453462078.71455401</v>
      </c>
      <c r="BC140" s="74">
        <v>132812.93100000001</v>
      </c>
      <c r="BD140" s="74">
        <f t="shared" si="46"/>
        <v>1421303.5640510002</v>
      </c>
      <c r="BE140" s="74">
        <f t="shared" si="47"/>
        <v>69456516.685781002</v>
      </c>
      <c r="BF140" s="74">
        <f t="shared" si="48"/>
        <v>131608852.39311601</v>
      </c>
      <c r="BG140" s="74">
        <f t="shared" si="49"/>
        <v>6326255.0076250006</v>
      </c>
      <c r="BH140" s="46"/>
      <c r="BI140" s="82">
        <v>4.3099999999999996</v>
      </c>
      <c r="BJ140" s="82">
        <v>4.3099999999999996</v>
      </c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51"/>
      <c r="CC140" s="51"/>
      <c r="CD140" s="51"/>
      <c r="CE140" s="51"/>
      <c r="CF140" s="51"/>
      <c r="CG140" s="51"/>
      <c r="CH140" s="51"/>
      <c r="CI140" s="46"/>
      <c r="CJ140" s="53"/>
      <c r="CK140" s="49"/>
    </row>
    <row r="141" spans="1:89" ht="14.1" customHeight="1" x14ac:dyDescent="0.2">
      <c r="A141" s="4">
        <v>2013</v>
      </c>
      <c r="B141" s="4">
        <v>4</v>
      </c>
      <c r="C141" s="57">
        <v>1258.1099999999999</v>
      </c>
      <c r="D141" s="57">
        <v>26.65</v>
      </c>
      <c r="E141" s="57">
        <v>482.97</v>
      </c>
      <c r="F141" s="66">
        <v>83.74</v>
      </c>
      <c r="G141" s="66">
        <v>25.14</v>
      </c>
      <c r="H141" s="70">
        <v>610110.64</v>
      </c>
      <c r="I141" s="55">
        <v>28</v>
      </c>
      <c r="J141" s="55">
        <v>172</v>
      </c>
      <c r="K141" s="57">
        <v>30.41</v>
      </c>
      <c r="L141" s="59">
        <v>382</v>
      </c>
      <c r="M141" s="61">
        <v>1.1214999999999999</v>
      </c>
      <c r="N141" s="61">
        <v>1.2272000000000001</v>
      </c>
      <c r="O141" s="61">
        <v>1.0345</v>
      </c>
      <c r="P141" s="61">
        <v>1.0939000000000001</v>
      </c>
      <c r="Q141" s="62">
        <v>89096.032099999997</v>
      </c>
      <c r="R141" s="56">
        <v>2.59</v>
      </c>
      <c r="S141" s="94">
        <v>3469.75</v>
      </c>
      <c r="T141" s="93">
        <v>1301.5</v>
      </c>
      <c r="U141" s="93">
        <v>816.51499999999999</v>
      </c>
      <c r="V141" s="64">
        <v>2.9</v>
      </c>
      <c r="W141" s="64">
        <v>0.53</v>
      </c>
      <c r="X141" s="64">
        <v>13.08</v>
      </c>
      <c r="Y141" s="65">
        <v>50021.94</v>
      </c>
      <c r="Z141" s="65">
        <v>6109.19</v>
      </c>
      <c r="AA141" s="71">
        <v>1379.88</v>
      </c>
      <c r="AB141" s="14">
        <v>0</v>
      </c>
      <c r="AC141" s="14">
        <v>11</v>
      </c>
      <c r="AD141" s="14">
        <v>0</v>
      </c>
      <c r="AE141" s="14">
        <v>11</v>
      </c>
      <c r="AF141" s="14">
        <v>0</v>
      </c>
      <c r="AG141" s="14">
        <v>2</v>
      </c>
      <c r="AH141" s="17">
        <v>2243.23</v>
      </c>
      <c r="AI141" s="17">
        <v>0</v>
      </c>
      <c r="AJ141" s="46"/>
      <c r="AK141" s="69">
        <v>609722.01199999999</v>
      </c>
      <c r="AL141" s="69">
        <v>70430.652000000002</v>
      </c>
      <c r="AM141" s="69">
        <v>1379.883</v>
      </c>
      <c r="AN141" s="69">
        <v>736.32</v>
      </c>
      <c r="AO141" s="69">
        <v>735.31299999999999</v>
      </c>
      <c r="AP141" s="69">
        <v>7761.14</v>
      </c>
      <c r="AQ141" s="69">
        <v>212.85599999999999</v>
      </c>
      <c r="AR141" s="47"/>
      <c r="AS141" s="54">
        <v>913.47</v>
      </c>
      <c r="AT141" s="54">
        <v>6804.1869999999999</v>
      </c>
      <c r="AU141" s="69">
        <f t="shared" si="50"/>
        <v>98.070579172292128</v>
      </c>
      <c r="AV141" s="76">
        <v>2030.8789999999999</v>
      </c>
      <c r="AW141" s="75">
        <v>96747.1</v>
      </c>
      <c r="AX141" s="75">
        <v>17889.233</v>
      </c>
      <c r="AY141" s="75">
        <v>29947.199000000001</v>
      </c>
      <c r="AZ141" s="45"/>
      <c r="BA141" s="74">
        <f t="shared" si="44"/>
        <v>556962766.30164003</v>
      </c>
      <c r="BB141" s="74">
        <f t="shared" si="45"/>
        <v>479223326.73992401</v>
      </c>
      <c r="BC141" s="74">
        <v>135325.92499999999</v>
      </c>
      <c r="BD141" s="74">
        <f t="shared" si="46"/>
        <v>1495376.82528</v>
      </c>
      <c r="BE141" s="74">
        <f t="shared" si="47"/>
        <v>71139400.342299998</v>
      </c>
      <c r="BF141" s="74">
        <f t="shared" si="48"/>
        <v>138840841.80562001</v>
      </c>
      <c r="BG141" s="74">
        <f t="shared" si="49"/>
        <v>6374440.990344</v>
      </c>
      <c r="BH141" s="46"/>
      <c r="BI141" s="82">
        <v>4.3890000000000002</v>
      </c>
      <c r="BJ141" s="82">
        <v>4.3890000000000002</v>
      </c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51"/>
      <c r="CC141" s="51"/>
      <c r="CD141" s="51"/>
      <c r="CE141" s="51"/>
      <c r="CF141" s="51"/>
      <c r="CG141" s="51"/>
      <c r="CH141" s="51"/>
      <c r="CI141" s="46"/>
      <c r="CJ141" s="53"/>
      <c r="CK141" s="49"/>
    </row>
    <row r="142" spans="1:89" ht="14.1" customHeight="1" x14ac:dyDescent="0.2">
      <c r="A142" s="4">
        <v>2013</v>
      </c>
      <c r="B142" s="4">
        <v>5</v>
      </c>
      <c r="C142" s="57">
        <v>1259.53</v>
      </c>
      <c r="D142" s="57">
        <v>26.88</v>
      </c>
      <c r="E142" s="57">
        <v>483.6</v>
      </c>
      <c r="F142" s="66">
        <v>83.83</v>
      </c>
      <c r="G142" s="66">
        <v>25.13</v>
      </c>
      <c r="H142" s="70">
        <v>609722.01</v>
      </c>
      <c r="I142" s="55">
        <v>0</v>
      </c>
      <c r="J142" s="55">
        <v>310</v>
      </c>
      <c r="K142" s="57">
        <v>29.98</v>
      </c>
      <c r="L142" s="59">
        <v>425</v>
      </c>
      <c r="M142" s="61">
        <v>1.1249</v>
      </c>
      <c r="N142" s="61">
        <v>1.2305999999999999</v>
      </c>
      <c r="O142" s="61">
        <v>1.0359</v>
      </c>
      <c r="P142" s="61">
        <v>1.0971</v>
      </c>
      <c r="Q142" s="62">
        <v>89386.193599999999</v>
      </c>
      <c r="R142" s="56">
        <v>2.59</v>
      </c>
      <c r="S142" s="94">
        <v>3469.75</v>
      </c>
      <c r="T142" s="93">
        <v>1301.5</v>
      </c>
      <c r="U142" s="93">
        <v>799.97400000000005</v>
      </c>
      <c r="V142" s="64">
        <v>2.9</v>
      </c>
      <c r="W142" s="64">
        <v>0.53</v>
      </c>
      <c r="X142" s="64">
        <v>13.08</v>
      </c>
      <c r="Y142" s="65">
        <v>50200.01</v>
      </c>
      <c r="Z142" s="65">
        <v>6107.92</v>
      </c>
      <c r="AA142" s="71">
        <v>1391.28</v>
      </c>
      <c r="AB142" s="14">
        <v>0</v>
      </c>
      <c r="AC142" s="14">
        <v>16</v>
      </c>
      <c r="AD142" s="14">
        <v>0</v>
      </c>
      <c r="AE142" s="14">
        <v>16</v>
      </c>
      <c r="AF142" s="14">
        <v>0</v>
      </c>
      <c r="AG142" s="14">
        <v>9</v>
      </c>
      <c r="AH142" s="17">
        <v>2242.2600000000002</v>
      </c>
      <c r="AI142" s="17">
        <v>2242.2600000000002</v>
      </c>
      <c r="AJ142" s="46"/>
      <c r="AK142" s="69">
        <v>609560.04299999995</v>
      </c>
      <c r="AL142" s="69">
        <v>70380.629000000001</v>
      </c>
      <c r="AM142" s="69">
        <v>1391.2760000000001</v>
      </c>
      <c r="AN142" s="69">
        <v>736.803</v>
      </c>
      <c r="AO142" s="69">
        <v>735.31299999999999</v>
      </c>
      <c r="AP142" s="69">
        <v>7768.5860000000002</v>
      </c>
      <c r="AQ142" s="69">
        <v>213.03899999999999</v>
      </c>
      <c r="AR142" s="47"/>
      <c r="AS142" s="54">
        <v>1071.3910000000001</v>
      </c>
      <c r="AT142" s="54">
        <v>7260.2340000000004</v>
      </c>
      <c r="AU142" s="69">
        <f t="shared" si="50"/>
        <v>111.45009329565089</v>
      </c>
      <c r="AV142" s="76">
        <v>2246.634</v>
      </c>
      <c r="AW142" s="75">
        <v>99746.596000000005</v>
      </c>
      <c r="AX142" s="75">
        <v>18671.003000000001</v>
      </c>
      <c r="AY142" s="75">
        <v>29758.741999999998</v>
      </c>
      <c r="AZ142" s="45"/>
      <c r="BA142" s="74">
        <f t="shared" si="44"/>
        <v>653077144.02981293</v>
      </c>
      <c r="BB142" s="74">
        <f t="shared" si="45"/>
        <v>510979835.60718602</v>
      </c>
      <c r="BC142" s="74">
        <v>155057.84</v>
      </c>
      <c r="BD142" s="74">
        <f t="shared" si="46"/>
        <v>1655326.6711019999</v>
      </c>
      <c r="BE142" s="74">
        <f t="shared" si="47"/>
        <v>73344968.744548008</v>
      </c>
      <c r="BF142" s="74">
        <f t="shared" si="48"/>
        <v>145047292.511758</v>
      </c>
      <c r="BG142" s="74">
        <f t="shared" si="49"/>
        <v>6339772.6369379992</v>
      </c>
      <c r="BH142" s="46"/>
      <c r="BI142" s="82">
        <v>4.9429999999999996</v>
      </c>
      <c r="BJ142" s="82">
        <v>4.9429999999999996</v>
      </c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51"/>
      <c r="CC142" s="51"/>
      <c r="CD142" s="51"/>
      <c r="CE142" s="51"/>
      <c r="CF142" s="51"/>
      <c r="CG142" s="51"/>
      <c r="CH142" s="51"/>
      <c r="CI142" s="46"/>
      <c r="CJ142" s="53"/>
      <c r="CK142" s="49"/>
    </row>
    <row r="143" spans="1:89" ht="14.1" customHeight="1" x14ac:dyDescent="0.2">
      <c r="A143" s="4">
        <v>2013</v>
      </c>
      <c r="B143" s="4">
        <v>6</v>
      </c>
      <c r="C143" s="57">
        <v>1260.94</v>
      </c>
      <c r="D143" s="57">
        <v>27.1</v>
      </c>
      <c r="E143" s="57">
        <v>484.26</v>
      </c>
      <c r="F143" s="66">
        <v>83.93</v>
      </c>
      <c r="G143" s="66">
        <v>25.12</v>
      </c>
      <c r="H143" s="70">
        <v>609560.04</v>
      </c>
      <c r="I143" s="55">
        <v>0</v>
      </c>
      <c r="J143" s="55">
        <v>479</v>
      </c>
      <c r="K143" s="57">
        <v>30.75</v>
      </c>
      <c r="L143" s="59">
        <v>418</v>
      </c>
      <c r="M143" s="61">
        <v>1.1272</v>
      </c>
      <c r="N143" s="61">
        <v>1.2329000000000001</v>
      </c>
      <c r="O143" s="61">
        <v>1.0368999999999999</v>
      </c>
      <c r="P143" s="61">
        <v>1.0998000000000001</v>
      </c>
      <c r="Q143" s="62">
        <v>89675.938800000004</v>
      </c>
      <c r="R143" s="56">
        <v>2.59</v>
      </c>
      <c r="S143" s="94">
        <v>3469.75</v>
      </c>
      <c r="T143" s="93">
        <v>1301.5</v>
      </c>
      <c r="U143" s="93">
        <v>783.125</v>
      </c>
      <c r="V143" s="64">
        <v>2.9</v>
      </c>
      <c r="W143" s="64">
        <v>0.53</v>
      </c>
      <c r="X143" s="64">
        <v>13.08</v>
      </c>
      <c r="Y143" s="65">
        <v>50381.93</v>
      </c>
      <c r="Z143" s="65">
        <v>6106.37</v>
      </c>
      <c r="AA143" s="71">
        <v>1402.08</v>
      </c>
      <c r="AB143" s="14">
        <v>0</v>
      </c>
      <c r="AC143" s="14">
        <v>19</v>
      </c>
      <c r="AD143" s="14">
        <v>0</v>
      </c>
      <c r="AE143" s="14">
        <v>19</v>
      </c>
      <c r="AF143" s="14">
        <v>0</v>
      </c>
      <c r="AG143" s="14">
        <v>10</v>
      </c>
      <c r="AH143" s="17">
        <v>2240.02</v>
      </c>
      <c r="AI143" s="17">
        <v>2240.02</v>
      </c>
      <c r="AJ143" s="46"/>
      <c r="AK143" s="69">
        <v>609835.71299999999</v>
      </c>
      <c r="AL143" s="69">
        <v>70460.737999999998</v>
      </c>
      <c r="AM143" s="69">
        <v>1402.075</v>
      </c>
      <c r="AN143" s="69">
        <v>737.31600000000003</v>
      </c>
      <c r="AO143" s="69">
        <v>735.31299999999999</v>
      </c>
      <c r="AP143" s="69">
        <v>7776.0320000000002</v>
      </c>
      <c r="AQ143" s="69">
        <v>213.24799999999999</v>
      </c>
      <c r="AR143" s="47"/>
      <c r="AS143" s="54">
        <v>1372.806</v>
      </c>
      <c r="AT143" s="54">
        <v>8024.683</v>
      </c>
      <c r="AU143" s="69">
        <f t="shared" si="50"/>
        <v>134.027442183906</v>
      </c>
      <c r="AV143" s="76">
        <v>2537.9540000000002</v>
      </c>
      <c r="AW143" s="75">
        <v>104051.111</v>
      </c>
      <c r="AX143" s="75">
        <v>20471.611000000001</v>
      </c>
      <c r="AY143" s="75">
        <v>29987.698</v>
      </c>
      <c r="AZ143" s="45"/>
      <c r="BA143" s="74">
        <f t="shared" si="44"/>
        <v>837186125.820678</v>
      </c>
      <c r="BB143" s="74">
        <f t="shared" si="45"/>
        <v>565425086.39605403</v>
      </c>
      <c r="BC143" s="74">
        <v>187916.52600000001</v>
      </c>
      <c r="BD143" s="74">
        <f t="shared" si="46"/>
        <v>1871274.0914640003</v>
      </c>
      <c r="BE143" s="74">
        <f t="shared" si="47"/>
        <v>76510134.582743004</v>
      </c>
      <c r="BF143" s="74">
        <f t="shared" si="48"/>
        <v>159187902.227552</v>
      </c>
      <c r="BG143" s="74">
        <f t="shared" si="49"/>
        <v>6394816.6231039995</v>
      </c>
      <c r="BH143" s="46"/>
      <c r="BI143" s="82">
        <v>5.3120000000000003</v>
      </c>
      <c r="BJ143" s="82">
        <v>5.3120000000000003</v>
      </c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51"/>
      <c r="CC143" s="51"/>
      <c r="CD143" s="51"/>
      <c r="CE143" s="51"/>
      <c r="CF143" s="51"/>
      <c r="CG143" s="51"/>
      <c r="CH143" s="51"/>
      <c r="CI143" s="46"/>
      <c r="CJ143" s="53"/>
      <c r="CK143" s="49"/>
    </row>
    <row r="144" spans="1:89" ht="14.1" customHeight="1" x14ac:dyDescent="0.2">
      <c r="A144" s="4">
        <v>2013</v>
      </c>
      <c r="B144" s="4">
        <v>7</v>
      </c>
      <c r="C144" s="57">
        <v>1262.3599999999999</v>
      </c>
      <c r="D144" s="57">
        <v>27.3</v>
      </c>
      <c r="E144" s="57">
        <v>484.98</v>
      </c>
      <c r="F144" s="66">
        <v>84.04</v>
      </c>
      <c r="G144" s="66">
        <v>25.1</v>
      </c>
      <c r="H144" s="70">
        <v>609835.71</v>
      </c>
      <c r="I144" s="55">
        <v>0</v>
      </c>
      <c r="J144" s="55">
        <v>545</v>
      </c>
      <c r="K144" s="57">
        <v>30.65</v>
      </c>
      <c r="L144" s="59">
        <v>429</v>
      </c>
      <c r="M144" s="61">
        <v>1.1291</v>
      </c>
      <c r="N144" s="61">
        <v>1.2356</v>
      </c>
      <c r="O144" s="61">
        <v>1.0381</v>
      </c>
      <c r="P144" s="61">
        <v>1.1015999999999999</v>
      </c>
      <c r="Q144" s="62">
        <v>89966.615900000004</v>
      </c>
      <c r="R144" s="56">
        <v>2.59</v>
      </c>
      <c r="S144" s="94">
        <v>3469.75</v>
      </c>
      <c r="T144" s="93">
        <v>1301.5</v>
      </c>
      <c r="U144" s="93">
        <v>753.053</v>
      </c>
      <c r="V144" s="64">
        <v>2.9</v>
      </c>
      <c r="W144" s="64">
        <v>0.53</v>
      </c>
      <c r="X144" s="64">
        <v>13.08</v>
      </c>
      <c r="Y144" s="65">
        <v>50567.34</v>
      </c>
      <c r="Z144" s="65">
        <v>6104.75</v>
      </c>
      <c r="AA144" s="71">
        <v>1411.93</v>
      </c>
      <c r="AB144" s="14">
        <v>0</v>
      </c>
      <c r="AC144" s="14">
        <v>20</v>
      </c>
      <c r="AD144" s="14">
        <v>0</v>
      </c>
      <c r="AE144" s="14">
        <v>20</v>
      </c>
      <c r="AF144" s="14">
        <v>0</v>
      </c>
      <c r="AG144" s="14">
        <v>12</v>
      </c>
      <c r="AH144" s="17">
        <v>2241.27</v>
      </c>
      <c r="AI144" s="17">
        <v>2241.27</v>
      </c>
      <c r="AJ144" s="46"/>
      <c r="AK144" s="69">
        <v>610180.58900000004</v>
      </c>
      <c r="AL144" s="69">
        <v>70523.883000000002</v>
      </c>
      <c r="AM144" s="69">
        <v>1411.933</v>
      </c>
      <c r="AN144" s="69">
        <v>737.86699999999996</v>
      </c>
      <c r="AO144" s="69">
        <v>735.31299999999999</v>
      </c>
      <c r="AP144" s="69">
        <v>7783.4780000000001</v>
      </c>
      <c r="AQ144" s="69">
        <v>213.45599999999999</v>
      </c>
      <c r="AR144" s="47"/>
      <c r="AS144" s="54">
        <v>1464.277</v>
      </c>
      <c r="AT144" s="54">
        <v>8274.09</v>
      </c>
      <c r="AU144" s="69">
        <f t="shared" si="50"/>
        <v>142.30490044499277</v>
      </c>
      <c r="AV144" s="76">
        <v>2651.5720000000001</v>
      </c>
      <c r="AW144" s="75">
        <v>105502.351</v>
      </c>
      <c r="AX144" s="75">
        <v>19663.413</v>
      </c>
      <c r="AY144" s="75">
        <v>29966.69</v>
      </c>
      <c r="AZ144" s="45"/>
      <c r="BA144" s="74">
        <f t="shared" si="44"/>
        <v>893473402.31915307</v>
      </c>
      <c r="BB144" s="74">
        <f t="shared" si="45"/>
        <v>583520955.09147</v>
      </c>
      <c r="BC144" s="74">
        <v>200924.98499999999</v>
      </c>
      <c r="BD144" s="74">
        <f t="shared" si="46"/>
        <v>1956507.4769240001</v>
      </c>
      <c r="BE144" s="74">
        <f t="shared" si="47"/>
        <v>77577250.220863</v>
      </c>
      <c r="BF144" s="74">
        <f t="shared" si="48"/>
        <v>153049742.49041399</v>
      </c>
      <c r="BG144" s="74">
        <f t="shared" si="49"/>
        <v>6396569.7806399995</v>
      </c>
      <c r="BH144" s="46"/>
      <c r="BI144" s="82">
        <v>5.4450000000000003</v>
      </c>
      <c r="BJ144" s="82">
        <v>5.4450000000000003</v>
      </c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51"/>
      <c r="CC144" s="51"/>
      <c r="CD144" s="51"/>
      <c r="CE144" s="51"/>
      <c r="CF144" s="51"/>
      <c r="CG144" s="51"/>
      <c r="CH144" s="51"/>
      <c r="CI144" s="46"/>
      <c r="CJ144" s="53"/>
      <c r="CK144" s="49"/>
    </row>
    <row r="145" spans="1:89" ht="14.1" customHeight="1" x14ac:dyDescent="0.2">
      <c r="A145" s="4">
        <v>2013</v>
      </c>
      <c r="B145" s="4">
        <v>8</v>
      </c>
      <c r="C145" s="57">
        <v>1263.77</v>
      </c>
      <c r="D145" s="57">
        <v>27.48</v>
      </c>
      <c r="E145" s="57">
        <v>485.76</v>
      </c>
      <c r="F145" s="66">
        <v>84.16</v>
      </c>
      <c r="G145" s="66">
        <v>25.09</v>
      </c>
      <c r="H145" s="70">
        <v>610180.59</v>
      </c>
      <c r="I145" s="55">
        <v>0</v>
      </c>
      <c r="J145" s="55">
        <v>545</v>
      </c>
      <c r="K145" s="57">
        <v>29.9</v>
      </c>
      <c r="L145" s="59">
        <v>407</v>
      </c>
      <c r="M145" s="61">
        <v>1.1311</v>
      </c>
      <c r="N145" s="61">
        <v>1.2383999999999999</v>
      </c>
      <c r="O145" s="61">
        <v>1.0392999999999999</v>
      </c>
      <c r="P145" s="61">
        <v>1.1034999999999999</v>
      </c>
      <c r="Q145" s="62">
        <v>90284.130699999994</v>
      </c>
      <c r="R145" s="56">
        <v>2.59</v>
      </c>
      <c r="S145" s="94">
        <v>3469.75</v>
      </c>
      <c r="T145" s="93">
        <v>1301.5</v>
      </c>
      <c r="U145" s="93">
        <v>747.24099999999999</v>
      </c>
      <c r="V145" s="64">
        <v>2.9</v>
      </c>
      <c r="W145" s="64">
        <v>0.53</v>
      </c>
      <c r="X145" s="64">
        <v>13.08</v>
      </c>
      <c r="Y145" s="65">
        <v>50758.92</v>
      </c>
      <c r="Z145" s="65">
        <v>6103.16</v>
      </c>
      <c r="AA145" s="71">
        <v>1420.9</v>
      </c>
      <c r="AB145" s="14">
        <v>0</v>
      </c>
      <c r="AC145" s="14">
        <v>20</v>
      </c>
      <c r="AD145" s="14">
        <v>0</v>
      </c>
      <c r="AE145" s="14">
        <v>20</v>
      </c>
      <c r="AF145" s="14">
        <v>0</v>
      </c>
      <c r="AG145" s="14">
        <v>12</v>
      </c>
      <c r="AH145" s="17">
        <v>2240.8200000000002</v>
      </c>
      <c r="AI145" s="17">
        <v>2240.8200000000002</v>
      </c>
      <c r="AJ145" s="46"/>
      <c r="AK145" s="69">
        <v>610588.01599999995</v>
      </c>
      <c r="AL145" s="69">
        <v>70577.921000000002</v>
      </c>
      <c r="AM145" s="69">
        <v>1420.8989999999999</v>
      </c>
      <c r="AN145" s="69">
        <v>738.47199999999998</v>
      </c>
      <c r="AO145" s="69">
        <v>735.31299999999999</v>
      </c>
      <c r="AP145" s="69">
        <v>7790.924</v>
      </c>
      <c r="AQ145" s="69">
        <v>213.68899999999999</v>
      </c>
      <c r="AR145" s="47"/>
      <c r="AS145" s="54">
        <v>1446.059</v>
      </c>
      <c r="AT145" s="54">
        <v>8181.7139999999999</v>
      </c>
      <c r="AU145" s="69">
        <f t="shared" si="50"/>
        <v>141.57650051129602</v>
      </c>
      <c r="AV145" s="76">
        <v>2651.125</v>
      </c>
      <c r="AW145" s="75">
        <v>105089.15399999999</v>
      </c>
      <c r="AX145" s="75">
        <v>19843.564999999999</v>
      </c>
      <c r="AY145" s="75">
        <v>29907.423999999999</v>
      </c>
      <c r="AZ145" s="45"/>
      <c r="BA145" s="74">
        <f t="shared" si="44"/>
        <v>882946295.82894385</v>
      </c>
      <c r="BB145" s="74">
        <f t="shared" si="45"/>
        <v>577448364.33659399</v>
      </c>
      <c r="BC145" s="74">
        <v>201165.908</v>
      </c>
      <c r="BD145" s="74">
        <f t="shared" si="46"/>
        <v>1957781.581</v>
      </c>
      <c r="BE145" s="74">
        <f t="shared" si="47"/>
        <v>77273421.095201999</v>
      </c>
      <c r="BF145" s="74">
        <f t="shared" si="48"/>
        <v>154599706.80405998</v>
      </c>
      <c r="BG145" s="74">
        <f t="shared" si="49"/>
        <v>6390887.5271359999</v>
      </c>
      <c r="BH145" s="46"/>
      <c r="BI145" s="82">
        <v>5.5510000000000002</v>
      </c>
      <c r="BJ145" s="82">
        <v>5.5510000000000002</v>
      </c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51"/>
      <c r="CC145" s="51"/>
      <c r="CD145" s="51"/>
      <c r="CE145" s="51"/>
      <c r="CF145" s="51"/>
      <c r="CG145" s="51"/>
      <c r="CH145" s="51"/>
      <c r="CI145" s="46"/>
      <c r="CJ145" s="53"/>
      <c r="CK145" s="49"/>
    </row>
    <row r="146" spans="1:89" ht="14.1" customHeight="1" x14ac:dyDescent="0.2">
      <c r="A146" s="4">
        <v>2013</v>
      </c>
      <c r="B146" s="4">
        <v>9</v>
      </c>
      <c r="C146" s="57">
        <v>1265.19</v>
      </c>
      <c r="D146" s="57">
        <v>27.64</v>
      </c>
      <c r="E146" s="57">
        <v>486.59</v>
      </c>
      <c r="F146" s="66">
        <v>84.29</v>
      </c>
      <c r="G146" s="66">
        <v>25.07</v>
      </c>
      <c r="H146" s="70">
        <v>610588.02</v>
      </c>
      <c r="I146" s="55">
        <v>0</v>
      </c>
      <c r="J146" s="55">
        <v>549</v>
      </c>
      <c r="K146" s="57">
        <v>30.81</v>
      </c>
      <c r="L146" s="59">
        <v>366</v>
      </c>
      <c r="M146" s="61">
        <v>1.133</v>
      </c>
      <c r="N146" s="61">
        <v>1.2411000000000001</v>
      </c>
      <c r="O146" s="61">
        <v>1.0405</v>
      </c>
      <c r="P146" s="61">
        <v>1.1053999999999999</v>
      </c>
      <c r="Q146" s="62">
        <v>90625.370899999994</v>
      </c>
      <c r="R146" s="56">
        <v>2.59</v>
      </c>
      <c r="S146" s="94">
        <v>3469.75</v>
      </c>
      <c r="T146" s="93">
        <v>1301.5</v>
      </c>
      <c r="U146" s="93">
        <v>768.81200000000001</v>
      </c>
      <c r="V146" s="64">
        <v>2.9</v>
      </c>
      <c r="W146" s="64">
        <v>0.53</v>
      </c>
      <c r="X146" s="64">
        <v>13.08</v>
      </c>
      <c r="Y146" s="65">
        <v>50950.1</v>
      </c>
      <c r="Z146" s="65">
        <v>6101.69</v>
      </c>
      <c r="AA146" s="71">
        <v>1428.82</v>
      </c>
      <c r="AB146" s="14">
        <v>0</v>
      </c>
      <c r="AC146" s="14">
        <v>18</v>
      </c>
      <c r="AD146" s="14">
        <v>0</v>
      </c>
      <c r="AE146" s="14">
        <v>18</v>
      </c>
      <c r="AF146" s="14">
        <v>0</v>
      </c>
      <c r="AG146" s="14">
        <v>10</v>
      </c>
      <c r="AH146" s="17">
        <v>2240.48</v>
      </c>
      <c r="AI146" s="17">
        <v>0</v>
      </c>
      <c r="AJ146" s="46"/>
      <c r="AK146" s="69">
        <v>611247.64399999997</v>
      </c>
      <c r="AL146" s="69">
        <v>70728.858999999997</v>
      </c>
      <c r="AM146" s="69">
        <v>1428.8240000000001</v>
      </c>
      <c r="AN146" s="69">
        <v>739.10799999999995</v>
      </c>
      <c r="AO146" s="69">
        <v>735.31299999999999</v>
      </c>
      <c r="AP146" s="69">
        <v>7798.3710000000001</v>
      </c>
      <c r="AQ146" s="69">
        <v>213.93199999999999</v>
      </c>
      <c r="AR146" s="47"/>
      <c r="AS146" s="54">
        <v>1489.067</v>
      </c>
      <c r="AT146" s="54">
        <v>8312.5789999999997</v>
      </c>
      <c r="AU146" s="69">
        <f t="shared" si="50"/>
        <v>141.85935426616572</v>
      </c>
      <c r="AV146" s="76">
        <v>2659.1750000000002</v>
      </c>
      <c r="AW146" s="75">
        <v>105548.246</v>
      </c>
      <c r="AX146" s="75">
        <v>21788.58</v>
      </c>
      <c r="AY146" s="75">
        <v>30267.471000000001</v>
      </c>
      <c r="AZ146" s="45"/>
      <c r="BA146" s="74">
        <f t="shared" si="44"/>
        <v>910188695.50814795</v>
      </c>
      <c r="BB146" s="74">
        <f t="shared" si="45"/>
        <v>587939228.01736093</v>
      </c>
      <c r="BC146" s="74">
        <v>202692.05</v>
      </c>
      <c r="BD146" s="74">
        <f t="shared" si="46"/>
        <v>1965417.5159</v>
      </c>
      <c r="BE146" s="74">
        <f t="shared" si="47"/>
        <v>77610997.410998002</v>
      </c>
      <c r="BF146" s="74">
        <f t="shared" si="48"/>
        <v>169915430.40318</v>
      </c>
      <c r="BG146" s="74">
        <f t="shared" si="49"/>
        <v>6475180.6059719995</v>
      </c>
      <c r="BH146" s="46"/>
      <c r="BI146" s="82">
        <v>5.2779999999999996</v>
      </c>
      <c r="BJ146" s="82">
        <v>5.2779999999999996</v>
      </c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51"/>
      <c r="CC146" s="51"/>
      <c r="CD146" s="51"/>
      <c r="CE146" s="51"/>
      <c r="CF146" s="51"/>
      <c r="CG146" s="51"/>
      <c r="CH146" s="51"/>
      <c r="CI146" s="46"/>
      <c r="CJ146" s="53"/>
      <c r="CK146" s="49"/>
    </row>
    <row r="147" spans="1:89" ht="14.1" customHeight="1" x14ac:dyDescent="0.2">
      <c r="A147" s="4">
        <v>2013</v>
      </c>
      <c r="B147" s="4">
        <v>10</v>
      </c>
      <c r="C147" s="57">
        <v>1266.6099999999999</v>
      </c>
      <c r="D147" s="57">
        <v>27.78</v>
      </c>
      <c r="E147" s="57">
        <v>487.46</v>
      </c>
      <c r="F147" s="66">
        <v>84.43</v>
      </c>
      <c r="G147" s="66">
        <v>25.05</v>
      </c>
      <c r="H147" s="70">
        <v>611247.64</v>
      </c>
      <c r="I147" s="55">
        <v>0</v>
      </c>
      <c r="J147" s="55">
        <v>444</v>
      </c>
      <c r="K147" s="57">
        <v>29.7</v>
      </c>
      <c r="L147" s="59">
        <v>356</v>
      </c>
      <c r="M147" s="61">
        <v>1.1348</v>
      </c>
      <c r="N147" s="61">
        <v>1.2437</v>
      </c>
      <c r="O147" s="61">
        <v>1.0416000000000001</v>
      </c>
      <c r="P147" s="61">
        <v>1.1072</v>
      </c>
      <c r="Q147" s="62">
        <v>90955.847500000003</v>
      </c>
      <c r="R147" s="56">
        <v>2.59</v>
      </c>
      <c r="S147" s="94">
        <v>3469.75</v>
      </c>
      <c r="T147" s="93">
        <v>1301.5</v>
      </c>
      <c r="U147" s="93">
        <v>796.375</v>
      </c>
      <c r="V147" s="64">
        <v>2.9</v>
      </c>
      <c r="W147" s="64">
        <v>0.53</v>
      </c>
      <c r="X147" s="64">
        <v>13.08</v>
      </c>
      <c r="Y147" s="65">
        <v>51143.55</v>
      </c>
      <c r="Z147" s="65">
        <v>6100.34</v>
      </c>
      <c r="AA147" s="71">
        <v>1435.96</v>
      </c>
      <c r="AB147" s="14">
        <v>0</v>
      </c>
      <c r="AC147" s="14">
        <v>15</v>
      </c>
      <c r="AD147" s="14">
        <v>0</v>
      </c>
      <c r="AE147" s="14">
        <v>15</v>
      </c>
      <c r="AF147" s="14">
        <v>0</v>
      </c>
      <c r="AG147" s="14">
        <v>6</v>
      </c>
      <c r="AH147" s="17">
        <v>2240.16</v>
      </c>
      <c r="AI147" s="17">
        <v>0</v>
      </c>
      <c r="AJ147" s="46"/>
      <c r="AK147" s="69">
        <v>612032.47699999996</v>
      </c>
      <c r="AL147" s="69">
        <v>70728.591</v>
      </c>
      <c r="AM147" s="69">
        <v>1435.9570000000001</v>
      </c>
      <c r="AN147" s="69">
        <v>739.78300000000002</v>
      </c>
      <c r="AO147" s="69">
        <v>735.31299999999999</v>
      </c>
      <c r="AP147" s="69">
        <v>7805.817</v>
      </c>
      <c r="AQ147" s="69">
        <v>214.172</v>
      </c>
      <c r="AR147" s="47"/>
      <c r="AS147" s="54">
        <v>1228.616</v>
      </c>
      <c r="AT147" s="54">
        <v>7763.3590000000004</v>
      </c>
      <c r="AU147" s="69">
        <f t="shared" si="50"/>
        <v>127.33258098954217</v>
      </c>
      <c r="AV147" s="76">
        <v>2478.0889999999999</v>
      </c>
      <c r="AW147" s="75">
        <v>102486.47199999999</v>
      </c>
      <c r="AX147" s="75">
        <v>19572.578000000001</v>
      </c>
      <c r="AY147" s="75">
        <v>30088.666000000001</v>
      </c>
      <c r="AZ147" s="45"/>
      <c r="BA147" s="74">
        <f t="shared" si="44"/>
        <v>751952893.76183188</v>
      </c>
      <c r="BB147" s="74">
        <f t="shared" si="45"/>
        <v>549091443.49716902</v>
      </c>
      <c r="BC147" s="74">
        <v>182844.111</v>
      </c>
      <c r="BD147" s="74">
        <f t="shared" si="46"/>
        <v>1833248.1146869999</v>
      </c>
      <c r="BE147" s="74">
        <f t="shared" si="47"/>
        <v>75359635.185736001</v>
      </c>
      <c r="BF147" s="74">
        <f t="shared" si="48"/>
        <v>152779962.08622602</v>
      </c>
      <c r="BG147" s="74">
        <f t="shared" si="49"/>
        <v>6444149.7745519998</v>
      </c>
      <c r="BH147" s="46"/>
      <c r="BI147" s="82">
        <v>4.8129999999999997</v>
      </c>
      <c r="BJ147" s="82">
        <v>4.8129999999999997</v>
      </c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51"/>
      <c r="CC147" s="51"/>
      <c r="CD147" s="51"/>
      <c r="CE147" s="51"/>
      <c r="CF147" s="51"/>
      <c r="CG147" s="51"/>
      <c r="CH147" s="51"/>
      <c r="CI147" s="46"/>
      <c r="CJ147" s="53"/>
      <c r="CK147" s="49"/>
    </row>
    <row r="148" spans="1:89" ht="14.1" customHeight="1" x14ac:dyDescent="0.2">
      <c r="A148" s="4">
        <v>2013</v>
      </c>
      <c r="B148" s="4">
        <v>11</v>
      </c>
      <c r="C148" s="57">
        <v>1268.02</v>
      </c>
      <c r="D148" s="57">
        <v>27.91</v>
      </c>
      <c r="E148" s="57">
        <v>488.39</v>
      </c>
      <c r="F148" s="66">
        <v>84.57</v>
      </c>
      <c r="G148" s="66">
        <v>25.03</v>
      </c>
      <c r="H148" s="70">
        <v>612032.48</v>
      </c>
      <c r="I148" s="55">
        <v>12</v>
      </c>
      <c r="J148" s="55">
        <v>262</v>
      </c>
      <c r="K148" s="57">
        <v>29.6</v>
      </c>
      <c r="L148" s="59">
        <v>324</v>
      </c>
      <c r="M148" s="61">
        <v>1.1367</v>
      </c>
      <c r="N148" s="61">
        <v>1.2463</v>
      </c>
      <c r="O148" s="61">
        <v>1.0426</v>
      </c>
      <c r="P148" s="61">
        <v>1.1089</v>
      </c>
      <c r="Q148" s="62">
        <v>91221.747700000007</v>
      </c>
      <c r="R148" s="56">
        <v>2.59</v>
      </c>
      <c r="S148" s="94">
        <v>3469.75</v>
      </c>
      <c r="T148" s="93">
        <v>1301.5</v>
      </c>
      <c r="U148" s="93">
        <v>823.21100000000001</v>
      </c>
      <c r="V148" s="64">
        <v>2.9</v>
      </c>
      <c r="W148" s="64">
        <v>0.53</v>
      </c>
      <c r="X148" s="64">
        <v>13.08</v>
      </c>
      <c r="Y148" s="65">
        <v>51338.86</v>
      </c>
      <c r="Z148" s="65">
        <v>6099.14</v>
      </c>
      <c r="AA148" s="71">
        <v>1442.4</v>
      </c>
      <c r="AB148" s="14">
        <v>11</v>
      </c>
      <c r="AC148" s="14">
        <v>0</v>
      </c>
      <c r="AD148" s="14">
        <v>11</v>
      </c>
      <c r="AE148" s="14">
        <v>0</v>
      </c>
      <c r="AF148" s="14">
        <v>5</v>
      </c>
      <c r="AG148" s="14">
        <v>0</v>
      </c>
      <c r="AH148" s="17">
        <v>2239.88</v>
      </c>
      <c r="AI148" s="17">
        <v>0</v>
      </c>
      <c r="AJ148" s="46"/>
      <c r="AK148" s="69">
        <v>613348.70900000003</v>
      </c>
      <c r="AL148" s="69">
        <v>70834.508000000002</v>
      </c>
      <c r="AM148" s="69">
        <v>1442.3969999999999</v>
      </c>
      <c r="AN148" s="69">
        <v>740.495</v>
      </c>
      <c r="AO148" s="69">
        <v>735.31299999999999</v>
      </c>
      <c r="AP148" s="69">
        <v>7813.2629999999999</v>
      </c>
      <c r="AQ148" s="69">
        <v>214.435</v>
      </c>
      <c r="AR148" s="47"/>
      <c r="AS148" s="54">
        <v>966.48</v>
      </c>
      <c r="AT148" s="54">
        <v>7049.43</v>
      </c>
      <c r="AU148" s="69">
        <f t="shared" si="50"/>
        <v>105.17417742826699</v>
      </c>
      <c r="AV148" s="76">
        <v>2174.3200000000002</v>
      </c>
      <c r="AW148" s="75">
        <v>98076.430999999997</v>
      </c>
      <c r="AX148" s="75">
        <v>18061.258000000002</v>
      </c>
      <c r="AY148" s="75">
        <v>30195.621999999999</v>
      </c>
      <c r="AZ148" s="45"/>
      <c r="BA148" s="74">
        <f t="shared" si="44"/>
        <v>592789260.27432001</v>
      </c>
      <c r="BB148" s="74">
        <f t="shared" si="45"/>
        <v>499342905.73044002</v>
      </c>
      <c r="BC148" s="74">
        <v>151702.91800000001</v>
      </c>
      <c r="BD148" s="74">
        <f t="shared" si="46"/>
        <v>1610073.0884000002</v>
      </c>
      <c r="BE148" s="74">
        <f t="shared" si="47"/>
        <v>72116874.707902998</v>
      </c>
      <c r="BF148" s="74">
        <f t="shared" si="48"/>
        <v>141117358.86485401</v>
      </c>
      <c r="BG148" s="74">
        <f t="shared" si="49"/>
        <v>6474998.2035699999</v>
      </c>
      <c r="BH148" s="46"/>
      <c r="BI148" s="82">
        <v>4.0910000000000002</v>
      </c>
      <c r="BJ148" s="82">
        <v>4.0910000000000002</v>
      </c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51"/>
      <c r="CC148" s="51"/>
      <c r="CD148" s="51"/>
      <c r="CE148" s="51"/>
      <c r="CF148" s="51"/>
      <c r="CG148" s="51"/>
      <c r="CH148" s="51"/>
      <c r="CI148" s="46"/>
      <c r="CJ148" s="53"/>
      <c r="CK148" s="49"/>
    </row>
    <row r="149" spans="1:89" ht="14.1" customHeight="1" x14ac:dyDescent="0.2">
      <c r="A149" s="4">
        <v>2013</v>
      </c>
      <c r="B149" s="4">
        <v>12</v>
      </c>
      <c r="C149" s="57">
        <v>1269.44</v>
      </c>
      <c r="D149" s="57">
        <v>28.03</v>
      </c>
      <c r="E149" s="57">
        <v>489.36</v>
      </c>
      <c r="F149" s="66">
        <v>84.72</v>
      </c>
      <c r="G149" s="66">
        <v>25.02</v>
      </c>
      <c r="H149" s="70">
        <v>613348.71</v>
      </c>
      <c r="I149" s="55">
        <v>72</v>
      </c>
      <c r="J149" s="55">
        <v>131</v>
      </c>
      <c r="K149" s="57">
        <v>31.83</v>
      </c>
      <c r="L149" s="59">
        <v>318</v>
      </c>
      <c r="M149" s="61">
        <v>1.1379999999999999</v>
      </c>
      <c r="N149" s="61">
        <v>1.2487999999999999</v>
      </c>
      <c r="O149" s="61">
        <v>1.0436000000000001</v>
      </c>
      <c r="P149" s="61">
        <v>1.1106</v>
      </c>
      <c r="Q149" s="62">
        <v>91393.064499999993</v>
      </c>
      <c r="R149" s="56">
        <v>2.59</v>
      </c>
      <c r="S149" s="94">
        <v>3469.75</v>
      </c>
      <c r="T149" s="93">
        <v>1301.5</v>
      </c>
      <c r="U149" s="93">
        <v>856.38400000000001</v>
      </c>
      <c r="V149" s="64">
        <v>2.9</v>
      </c>
      <c r="W149" s="64">
        <v>0.53</v>
      </c>
      <c r="X149" s="64">
        <v>13.08</v>
      </c>
      <c r="Y149" s="65">
        <v>51535.65</v>
      </c>
      <c r="Z149" s="65">
        <v>6098.12</v>
      </c>
      <c r="AA149" s="71">
        <v>1448.24</v>
      </c>
      <c r="AB149" s="14">
        <v>14</v>
      </c>
      <c r="AC149" s="14">
        <v>0</v>
      </c>
      <c r="AD149" s="14">
        <v>14</v>
      </c>
      <c r="AE149" s="14">
        <v>0</v>
      </c>
      <c r="AF149" s="14">
        <v>9</v>
      </c>
      <c r="AG149" s="14">
        <v>0</v>
      </c>
      <c r="AH149" s="17">
        <v>2239.6</v>
      </c>
      <c r="AI149" s="17">
        <v>0</v>
      </c>
      <c r="AJ149" s="46"/>
      <c r="AK149" s="69">
        <v>614205.71299999999</v>
      </c>
      <c r="AL149" s="69">
        <v>70897.607000000004</v>
      </c>
      <c r="AM149" s="69">
        <v>1448.242</v>
      </c>
      <c r="AN149" s="69">
        <v>741.24599999999998</v>
      </c>
      <c r="AO149" s="69">
        <v>735.31299999999999</v>
      </c>
      <c r="AP149" s="69">
        <v>7820.7089999999998</v>
      </c>
      <c r="AQ149" s="69">
        <v>214.69300000000001</v>
      </c>
      <c r="AR149" s="47"/>
      <c r="AS149" s="54">
        <v>952.94600000000003</v>
      </c>
      <c r="AT149" s="54">
        <v>6894.1139999999996</v>
      </c>
      <c r="AU149" s="69">
        <f t="shared" si="50"/>
        <v>98.602534659262744</v>
      </c>
      <c r="AV149" s="76">
        <v>1997.298</v>
      </c>
      <c r="AW149" s="75">
        <v>95955.611000000004</v>
      </c>
      <c r="AX149" s="75">
        <v>17709.364000000001</v>
      </c>
      <c r="AY149" s="75">
        <v>30718.988000000001</v>
      </c>
      <c r="AZ149" s="45"/>
      <c r="BA149" s="74">
        <f t="shared" si="44"/>
        <v>585304877.38049805</v>
      </c>
      <c r="BB149" s="74">
        <f t="shared" si="45"/>
        <v>488776184.98519802</v>
      </c>
      <c r="BC149" s="74">
        <v>142800.33199999999</v>
      </c>
      <c r="BD149" s="74">
        <f t="shared" si="46"/>
        <v>1480489.1533079999</v>
      </c>
      <c r="BE149" s="74">
        <f t="shared" si="47"/>
        <v>70557408.191243008</v>
      </c>
      <c r="BF149" s="74">
        <f t="shared" si="48"/>
        <v>138499782.419076</v>
      </c>
      <c r="BG149" s="74">
        <f t="shared" si="49"/>
        <v>6595151.690684001</v>
      </c>
      <c r="BH149" s="46"/>
      <c r="BI149" s="82">
        <v>4.4880000000000004</v>
      </c>
      <c r="BJ149" s="82">
        <v>4.4880000000000004</v>
      </c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51"/>
      <c r="CC149" s="51"/>
      <c r="CD149" s="51"/>
      <c r="CE149" s="51"/>
      <c r="CF149" s="51"/>
      <c r="CG149" s="51"/>
      <c r="CH149" s="51"/>
      <c r="CI149" s="46"/>
      <c r="CJ149" s="53"/>
      <c r="CK149" s="49"/>
    </row>
    <row r="150" spans="1:89" ht="14.1" customHeight="1" x14ac:dyDescent="0.2">
      <c r="A150" s="4">
        <v>2014</v>
      </c>
      <c r="B150" s="4">
        <v>1</v>
      </c>
      <c r="C150" s="57">
        <v>1270.8499999999999</v>
      </c>
      <c r="D150" s="57">
        <v>28.14</v>
      </c>
      <c r="E150" s="57">
        <v>490.39</v>
      </c>
      <c r="F150" s="66">
        <v>84.88</v>
      </c>
      <c r="G150" s="66">
        <v>25</v>
      </c>
      <c r="H150" s="70">
        <v>614205.71</v>
      </c>
      <c r="I150" s="55">
        <v>169</v>
      </c>
      <c r="J150" s="55">
        <v>73</v>
      </c>
      <c r="K150" s="57">
        <v>32.57</v>
      </c>
      <c r="L150" s="59">
        <v>326</v>
      </c>
      <c r="M150" s="61">
        <v>1.1393</v>
      </c>
      <c r="N150" s="61">
        <v>1.2512000000000001</v>
      </c>
      <c r="O150" s="61">
        <v>1.0445</v>
      </c>
      <c r="P150" s="61">
        <v>1.1122000000000001</v>
      </c>
      <c r="Q150" s="62">
        <v>91550.857799999998</v>
      </c>
      <c r="R150" s="56">
        <v>2.59</v>
      </c>
      <c r="S150" s="94">
        <v>3447.5</v>
      </c>
      <c r="T150" s="93">
        <v>1290.4100000000001</v>
      </c>
      <c r="U150" s="93">
        <v>861.149</v>
      </c>
      <c r="V150" s="64">
        <v>2.87</v>
      </c>
      <c r="W150" s="64">
        <v>0.53</v>
      </c>
      <c r="X150" s="64">
        <v>13.1</v>
      </c>
      <c r="Y150" s="65">
        <v>51736.76</v>
      </c>
      <c r="Z150" s="65">
        <v>6097.29</v>
      </c>
      <c r="AA150" s="71">
        <v>1453.79</v>
      </c>
      <c r="AB150" s="14">
        <v>22</v>
      </c>
      <c r="AC150" s="14">
        <v>0</v>
      </c>
      <c r="AD150" s="14">
        <v>22</v>
      </c>
      <c r="AE150" s="14">
        <v>0</v>
      </c>
      <c r="AF150" s="14">
        <v>19</v>
      </c>
      <c r="AG150" s="14">
        <v>0</v>
      </c>
      <c r="AH150" s="17">
        <v>2239.34</v>
      </c>
      <c r="AI150" s="17">
        <v>0</v>
      </c>
      <c r="AJ150" s="46"/>
      <c r="AK150" s="69">
        <v>615421.63500000001</v>
      </c>
      <c r="AL150" s="69">
        <v>70923.702999999994</v>
      </c>
      <c r="AM150" s="69">
        <v>1453.79</v>
      </c>
      <c r="AN150" s="69">
        <v>742.04100000000005</v>
      </c>
      <c r="AO150" s="69">
        <v>735.31299999999999</v>
      </c>
      <c r="AP150" s="69">
        <v>7828.1549999999997</v>
      </c>
      <c r="AQ150" s="69">
        <v>214.97200000000001</v>
      </c>
      <c r="AR150" s="47"/>
      <c r="AS150" s="54">
        <v>1145.222</v>
      </c>
      <c r="AT150" s="54">
        <v>6893.3469999999998</v>
      </c>
      <c r="AU150" s="69">
        <f t="shared" si="50"/>
        <v>107.48789164872505</v>
      </c>
      <c r="AV150" s="76">
        <v>1970.4</v>
      </c>
      <c r="AW150" s="75">
        <v>94871.607999999993</v>
      </c>
      <c r="AX150" s="75">
        <v>17253.578000000001</v>
      </c>
      <c r="AY150" s="75">
        <v>30876.257000000001</v>
      </c>
      <c r="AZ150" s="45"/>
      <c r="BA150" s="74">
        <f t="shared" si="44"/>
        <v>704794395.67797005</v>
      </c>
      <c r="BB150" s="74">
        <f t="shared" si="45"/>
        <v>488901695.30394095</v>
      </c>
      <c r="BC150" s="74">
        <v>156264.82199999999</v>
      </c>
      <c r="BD150" s="74">
        <f t="shared" si="46"/>
        <v>1462117.5864000001</v>
      </c>
      <c r="BE150" s="74">
        <f t="shared" si="47"/>
        <v>69760326.693303987</v>
      </c>
      <c r="BF150" s="74">
        <f t="shared" si="48"/>
        <v>135063682.88859001</v>
      </c>
      <c r="BG150" s="74">
        <f t="shared" si="49"/>
        <v>6637530.7198040001</v>
      </c>
      <c r="BH150" s="46"/>
      <c r="BI150" s="82">
        <v>5.6769999999999996</v>
      </c>
      <c r="BJ150" s="82">
        <v>5.6769999999999996</v>
      </c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51"/>
      <c r="CC150" s="51"/>
      <c r="CD150" s="51"/>
      <c r="CE150" s="51"/>
      <c r="CF150" s="51"/>
      <c r="CG150" s="51"/>
      <c r="CH150" s="51"/>
      <c r="CI150" s="46"/>
      <c r="CJ150" s="53"/>
      <c r="CK150" s="49"/>
    </row>
    <row r="151" spans="1:89" ht="14.1" customHeight="1" x14ac:dyDescent="0.2">
      <c r="A151" s="4">
        <v>2014</v>
      </c>
      <c r="B151" s="4">
        <v>2</v>
      </c>
      <c r="C151" s="57">
        <v>1272.27</v>
      </c>
      <c r="D151" s="57">
        <v>28.24</v>
      </c>
      <c r="E151" s="57">
        <v>491.41</v>
      </c>
      <c r="F151" s="66">
        <v>85.04</v>
      </c>
      <c r="G151" s="66">
        <v>24.98</v>
      </c>
      <c r="H151" s="70">
        <v>615421.64</v>
      </c>
      <c r="I151" s="55">
        <v>146</v>
      </c>
      <c r="J151" s="55">
        <v>55</v>
      </c>
      <c r="K151" s="57">
        <v>29.38</v>
      </c>
      <c r="L151" s="59">
        <v>313</v>
      </c>
      <c r="M151" s="61">
        <v>1.1385000000000001</v>
      </c>
      <c r="N151" s="61">
        <v>1.2513000000000001</v>
      </c>
      <c r="O151" s="61">
        <v>1.0441</v>
      </c>
      <c r="P151" s="61">
        <v>1.1120000000000001</v>
      </c>
      <c r="Q151" s="62">
        <v>91702.523199999996</v>
      </c>
      <c r="R151" s="56">
        <v>2.59</v>
      </c>
      <c r="S151" s="94">
        <v>3447.5</v>
      </c>
      <c r="T151" s="93">
        <v>1290.4100000000001</v>
      </c>
      <c r="U151" s="93">
        <v>848.11400000000003</v>
      </c>
      <c r="V151" s="64">
        <v>2.87</v>
      </c>
      <c r="W151" s="64">
        <v>0.53</v>
      </c>
      <c r="X151" s="64">
        <v>13.1</v>
      </c>
      <c r="Y151" s="65">
        <v>51928.800000000003</v>
      </c>
      <c r="Z151" s="65">
        <v>6096.72</v>
      </c>
      <c r="AA151" s="71">
        <v>1458.69</v>
      </c>
      <c r="AB151" s="14">
        <v>16</v>
      </c>
      <c r="AC151" s="14">
        <v>0</v>
      </c>
      <c r="AD151" s="14">
        <v>16</v>
      </c>
      <c r="AE151" s="14">
        <v>0</v>
      </c>
      <c r="AF151" s="14">
        <v>9</v>
      </c>
      <c r="AG151" s="14">
        <v>0</v>
      </c>
      <c r="AH151" s="17">
        <v>2239.11</v>
      </c>
      <c r="AI151" s="17">
        <v>0</v>
      </c>
      <c r="AJ151" s="46"/>
      <c r="AK151" s="69">
        <v>616759.73499999999</v>
      </c>
      <c r="AL151" s="69">
        <v>71055.846000000005</v>
      </c>
      <c r="AM151" s="69">
        <v>1458.694</v>
      </c>
      <c r="AN151" s="69">
        <v>742.82899999999995</v>
      </c>
      <c r="AO151" s="69">
        <v>735.31299999999999</v>
      </c>
      <c r="AP151" s="69">
        <v>7835.6009999999997</v>
      </c>
      <c r="AQ151" s="69">
        <v>215.25899999999999</v>
      </c>
      <c r="AR151" s="47"/>
      <c r="AS151" s="54">
        <v>980.80600000000004</v>
      </c>
      <c r="AT151" s="54">
        <v>6390.4589999999998</v>
      </c>
      <c r="AU151" s="69">
        <f t="shared" si="50"/>
        <v>100.32897783908071</v>
      </c>
      <c r="AV151" s="76">
        <v>1918.328</v>
      </c>
      <c r="AW151" s="75">
        <v>92924.040999999997</v>
      </c>
      <c r="AX151" s="75">
        <v>16749.341</v>
      </c>
      <c r="AY151" s="75">
        <v>30249.97</v>
      </c>
      <c r="AZ151" s="45"/>
      <c r="BA151" s="74">
        <f t="shared" si="44"/>
        <v>604921648.64640999</v>
      </c>
      <c r="BB151" s="74">
        <f t="shared" si="45"/>
        <v>454079470.57331401</v>
      </c>
      <c r="BC151" s="74">
        <v>146349.27799999999</v>
      </c>
      <c r="BD151" s="74">
        <f t="shared" si="46"/>
        <v>1424989.669912</v>
      </c>
      <c r="BE151" s="74">
        <f t="shared" si="47"/>
        <v>68328255.359833002</v>
      </c>
      <c r="BF151" s="74">
        <f t="shared" si="48"/>
        <v>131241153.08894099</v>
      </c>
      <c r="BG151" s="74">
        <f t="shared" si="49"/>
        <v>6511578.2922299998</v>
      </c>
      <c r="BH151" s="46"/>
      <c r="BI151" s="82">
        <v>4.7850000000000001</v>
      </c>
      <c r="BJ151" s="82">
        <v>4.7850000000000001</v>
      </c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51"/>
      <c r="CC151" s="51"/>
      <c r="CD151" s="51"/>
      <c r="CE151" s="51"/>
      <c r="CF151" s="51"/>
      <c r="CG151" s="51"/>
      <c r="CH151" s="51"/>
      <c r="CI151" s="46"/>
      <c r="CJ151" s="53"/>
      <c r="CK151" s="49"/>
    </row>
    <row r="152" spans="1:89" ht="14.1" customHeight="1" x14ac:dyDescent="0.2">
      <c r="A152" s="4">
        <v>2014</v>
      </c>
      <c r="B152" s="4">
        <v>3</v>
      </c>
      <c r="C152" s="57">
        <v>1273.68</v>
      </c>
      <c r="D152" s="57">
        <v>28.34</v>
      </c>
      <c r="E152" s="57">
        <v>492.47</v>
      </c>
      <c r="F152" s="66">
        <v>85.2</v>
      </c>
      <c r="G152" s="66">
        <v>24.96</v>
      </c>
      <c r="H152" s="70">
        <v>616759.73</v>
      </c>
      <c r="I152" s="55">
        <v>85</v>
      </c>
      <c r="J152" s="55">
        <v>90</v>
      </c>
      <c r="K152" s="57">
        <v>29.55</v>
      </c>
      <c r="L152" s="59">
        <v>372</v>
      </c>
      <c r="M152" s="61">
        <v>1.1375999999999999</v>
      </c>
      <c r="N152" s="61">
        <v>1.2513000000000001</v>
      </c>
      <c r="O152" s="61">
        <v>1.0436000000000001</v>
      </c>
      <c r="P152" s="61">
        <v>1.1116999999999999</v>
      </c>
      <c r="Q152" s="62">
        <v>91897.036999999997</v>
      </c>
      <c r="R152" s="56">
        <v>2.59</v>
      </c>
      <c r="S152" s="94">
        <v>3447.5</v>
      </c>
      <c r="T152" s="93">
        <v>1290.4100000000001</v>
      </c>
      <c r="U152" s="93">
        <v>834.56399999999996</v>
      </c>
      <c r="V152" s="64">
        <v>2.87</v>
      </c>
      <c r="W152" s="64">
        <v>0.53</v>
      </c>
      <c r="X152" s="64">
        <v>13.1</v>
      </c>
      <c r="Y152" s="65">
        <v>52121.1</v>
      </c>
      <c r="Z152" s="65">
        <v>6096.4</v>
      </c>
      <c r="AA152" s="71">
        <v>1463.45</v>
      </c>
      <c r="AB152" s="14">
        <v>13</v>
      </c>
      <c r="AC152" s="14">
        <v>0</v>
      </c>
      <c r="AD152" s="14">
        <v>13</v>
      </c>
      <c r="AE152" s="14">
        <v>0</v>
      </c>
      <c r="AF152" s="14">
        <v>5</v>
      </c>
      <c r="AG152" s="14">
        <v>0</v>
      </c>
      <c r="AH152" s="17">
        <v>2238.88</v>
      </c>
      <c r="AI152" s="17">
        <v>0</v>
      </c>
      <c r="AJ152" s="46"/>
      <c r="AK152" s="69">
        <v>617807.02300000004</v>
      </c>
      <c r="AL152" s="69">
        <v>71142.933000000005</v>
      </c>
      <c r="AM152" s="69">
        <v>1463.45</v>
      </c>
      <c r="AN152" s="69">
        <v>743.64599999999996</v>
      </c>
      <c r="AO152" s="69">
        <v>735.31299999999999</v>
      </c>
      <c r="AP152" s="69">
        <v>7843.0479999999998</v>
      </c>
      <c r="AQ152" s="69">
        <v>215.51499999999999</v>
      </c>
      <c r="AR152" s="47"/>
      <c r="AS152" s="54">
        <v>897.28300000000002</v>
      </c>
      <c r="AT152" s="54">
        <v>6469.8620000000001</v>
      </c>
      <c r="AU152" s="69">
        <f t="shared" si="50"/>
        <v>94.491583586729988</v>
      </c>
      <c r="AV152" s="76">
        <v>1932.43</v>
      </c>
      <c r="AW152" s="75">
        <v>93797.173999999999</v>
      </c>
      <c r="AX152" s="75">
        <v>16884.147000000001</v>
      </c>
      <c r="AY152" s="75">
        <v>30115.719000000001</v>
      </c>
      <c r="AZ152" s="45"/>
      <c r="BA152" s="74">
        <f t="shared" si="44"/>
        <v>554347739.01850903</v>
      </c>
      <c r="BB152" s="74">
        <f t="shared" si="45"/>
        <v>460284958.78524601</v>
      </c>
      <c r="BC152" s="74">
        <v>138283.70800000001</v>
      </c>
      <c r="BD152" s="74">
        <f t="shared" si="46"/>
        <v>1437043.83978</v>
      </c>
      <c r="BE152" s="74">
        <f t="shared" si="47"/>
        <v>68970281.405461997</v>
      </c>
      <c r="BF152" s="74">
        <f t="shared" si="48"/>
        <v>132423175.360056</v>
      </c>
      <c r="BG152" s="74">
        <f t="shared" si="49"/>
        <v>6490389.1802850002</v>
      </c>
      <c r="BH152" s="46"/>
      <c r="BI152" s="82">
        <v>4.3029999999999999</v>
      </c>
      <c r="BJ152" s="82">
        <v>4.3029999999999999</v>
      </c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51"/>
      <c r="CC152" s="51"/>
      <c r="CD152" s="51"/>
      <c r="CE152" s="51"/>
      <c r="CF152" s="51"/>
      <c r="CG152" s="51"/>
      <c r="CH152" s="51"/>
      <c r="CI152" s="46"/>
      <c r="CJ152" s="53"/>
      <c r="CK152" s="49"/>
    </row>
    <row r="153" spans="1:89" ht="14.1" customHeight="1" x14ac:dyDescent="0.2">
      <c r="A153" s="4">
        <v>2014</v>
      </c>
      <c r="B153" s="4">
        <v>4</v>
      </c>
      <c r="C153" s="57">
        <v>1275.0999999999999</v>
      </c>
      <c r="D153" s="57">
        <v>28.43</v>
      </c>
      <c r="E153" s="57">
        <v>493.6</v>
      </c>
      <c r="F153" s="66">
        <v>85.36</v>
      </c>
      <c r="G153" s="66">
        <v>24.95</v>
      </c>
      <c r="H153" s="70">
        <v>617807.02</v>
      </c>
      <c r="I153" s="55">
        <v>28</v>
      </c>
      <c r="J153" s="55">
        <v>172</v>
      </c>
      <c r="K153" s="57">
        <v>30.41</v>
      </c>
      <c r="L153" s="59">
        <v>382</v>
      </c>
      <c r="M153" s="61">
        <v>1.1367</v>
      </c>
      <c r="N153" s="61">
        <v>1.2513000000000001</v>
      </c>
      <c r="O153" s="61">
        <v>1.0429999999999999</v>
      </c>
      <c r="P153" s="61">
        <v>1.1113</v>
      </c>
      <c r="Q153" s="62">
        <v>92139.043900000004</v>
      </c>
      <c r="R153" s="56">
        <v>2.59</v>
      </c>
      <c r="S153" s="94">
        <v>3447.5</v>
      </c>
      <c r="T153" s="93">
        <v>1290.4100000000001</v>
      </c>
      <c r="U153" s="93">
        <v>810.33600000000001</v>
      </c>
      <c r="V153" s="64">
        <v>2.87</v>
      </c>
      <c r="W153" s="64">
        <v>0.53</v>
      </c>
      <c r="X153" s="64">
        <v>13.1</v>
      </c>
      <c r="Y153" s="65">
        <v>52319.83</v>
      </c>
      <c r="Z153" s="65">
        <v>6096.35</v>
      </c>
      <c r="AA153" s="71">
        <v>1468.25</v>
      </c>
      <c r="AB153" s="14">
        <v>0</v>
      </c>
      <c r="AC153" s="14">
        <v>11</v>
      </c>
      <c r="AD153" s="14">
        <v>0</v>
      </c>
      <c r="AE153" s="14">
        <v>11</v>
      </c>
      <c r="AF153" s="14">
        <v>0</v>
      </c>
      <c r="AG153" s="14">
        <v>2</v>
      </c>
      <c r="AH153" s="17">
        <v>2238.6799999999998</v>
      </c>
      <c r="AI153" s="17">
        <v>0</v>
      </c>
      <c r="AJ153" s="46"/>
      <c r="AK153" s="69">
        <v>617620.14199999999</v>
      </c>
      <c r="AL153" s="69">
        <v>71264.785000000003</v>
      </c>
      <c r="AM153" s="69">
        <v>1468.2539999999999</v>
      </c>
      <c r="AN153" s="69">
        <v>744.51900000000001</v>
      </c>
      <c r="AO153" s="69">
        <v>735.31299999999999</v>
      </c>
      <c r="AP153" s="69">
        <v>7850.4939999999997</v>
      </c>
      <c r="AQ153" s="69">
        <v>215.815</v>
      </c>
      <c r="AR153" s="47"/>
      <c r="AS153" s="54">
        <v>912.05</v>
      </c>
      <c r="AT153" s="54">
        <v>6826.5940000000001</v>
      </c>
      <c r="AU153" s="69">
        <f t="shared" si="50"/>
        <v>95.582903911721004</v>
      </c>
      <c r="AV153" s="76">
        <v>2030.5709999999999</v>
      </c>
      <c r="AW153" s="75">
        <v>96110.804999999993</v>
      </c>
      <c r="AX153" s="75">
        <v>17794.654999999999</v>
      </c>
      <c r="AY153" s="75">
        <v>30287.956999999999</v>
      </c>
      <c r="AZ153" s="45"/>
      <c r="BA153" s="74">
        <f t="shared" si="44"/>
        <v>563300450.51109993</v>
      </c>
      <c r="BB153" s="74">
        <f t="shared" si="45"/>
        <v>486495753.69229001</v>
      </c>
      <c r="BC153" s="74">
        <v>140339.981</v>
      </c>
      <c r="BD153" s="74">
        <f t="shared" si="46"/>
        <v>1511798.690349</v>
      </c>
      <c r="BE153" s="74">
        <f t="shared" si="47"/>
        <v>70671524.35696499</v>
      </c>
      <c r="BF153" s="74">
        <f t="shared" si="48"/>
        <v>139696832.30956998</v>
      </c>
      <c r="BG153" s="74">
        <f t="shared" si="49"/>
        <v>6536595.4399549998</v>
      </c>
      <c r="BH153" s="46"/>
      <c r="BI153" s="82">
        <v>4.3840000000000003</v>
      </c>
      <c r="BJ153" s="82">
        <v>4.3840000000000003</v>
      </c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51"/>
      <c r="CC153" s="51"/>
      <c r="CD153" s="51"/>
      <c r="CE153" s="51"/>
      <c r="CF153" s="51"/>
      <c r="CG153" s="51"/>
      <c r="CH153" s="51"/>
      <c r="CI153" s="46"/>
      <c r="CJ153" s="53"/>
      <c r="CK153" s="49"/>
    </row>
    <row r="154" spans="1:89" ht="14.1" customHeight="1" x14ac:dyDescent="0.2">
      <c r="A154" s="4">
        <v>2014</v>
      </c>
      <c r="B154" s="4">
        <v>5</v>
      </c>
      <c r="C154" s="57">
        <v>1276.8</v>
      </c>
      <c r="D154" s="57">
        <v>28.53</v>
      </c>
      <c r="E154" s="57">
        <v>494.77</v>
      </c>
      <c r="F154" s="66">
        <v>85.53</v>
      </c>
      <c r="G154" s="66">
        <v>24.93</v>
      </c>
      <c r="H154" s="70">
        <v>617620.14</v>
      </c>
      <c r="I154" s="55">
        <v>0</v>
      </c>
      <c r="J154" s="55">
        <v>310</v>
      </c>
      <c r="K154" s="57">
        <v>29.98</v>
      </c>
      <c r="L154" s="59">
        <v>425</v>
      </c>
      <c r="M154" s="61">
        <v>1.1356999999999999</v>
      </c>
      <c r="N154" s="61">
        <v>1.2511000000000001</v>
      </c>
      <c r="O154" s="61">
        <v>1.0424</v>
      </c>
      <c r="P154" s="61">
        <v>1.1108</v>
      </c>
      <c r="Q154" s="62">
        <v>92413.2408</v>
      </c>
      <c r="R154" s="56">
        <v>2.59</v>
      </c>
      <c r="S154" s="94">
        <v>3447.5</v>
      </c>
      <c r="T154" s="93">
        <v>1290.4100000000001</v>
      </c>
      <c r="U154" s="93">
        <v>794.36800000000005</v>
      </c>
      <c r="V154" s="64">
        <v>2.87</v>
      </c>
      <c r="W154" s="64">
        <v>0.53</v>
      </c>
      <c r="X154" s="64">
        <v>13.1</v>
      </c>
      <c r="Y154" s="65">
        <v>52518.06</v>
      </c>
      <c r="Z154" s="65">
        <v>6096.62</v>
      </c>
      <c r="AA154" s="71">
        <v>1473.06</v>
      </c>
      <c r="AB154" s="14">
        <v>0</v>
      </c>
      <c r="AC154" s="14">
        <v>16</v>
      </c>
      <c r="AD154" s="14">
        <v>0</v>
      </c>
      <c r="AE154" s="14">
        <v>16</v>
      </c>
      <c r="AF154" s="14">
        <v>0</v>
      </c>
      <c r="AG154" s="14">
        <v>9</v>
      </c>
      <c r="AH154" s="17">
        <v>2238.5</v>
      </c>
      <c r="AI154" s="17">
        <v>2238.5</v>
      </c>
      <c r="AJ154" s="46"/>
      <c r="AK154" s="69">
        <v>617602.06799999997</v>
      </c>
      <c r="AL154" s="69">
        <v>71238.308000000005</v>
      </c>
      <c r="AM154" s="69">
        <v>1473.059</v>
      </c>
      <c r="AN154" s="69">
        <v>745.41899999999998</v>
      </c>
      <c r="AO154" s="69">
        <v>735.31299999999999</v>
      </c>
      <c r="AP154" s="69">
        <v>7859.4690000000001</v>
      </c>
      <c r="AQ154" s="69">
        <v>216.10900000000001</v>
      </c>
      <c r="AR154" s="47"/>
      <c r="AS154" s="54">
        <v>1070.6510000000001</v>
      </c>
      <c r="AT154" s="54">
        <v>7280.8289999999997</v>
      </c>
      <c r="AU154" s="69">
        <f t="shared" si="50"/>
        <v>108.38766878991269</v>
      </c>
      <c r="AV154" s="76">
        <v>2244.8910000000001</v>
      </c>
      <c r="AW154" s="75">
        <v>99142.361999999994</v>
      </c>
      <c r="AX154" s="75">
        <v>18563.718000000001</v>
      </c>
      <c r="AY154" s="75">
        <v>30072.903999999999</v>
      </c>
      <c r="AZ154" s="45"/>
      <c r="BA154" s="74">
        <f t="shared" si="44"/>
        <v>661236271.70626795</v>
      </c>
      <c r="BB154" s="74">
        <f t="shared" si="45"/>
        <v>518673938.79733199</v>
      </c>
      <c r="BC154" s="74">
        <v>159661.43100000001</v>
      </c>
      <c r="BD154" s="74">
        <f t="shared" si="46"/>
        <v>1673384.404329</v>
      </c>
      <c r="BE154" s="74">
        <f t="shared" si="47"/>
        <v>72900667.629305989</v>
      </c>
      <c r="BF154" s="74">
        <f t="shared" si="48"/>
        <v>145900966.145742</v>
      </c>
      <c r="BG154" s="74">
        <f t="shared" si="49"/>
        <v>6499025.2105360003</v>
      </c>
      <c r="BH154" s="46"/>
      <c r="BI154" s="82">
        <v>4.9379999999999997</v>
      </c>
      <c r="BJ154" s="82">
        <v>4.9379999999999997</v>
      </c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51"/>
      <c r="CC154" s="51"/>
      <c r="CD154" s="51"/>
      <c r="CE154" s="51"/>
      <c r="CF154" s="51"/>
      <c r="CG154" s="51"/>
      <c r="CH154" s="51"/>
      <c r="CI154" s="46"/>
      <c r="CJ154" s="53"/>
      <c r="CK154" s="49"/>
    </row>
    <row r="155" spans="1:89" ht="14.1" customHeight="1" x14ac:dyDescent="0.2">
      <c r="A155" s="4">
        <v>2014</v>
      </c>
      <c r="B155" s="4">
        <v>6</v>
      </c>
      <c r="C155" s="57">
        <v>1278.51</v>
      </c>
      <c r="D155" s="57">
        <v>28.63</v>
      </c>
      <c r="E155" s="57">
        <v>495.97</v>
      </c>
      <c r="F155" s="66">
        <v>85.69</v>
      </c>
      <c r="G155" s="66">
        <v>24.92</v>
      </c>
      <c r="H155" s="70">
        <v>617602.06999999995</v>
      </c>
      <c r="I155" s="55">
        <v>0</v>
      </c>
      <c r="J155" s="55">
        <v>479</v>
      </c>
      <c r="K155" s="57">
        <v>30.75</v>
      </c>
      <c r="L155" s="59">
        <v>418</v>
      </c>
      <c r="M155" s="61">
        <v>1.1346000000000001</v>
      </c>
      <c r="N155" s="61">
        <v>1.2508999999999999</v>
      </c>
      <c r="O155" s="61">
        <v>1.0417000000000001</v>
      </c>
      <c r="P155" s="61">
        <v>1.1103000000000001</v>
      </c>
      <c r="Q155" s="62">
        <v>92709.802800000005</v>
      </c>
      <c r="R155" s="56">
        <v>2.59</v>
      </c>
      <c r="S155" s="94">
        <v>3447.5</v>
      </c>
      <c r="T155" s="93">
        <v>1290.4100000000001</v>
      </c>
      <c r="U155" s="93">
        <v>778.173</v>
      </c>
      <c r="V155" s="64">
        <v>2.87</v>
      </c>
      <c r="W155" s="64">
        <v>0.53</v>
      </c>
      <c r="X155" s="64">
        <v>13.1</v>
      </c>
      <c r="Y155" s="65">
        <v>52715.41</v>
      </c>
      <c r="Z155" s="65">
        <v>6097.23</v>
      </c>
      <c r="AA155" s="71">
        <v>1478.01</v>
      </c>
      <c r="AB155" s="14">
        <v>0</v>
      </c>
      <c r="AC155" s="14">
        <v>19</v>
      </c>
      <c r="AD155" s="14">
        <v>0</v>
      </c>
      <c r="AE155" s="14">
        <v>19</v>
      </c>
      <c r="AF155" s="14">
        <v>0</v>
      </c>
      <c r="AG155" s="14">
        <v>10</v>
      </c>
      <c r="AH155" s="17">
        <v>2238.38</v>
      </c>
      <c r="AI155" s="17">
        <v>2238.38</v>
      </c>
      <c r="AJ155" s="46"/>
      <c r="AK155" s="69">
        <v>618021.58799999999</v>
      </c>
      <c r="AL155" s="69">
        <v>71335.123999999996</v>
      </c>
      <c r="AM155" s="69">
        <v>1478.0129999999999</v>
      </c>
      <c r="AN155" s="69">
        <v>746.34400000000005</v>
      </c>
      <c r="AO155" s="69">
        <v>735.31299999999999</v>
      </c>
      <c r="AP155" s="69">
        <v>7868.4440000000004</v>
      </c>
      <c r="AQ155" s="69">
        <v>216.42</v>
      </c>
      <c r="AR155" s="47"/>
      <c r="AS155" s="54">
        <v>1372.635</v>
      </c>
      <c r="AT155" s="54">
        <v>8044.11</v>
      </c>
      <c r="AU155" s="69">
        <f t="shared" si="50"/>
        <v>130.0176615496616</v>
      </c>
      <c r="AV155" s="76">
        <v>2534.8229999999999</v>
      </c>
      <c r="AW155" s="75">
        <v>103477.02499999999</v>
      </c>
      <c r="AX155" s="75">
        <v>20344.865000000002</v>
      </c>
      <c r="AY155" s="75">
        <v>30277.34</v>
      </c>
      <c r="AZ155" s="45"/>
      <c r="BA155" s="74">
        <f t="shared" si="44"/>
        <v>848318062.44437993</v>
      </c>
      <c r="BB155" s="74">
        <f t="shared" si="45"/>
        <v>573827584.31963992</v>
      </c>
      <c r="BC155" s="74">
        <v>192167.79399999999</v>
      </c>
      <c r="BD155" s="74">
        <f t="shared" si="46"/>
        <v>1891849.9371120001</v>
      </c>
      <c r="BE155" s="74">
        <f t="shared" si="47"/>
        <v>76088001.683825001</v>
      </c>
      <c r="BF155" s="74">
        <f t="shared" si="48"/>
        <v>160082430.94006002</v>
      </c>
      <c r="BG155" s="74">
        <f t="shared" si="49"/>
        <v>6552621.9227999998</v>
      </c>
      <c r="BH155" s="46"/>
      <c r="BI155" s="82">
        <v>5.31</v>
      </c>
      <c r="BJ155" s="82">
        <v>5.31</v>
      </c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51"/>
      <c r="CC155" s="51"/>
      <c r="CD155" s="51"/>
      <c r="CE155" s="51"/>
      <c r="CF155" s="51"/>
      <c r="CG155" s="51"/>
      <c r="CH155" s="51"/>
      <c r="CI155" s="46"/>
      <c r="CJ155" s="53"/>
      <c r="CK155" s="49"/>
    </row>
    <row r="156" spans="1:89" ht="14.1" customHeight="1" x14ac:dyDescent="0.2">
      <c r="A156" s="4">
        <v>2014</v>
      </c>
      <c r="B156" s="4">
        <v>7</v>
      </c>
      <c r="C156" s="57">
        <v>1280.21</v>
      </c>
      <c r="D156" s="57">
        <v>28.74</v>
      </c>
      <c r="E156" s="57">
        <v>497.2</v>
      </c>
      <c r="F156" s="66">
        <v>85.86</v>
      </c>
      <c r="G156" s="66">
        <v>24.91</v>
      </c>
      <c r="H156" s="70">
        <v>618021.59</v>
      </c>
      <c r="I156" s="55">
        <v>0</v>
      </c>
      <c r="J156" s="55">
        <v>545</v>
      </c>
      <c r="K156" s="57">
        <v>30.65</v>
      </c>
      <c r="L156" s="59">
        <v>429</v>
      </c>
      <c r="M156" s="61">
        <v>1.1335</v>
      </c>
      <c r="N156" s="61">
        <v>1.2505999999999999</v>
      </c>
      <c r="O156" s="61">
        <v>1.0408999999999999</v>
      </c>
      <c r="P156" s="61">
        <v>1.1096999999999999</v>
      </c>
      <c r="Q156" s="62">
        <v>93022.189400000003</v>
      </c>
      <c r="R156" s="56">
        <v>2.59</v>
      </c>
      <c r="S156" s="94">
        <v>3447.5</v>
      </c>
      <c r="T156" s="93">
        <v>1290.4100000000001</v>
      </c>
      <c r="U156" s="93">
        <v>748.32799999999997</v>
      </c>
      <c r="V156" s="64">
        <v>2.87</v>
      </c>
      <c r="W156" s="64">
        <v>0.53</v>
      </c>
      <c r="X156" s="64">
        <v>13.1</v>
      </c>
      <c r="Y156" s="65">
        <v>52911.48</v>
      </c>
      <c r="Z156" s="65">
        <v>6098.22</v>
      </c>
      <c r="AA156" s="71">
        <v>1483.21</v>
      </c>
      <c r="AB156" s="14">
        <v>0</v>
      </c>
      <c r="AC156" s="14">
        <v>20</v>
      </c>
      <c r="AD156" s="14">
        <v>0</v>
      </c>
      <c r="AE156" s="14">
        <v>20</v>
      </c>
      <c r="AF156" s="14">
        <v>0</v>
      </c>
      <c r="AG156" s="14">
        <v>12</v>
      </c>
      <c r="AH156" s="17">
        <v>2238.2800000000002</v>
      </c>
      <c r="AI156" s="17">
        <v>2238.2800000000002</v>
      </c>
      <c r="AJ156" s="46"/>
      <c r="AK156" s="69">
        <v>618510.26599999995</v>
      </c>
      <c r="AL156" s="69">
        <v>71414.97</v>
      </c>
      <c r="AM156" s="69">
        <v>1483.2139999999999</v>
      </c>
      <c r="AN156" s="69">
        <v>747.29100000000005</v>
      </c>
      <c r="AO156" s="69">
        <v>735.31299999999999</v>
      </c>
      <c r="AP156" s="69">
        <v>7877.42</v>
      </c>
      <c r="AQ156" s="69">
        <v>216.72499999999999</v>
      </c>
      <c r="AR156" s="47"/>
      <c r="AS156" s="54">
        <v>1464.452</v>
      </c>
      <c r="AT156" s="54">
        <v>8293.3919999999998</v>
      </c>
      <c r="AU156" s="69">
        <f t="shared" si="50"/>
        <v>138.14623378689794</v>
      </c>
      <c r="AV156" s="76">
        <v>2647.9740000000002</v>
      </c>
      <c r="AW156" s="75">
        <v>104970.93799999999</v>
      </c>
      <c r="AX156" s="75">
        <v>19532.404999999999</v>
      </c>
      <c r="AY156" s="75">
        <v>30233.725999999999</v>
      </c>
      <c r="AZ156" s="45"/>
      <c r="BA156" s="74">
        <f t="shared" si="44"/>
        <v>905778596.06423187</v>
      </c>
      <c r="BB156" s="74">
        <f t="shared" si="45"/>
        <v>592272340.87823999</v>
      </c>
      <c r="BC156" s="74">
        <v>204900.42800000001</v>
      </c>
      <c r="BD156" s="74">
        <f t="shared" si="46"/>
        <v>1978807.1384340003</v>
      </c>
      <c r="BE156" s="74">
        <f t="shared" si="47"/>
        <v>77186495.333593994</v>
      </c>
      <c r="BF156" s="74">
        <f t="shared" si="48"/>
        <v>153864957.7951</v>
      </c>
      <c r="BG156" s="74">
        <f t="shared" si="49"/>
        <v>6552404.2673499994</v>
      </c>
      <c r="BH156" s="46"/>
      <c r="BI156" s="82">
        <v>5.44</v>
      </c>
      <c r="BJ156" s="82">
        <v>5.44</v>
      </c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51"/>
      <c r="CC156" s="51"/>
      <c r="CD156" s="51"/>
      <c r="CE156" s="51"/>
      <c r="CF156" s="51"/>
      <c r="CG156" s="51"/>
      <c r="CH156" s="51"/>
      <c r="CI156" s="46"/>
      <c r="CJ156" s="53"/>
      <c r="CK156" s="49"/>
    </row>
    <row r="157" spans="1:89" ht="14.1" customHeight="1" x14ac:dyDescent="0.2">
      <c r="A157" s="4">
        <v>2014</v>
      </c>
      <c r="B157" s="4">
        <v>8</v>
      </c>
      <c r="C157" s="57">
        <v>1281.92</v>
      </c>
      <c r="D157" s="57">
        <v>28.85</v>
      </c>
      <c r="E157" s="57">
        <v>498.48</v>
      </c>
      <c r="F157" s="66">
        <v>86.02</v>
      </c>
      <c r="G157" s="66">
        <v>24.89</v>
      </c>
      <c r="H157" s="70">
        <v>618510.27</v>
      </c>
      <c r="I157" s="55">
        <v>0</v>
      </c>
      <c r="J157" s="55">
        <v>545</v>
      </c>
      <c r="K157" s="57">
        <v>29.9</v>
      </c>
      <c r="L157" s="59">
        <v>407</v>
      </c>
      <c r="M157" s="61">
        <v>1.1322000000000001</v>
      </c>
      <c r="N157" s="61">
        <v>1.2502</v>
      </c>
      <c r="O157" s="61">
        <v>1.0401</v>
      </c>
      <c r="P157" s="61">
        <v>1.109</v>
      </c>
      <c r="Q157" s="62">
        <v>93353.547500000001</v>
      </c>
      <c r="R157" s="56">
        <v>2.59</v>
      </c>
      <c r="S157" s="94">
        <v>3447.5</v>
      </c>
      <c r="T157" s="93">
        <v>1290.4100000000001</v>
      </c>
      <c r="U157" s="93">
        <v>742.3</v>
      </c>
      <c r="V157" s="64">
        <v>2.87</v>
      </c>
      <c r="W157" s="64">
        <v>0.53</v>
      </c>
      <c r="X157" s="64">
        <v>13.1</v>
      </c>
      <c r="Y157" s="65">
        <v>53109.17</v>
      </c>
      <c r="Z157" s="65">
        <v>6099.62</v>
      </c>
      <c r="AA157" s="71">
        <v>1488.81</v>
      </c>
      <c r="AB157" s="14">
        <v>0</v>
      </c>
      <c r="AC157" s="14">
        <v>20</v>
      </c>
      <c r="AD157" s="14">
        <v>0</v>
      </c>
      <c r="AE157" s="14">
        <v>20</v>
      </c>
      <c r="AF157" s="14">
        <v>0</v>
      </c>
      <c r="AG157" s="14">
        <v>12</v>
      </c>
      <c r="AH157" s="17">
        <v>2237.9899999999998</v>
      </c>
      <c r="AI157" s="17">
        <v>2237.9899999999998</v>
      </c>
      <c r="AJ157" s="46"/>
      <c r="AK157" s="69">
        <v>619061.44999999995</v>
      </c>
      <c r="AL157" s="69">
        <v>71485.702000000005</v>
      </c>
      <c r="AM157" s="69">
        <v>1488.8119999999999</v>
      </c>
      <c r="AN157" s="69">
        <v>748.27700000000004</v>
      </c>
      <c r="AO157" s="69">
        <v>735.31299999999999</v>
      </c>
      <c r="AP157" s="69">
        <v>7886.3950000000004</v>
      </c>
      <c r="AQ157" s="69">
        <v>217.04599999999999</v>
      </c>
      <c r="AR157" s="47"/>
      <c r="AS157" s="54">
        <v>1446.223</v>
      </c>
      <c r="AT157" s="54">
        <v>8201.3559999999998</v>
      </c>
      <c r="AU157" s="69">
        <f t="shared" si="50"/>
        <v>137.65574901330726</v>
      </c>
      <c r="AV157" s="76">
        <v>2647.6019999999999</v>
      </c>
      <c r="AW157" s="75">
        <v>104602.894</v>
      </c>
      <c r="AX157" s="75">
        <v>19719</v>
      </c>
      <c r="AY157" s="75">
        <v>30153.617999999999</v>
      </c>
      <c r="AZ157" s="45"/>
      <c r="BA157" s="74">
        <f t="shared" si="44"/>
        <v>895300907.40334988</v>
      </c>
      <c r="BB157" s="74">
        <f t="shared" si="45"/>
        <v>586279691.01191199</v>
      </c>
      <c r="BC157" s="74">
        <v>204943.53099999999</v>
      </c>
      <c r="BD157" s="74">
        <f t="shared" si="46"/>
        <v>1981139.681754</v>
      </c>
      <c r="BE157" s="74">
        <f t="shared" si="47"/>
        <v>76915867.795821995</v>
      </c>
      <c r="BF157" s="74">
        <f t="shared" si="48"/>
        <v>155511823.005</v>
      </c>
      <c r="BG157" s="74">
        <f t="shared" si="49"/>
        <v>6544722.1724279998</v>
      </c>
      <c r="BH157" s="46"/>
      <c r="BI157" s="82">
        <v>5.5469999999999997</v>
      </c>
      <c r="BJ157" s="82">
        <v>5.5469999999999997</v>
      </c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51"/>
      <c r="CC157" s="51"/>
      <c r="CD157" s="51"/>
      <c r="CE157" s="51"/>
      <c r="CF157" s="51"/>
      <c r="CG157" s="51"/>
      <c r="CH157" s="51"/>
      <c r="CI157" s="46"/>
      <c r="CJ157" s="53"/>
      <c r="CK157" s="49"/>
    </row>
    <row r="158" spans="1:89" ht="14.1" customHeight="1" x14ac:dyDescent="0.2">
      <c r="A158" s="4">
        <v>2014</v>
      </c>
      <c r="B158" s="4">
        <v>9</v>
      </c>
      <c r="C158" s="57">
        <v>1283.6199999999999</v>
      </c>
      <c r="D158" s="57">
        <v>28.97</v>
      </c>
      <c r="E158" s="57">
        <v>499.76</v>
      </c>
      <c r="F158" s="66">
        <v>86.18</v>
      </c>
      <c r="G158" s="66">
        <v>24.89</v>
      </c>
      <c r="H158" s="70">
        <v>619061.44999999995</v>
      </c>
      <c r="I158" s="55">
        <v>0</v>
      </c>
      <c r="J158" s="55">
        <v>549</v>
      </c>
      <c r="K158" s="57">
        <v>30.81</v>
      </c>
      <c r="L158" s="59">
        <v>366</v>
      </c>
      <c r="M158" s="61">
        <v>1.131</v>
      </c>
      <c r="N158" s="61">
        <v>1.2498</v>
      </c>
      <c r="O158" s="61">
        <v>1.0391999999999999</v>
      </c>
      <c r="P158" s="61">
        <v>1.1083000000000001</v>
      </c>
      <c r="Q158" s="62">
        <v>93685.755799999999</v>
      </c>
      <c r="R158" s="56">
        <v>2.59</v>
      </c>
      <c r="S158" s="94">
        <v>3447.5</v>
      </c>
      <c r="T158" s="93">
        <v>1290.4100000000001</v>
      </c>
      <c r="U158" s="93">
        <v>763.48699999999997</v>
      </c>
      <c r="V158" s="64">
        <v>2.87</v>
      </c>
      <c r="W158" s="64">
        <v>0.53</v>
      </c>
      <c r="X158" s="64">
        <v>13.1</v>
      </c>
      <c r="Y158" s="65">
        <v>53301.97</v>
      </c>
      <c r="Z158" s="65">
        <v>6101.42</v>
      </c>
      <c r="AA158" s="71">
        <v>1494.66</v>
      </c>
      <c r="AB158" s="14">
        <v>0</v>
      </c>
      <c r="AC158" s="14">
        <v>18</v>
      </c>
      <c r="AD158" s="14">
        <v>0</v>
      </c>
      <c r="AE158" s="14">
        <v>18</v>
      </c>
      <c r="AF158" s="14">
        <v>0</v>
      </c>
      <c r="AG158" s="14">
        <v>10</v>
      </c>
      <c r="AH158" s="17">
        <v>2237.75</v>
      </c>
      <c r="AI158" s="17">
        <v>0</v>
      </c>
      <c r="AJ158" s="46"/>
      <c r="AK158" s="69">
        <v>619864.78899999999</v>
      </c>
      <c r="AL158" s="69">
        <v>71653.327000000005</v>
      </c>
      <c r="AM158" s="69">
        <v>1494.6569999999999</v>
      </c>
      <c r="AN158" s="69">
        <v>749.26700000000005</v>
      </c>
      <c r="AO158" s="69">
        <v>735.31299999999999</v>
      </c>
      <c r="AP158" s="69">
        <v>7895.37</v>
      </c>
      <c r="AQ158" s="69">
        <v>217.37299999999999</v>
      </c>
      <c r="AR158" s="47"/>
      <c r="AS158" s="54">
        <v>1489.1590000000001</v>
      </c>
      <c r="AT158" s="54">
        <v>8334.0220000000008</v>
      </c>
      <c r="AU158" s="69">
        <f t="shared" si="50"/>
        <v>138.05666651278523</v>
      </c>
      <c r="AV158" s="76">
        <v>2655.7310000000002</v>
      </c>
      <c r="AW158" s="75">
        <v>105114.71400000001</v>
      </c>
      <c r="AX158" s="75">
        <v>21667.687000000002</v>
      </c>
      <c r="AY158" s="75">
        <v>30494.45</v>
      </c>
      <c r="AZ158" s="45"/>
      <c r="BA158" s="74">
        <f t="shared" si="44"/>
        <v>923077229.322451</v>
      </c>
      <c r="BB158" s="74">
        <f t="shared" si="45"/>
        <v>597160403.59119415</v>
      </c>
      <c r="BC158" s="74">
        <v>206347.36300000001</v>
      </c>
      <c r="BD158" s="74">
        <f t="shared" si="46"/>
        <v>1989851.5991770003</v>
      </c>
      <c r="BE158" s="74">
        <f t="shared" si="47"/>
        <v>77292215.695482001</v>
      </c>
      <c r="BF158" s="74">
        <f t="shared" si="48"/>
        <v>171074405.90919</v>
      </c>
      <c r="BG158" s="74">
        <f t="shared" si="49"/>
        <v>6628670.0798500003</v>
      </c>
      <c r="BH158" s="46"/>
      <c r="BI158" s="82">
        <v>5.2750000000000004</v>
      </c>
      <c r="BJ158" s="82">
        <v>5.2750000000000004</v>
      </c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51"/>
      <c r="CC158" s="51"/>
      <c r="CD158" s="51"/>
      <c r="CE158" s="51"/>
      <c r="CF158" s="51"/>
      <c r="CG158" s="51"/>
      <c r="CH158" s="51"/>
      <c r="CI158" s="46"/>
      <c r="CJ158" s="53"/>
      <c r="CK158" s="49"/>
    </row>
    <row r="159" spans="1:89" ht="14.1" customHeight="1" x14ac:dyDescent="0.2">
      <c r="A159" s="4">
        <v>2014</v>
      </c>
      <c r="B159" s="4">
        <v>10</v>
      </c>
      <c r="C159" s="57">
        <v>1285.33</v>
      </c>
      <c r="D159" s="57">
        <v>29.09</v>
      </c>
      <c r="E159" s="57">
        <v>501.07</v>
      </c>
      <c r="F159" s="66">
        <v>86.33</v>
      </c>
      <c r="G159" s="66">
        <v>24.88</v>
      </c>
      <c r="H159" s="70">
        <v>619864.79</v>
      </c>
      <c r="I159" s="55">
        <v>0</v>
      </c>
      <c r="J159" s="55">
        <v>444</v>
      </c>
      <c r="K159" s="57">
        <v>29.7</v>
      </c>
      <c r="L159" s="59">
        <v>356</v>
      </c>
      <c r="M159" s="61">
        <v>1.1296999999999999</v>
      </c>
      <c r="N159" s="61">
        <v>1.2493000000000001</v>
      </c>
      <c r="O159" s="61">
        <v>1.0383</v>
      </c>
      <c r="P159" s="61">
        <v>1.1075999999999999</v>
      </c>
      <c r="Q159" s="62">
        <v>93988.803400000004</v>
      </c>
      <c r="R159" s="56">
        <v>2.59</v>
      </c>
      <c r="S159" s="94">
        <v>3447.5</v>
      </c>
      <c r="T159" s="93">
        <v>1290.4100000000001</v>
      </c>
      <c r="U159" s="93">
        <v>790.40800000000002</v>
      </c>
      <c r="V159" s="64">
        <v>2.87</v>
      </c>
      <c r="W159" s="64">
        <v>0.53</v>
      </c>
      <c r="X159" s="64">
        <v>13.1</v>
      </c>
      <c r="Y159" s="65">
        <v>53492.94</v>
      </c>
      <c r="Z159" s="65">
        <v>6103.65</v>
      </c>
      <c r="AA159" s="71">
        <v>1500.75</v>
      </c>
      <c r="AB159" s="14">
        <v>0</v>
      </c>
      <c r="AC159" s="14">
        <v>15</v>
      </c>
      <c r="AD159" s="14">
        <v>0</v>
      </c>
      <c r="AE159" s="14">
        <v>15</v>
      </c>
      <c r="AF159" s="14">
        <v>0</v>
      </c>
      <c r="AG159" s="14">
        <v>6</v>
      </c>
      <c r="AH159" s="17">
        <v>2237.5</v>
      </c>
      <c r="AI159" s="17">
        <v>0</v>
      </c>
      <c r="AJ159" s="46"/>
      <c r="AK159" s="69">
        <v>620793.28899999999</v>
      </c>
      <c r="AL159" s="69">
        <v>71669.740000000005</v>
      </c>
      <c r="AM159" s="69">
        <v>1500.75</v>
      </c>
      <c r="AN159" s="69">
        <v>750.27300000000002</v>
      </c>
      <c r="AO159" s="69">
        <v>735.31299999999999</v>
      </c>
      <c r="AP159" s="69">
        <v>7904.3450000000003</v>
      </c>
      <c r="AQ159" s="69">
        <v>217.691</v>
      </c>
      <c r="AR159" s="47"/>
      <c r="AS159" s="54">
        <v>1228.4680000000001</v>
      </c>
      <c r="AT159" s="54">
        <v>7786.1559999999999</v>
      </c>
      <c r="AU159" s="69">
        <f t="shared" si="50"/>
        <v>124.22944727636181</v>
      </c>
      <c r="AV159" s="76">
        <v>2475.4389999999999</v>
      </c>
      <c r="AW159" s="75">
        <v>102108.961</v>
      </c>
      <c r="AX159" s="75">
        <v>19472.744999999999</v>
      </c>
      <c r="AY159" s="75">
        <v>30297.93</v>
      </c>
      <c r="AZ159" s="45"/>
      <c r="BA159" s="74">
        <f t="shared" si="44"/>
        <v>762624690.15125203</v>
      </c>
      <c r="BB159" s="74">
        <f t="shared" si="45"/>
        <v>558031776.11944008</v>
      </c>
      <c r="BC159" s="74">
        <v>186437.34299999999</v>
      </c>
      <c r="BD159" s="74">
        <f t="shared" si="46"/>
        <v>1857255.0448469999</v>
      </c>
      <c r="BE159" s="74">
        <f t="shared" si="47"/>
        <v>75082046.439792991</v>
      </c>
      <c r="BF159" s="74">
        <f t="shared" si="48"/>
        <v>153919294.577025</v>
      </c>
      <c r="BG159" s="74">
        <f t="shared" si="49"/>
        <v>6595586.6796300001</v>
      </c>
      <c r="BH159" s="46"/>
      <c r="BI159" s="82">
        <v>4.8109999999999999</v>
      </c>
      <c r="BJ159" s="82">
        <v>4.8109999999999999</v>
      </c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51"/>
      <c r="CC159" s="51"/>
      <c r="CD159" s="51"/>
      <c r="CE159" s="51"/>
      <c r="CF159" s="51"/>
      <c r="CG159" s="51"/>
      <c r="CH159" s="51"/>
      <c r="CI159" s="46"/>
      <c r="CJ159" s="53"/>
      <c r="CK159" s="49"/>
    </row>
    <row r="160" spans="1:89" ht="14.1" customHeight="1" x14ac:dyDescent="0.2">
      <c r="A160" s="4">
        <v>2014</v>
      </c>
      <c r="B160" s="4">
        <v>11</v>
      </c>
      <c r="C160" s="57">
        <v>1287.04</v>
      </c>
      <c r="D160" s="57">
        <v>29.22</v>
      </c>
      <c r="E160" s="57">
        <v>502.39</v>
      </c>
      <c r="F160" s="66">
        <v>86.49</v>
      </c>
      <c r="G160" s="66">
        <v>24.87</v>
      </c>
      <c r="H160" s="70">
        <v>620793.29</v>
      </c>
      <c r="I160" s="55">
        <v>12</v>
      </c>
      <c r="J160" s="55">
        <v>262</v>
      </c>
      <c r="K160" s="57">
        <v>29.6</v>
      </c>
      <c r="L160" s="59">
        <v>324</v>
      </c>
      <c r="M160" s="61">
        <v>1.1284000000000001</v>
      </c>
      <c r="N160" s="61">
        <v>1.2487999999999999</v>
      </c>
      <c r="O160" s="61">
        <v>1.0373000000000001</v>
      </c>
      <c r="P160" s="61">
        <v>1.1068</v>
      </c>
      <c r="Q160" s="62">
        <v>94218.457200000004</v>
      </c>
      <c r="R160" s="56">
        <v>2.59</v>
      </c>
      <c r="S160" s="94">
        <v>3447.5</v>
      </c>
      <c r="T160" s="93">
        <v>1290.4100000000001</v>
      </c>
      <c r="U160" s="93">
        <v>816.60500000000002</v>
      </c>
      <c r="V160" s="64">
        <v>2.87</v>
      </c>
      <c r="W160" s="64">
        <v>0.53</v>
      </c>
      <c r="X160" s="64">
        <v>13.1</v>
      </c>
      <c r="Y160" s="65">
        <v>53681.94</v>
      </c>
      <c r="Z160" s="65">
        <v>6106.31</v>
      </c>
      <c r="AA160" s="71">
        <v>1507.14</v>
      </c>
      <c r="AB160" s="14">
        <v>11</v>
      </c>
      <c r="AC160" s="14">
        <v>0</v>
      </c>
      <c r="AD160" s="14">
        <v>11</v>
      </c>
      <c r="AE160" s="14">
        <v>0</v>
      </c>
      <c r="AF160" s="14">
        <v>5</v>
      </c>
      <c r="AG160" s="14">
        <v>0</v>
      </c>
      <c r="AH160" s="17">
        <v>2237.2399999999998</v>
      </c>
      <c r="AI160" s="17">
        <v>0</v>
      </c>
      <c r="AJ160" s="46"/>
      <c r="AK160" s="69">
        <v>622253.14300000004</v>
      </c>
      <c r="AL160" s="69">
        <v>71792.331000000006</v>
      </c>
      <c r="AM160" s="69">
        <v>1507.14</v>
      </c>
      <c r="AN160" s="69">
        <v>751.29300000000001</v>
      </c>
      <c r="AO160" s="69">
        <v>735.31299999999999</v>
      </c>
      <c r="AP160" s="69">
        <v>7913.3209999999999</v>
      </c>
      <c r="AQ160" s="69">
        <v>218.02500000000001</v>
      </c>
      <c r="AR160" s="47"/>
      <c r="AS160" s="54">
        <v>965.91800000000001</v>
      </c>
      <c r="AT160" s="54">
        <v>7075.6890000000003</v>
      </c>
      <c r="AU160" s="69">
        <f t="shared" si="50"/>
        <v>103.03659248643125</v>
      </c>
      <c r="AV160" s="76">
        <v>2173.0100000000002</v>
      </c>
      <c r="AW160" s="75">
        <v>97756.467000000004</v>
      </c>
      <c r="AX160" s="75">
        <v>17989.616999999998</v>
      </c>
      <c r="AY160" s="75">
        <v>30388.554</v>
      </c>
      <c r="AZ160" s="45"/>
      <c r="BA160" s="74">
        <f t="shared" si="44"/>
        <v>601045511.38027406</v>
      </c>
      <c r="BB160" s="74">
        <f t="shared" si="45"/>
        <v>507980206.74105906</v>
      </c>
      <c r="BC160" s="74">
        <v>155290.57</v>
      </c>
      <c r="BD160" s="74">
        <f t="shared" si="46"/>
        <v>1632567.2019300002</v>
      </c>
      <c r="BE160" s="74">
        <f t="shared" si="47"/>
        <v>71881601.019171</v>
      </c>
      <c r="BF160" s="74">
        <f t="shared" si="48"/>
        <v>142357613.98805699</v>
      </c>
      <c r="BG160" s="74">
        <f t="shared" si="49"/>
        <v>6625464.4858499998</v>
      </c>
      <c r="BH160" s="46"/>
      <c r="BI160" s="82">
        <v>4.0880000000000001</v>
      </c>
      <c r="BJ160" s="82">
        <v>4.0880000000000001</v>
      </c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51"/>
      <c r="CC160" s="51"/>
      <c r="CD160" s="51"/>
      <c r="CE160" s="51"/>
      <c r="CF160" s="51"/>
      <c r="CG160" s="51"/>
      <c r="CH160" s="51"/>
      <c r="CI160" s="46"/>
      <c r="CJ160" s="53"/>
      <c r="CK160" s="49"/>
    </row>
    <row r="161" spans="1:89" ht="14.1" customHeight="1" x14ac:dyDescent="0.2">
      <c r="A161" s="4">
        <v>2014</v>
      </c>
      <c r="B161" s="4">
        <v>12</v>
      </c>
      <c r="C161" s="57">
        <v>1288.74</v>
      </c>
      <c r="D161" s="57">
        <v>29.35</v>
      </c>
      <c r="E161" s="57">
        <v>503.73</v>
      </c>
      <c r="F161" s="66">
        <v>86.64</v>
      </c>
      <c r="G161" s="66">
        <v>24.87</v>
      </c>
      <c r="H161" s="70">
        <v>622253.14</v>
      </c>
      <c r="I161" s="55">
        <v>72</v>
      </c>
      <c r="J161" s="55">
        <v>131</v>
      </c>
      <c r="K161" s="57">
        <v>31.83</v>
      </c>
      <c r="L161" s="59">
        <v>318</v>
      </c>
      <c r="M161" s="61">
        <v>1.1274</v>
      </c>
      <c r="N161" s="61">
        <v>1.2483</v>
      </c>
      <c r="O161" s="61">
        <v>1.0364</v>
      </c>
      <c r="P161" s="61">
        <v>1.1060000000000001</v>
      </c>
      <c r="Q161" s="62">
        <v>94352.044999999998</v>
      </c>
      <c r="R161" s="56">
        <v>2.59</v>
      </c>
      <c r="S161" s="94">
        <v>3447.5</v>
      </c>
      <c r="T161" s="93">
        <v>1290.4100000000001</v>
      </c>
      <c r="U161" s="93">
        <v>849.37199999999996</v>
      </c>
      <c r="V161" s="64">
        <v>2.87</v>
      </c>
      <c r="W161" s="64">
        <v>0.53</v>
      </c>
      <c r="X161" s="64">
        <v>13.1</v>
      </c>
      <c r="Y161" s="65">
        <v>53868.84</v>
      </c>
      <c r="Z161" s="65">
        <v>6109.42</v>
      </c>
      <c r="AA161" s="71">
        <v>1513.73</v>
      </c>
      <c r="AB161" s="14">
        <v>14</v>
      </c>
      <c r="AC161" s="14">
        <v>0</v>
      </c>
      <c r="AD161" s="14">
        <v>14</v>
      </c>
      <c r="AE161" s="14">
        <v>0</v>
      </c>
      <c r="AF161" s="14">
        <v>9</v>
      </c>
      <c r="AG161" s="14">
        <v>0</v>
      </c>
      <c r="AH161" s="17">
        <v>2236.8000000000002</v>
      </c>
      <c r="AI161" s="17">
        <v>0</v>
      </c>
      <c r="AJ161" s="46"/>
      <c r="AK161" s="69">
        <v>623253.72600000002</v>
      </c>
      <c r="AL161" s="69">
        <v>71872.096999999994</v>
      </c>
      <c r="AM161" s="69">
        <v>1513.7280000000001</v>
      </c>
      <c r="AN161" s="69">
        <v>752.32500000000005</v>
      </c>
      <c r="AO161" s="69">
        <v>735.31299999999999</v>
      </c>
      <c r="AP161" s="69">
        <v>7922.2960000000003</v>
      </c>
      <c r="AQ161" s="69">
        <v>218.351</v>
      </c>
      <c r="AR161" s="47"/>
      <c r="AS161" s="54">
        <v>951.94899999999996</v>
      </c>
      <c r="AT161" s="54">
        <v>6925.3209999999999</v>
      </c>
      <c r="AU161" s="69">
        <f t="shared" si="50"/>
        <v>96.7329110646034</v>
      </c>
      <c r="AV161" s="76">
        <v>1997.1690000000001</v>
      </c>
      <c r="AW161" s="75">
        <v>95696.145000000004</v>
      </c>
      <c r="AX161" s="75">
        <v>17656.163</v>
      </c>
      <c r="AY161" s="75">
        <v>30896.861000000001</v>
      </c>
      <c r="AZ161" s="45"/>
      <c r="BA161" s="74">
        <f t="shared" si="44"/>
        <v>593305761.21197402</v>
      </c>
      <c r="BB161" s="74">
        <f t="shared" si="45"/>
        <v>497737342.66813695</v>
      </c>
      <c r="BC161" s="74">
        <v>146427.31599999999</v>
      </c>
      <c r="BD161" s="74">
        <f t="shared" si="46"/>
        <v>1502520.1679250002</v>
      </c>
      <c r="BE161" s="74">
        <f t="shared" si="47"/>
        <v>70366619.468384996</v>
      </c>
      <c r="BF161" s="74">
        <f t="shared" si="48"/>
        <v>139877349.51024801</v>
      </c>
      <c r="BG161" s="74">
        <f t="shared" si="49"/>
        <v>6746360.4962109998</v>
      </c>
      <c r="BH161" s="46"/>
      <c r="BI161" s="82">
        <v>4.4850000000000003</v>
      </c>
      <c r="BJ161" s="82">
        <v>4.4850000000000003</v>
      </c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51"/>
      <c r="CC161" s="51"/>
      <c r="CD161" s="51"/>
      <c r="CE161" s="51"/>
      <c r="CF161" s="51"/>
      <c r="CG161" s="51"/>
      <c r="CH161" s="51"/>
      <c r="CI161" s="46"/>
      <c r="CJ161" s="53"/>
      <c r="CK161" s="49"/>
    </row>
    <row r="162" spans="1:89" ht="14.1" customHeight="1" x14ac:dyDescent="0.2">
      <c r="A162" s="4"/>
      <c r="B162" s="4"/>
      <c r="C162" s="57"/>
      <c r="D162" s="57"/>
      <c r="E162" s="57"/>
      <c r="F162" s="66"/>
      <c r="G162" s="66"/>
      <c r="H162" s="70"/>
      <c r="I162" s="55"/>
      <c r="J162" s="55"/>
      <c r="K162" s="57"/>
      <c r="L162" s="59"/>
      <c r="M162" s="61"/>
      <c r="N162" s="61"/>
      <c r="O162" s="61"/>
      <c r="P162" s="61"/>
      <c r="Q162" s="62"/>
      <c r="R162" s="56"/>
      <c r="S162" s="63"/>
      <c r="T162" s="64"/>
      <c r="U162" s="64"/>
      <c r="V162" s="64"/>
      <c r="W162" s="64"/>
      <c r="X162" s="64"/>
      <c r="Y162" s="65"/>
      <c r="Z162" s="65"/>
      <c r="AA162" s="71"/>
      <c r="AB162" s="14"/>
      <c r="AC162" s="14"/>
      <c r="AD162" s="14"/>
      <c r="AE162" s="14"/>
      <c r="AF162" s="14"/>
      <c r="AG162" s="14"/>
      <c r="AH162" s="17"/>
      <c r="AI162" s="17"/>
      <c r="AJ162" s="46"/>
      <c r="AK162" s="47"/>
      <c r="AL162" s="47"/>
      <c r="AM162" s="47"/>
      <c r="AN162" s="47"/>
      <c r="AO162" s="47"/>
      <c r="AP162" s="47"/>
      <c r="AQ162" s="47"/>
      <c r="AR162" s="47"/>
      <c r="AS162" s="44"/>
      <c r="AT162" s="44"/>
      <c r="AU162" s="48"/>
      <c r="AV162" s="45"/>
      <c r="AW162" s="45"/>
      <c r="AX162" s="45"/>
      <c r="AY162" s="45"/>
      <c r="AZ162" s="45"/>
      <c r="BA162" s="49"/>
      <c r="BB162" s="49"/>
      <c r="BC162" s="49"/>
      <c r="BD162" s="49"/>
      <c r="BE162" s="49"/>
      <c r="BF162" s="49"/>
      <c r="BG162" s="49"/>
      <c r="BH162" s="46"/>
      <c r="BI162" s="50"/>
      <c r="BJ162" s="50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51"/>
      <c r="CC162" s="51"/>
      <c r="CD162" s="51"/>
      <c r="CE162" s="51"/>
      <c r="CF162" s="51"/>
      <c r="CG162" s="51"/>
      <c r="CH162" s="51"/>
      <c r="CI162" s="46"/>
      <c r="CJ162" s="53"/>
      <c r="CK162" s="49"/>
    </row>
    <row r="163" spans="1:89" ht="14.1" customHeight="1" x14ac:dyDescent="0.2">
      <c r="A163" s="13" t="s">
        <v>42</v>
      </c>
      <c r="H163" s="42"/>
      <c r="AH163" s="15"/>
      <c r="AI163" s="15"/>
      <c r="BA163" s="43" t="s">
        <v>41</v>
      </c>
      <c r="BI163" s="41" t="s">
        <v>61</v>
      </c>
      <c r="BJ163" s="41" t="s">
        <v>62</v>
      </c>
      <c r="CJ163" s="41" t="s">
        <v>61</v>
      </c>
      <c r="CK163" s="41" t="s">
        <v>62</v>
      </c>
    </row>
    <row r="164" spans="1:89" ht="14.1" customHeight="1" x14ac:dyDescent="0.2">
      <c r="A164" s="1">
        <v>2002</v>
      </c>
      <c r="C164" s="2">
        <f>AVERAGE(C6:C17)</f>
        <v>1058.9016666666666</v>
      </c>
      <c r="D164" s="9">
        <f>AVERAGE(D6:D17)</f>
        <v>35.622500000000002</v>
      </c>
      <c r="E164" s="9">
        <f>AVERAGE(E6:E17)</f>
        <v>447.66499999999996</v>
      </c>
      <c r="F164" s="11">
        <f t="shared" ref="F164" si="51">AVERAGE(F6:F17)</f>
        <v>79.434999999999988</v>
      </c>
      <c r="G164" s="11">
        <f>AVERAGE(G6:G17)</f>
        <v>34.086666666666666</v>
      </c>
      <c r="H164" s="2">
        <f>AVERAGE(H6:H17)</f>
        <v>518024.36363636365</v>
      </c>
      <c r="I164" s="8">
        <f>SUM(I6:I17)</f>
        <v>545</v>
      </c>
      <c r="J164" s="8">
        <f>SUM(J6:J17)</f>
        <v>3775</v>
      </c>
      <c r="K164" s="8">
        <f>SUM(K6:K17)</f>
        <v>367.08000000000004</v>
      </c>
      <c r="L164" s="8">
        <f>SUM(L6:L17)</f>
        <v>4436</v>
      </c>
      <c r="M164" s="12">
        <f t="shared" ref="M164:AA164" si="52">AVERAGE(M6:M17)</f>
        <v>1.0872249999999999</v>
      </c>
      <c r="N164" s="12">
        <f t="shared" si="52"/>
        <v>1.0955333333333332</v>
      </c>
      <c r="O164" s="12">
        <f t="shared" si="52"/>
        <v>1.054083333333333</v>
      </c>
      <c r="P164" s="12">
        <f t="shared" si="52"/>
        <v>1.0941083333333335</v>
      </c>
      <c r="Q164" s="8">
        <f t="shared" si="52"/>
        <v>82251.461124999987</v>
      </c>
      <c r="R164" s="10">
        <f t="shared" si="52"/>
        <v>2.5599999999999996</v>
      </c>
      <c r="S164" s="12">
        <f t="shared" si="52"/>
        <v>3633.89</v>
      </c>
      <c r="T164" s="12">
        <f t="shared" si="52"/>
        <v>1424.58</v>
      </c>
      <c r="U164" s="12">
        <f t="shared" si="52"/>
        <v>799.32574999999997</v>
      </c>
      <c r="V164" s="12">
        <f t="shared" si="52"/>
        <v>3.2800000000000007</v>
      </c>
      <c r="W164" s="12">
        <f t="shared" si="52"/>
        <v>0.6399999999999999</v>
      </c>
      <c r="X164" s="12">
        <f t="shared" si="52"/>
        <v>14.169999999999996</v>
      </c>
      <c r="Y164" s="11">
        <f t="shared" si="52"/>
        <v>39557.838333333333</v>
      </c>
      <c r="Z164" s="11">
        <f>AVERAGE(Z6:Z17)</f>
        <v>5751.9024999999992</v>
      </c>
      <c r="AA164" s="8">
        <f t="shared" si="52"/>
        <v>3413.0833333333335</v>
      </c>
      <c r="AB164" s="11">
        <f>SUM(AB6:AB17)</f>
        <v>64.75</v>
      </c>
      <c r="AC164" s="11">
        <f>SUM(AC6:AC17)</f>
        <v>135.75</v>
      </c>
      <c r="AD164" s="11">
        <f t="shared" ref="AD164:AE164" si="53">SUM(AD6:AD17)</f>
        <v>66.63</v>
      </c>
      <c r="AE164" s="11">
        <f t="shared" si="53"/>
        <v>130.76000000000002</v>
      </c>
      <c r="AF164" s="11">
        <f>SUM(AF6:AF17)</f>
        <v>45</v>
      </c>
      <c r="AG164" s="11">
        <f>SUM(AG6:AG17)</f>
        <v>73</v>
      </c>
      <c r="AH164" s="68"/>
      <c r="AI164" s="68"/>
      <c r="AK164" s="8">
        <f>AVERAGE(AK6:AK17)</f>
        <v>518589.13958333334</v>
      </c>
      <c r="AL164" s="8">
        <f t="shared" ref="AL164:AQ164" si="54">AVERAGE(AL6:AL17)</f>
        <v>61249.558333333342</v>
      </c>
      <c r="AM164" s="8">
        <f t="shared" si="54"/>
        <v>3398.4842499999995</v>
      </c>
      <c r="AN164" s="8">
        <f t="shared" si="54"/>
        <v>345.20883333333336</v>
      </c>
      <c r="AO164" s="8">
        <f t="shared" si="54"/>
        <v>487.67766666666671</v>
      </c>
      <c r="AP164" s="8">
        <f t="shared" si="54"/>
        <v>5778.2598333333335</v>
      </c>
      <c r="AQ164" s="8">
        <f t="shared" si="54"/>
        <v>219.07416666666666</v>
      </c>
      <c r="AR164" s="8"/>
      <c r="AS164" s="8">
        <f t="shared" ref="AS164:AW171" si="55">+BA164*1000000/AK164</f>
        <v>15371.287102249693</v>
      </c>
      <c r="AT164" s="8">
        <f t="shared" si="55"/>
        <v>95341.30893573245</v>
      </c>
      <c r="AU164" s="8">
        <f t="shared" si="55"/>
        <v>993.46901019182314</v>
      </c>
      <c r="AV164" s="8">
        <f t="shared" si="55"/>
        <v>43957.672932625806</v>
      </c>
      <c r="AW164" s="8">
        <f t="shared" si="55"/>
        <v>1657007.7224247011</v>
      </c>
      <c r="AX164" s="91"/>
      <c r="AY164" s="8">
        <f t="shared" ref="AY164:AY171" si="56">+BG164*1000000/AQ164</f>
        <v>254122.7463573493</v>
      </c>
      <c r="AZ164" s="8"/>
      <c r="BA164" s="8">
        <f>SUM(BA6:BA17)/1000000</f>
        <v>7971.3825526440569</v>
      </c>
      <c r="BB164" s="8">
        <f>SUM(BB6:BB17)/1000000</f>
        <v>5839.6130632355007</v>
      </c>
      <c r="BC164" s="8">
        <f>SUM(BC6:BC17)/1000000</f>
        <v>3.3762887839999998</v>
      </c>
      <c r="BD164" s="8">
        <f>SUM(BD6:BD17)/1000000</f>
        <v>15.17457698912</v>
      </c>
      <c r="BE164" s="8">
        <f>SUM(BE6:BE17)/1000000</f>
        <v>808.08565972072597</v>
      </c>
      <c r="BF164" s="91"/>
      <c r="BG164" s="8">
        <f>SUM(BG6:BG17)/1000000</f>
        <v>55.671728889280999</v>
      </c>
      <c r="BH164" s="8"/>
      <c r="BI164" s="9">
        <f>MAX(BI6:BI8)</f>
        <v>5.9610000000000003</v>
      </c>
      <c r="BJ164" s="9">
        <f>MAX(BJ10:BJ14)</f>
        <v>5.9029999999999996</v>
      </c>
      <c r="BL164" s="8">
        <f t="shared" ref="BL164:BR164" si="57">AVERAGE(BL6:BL17)</f>
        <v>518553.83333333331</v>
      </c>
      <c r="BM164" s="8">
        <f t="shared" si="57"/>
        <v>61252.083333333336</v>
      </c>
      <c r="BN164" s="8">
        <f t="shared" si="57"/>
        <v>3413.0833333333335</v>
      </c>
      <c r="BO164" s="8">
        <f t="shared" si="57"/>
        <v>335.41666666666669</v>
      </c>
      <c r="BP164" s="8">
        <f t="shared" si="57"/>
        <v>550.91666666666663</v>
      </c>
      <c r="BQ164" s="8">
        <f t="shared" si="57"/>
        <v>5812.166666666667</v>
      </c>
      <c r="BR164" s="8">
        <f t="shared" si="57"/>
        <v>220.25</v>
      </c>
      <c r="BS164" s="8"/>
      <c r="BT164" s="90">
        <f t="shared" ref="BT164:BX169" si="58">+CB164*1000000/BL164</f>
        <v>15517.06106184668</v>
      </c>
      <c r="BU164" s="90">
        <f t="shared" si="58"/>
        <v>95152.559820397946</v>
      </c>
      <c r="BV164" s="90">
        <f t="shared" si="58"/>
        <v>973.6495348780428</v>
      </c>
      <c r="BW164" s="90">
        <f t="shared" si="58"/>
        <v>43911.645373416141</v>
      </c>
      <c r="BX164" s="90">
        <f t="shared" si="58"/>
        <v>1660244.8579349567</v>
      </c>
      <c r="BY164" s="91"/>
      <c r="BZ164" s="90">
        <f t="shared" ref="BZ164:BZ169" si="59">+CH164*1000000/BR164</f>
        <v>251505.37537797954</v>
      </c>
      <c r="CA164" s="90"/>
      <c r="CB164" s="90">
        <f>SUM(CB6:CB17)/1000000</f>
        <v>8046.4314956879998</v>
      </c>
      <c r="CC164" s="90">
        <f>SUM(CC6:CC17)/1000000</f>
        <v>5828.2925234990007</v>
      </c>
      <c r="CD164" s="90">
        <f>SUM(CD6:CD17)/1000000</f>
        <v>3.3231470000000001</v>
      </c>
      <c r="CE164" s="90">
        <f>SUM(CE6:CE17)/1000000</f>
        <v>14.728697718999999</v>
      </c>
      <c r="CF164" s="90">
        <f>SUM(CF6:CF17)/1000000</f>
        <v>914.65656298399983</v>
      </c>
      <c r="CG164" s="91"/>
      <c r="CH164" s="90">
        <f>SUM(CH6:CH17)/1000000</f>
        <v>55.394058926999996</v>
      </c>
      <c r="CI164" s="8"/>
      <c r="CJ164" s="9">
        <f>MAX(CJ6:CJ8)</f>
        <v>5.9610000000000003</v>
      </c>
      <c r="CK164" s="9">
        <f>MAX(CK10:CK14)</f>
        <v>5.9029999999999996</v>
      </c>
    </row>
    <row r="165" spans="1:89" ht="14.1" customHeight="1" x14ac:dyDescent="0.2">
      <c r="A165" s="1">
        <f t="shared" ref="A165:A176" si="60">+A164+1</f>
        <v>2003</v>
      </c>
      <c r="C165" s="2">
        <f>AVERAGE(C18:C29)</f>
        <v>1085.6499999999996</v>
      </c>
      <c r="D165" s="9">
        <f>AVERAGE(D18:D29)</f>
        <v>37.350833333333334</v>
      </c>
      <c r="E165" s="9">
        <f>AVERAGE(E18:E29)</f>
        <v>443.03249999999997</v>
      </c>
      <c r="F165" s="11">
        <f t="shared" ref="F165" si="61">AVERAGE(F18:F29)</f>
        <v>78.686666666666667</v>
      </c>
      <c r="G165" s="11">
        <f>AVERAGE(G18:G29)</f>
        <v>31.788333333333327</v>
      </c>
      <c r="H165" s="2">
        <f>AVERAGE(H18:H29)</f>
        <v>530137.75</v>
      </c>
      <c r="I165" s="8">
        <f>SUM(I18:I29)</f>
        <v>687</v>
      </c>
      <c r="J165" s="8">
        <f>SUM(J18:J29)</f>
        <v>3545</v>
      </c>
      <c r="K165" s="8">
        <f>SUM(K18:K29)</f>
        <v>364.27</v>
      </c>
      <c r="L165" s="8">
        <f>SUM(L18:L29)</f>
        <v>4438</v>
      </c>
      <c r="M165" s="12">
        <f t="shared" ref="M165:AA165" si="62">AVERAGE(M18:M29)</f>
        <v>1.1056250000000001</v>
      </c>
      <c r="N165" s="12">
        <f t="shared" si="62"/>
        <v>1.1220083333333335</v>
      </c>
      <c r="O165" s="12">
        <f t="shared" si="62"/>
        <v>1.0580749999999999</v>
      </c>
      <c r="P165" s="12">
        <f t="shared" si="62"/>
        <v>1.1104416666666668</v>
      </c>
      <c r="Q165" s="8">
        <f t="shared" si="62"/>
        <v>84104.862016666666</v>
      </c>
      <c r="R165" s="10">
        <f t="shared" si="62"/>
        <v>2.5658333333333334</v>
      </c>
      <c r="S165" s="12">
        <f t="shared" si="62"/>
        <v>3663.8099999999995</v>
      </c>
      <c r="T165" s="12">
        <f t="shared" si="62"/>
        <v>1430.2800000000004</v>
      </c>
      <c r="U165" s="12">
        <f t="shared" si="62"/>
        <v>809.91216666666662</v>
      </c>
      <c r="V165" s="12">
        <f t="shared" si="62"/>
        <v>3.2599999999999985</v>
      </c>
      <c r="W165" s="12">
        <f t="shared" si="62"/>
        <v>0.6399999999999999</v>
      </c>
      <c r="X165" s="12">
        <f t="shared" si="62"/>
        <v>14.150000000000004</v>
      </c>
      <c r="Y165" s="11">
        <f t="shared" si="62"/>
        <v>40643.11083333334</v>
      </c>
      <c r="Z165" s="11">
        <f>AVERAGE(Z18:Z29)</f>
        <v>5829.1225000000004</v>
      </c>
      <c r="AA165" s="8">
        <f t="shared" si="62"/>
        <v>3626.8333333333335</v>
      </c>
      <c r="AB165" s="11">
        <f>SUM(AB18:AB29)</f>
        <v>49.54</v>
      </c>
      <c r="AC165" s="11">
        <f>SUM(AC18:AC29)</f>
        <v>141.35</v>
      </c>
      <c r="AD165" s="11">
        <f t="shared" ref="AD165:AE165" si="63">SUM(AD18:AD29)</f>
        <v>38.72</v>
      </c>
      <c r="AE165" s="11">
        <f t="shared" si="63"/>
        <v>131.06</v>
      </c>
      <c r="AF165" s="11">
        <f>SUM(AF18:AF29)</f>
        <v>28</v>
      </c>
      <c r="AG165" s="11">
        <f>SUM(AG18:AG29)</f>
        <v>43</v>
      </c>
      <c r="AH165" s="68"/>
      <c r="AI165" s="68"/>
      <c r="AK165" s="8">
        <f>AVERAGE(AK18:AK29)</f>
        <v>531209.04291666672</v>
      </c>
      <c r="AL165" s="8">
        <f t="shared" ref="AL165:AQ165" si="64">AVERAGE(AL18:AL29)</f>
        <v>62447.87466666667</v>
      </c>
      <c r="AM165" s="8">
        <f t="shared" si="64"/>
        <v>3484.0939999999996</v>
      </c>
      <c r="AN165" s="8">
        <f t="shared" si="64"/>
        <v>473.76758333333333</v>
      </c>
      <c r="AO165" s="8">
        <f t="shared" si="64"/>
        <v>698.16791666666666</v>
      </c>
      <c r="AP165" s="8">
        <f t="shared" si="64"/>
        <v>6125.6139999999987</v>
      </c>
      <c r="AQ165" s="8">
        <f t="shared" si="64"/>
        <v>210.99458333333334</v>
      </c>
      <c r="AR165" s="8"/>
      <c r="AS165" s="8">
        <f t="shared" si="55"/>
        <v>15470.211858227554</v>
      </c>
      <c r="AT165" s="8">
        <f t="shared" si="55"/>
        <v>93834.179511550683</v>
      </c>
      <c r="AU165" s="8">
        <f t="shared" si="55"/>
        <v>990.99499496856311</v>
      </c>
      <c r="AV165" s="8">
        <f t="shared" si="55"/>
        <v>42677.705286737822</v>
      </c>
      <c r="AW165" s="8">
        <f t="shared" si="55"/>
        <v>1378360.6520821247</v>
      </c>
      <c r="AX165" s="91"/>
      <c r="AY165" s="8">
        <f t="shared" si="56"/>
        <v>269816.20907840686</v>
      </c>
      <c r="AZ165" s="8"/>
      <c r="BA165" s="8">
        <f>SUM(BA18:BA29)/1000000</f>
        <v>8217.9164349271268</v>
      </c>
      <c r="BB165" s="8">
        <f>SUM(BB18:BB29)/1000000</f>
        <v>5859.7450815868187</v>
      </c>
      <c r="BC165" s="8">
        <f>SUM(BC18:BC29)/1000000</f>
        <v>3.4527197160000003</v>
      </c>
      <c r="BD165" s="90">
        <f>SUM(BD18:BD29)/1000000</f>
        <v>20.219313295910002</v>
      </c>
      <c r="BE165" s="8">
        <f>SUM(BE18:BE29)/1000000</f>
        <v>962.32718487948512</v>
      </c>
      <c r="BF165" s="91"/>
      <c r="BG165" s="8">
        <f>SUM(BG18:BG29)/1000000</f>
        <v>56.929758611078</v>
      </c>
      <c r="BH165" s="8"/>
      <c r="BI165" s="9">
        <f>MAX(BI16:BI20)</f>
        <v>6.2309999999999999</v>
      </c>
      <c r="BJ165" s="9">
        <f>MAX(BJ22:BJ26)</f>
        <v>5.766</v>
      </c>
      <c r="BL165" s="8">
        <f t="shared" ref="BL165:BR165" si="65">AVERAGE(BL18:BL29)</f>
        <v>531257.25</v>
      </c>
      <c r="BM165" s="8">
        <f t="shared" si="65"/>
        <v>62414.583333333336</v>
      </c>
      <c r="BN165" s="8">
        <f t="shared" si="65"/>
        <v>3626.8333333333335</v>
      </c>
      <c r="BO165" s="8">
        <f t="shared" si="65"/>
        <v>441.91666666666669</v>
      </c>
      <c r="BP165" s="8">
        <f t="shared" si="65"/>
        <v>700.58333333333337</v>
      </c>
      <c r="BQ165" s="8">
        <f t="shared" si="65"/>
        <v>6187.666666666667</v>
      </c>
      <c r="BR165" s="8">
        <f t="shared" si="65"/>
        <v>210.66666666666666</v>
      </c>
      <c r="BS165" s="8"/>
      <c r="BT165" s="90">
        <f t="shared" si="58"/>
        <v>15556.959367058049</v>
      </c>
      <c r="BU165" s="90">
        <f t="shared" si="58"/>
        <v>93643.751215119322</v>
      </c>
      <c r="BV165" s="90">
        <f t="shared" si="58"/>
        <v>957.8468820366711</v>
      </c>
      <c r="BW165" s="90">
        <f t="shared" si="58"/>
        <v>42715.394826324722</v>
      </c>
      <c r="BX165" s="90">
        <f t="shared" si="58"/>
        <v>1392706.0837782798</v>
      </c>
      <c r="BY165" s="91"/>
      <c r="BZ165" s="90">
        <f t="shared" si="59"/>
        <v>269849.48415189877</v>
      </c>
      <c r="CA165" s="90"/>
      <c r="CB165" s="90">
        <f>SUM(CB18:CB29)/1000000</f>
        <v>8264.7474517049995</v>
      </c>
      <c r="CC165" s="90">
        <f>SUM(CC18:CC29)/1000000</f>
        <v>5844.7357138619991</v>
      </c>
      <c r="CD165" s="90">
        <f>SUM(CD18:CD29)/1000000</f>
        <v>3.473951</v>
      </c>
      <c r="CE165" s="90">
        <f>SUM(CE18:CE29)/1000000</f>
        <v>18.876644896999998</v>
      </c>
      <c r="CF165" s="90">
        <f>SUM(CF18:CF29)/1000000</f>
        <v>975.70667052699991</v>
      </c>
      <c r="CG165" s="91"/>
      <c r="CH165" s="90">
        <f>SUM(CH18:CH29)/1000000</f>
        <v>56.848291328000009</v>
      </c>
      <c r="CI165" s="8"/>
      <c r="CJ165" s="9">
        <f>MAX(CJ16:CJ20)</f>
        <v>6.2309999999999999</v>
      </c>
      <c r="CK165" s="9">
        <f>MAX(CK22:CK26)</f>
        <v>5.766</v>
      </c>
    </row>
    <row r="166" spans="1:89" ht="14.1" customHeight="1" x14ac:dyDescent="0.2">
      <c r="A166" s="1">
        <f t="shared" si="60"/>
        <v>2004</v>
      </c>
      <c r="C166" s="2">
        <f>AVERAGE(C30:C41)</f>
        <v>1114.8275000000001</v>
      </c>
      <c r="D166" s="9">
        <f>AVERAGE(D30:D41)</f>
        <v>41.331666666666671</v>
      </c>
      <c r="E166" s="9">
        <f>AVERAGE(E30:E41)</f>
        <v>459.82333333333344</v>
      </c>
      <c r="F166" s="11">
        <f t="shared" ref="F166" si="66">AVERAGE(F30:F41)</f>
        <v>78.306666666666658</v>
      </c>
      <c r="G166" s="11">
        <f>AVERAGE(G30:G41)</f>
        <v>32.678333333333335</v>
      </c>
      <c r="H166" s="2">
        <f>AVERAGE(H30:H41)</f>
        <v>543302.41666666663</v>
      </c>
      <c r="I166" s="8">
        <f>SUM(I30:I41)</f>
        <v>547</v>
      </c>
      <c r="J166" s="8">
        <f>SUM(J30:J41)</f>
        <v>3490</v>
      </c>
      <c r="K166" s="8">
        <f>SUM(K30:K41)</f>
        <v>366.76</v>
      </c>
      <c r="L166" s="8">
        <f>SUM(L30:L41)</f>
        <v>4448</v>
      </c>
      <c r="M166" s="12">
        <f t="shared" ref="M166:AA166" si="67">AVERAGE(M30:M41)</f>
        <v>1.1297083333333333</v>
      </c>
      <c r="N166" s="12">
        <f t="shared" si="67"/>
        <v>1.148983333333333</v>
      </c>
      <c r="O166" s="12">
        <f t="shared" si="67"/>
        <v>1.0735833333333333</v>
      </c>
      <c r="P166" s="12">
        <f t="shared" si="67"/>
        <v>1.1305666666666669</v>
      </c>
      <c r="Q166" s="8">
        <f t="shared" si="67"/>
        <v>86430.470183333353</v>
      </c>
      <c r="R166" s="10">
        <f t="shared" si="67"/>
        <v>2.57</v>
      </c>
      <c r="S166" s="12">
        <f t="shared" si="67"/>
        <v>3647.4899999999984</v>
      </c>
      <c r="T166" s="12">
        <f t="shared" si="67"/>
        <v>1435.9799999999998</v>
      </c>
      <c r="U166" s="12">
        <f t="shared" si="67"/>
        <v>820.94500000000005</v>
      </c>
      <c r="V166" s="12">
        <f t="shared" si="67"/>
        <v>3.2400000000000015</v>
      </c>
      <c r="W166" s="12">
        <f t="shared" si="67"/>
        <v>0.6399999999999999</v>
      </c>
      <c r="X166" s="12">
        <f t="shared" si="67"/>
        <v>14.159999999999998</v>
      </c>
      <c r="Y166" s="11">
        <f t="shared" si="67"/>
        <v>42371.088333333326</v>
      </c>
      <c r="Z166" s="11">
        <f>AVERAGE(Z30:Z41)</f>
        <v>6003.6658333333335</v>
      </c>
      <c r="AA166" s="8">
        <f t="shared" si="67"/>
        <v>3876.25</v>
      </c>
      <c r="AB166" s="11">
        <f>SUM(AB30:AB41)</f>
        <v>42.79</v>
      </c>
      <c r="AC166" s="11">
        <f>SUM(AC30:AC41)</f>
        <v>135</v>
      </c>
      <c r="AD166" s="11">
        <f t="shared" ref="AD166:AE166" si="68">SUM(AD30:AD41)</f>
        <v>41.59</v>
      </c>
      <c r="AE166" s="11">
        <f t="shared" si="68"/>
        <v>132</v>
      </c>
      <c r="AF166" s="11">
        <f>SUM(AF30:AF41)</f>
        <v>27</v>
      </c>
      <c r="AG166" s="11">
        <f>SUM(AG30:AG41)</f>
        <v>64</v>
      </c>
      <c r="AH166" s="10">
        <f>AVERAGE(AH30:AH41)</f>
        <v>2464.6716666666666</v>
      </c>
      <c r="AI166" s="10">
        <f>AVERAGE(AI30:AI41)</f>
        <v>821.00166666666667</v>
      </c>
      <c r="AK166" s="8">
        <f>AVERAGE(AK30:AK41)</f>
        <v>544387.25483333331</v>
      </c>
      <c r="AL166" s="8">
        <f t="shared" ref="AL166:AQ166" si="69">AVERAGE(AL30:AL41)</f>
        <v>63624.689666666665</v>
      </c>
      <c r="AM166" s="8">
        <f t="shared" si="69"/>
        <v>3681.2700833333329</v>
      </c>
      <c r="AN166" s="8">
        <f t="shared" si="69"/>
        <v>513.14216666666675</v>
      </c>
      <c r="AO166" s="8">
        <f t="shared" si="69"/>
        <v>713.87208333333331</v>
      </c>
      <c r="AP166" s="8">
        <f t="shared" si="69"/>
        <v>6279.1344166666686</v>
      </c>
      <c r="AQ166" s="8">
        <f t="shared" si="69"/>
        <v>208.51833333333332</v>
      </c>
      <c r="AR166" s="8"/>
      <c r="AS166" s="8">
        <f t="shared" si="55"/>
        <v>15229.415373059284</v>
      </c>
      <c r="AT166" s="8">
        <f t="shared" si="55"/>
        <v>93691.375923889442</v>
      </c>
      <c r="AU166" s="8">
        <f t="shared" si="55"/>
        <v>948.81825156313266</v>
      </c>
      <c r="AV166" s="8">
        <f t="shared" si="55"/>
        <v>41804.563738208344</v>
      </c>
      <c r="AW166" s="8">
        <f t="shared" si="55"/>
        <v>1347941.8512607587</v>
      </c>
      <c r="AX166" s="8">
        <f t="shared" ref="AX166:AX171" si="70">+BF166*1000000/AP166</f>
        <v>249481.74378295257</v>
      </c>
      <c r="AY166" s="8">
        <f t="shared" si="56"/>
        <v>278196.81595731794</v>
      </c>
      <c r="AZ166" s="8"/>
      <c r="BA166" s="8">
        <f t="shared" ref="BA166:BG166" si="71">SUM(BA30:BA41)/1000000</f>
        <v>8290.6996276563077</v>
      </c>
      <c r="BB166" s="8">
        <f t="shared" si="71"/>
        <v>5961.0847176004709</v>
      </c>
      <c r="BC166" s="8">
        <f t="shared" si="71"/>
        <v>3.4928562440000004</v>
      </c>
      <c r="BD166" s="8">
        <f t="shared" si="71"/>
        <v>21.451684413178999</v>
      </c>
      <c r="BE166" s="8">
        <f t="shared" si="71"/>
        <v>962.25805757170792</v>
      </c>
      <c r="BF166" s="8">
        <f t="shared" si="71"/>
        <v>1566.5294037175531</v>
      </c>
      <c r="BG166" s="8">
        <f t="shared" si="71"/>
        <v>58.009136402060001</v>
      </c>
      <c r="BH166" s="8"/>
      <c r="BI166" s="9">
        <f>MAX(BI28:BI32)</f>
        <v>5.1310000000000002</v>
      </c>
      <c r="BJ166" s="9">
        <f>MAX(BJ34:BJ38)</f>
        <v>5.8129999999999997</v>
      </c>
      <c r="BL166" s="8">
        <f t="shared" ref="BL166:BR166" si="72">AVERAGE(BL30:BL41)</f>
        <v>544313.08333333337</v>
      </c>
      <c r="BM166" s="8">
        <f t="shared" si="72"/>
        <v>63612.166666666664</v>
      </c>
      <c r="BN166" s="8">
        <f t="shared" si="72"/>
        <v>3876.25</v>
      </c>
      <c r="BO166" s="8">
        <f t="shared" si="72"/>
        <v>509.25</v>
      </c>
      <c r="BP166" s="8">
        <f t="shared" si="72"/>
        <v>733.91666666666663</v>
      </c>
      <c r="BQ166" s="8">
        <f t="shared" si="72"/>
        <v>6226.25</v>
      </c>
      <c r="BR166" s="8">
        <f t="shared" si="72"/>
        <v>208.91666666666666</v>
      </c>
      <c r="BS166" s="8"/>
      <c r="BT166" s="90">
        <f t="shared" si="58"/>
        <v>15235.401577776393</v>
      </c>
      <c r="BU166" s="90">
        <f t="shared" si="58"/>
        <v>94079.71688395564</v>
      </c>
      <c r="BV166" s="90">
        <f t="shared" si="58"/>
        <v>886.66288294098683</v>
      </c>
      <c r="BW166" s="90">
        <f t="shared" si="58"/>
        <v>42317.256742268044</v>
      </c>
      <c r="BX166" s="90">
        <f t="shared" si="58"/>
        <v>1331959.4170886797</v>
      </c>
      <c r="BY166" s="90">
        <f>+CG166*1000000/BQ166</f>
        <v>247691.19710933545</v>
      </c>
      <c r="BZ166" s="90">
        <f t="shared" si="59"/>
        <v>277303.57143996813</v>
      </c>
      <c r="CA166" s="90"/>
      <c r="CB166" s="90">
        <f t="shared" ref="CB166:CH166" si="73">SUM(CB30:CB41)/1000000</f>
        <v>8292.8284086210006</v>
      </c>
      <c r="CC166" s="90">
        <f t="shared" si="73"/>
        <v>5984.6146303750002</v>
      </c>
      <c r="CD166" s="90">
        <f t="shared" si="73"/>
        <v>3.4369269999999998</v>
      </c>
      <c r="CE166" s="90">
        <f t="shared" si="73"/>
        <v>21.550062996000005</v>
      </c>
      <c r="CF166" s="90">
        <f t="shared" si="73"/>
        <v>977.54721552500007</v>
      </c>
      <c r="CG166" s="90">
        <f t="shared" si="73"/>
        <v>1542.1873160019998</v>
      </c>
      <c r="CH166" s="90">
        <f t="shared" si="73"/>
        <v>57.933337800000004</v>
      </c>
      <c r="CI166" s="8"/>
      <c r="CJ166" s="9">
        <f>MAX(CJ28:CJ32)</f>
        <v>5.1310000000000002</v>
      </c>
      <c r="CK166" s="9">
        <f>MAX(CK34:CK38)</f>
        <v>5.8129999999999997</v>
      </c>
    </row>
    <row r="167" spans="1:89" ht="14.1" customHeight="1" x14ac:dyDescent="0.2">
      <c r="A167" s="1">
        <f t="shared" si="60"/>
        <v>2005</v>
      </c>
      <c r="C167" s="2">
        <f>AVERAGE(C42:C53)</f>
        <v>1145.5383333333332</v>
      </c>
      <c r="D167" s="9">
        <f>AVERAGE(D42:D53)</f>
        <v>45.864166666666669</v>
      </c>
      <c r="E167" s="9">
        <f>AVERAGE(E42:E53)</f>
        <v>475.12916666666666</v>
      </c>
      <c r="F167" s="11">
        <f t="shared" ref="F167" si="74">AVERAGE(F42:F53)</f>
        <v>78.391666666666666</v>
      </c>
      <c r="G167" s="11">
        <f>AVERAGE(G42:G53)</f>
        <v>33.511666666666663</v>
      </c>
      <c r="H167" s="2">
        <f>AVERAGE(H42:H53)</f>
        <v>557300</v>
      </c>
      <c r="I167" s="8">
        <f>SUM(I42:I53)</f>
        <v>532</v>
      </c>
      <c r="J167" s="8">
        <f>SUM(J42:J53)</f>
        <v>3467</v>
      </c>
      <c r="K167" s="8">
        <f>SUM(K42:K53)</f>
        <v>365.48</v>
      </c>
      <c r="L167" s="8">
        <f>SUM(L42:L53)</f>
        <v>4437</v>
      </c>
      <c r="M167" s="12">
        <f t="shared" ref="M167:AA167" si="75">AVERAGE(M42:M53)</f>
        <v>1.1248833333333332</v>
      </c>
      <c r="N167" s="12">
        <f t="shared" si="75"/>
        <v>1.1502999999999999</v>
      </c>
      <c r="O167" s="12">
        <f t="shared" si="75"/>
        <v>1.0688999999999997</v>
      </c>
      <c r="P167" s="12">
        <f t="shared" si="75"/>
        <v>1.1306750000000001</v>
      </c>
      <c r="Q167" s="8">
        <f t="shared" si="75"/>
        <v>88429.012449999995</v>
      </c>
      <c r="R167" s="10">
        <f t="shared" si="75"/>
        <v>2.5774999999999992</v>
      </c>
      <c r="S167" s="12">
        <f t="shared" si="75"/>
        <v>3736.0400000000004</v>
      </c>
      <c r="T167" s="12">
        <f t="shared" si="75"/>
        <v>1441.3500000000001</v>
      </c>
      <c r="U167" s="12">
        <f t="shared" si="75"/>
        <v>832.6871666666666</v>
      </c>
      <c r="V167" s="12">
        <f t="shared" si="75"/>
        <v>3.1999999999999997</v>
      </c>
      <c r="W167" s="12">
        <f t="shared" si="75"/>
        <v>0.62</v>
      </c>
      <c r="X167" s="12">
        <f t="shared" si="75"/>
        <v>13.99</v>
      </c>
      <c r="Y167" s="11">
        <f t="shared" si="75"/>
        <v>45475.185833333329</v>
      </c>
      <c r="Z167" s="11">
        <f>AVERAGE(Z42:Z53)</f>
        <v>5640.4383333333326</v>
      </c>
      <c r="AA167" s="8">
        <f t="shared" si="75"/>
        <v>4221.5</v>
      </c>
      <c r="AB167" s="11">
        <f>SUM(AB42:AB53)</f>
        <v>69.489999999999995</v>
      </c>
      <c r="AC167" s="11">
        <f>SUM(AC42:AC53)</f>
        <v>131.39999999999998</v>
      </c>
      <c r="AD167" s="11">
        <f t="shared" ref="AD167:AE167" si="76">SUM(AD42:AD53)</f>
        <v>43.84</v>
      </c>
      <c r="AE167" s="11">
        <f t="shared" si="76"/>
        <v>124.91</v>
      </c>
      <c r="AF167" s="11">
        <f>SUM(AF42:AF53)</f>
        <v>38</v>
      </c>
      <c r="AG167" s="11">
        <f>SUM(AG42:AG53)</f>
        <v>52</v>
      </c>
      <c r="AH167" s="10">
        <f>AVERAGE(AH42:AH53)</f>
        <v>2502.2649999999999</v>
      </c>
      <c r="AI167" s="10">
        <f>AVERAGE(AI42:AI53)</f>
        <v>834.76916666666659</v>
      </c>
      <c r="AK167" s="8">
        <f>AVERAGE(AK42:AK53)</f>
        <v>558552.27750000008</v>
      </c>
      <c r="AL167" s="8">
        <f t="shared" ref="AL167:AQ167" si="77">AVERAGE(AL42:AL53)</f>
        <v>64867.938916666673</v>
      </c>
      <c r="AM167" s="8">
        <f t="shared" si="77"/>
        <v>3905.723833333333</v>
      </c>
      <c r="AN167" s="8">
        <f t="shared" si="77"/>
        <v>524.94583333333333</v>
      </c>
      <c r="AO167" s="8">
        <f t="shared" si="77"/>
        <v>716.18066666666664</v>
      </c>
      <c r="AP167" s="8">
        <f t="shared" si="77"/>
        <v>6474.918333333334</v>
      </c>
      <c r="AQ167" s="8">
        <f t="shared" si="77"/>
        <v>208.98766666666666</v>
      </c>
      <c r="AR167" s="8"/>
      <c r="AS167" s="8">
        <f t="shared" si="55"/>
        <v>15481.418013930697</v>
      </c>
      <c r="AT167" s="8">
        <f t="shared" si="55"/>
        <v>96911.088469123177</v>
      </c>
      <c r="AU167" s="8">
        <f t="shared" si="55"/>
        <v>954.58357121426468</v>
      </c>
      <c r="AV167" s="8">
        <f t="shared" si="55"/>
        <v>42560.099800354641</v>
      </c>
      <c r="AW167" s="8">
        <f t="shared" si="55"/>
        <v>1395730.9245407525</v>
      </c>
      <c r="AX167" s="8">
        <f t="shared" si="70"/>
        <v>242283.05953490961</v>
      </c>
      <c r="AY167" s="8">
        <f t="shared" si="56"/>
        <v>284394.46942390699</v>
      </c>
      <c r="AZ167" s="8"/>
      <c r="BA167" s="8">
        <f t="shared" ref="BA167:BG167" si="78">SUM(BA42:BA53)/1000000</f>
        <v>8647.1812906105188</v>
      </c>
      <c r="BB167" s="8">
        <f t="shared" si="78"/>
        <v>6286.4225671627628</v>
      </c>
      <c r="BC167" s="8">
        <f t="shared" si="78"/>
        <v>3.7283398050000005</v>
      </c>
      <c r="BD167" s="8">
        <f t="shared" si="78"/>
        <v>22.341747056446998</v>
      </c>
      <c r="BE167" s="8">
        <f t="shared" si="78"/>
        <v>999.59550402487912</v>
      </c>
      <c r="BF167" s="8">
        <f t="shared" si="78"/>
        <v>1568.7630240386779</v>
      </c>
      <c r="BG167" s="8">
        <f t="shared" si="78"/>
        <v>59.434936577807001</v>
      </c>
      <c r="BH167" s="8"/>
      <c r="BI167" s="9">
        <f>MAX(BI40:BI44)</f>
        <v>5.431</v>
      </c>
      <c r="BJ167" s="9">
        <f>MAX(BJ46:BJ50)</f>
        <v>6.0250000000000004</v>
      </c>
      <c r="BL167" s="8">
        <f t="shared" ref="BL167:BR167" si="79">AVERAGE(BL42:BL53)</f>
        <v>558727.58333333337</v>
      </c>
      <c r="BM167" s="8">
        <f t="shared" si="79"/>
        <v>64805.25</v>
      </c>
      <c r="BN167" s="8">
        <f t="shared" si="79"/>
        <v>4221.5</v>
      </c>
      <c r="BO167" s="8">
        <f t="shared" si="79"/>
        <v>539.16666666666663</v>
      </c>
      <c r="BP167" s="8">
        <f t="shared" si="79"/>
        <v>744.41666666666663</v>
      </c>
      <c r="BQ167" s="8">
        <f t="shared" si="79"/>
        <v>6446.833333333333</v>
      </c>
      <c r="BR167" s="8">
        <f t="shared" si="79"/>
        <v>208.58333333333334</v>
      </c>
      <c r="BS167" s="8"/>
      <c r="BT167" s="90">
        <f t="shared" si="58"/>
        <v>15324.93142248302</v>
      </c>
      <c r="BU167" s="90">
        <f t="shared" si="58"/>
        <v>96124.504874743943</v>
      </c>
      <c r="BV167" s="90">
        <f t="shared" si="58"/>
        <v>860.41122823640887</v>
      </c>
      <c r="BW167" s="90">
        <f t="shared" si="58"/>
        <v>42745.083349613597</v>
      </c>
      <c r="BX167" s="90">
        <f t="shared" si="58"/>
        <v>1380345.5217897687</v>
      </c>
      <c r="BY167" s="90">
        <f>+CG167*1000000/BQ167</f>
        <v>245435.51181365529</v>
      </c>
      <c r="BZ167" s="90">
        <f t="shared" si="59"/>
        <v>285629.35022612865</v>
      </c>
      <c r="CA167" s="90"/>
      <c r="CB167" s="90">
        <f t="shared" ref="CB167:CH167" si="80">SUM(CB42:CB53)/1000000</f>
        <v>8562.4618984330009</v>
      </c>
      <c r="CC167" s="90">
        <f t="shared" si="80"/>
        <v>6229.3725695340008</v>
      </c>
      <c r="CD167" s="90">
        <f t="shared" si="80"/>
        <v>3.6322260000000002</v>
      </c>
      <c r="CE167" s="90">
        <f t="shared" si="80"/>
        <v>23.046724105999996</v>
      </c>
      <c r="CF167" s="90">
        <f t="shared" si="80"/>
        <v>1027.5522121790002</v>
      </c>
      <c r="CG167" s="90">
        <f t="shared" si="80"/>
        <v>1582.281838744</v>
      </c>
      <c r="CH167" s="90">
        <f t="shared" si="80"/>
        <v>59.577521967999999</v>
      </c>
      <c r="CI167" s="8"/>
      <c r="CJ167" s="9">
        <f>MAX(CJ40:CJ44)</f>
        <v>5.633</v>
      </c>
      <c r="CK167" s="9">
        <f>MAX(CK46:CK50)</f>
        <v>6.0819999999999999</v>
      </c>
    </row>
    <row r="168" spans="1:89" ht="14.1" customHeight="1" x14ac:dyDescent="0.2">
      <c r="A168" s="1">
        <f t="shared" si="60"/>
        <v>2006</v>
      </c>
      <c r="C168" s="2">
        <f>AVERAGE(C54:C65)</f>
        <v>1175.4108333333334</v>
      </c>
      <c r="D168" s="9">
        <f>AVERAGE(D54:D65)</f>
        <v>47.580833333333338</v>
      </c>
      <c r="E168" s="9">
        <f>AVERAGE(E54:E65)</f>
        <v>484.93249999999995</v>
      </c>
      <c r="F168" s="11">
        <f t="shared" ref="F168" si="81">AVERAGE(F54:F65)</f>
        <v>78.640833333333333</v>
      </c>
      <c r="G168" s="11">
        <f>AVERAGE(G54:G65)</f>
        <v>33.8675</v>
      </c>
      <c r="H168" s="2">
        <f>AVERAGE(H54:H65)</f>
        <v>573870.16666666663</v>
      </c>
      <c r="I168" s="8">
        <f>SUM(I54:I65)</f>
        <v>499</v>
      </c>
      <c r="J168" s="8">
        <f>SUM(J54:J65)</f>
        <v>3513</v>
      </c>
      <c r="K168" s="8">
        <f>SUM(K54:K65)</f>
        <v>363.8</v>
      </c>
      <c r="L168" s="8">
        <f>SUM(L54:L65)</f>
        <v>4436</v>
      </c>
      <c r="M168" s="12">
        <f t="shared" ref="M168:AA168" si="82">AVERAGE(M54:M65)</f>
        <v>1.1438666666666668</v>
      </c>
      <c r="N168" s="12">
        <f t="shared" si="82"/>
        <v>1.1825833333333333</v>
      </c>
      <c r="O168" s="12">
        <f t="shared" si="82"/>
        <v>1.0813749999999998</v>
      </c>
      <c r="P168" s="12">
        <f t="shared" si="82"/>
        <v>1.1503083333333333</v>
      </c>
      <c r="Q168" s="8">
        <f t="shared" si="82"/>
        <v>91465.194633333318</v>
      </c>
      <c r="R168" s="10">
        <f t="shared" si="82"/>
        <v>2.5799999999999996</v>
      </c>
      <c r="S168" s="12">
        <f t="shared" si="82"/>
        <v>3690.9100000000012</v>
      </c>
      <c r="T168" s="12">
        <f t="shared" si="82"/>
        <v>1410.3099999999997</v>
      </c>
      <c r="U168" s="12">
        <f t="shared" si="82"/>
        <v>833.72724999999991</v>
      </c>
      <c r="V168" s="12">
        <f t="shared" si="82"/>
        <v>3.16</v>
      </c>
      <c r="W168" s="12">
        <f t="shared" si="82"/>
        <v>0.59999999999999987</v>
      </c>
      <c r="X168" s="12">
        <f t="shared" si="82"/>
        <v>13.789999999999994</v>
      </c>
      <c r="Y168" s="11">
        <f t="shared" si="82"/>
        <v>47084.875833333332</v>
      </c>
      <c r="Z168" s="11">
        <f>AVERAGE(Z54:Z65)</f>
        <v>5698.8074999999999</v>
      </c>
      <c r="AA168" s="8">
        <f t="shared" si="82"/>
        <v>4035.5833333333335</v>
      </c>
      <c r="AB168" s="11">
        <f>SUM(AB54:AB65)</f>
        <v>25.42</v>
      </c>
      <c r="AC168" s="11">
        <f>SUM(AC54:AC65)</f>
        <v>148.97</v>
      </c>
      <c r="AD168" s="11">
        <f t="shared" ref="AD168:AE168" si="83">SUM(AD54:AD65)</f>
        <v>29.83</v>
      </c>
      <c r="AE168" s="11">
        <f t="shared" si="83"/>
        <v>140.71</v>
      </c>
      <c r="AF168" s="11">
        <f>SUM(AF54:AF65)</f>
        <v>16</v>
      </c>
      <c r="AG168" s="11">
        <f>SUM(AG54:AG65)</f>
        <v>63</v>
      </c>
      <c r="AH168" s="10">
        <f>AVERAGE(AH54:AH65)</f>
        <v>2472.9599999999996</v>
      </c>
      <c r="AI168" s="10">
        <f>AVERAGE(AI54:AI65)</f>
        <v>824.82833333333338</v>
      </c>
      <c r="AK168" s="8">
        <f>AVERAGE(AK54:AK65)</f>
        <v>574923.32650000008</v>
      </c>
      <c r="AL168" s="8">
        <f t="shared" ref="AL168:AQ168" si="84">AVERAGE(AL54:AL65)</f>
        <v>66193.342583333331</v>
      </c>
      <c r="AM168" s="8">
        <f t="shared" si="84"/>
        <v>3990.8959166666659</v>
      </c>
      <c r="AN168" s="8">
        <f t="shared" si="84"/>
        <v>635.62641666666673</v>
      </c>
      <c r="AO168" s="8">
        <f t="shared" si="84"/>
        <v>744.28575000000001</v>
      </c>
      <c r="AP168" s="8">
        <f t="shared" si="84"/>
        <v>6738.0051666666668</v>
      </c>
      <c r="AQ168" s="8">
        <f t="shared" si="84"/>
        <v>199.98808333333338</v>
      </c>
      <c r="AR168" s="8"/>
      <c r="AS168" s="8">
        <f t="shared" si="55"/>
        <v>15186.953285351634</v>
      </c>
      <c r="AT168" s="8">
        <f t="shared" si="55"/>
        <v>95794.604327817142</v>
      </c>
      <c r="AU168" s="8">
        <f t="shared" si="55"/>
        <v>941.98973776794617</v>
      </c>
      <c r="AV168" s="8">
        <f t="shared" si="55"/>
        <v>38742.942298141315</v>
      </c>
      <c r="AW168" s="8">
        <f t="shared" si="55"/>
        <v>1380247.9228529928</v>
      </c>
      <c r="AX168" s="8">
        <f t="shared" si="70"/>
        <v>238058.65120368643</v>
      </c>
      <c r="AY168" s="8">
        <f t="shared" si="56"/>
        <v>302744.78177928762</v>
      </c>
      <c r="AZ168" s="8"/>
      <c r="BA168" s="8">
        <f t="shared" ref="BA168:BG168" si="85">SUM(BA54:BA65)/1000000</f>
        <v>8731.333702214466</v>
      </c>
      <c r="BB168" s="8">
        <f t="shared" si="85"/>
        <v>6340.9650619060658</v>
      </c>
      <c r="BC168" s="8">
        <f t="shared" si="85"/>
        <v>3.7593829979999995</v>
      </c>
      <c r="BD168" s="8">
        <f t="shared" si="85"/>
        <v>24.626037584091002</v>
      </c>
      <c r="BE168" s="8">
        <f t="shared" si="85"/>
        <v>1027.298860446582</v>
      </c>
      <c r="BF168" s="8">
        <f t="shared" si="85"/>
        <v>1604.040421780137</v>
      </c>
      <c r="BG168" s="8">
        <f t="shared" si="85"/>
        <v>60.545348647207994</v>
      </c>
      <c r="BH168" s="8"/>
      <c r="BI168" s="9">
        <f>MAX(BI52:BI56)</f>
        <v>5.3959999999999999</v>
      </c>
      <c r="BJ168" s="9">
        <f>MAX(BJ58:BJ62)</f>
        <v>5.9640000000000004</v>
      </c>
      <c r="BL168" s="8">
        <f t="shared" ref="BL168:BR168" si="86">AVERAGE(BL54:BL65)</f>
        <v>575110.5</v>
      </c>
      <c r="BM168" s="8">
        <f t="shared" si="86"/>
        <v>66168.916666666672</v>
      </c>
      <c r="BN168" s="8">
        <f t="shared" si="86"/>
        <v>4035.5833333333335</v>
      </c>
      <c r="BO168" s="8">
        <f t="shared" si="86"/>
        <v>659.16666666666663</v>
      </c>
      <c r="BP168" s="8">
        <f t="shared" si="86"/>
        <v>773.83333333333337</v>
      </c>
      <c r="BQ168" s="8">
        <f t="shared" si="86"/>
        <v>6706.25</v>
      </c>
      <c r="BR168" s="8">
        <f t="shared" si="86"/>
        <v>199.16666666666666</v>
      </c>
      <c r="BS168" s="8"/>
      <c r="BT168" s="90">
        <f t="shared" si="58"/>
        <v>15163.812658558658</v>
      </c>
      <c r="BU168" s="90">
        <f t="shared" si="58"/>
        <v>96011.719758265142</v>
      </c>
      <c r="BV168" s="90">
        <f t="shared" si="58"/>
        <v>950.55700332459162</v>
      </c>
      <c r="BW168" s="90">
        <f t="shared" si="58"/>
        <v>38392.039336536029</v>
      </c>
      <c r="BX168" s="90">
        <f t="shared" si="58"/>
        <v>1372528.9618888649</v>
      </c>
      <c r="BY168" s="90">
        <f>+CG168*1000000/BQ168</f>
        <v>239662.11600208763</v>
      </c>
      <c r="BZ168" s="90">
        <f t="shared" si="59"/>
        <v>305123.44209539751</v>
      </c>
      <c r="CA168" s="90"/>
      <c r="CB168" s="90">
        <f t="shared" ref="CB168:CH168" si="87">SUM(CB54:CB65)/1000000</f>
        <v>8720.8678799699992</v>
      </c>
      <c r="CC168" s="90">
        <f t="shared" si="87"/>
        <v>6352.9914837080005</v>
      </c>
      <c r="CD168" s="90">
        <f t="shared" si="87"/>
        <v>3.836052</v>
      </c>
      <c r="CE168" s="90">
        <f t="shared" si="87"/>
        <v>25.306752595999995</v>
      </c>
      <c r="CF168" s="90">
        <f t="shared" si="87"/>
        <v>1062.1086616750001</v>
      </c>
      <c r="CG168" s="90">
        <f t="shared" si="87"/>
        <v>1607.2340654390002</v>
      </c>
      <c r="CH168" s="90">
        <f t="shared" si="87"/>
        <v>60.770418884000001</v>
      </c>
      <c r="CI168" s="8"/>
      <c r="CJ168" s="9">
        <f>MAX(CJ52:CJ56)</f>
        <v>5.7480000000000002</v>
      </c>
      <c r="CK168" s="9">
        <f>MAX(CK58:CK62)</f>
        <v>5.9669999999999996</v>
      </c>
    </row>
    <row r="169" spans="1:89" ht="14.1" customHeight="1" x14ac:dyDescent="0.2">
      <c r="A169" s="1">
        <f t="shared" si="60"/>
        <v>2007</v>
      </c>
      <c r="C169" s="2">
        <f>AVERAGE(C66:C77)</f>
        <v>1196.3666666666666</v>
      </c>
      <c r="D169" s="9">
        <f>AVERAGE(D66:D77)</f>
        <v>45.192499999999995</v>
      </c>
      <c r="E169" s="9">
        <f>AVERAGE(E66:E77)</f>
        <v>494.80833333333334</v>
      </c>
      <c r="F169" s="11">
        <f t="shared" ref="F169" si="88">AVERAGE(F66:F77)</f>
        <v>79.995000000000005</v>
      </c>
      <c r="G169" s="11">
        <f>AVERAGE(G66:G77)</f>
        <v>32.177500000000002</v>
      </c>
      <c r="H169" s="2">
        <f>AVERAGE(H66:H77)</f>
        <v>586199.75</v>
      </c>
      <c r="I169" s="8">
        <f>SUM(I66:I77)</f>
        <v>381</v>
      </c>
      <c r="J169" s="8">
        <f>SUM(J66:J77)</f>
        <v>3906</v>
      </c>
      <c r="K169" s="8">
        <f>SUM(K66:K77)</f>
        <v>365.57</v>
      </c>
      <c r="L169" s="8">
        <f>SUM(L66:L77)</f>
        <v>4438</v>
      </c>
      <c r="M169" s="12">
        <f t="shared" ref="M169:AA169" si="89">AVERAGE(M66:M77)</f>
        <v>1.2259499999999999</v>
      </c>
      <c r="N169" s="12">
        <f t="shared" si="89"/>
        <v>1.2856416666666668</v>
      </c>
      <c r="O169" s="12">
        <f t="shared" si="89"/>
        <v>1.1421666666666668</v>
      </c>
      <c r="P169" s="12">
        <f t="shared" si="89"/>
        <v>1.2303416666666667</v>
      </c>
      <c r="Q169" s="8">
        <f t="shared" si="89"/>
        <v>91768.603941666661</v>
      </c>
      <c r="R169" s="10">
        <f t="shared" si="89"/>
        <v>2.5816666666666666</v>
      </c>
      <c r="S169" s="12">
        <f t="shared" si="89"/>
        <v>3653.8399999999988</v>
      </c>
      <c r="T169" s="12">
        <f t="shared" si="89"/>
        <v>1385.75</v>
      </c>
      <c r="U169" s="12">
        <f t="shared" si="89"/>
        <v>833.19124999999997</v>
      </c>
      <c r="V169" s="12">
        <f t="shared" si="89"/>
        <v>3.1200000000000006</v>
      </c>
      <c r="W169" s="12">
        <f t="shared" si="89"/>
        <v>0.59</v>
      </c>
      <c r="X169" s="12">
        <f t="shared" si="89"/>
        <v>13.659999999999998</v>
      </c>
      <c r="Y169" s="11">
        <f t="shared" si="89"/>
        <v>48035.4925</v>
      </c>
      <c r="Z169" s="11">
        <f>AVERAGE(Z66:Z77)</f>
        <v>6161.0833333333348</v>
      </c>
      <c r="AA169" s="8">
        <f t="shared" si="89"/>
        <v>3057.4166666666665</v>
      </c>
      <c r="AB169" s="11">
        <f>SUM(AB66:AB77)</f>
        <v>48.75</v>
      </c>
      <c r="AC169" s="11">
        <f>SUM(AC66:AC77)</f>
        <v>141.58999999999997</v>
      </c>
      <c r="AD169" s="11">
        <f t="shared" ref="AD169:AE169" si="90">SUM(AD66:AD77)</f>
        <v>31.75</v>
      </c>
      <c r="AE169" s="11">
        <f t="shared" si="90"/>
        <v>139.29999999999998</v>
      </c>
      <c r="AF169" s="11">
        <f>SUM(AF66:AF77)</f>
        <v>19</v>
      </c>
      <c r="AG169" s="11">
        <f>SUM(AG66:AG77)</f>
        <v>60</v>
      </c>
      <c r="AH169" s="10">
        <f>AVERAGE(AH66:AH77)</f>
        <v>2425.044166666667</v>
      </c>
      <c r="AI169" s="10">
        <f>AVERAGE(AI66:AI77)</f>
        <v>806.65500000000009</v>
      </c>
      <c r="AK169" s="8">
        <f>AVERAGE(AK66:AK77)</f>
        <v>586718.04025000008</v>
      </c>
      <c r="AL169" s="8">
        <f t="shared" ref="AL169:AQ169" si="91">AVERAGE(AL66:AL77)</f>
        <v>67774.349333333332</v>
      </c>
      <c r="AM169" s="8">
        <f t="shared" si="91"/>
        <v>3741.3509166666668</v>
      </c>
      <c r="AN169" s="8">
        <f t="shared" si="91"/>
        <v>664.41466666666668</v>
      </c>
      <c r="AO169" s="8">
        <f t="shared" si="91"/>
        <v>784.89483333333339</v>
      </c>
      <c r="AP169" s="8">
        <f t="shared" si="91"/>
        <v>6979.6336666666675</v>
      </c>
      <c r="AQ169" s="8">
        <f t="shared" si="91"/>
        <v>201.798</v>
      </c>
      <c r="AR169" s="8"/>
      <c r="AS169" s="8">
        <f t="shared" si="55"/>
        <v>15150.474834787994</v>
      </c>
      <c r="AT169" s="8">
        <f t="shared" si="55"/>
        <v>96096.033686676659</v>
      </c>
      <c r="AU169" s="8">
        <f t="shared" si="55"/>
        <v>908.17334745687117</v>
      </c>
      <c r="AV169" s="8">
        <f t="shared" si="55"/>
        <v>38549.219294371382</v>
      </c>
      <c r="AW169" s="8">
        <f t="shared" si="55"/>
        <v>1354131.0450948807</v>
      </c>
      <c r="AX169" s="8">
        <f t="shared" si="70"/>
        <v>243915.6528128114</v>
      </c>
      <c r="AY169" s="8">
        <f t="shared" si="56"/>
        <v>308997.73280093953</v>
      </c>
      <c r="AZ169" s="8"/>
      <c r="BA169" s="8">
        <f t="shared" ref="BA169:BG169" si="92">SUM(BA66:BA77)/1000000</f>
        <v>8889.0569039237562</v>
      </c>
      <c r="BB169" s="8">
        <f t="shared" si="92"/>
        <v>6512.8461566285914</v>
      </c>
      <c r="BC169" s="8">
        <f t="shared" si="92"/>
        <v>3.3977951860000002</v>
      </c>
      <c r="BD169" s="8">
        <f t="shared" si="92"/>
        <v>25.612666687729998</v>
      </c>
      <c r="BE169" s="8">
        <f t="shared" si="92"/>
        <v>1062.850460951239</v>
      </c>
      <c r="BF169" s="8">
        <f t="shared" si="92"/>
        <v>1702.4419021992767</v>
      </c>
      <c r="BG169" s="8">
        <f t="shared" si="92"/>
        <v>62.355124483764001</v>
      </c>
      <c r="BH169" s="8"/>
      <c r="BI169" s="6">
        <f>MAX(BI64:BI68)</f>
        <v>5.008</v>
      </c>
      <c r="BJ169" s="6">
        <f>MAX(BJ70:BJ74)</f>
        <v>6.0759999999999996</v>
      </c>
      <c r="BL169" s="8">
        <f t="shared" ref="BL169:BR169" si="93">AVERAGE(BL66:BL77)</f>
        <v>586775.75</v>
      </c>
      <c r="BM169" s="8">
        <f t="shared" si="93"/>
        <v>67833.75</v>
      </c>
      <c r="BN169" s="8">
        <f t="shared" si="93"/>
        <v>3057.4166666666665</v>
      </c>
      <c r="BO169" s="8">
        <f t="shared" si="93"/>
        <v>662.25</v>
      </c>
      <c r="BP169" s="8">
        <f t="shared" si="93"/>
        <v>782.33333333333337</v>
      </c>
      <c r="BQ169" s="8">
        <f t="shared" si="93"/>
        <v>6992.333333333333</v>
      </c>
      <c r="BR169" s="8">
        <f t="shared" si="93"/>
        <v>200.75</v>
      </c>
      <c r="BS169" s="8"/>
      <c r="BT169" s="90">
        <f t="shared" si="58"/>
        <v>15118.586239279657</v>
      </c>
      <c r="BU169" s="90">
        <f t="shared" si="58"/>
        <v>96381.89346953397</v>
      </c>
      <c r="BV169" s="90">
        <f t="shared" si="58"/>
        <v>1170.6032870887732</v>
      </c>
      <c r="BW169" s="90">
        <f t="shared" si="58"/>
        <v>38211.339987919979</v>
      </c>
      <c r="BX169" s="90">
        <f t="shared" si="58"/>
        <v>1357528.4541742648</v>
      </c>
      <c r="BY169" s="90">
        <f>+CG169*1000000/BQ169</f>
        <v>241978.6056040902</v>
      </c>
      <c r="BZ169" s="90">
        <f t="shared" si="59"/>
        <v>311359.34227148193</v>
      </c>
      <c r="CA169" s="90"/>
      <c r="CB169" s="90">
        <f>SUM(CB66:CB77)/1000000</f>
        <v>8871.2197794929998</v>
      </c>
      <c r="CC169" s="90">
        <f t="shared" ref="CC169:CH169" si="94">SUM(CC66:CC77)/1000000</f>
        <v>6537.9452661389996</v>
      </c>
      <c r="CD169" s="90">
        <f t="shared" si="94"/>
        <v>3.5790220000000001</v>
      </c>
      <c r="CE169" s="90">
        <f t="shared" si="94"/>
        <v>25.305459907000007</v>
      </c>
      <c r="CF169" s="90">
        <f t="shared" si="94"/>
        <v>1062.0397606489998</v>
      </c>
      <c r="CG169" s="90">
        <f t="shared" si="94"/>
        <v>1691.9950699189999</v>
      </c>
      <c r="CH169" s="90">
        <f t="shared" si="94"/>
        <v>62.505387961000004</v>
      </c>
      <c r="CI169" s="8"/>
      <c r="CJ169" s="6">
        <f>MAX(CJ64:CJ68)</f>
        <v>4.931</v>
      </c>
      <c r="CK169" s="6">
        <f>MAX(CK70:CK74)</f>
        <v>6.0069999999999997</v>
      </c>
    </row>
    <row r="170" spans="1:89" ht="14.1" customHeight="1" x14ac:dyDescent="0.2">
      <c r="A170" s="1">
        <f t="shared" si="60"/>
        <v>2008</v>
      </c>
      <c r="C170" s="2">
        <f>AVERAGE(C78:C89)</f>
        <v>1207.8816666666664</v>
      </c>
      <c r="D170" s="9">
        <f>AVERAGE(D78:D89)</f>
        <v>39.500000000000007</v>
      </c>
      <c r="E170" s="9">
        <f>AVERAGE(E78:E89)</f>
        <v>474.22250000000003</v>
      </c>
      <c r="F170" s="11">
        <f t="shared" ref="F170" si="95">AVERAGE(F78:F89)</f>
        <v>80.59</v>
      </c>
      <c r="G170" s="11">
        <f>AVERAGE(G78:G89)</f>
        <v>29.474999999999994</v>
      </c>
      <c r="H170" s="2">
        <f>AVERAGE(H78:H89)</f>
        <v>587789.66666666663</v>
      </c>
      <c r="I170" s="8">
        <f>SUM(I78:I89)</f>
        <v>433</v>
      </c>
      <c r="J170" s="8">
        <f>SUM(J78:J89)</f>
        <v>3602</v>
      </c>
      <c r="K170" s="8">
        <f>SUM(K78:K89)</f>
        <v>363.79999999999995</v>
      </c>
      <c r="L170" s="8">
        <f>SUM(L78:L89)</f>
        <v>4448</v>
      </c>
      <c r="M170" s="12">
        <f t="shared" ref="M170:AA170" si="96">AVERAGE(M78:M89)</f>
        <v>1.2177750000000003</v>
      </c>
      <c r="N170" s="12">
        <f t="shared" si="96"/>
        <v>1.2849083333333333</v>
      </c>
      <c r="O170" s="12">
        <f t="shared" si="96"/>
        <v>1.1293833333333334</v>
      </c>
      <c r="P170" s="12">
        <f t="shared" si="96"/>
        <v>1.2139166666666668</v>
      </c>
      <c r="Q170" s="8">
        <f t="shared" si="96"/>
        <v>90937.338800000012</v>
      </c>
      <c r="R170" s="10">
        <f t="shared" si="96"/>
        <v>2.59</v>
      </c>
      <c r="S170" s="12">
        <f t="shared" si="96"/>
        <v>3661.9700000000007</v>
      </c>
      <c r="T170" s="12">
        <f t="shared" si="96"/>
        <v>1374.7999999999995</v>
      </c>
      <c r="U170" s="12">
        <f t="shared" si="96"/>
        <v>834.48058333333347</v>
      </c>
      <c r="V170" s="12">
        <f t="shared" si="96"/>
        <v>3.09</v>
      </c>
      <c r="W170" s="12">
        <f t="shared" si="96"/>
        <v>0.57000000000000006</v>
      </c>
      <c r="X170" s="12">
        <f t="shared" si="96"/>
        <v>13.56</v>
      </c>
      <c r="Y170" s="11">
        <f t="shared" si="96"/>
        <v>46490.024999999994</v>
      </c>
      <c r="Z170" s="11">
        <f>AVERAGE(Z78:Z89)</f>
        <v>6262.4358333333339</v>
      </c>
      <c r="AA170" s="8">
        <f t="shared" si="96"/>
        <v>2136.8333333333335</v>
      </c>
      <c r="AB170" s="11">
        <f>SUM(AB78:AB89)</f>
        <v>49.129999999999995</v>
      </c>
      <c r="AC170" s="11">
        <f>SUM(AC78:AC89)</f>
        <v>143.47999999999996</v>
      </c>
      <c r="AD170" s="11">
        <f t="shared" ref="AD170:AE170" si="97">SUM(AD78:AD89)</f>
        <v>43.5</v>
      </c>
      <c r="AE170" s="11">
        <f t="shared" si="97"/>
        <v>135.57</v>
      </c>
      <c r="AF170" s="11">
        <f>SUM(AF78:AF89)</f>
        <v>32</v>
      </c>
      <c r="AG170" s="11">
        <f>SUM(AG78:AG89)</f>
        <v>63</v>
      </c>
      <c r="AH170" s="10">
        <f>AVERAGE(AH78:AH89)</f>
        <v>2394.4974999999999</v>
      </c>
      <c r="AI170" s="10">
        <f>AVERAGE(AI78:AI89)</f>
        <v>799.70916666666665</v>
      </c>
      <c r="AK170" s="8">
        <f>AVERAGE(AK78:AK89)</f>
        <v>587992.26883333328</v>
      </c>
      <c r="AL170" s="8">
        <f t="shared" ref="AL170:AQ170" si="98">AVERAGE(AL78:AL89)</f>
        <v>68599.285499999998</v>
      </c>
      <c r="AM170" s="8">
        <f t="shared" si="98"/>
        <v>2016.4473333333333</v>
      </c>
      <c r="AN170" s="8">
        <f t="shared" si="98"/>
        <v>597.41250000000002</v>
      </c>
      <c r="AO170" s="8">
        <f t="shared" si="98"/>
        <v>765.83108333333314</v>
      </c>
      <c r="AP170" s="8">
        <f t="shared" si="98"/>
        <v>7271.4515833333326</v>
      </c>
      <c r="AQ170" s="8">
        <f t="shared" si="98"/>
        <v>201.95941666666667</v>
      </c>
      <c r="AR170" s="8"/>
      <c r="AS170" s="8">
        <f t="shared" si="55"/>
        <v>14687.274394927283</v>
      </c>
      <c r="AT170" s="8">
        <f t="shared" si="55"/>
        <v>92616.36048708242</v>
      </c>
      <c r="AU170" s="8">
        <f t="shared" si="55"/>
        <v>1290.0365509174387</v>
      </c>
      <c r="AV170" s="8">
        <f t="shared" si="55"/>
        <v>37883.15930538781</v>
      </c>
      <c r="AW170" s="8">
        <f t="shared" si="55"/>
        <v>1305031.8948059643</v>
      </c>
      <c r="AX170" s="8">
        <f t="shared" si="70"/>
        <v>243227.28951278617</v>
      </c>
      <c r="AY170" s="8">
        <f t="shared" si="56"/>
        <v>315226.03505421756</v>
      </c>
      <c r="AZ170" s="8"/>
      <c r="BA170" s="8">
        <f t="shared" ref="BA170:BG170" si="99">SUM(BA78:BA89)/1000000</f>
        <v>8636.003794451015</v>
      </c>
      <c r="BB170" s="8">
        <f t="shared" si="99"/>
        <v>6353.4161550242861</v>
      </c>
      <c r="BC170" s="8">
        <f t="shared" si="99"/>
        <v>2.6012907630000002</v>
      </c>
      <c r="BD170" s="8">
        <f t="shared" si="99"/>
        <v>22.631872908529996</v>
      </c>
      <c r="BE170" s="8">
        <f t="shared" si="99"/>
        <v>999.43398978380412</v>
      </c>
      <c r="BF170" s="8">
        <f t="shared" si="99"/>
        <v>1768.6154594376239</v>
      </c>
      <c r="BG170" s="8">
        <f t="shared" si="99"/>
        <v>63.662866157695994</v>
      </c>
      <c r="BH170" s="8"/>
      <c r="BI170" s="6">
        <f>MAX(BI76:BI80)</f>
        <v>5.4210000000000003</v>
      </c>
      <c r="BJ170" s="6">
        <f>MAX(BJ82:BJ86)</f>
        <v>5.8769999999999998</v>
      </c>
      <c r="BL170" s="8">
        <f t="shared" ref="BL170:BR170" si="100">AVERAGE(BL78:BL89)</f>
        <v>587601.66666666663</v>
      </c>
      <c r="BM170" s="8">
        <f t="shared" si="100"/>
        <v>68633.333333333328</v>
      </c>
      <c r="BN170" s="8">
        <f t="shared" si="100"/>
        <v>2136.8333333333335</v>
      </c>
      <c r="BO170" s="8">
        <f t="shared" si="100"/>
        <v>600.75</v>
      </c>
      <c r="BP170" s="8">
        <f t="shared" si="100"/>
        <v>770.83333333333337</v>
      </c>
      <c r="BQ170" s="8">
        <f t="shared" si="100"/>
        <v>7270.833333333333</v>
      </c>
      <c r="BR170" s="8">
        <f t="shared" si="100"/>
        <v>202.33333333333334</v>
      </c>
      <c r="BS170" s="8"/>
      <c r="BT170" s="8">
        <f t="shared" ref="BT170:BT173" si="101">+CB170*1000000/BL170</f>
        <v>14544.661448699091</v>
      </c>
      <c r="BU170" s="8">
        <f t="shared" ref="BU170:BU173" si="102">+CC170*1000000/BM170</f>
        <v>93191.59715272949</v>
      </c>
      <c r="BV170" s="8">
        <f t="shared" ref="BV170:BV173" si="103">+CD170*1000000/BN170</f>
        <v>1286.7873020825207</v>
      </c>
      <c r="BW170" s="8">
        <f t="shared" ref="BW170:BW173" si="104">+CE170*1000000/BO170</f>
        <v>38701.941929255096</v>
      </c>
      <c r="BX170" s="8">
        <f t="shared" ref="BX170:BX173" si="105">+CF170*1000000/BP170</f>
        <v>1314784.7860994595</v>
      </c>
      <c r="BY170" s="8">
        <f t="shared" ref="BY170:BY173" si="106">+CG170*1000000/BQ170</f>
        <v>244248.41934271631</v>
      </c>
      <c r="BZ170" s="8">
        <f t="shared" ref="BZ170:BZ173" si="107">+CH170*1000000/BR170</f>
        <v>314622.74985172978</v>
      </c>
      <c r="CA170" s="8"/>
      <c r="CB170" s="8">
        <f>SUM(CB78:CB89)/1000000</f>
        <v>8546.4673083580001</v>
      </c>
      <c r="CC170" s="8">
        <f t="shared" ref="CC170:CH170" si="108">SUM(CC78:CC89)/1000000</f>
        <v>6396.0499512490005</v>
      </c>
      <c r="CD170" s="8">
        <f t="shared" si="108"/>
        <v>2.7496499999999999</v>
      </c>
      <c r="CE170" s="8">
        <f t="shared" si="108"/>
        <v>23.250191613999998</v>
      </c>
      <c r="CF170" s="8">
        <f t="shared" si="108"/>
        <v>1013.4799392850001</v>
      </c>
      <c r="CG170" s="8">
        <f t="shared" si="108"/>
        <v>1775.8895489709996</v>
      </c>
      <c r="CH170" s="8">
        <f t="shared" si="108"/>
        <v>63.658669719999999</v>
      </c>
      <c r="CI170" s="8"/>
      <c r="CJ170" s="6">
        <f>MAX(CJ76:CJ80)</f>
        <v>5.4210000000000003</v>
      </c>
      <c r="CK170" s="6">
        <f>MAX(CK82:CK86)</f>
        <v>5.7690000000000001</v>
      </c>
    </row>
    <row r="171" spans="1:89" ht="14.1" customHeight="1" x14ac:dyDescent="0.2">
      <c r="A171" s="1">
        <f t="shared" si="60"/>
        <v>2009</v>
      </c>
      <c r="C171" s="2">
        <f>AVERAGE(C90:C101)</f>
        <v>1218.3383333333331</v>
      </c>
      <c r="D171" s="9">
        <f>AVERAGE(D90:D101)</f>
        <v>30.929999999999996</v>
      </c>
      <c r="E171" s="9">
        <f>AVERAGE(E90:E101)</f>
        <v>447.25</v>
      </c>
      <c r="F171" s="11">
        <f t="shared" ref="F171" si="109">AVERAGE(F90:F101)</f>
        <v>82.552500000000009</v>
      </c>
      <c r="G171" s="11">
        <f>AVERAGE(G90:G101)</f>
        <v>25.380000000000006</v>
      </c>
      <c r="H171" s="2">
        <f>AVERAGE(H90:H101)</f>
        <v>587424.58333333337</v>
      </c>
      <c r="I171" s="8">
        <f>SUM(I90:I101)</f>
        <v>457</v>
      </c>
      <c r="J171" s="8">
        <f>SUM(J90:J101)</f>
        <v>3825</v>
      </c>
      <c r="K171" s="8">
        <f>SUM(K90:K101)</f>
        <v>362.72</v>
      </c>
      <c r="L171" s="8">
        <f>SUM(L90:L101)</f>
        <v>4437</v>
      </c>
      <c r="M171" s="12">
        <f t="shared" ref="M171:AA171" si="110">AVERAGE(M90:M101)</f>
        <v>1.2743416666666669</v>
      </c>
      <c r="N171" s="12">
        <f t="shared" si="110"/>
        <v>1.3609583333333333</v>
      </c>
      <c r="O171" s="12">
        <f t="shared" si="110"/>
        <v>1.1705666666666668</v>
      </c>
      <c r="P171" s="12">
        <f t="shared" si="110"/>
        <v>1.2688750000000002</v>
      </c>
      <c r="Q171" s="8">
        <f t="shared" si="110"/>
        <v>86464.714241666676</v>
      </c>
      <c r="R171" s="10">
        <f t="shared" si="110"/>
        <v>2.59</v>
      </c>
      <c r="S171" s="12">
        <f t="shared" si="110"/>
        <v>3604.2200000000007</v>
      </c>
      <c r="T171" s="12">
        <f t="shared" si="110"/>
        <v>1352.6900000000003</v>
      </c>
      <c r="U171" s="12">
        <f t="shared" si="110"/>
        <v>833.44375000000025</v>
      </c>
      <c r="V171" s="12">
        <f t="shared" si="110"/>
        <v>3.0500000000000003</v>
      </c>
      <c r="W171" s="12">
        <f t="shared" si="110"/>
        <v>0.56000000000000016</v>
      </c>
      <c r="X171" s="12">
        <f t="shared" si="110"/>
        <v>13.379999999999997</v>
      </c>
      <c r="Y171" s="11">
        <f t="shared" si="110"/>
        <v>46020.999166666654</v>
      </c>
      <c r="Z171" s="11">
        <f>AVERAGE(Z90:Z101)</f>
        <v>6488.1583333333338</v>
      </c>
      <c r="AA171" s="8">
        <f t="shared" si="110"/>
        <v>1473.5</v>
      </c>
      <c r="AB171" s="11">
        <f>SUM(AB90:AB101)</f>
        <v>48.589999999999996</v>
      </c>
      <c r="AC171" s="11">
        <f>SUM(AC90:AC101)</f>
        <v>146.86999999999998</v>
      </c>
      <c r="AD171" s="11">
        <f t="shared" ref="AD171:AE171" si="111">SUM(AD90:AD101)</f>
        <v>59.58</v>
      </c>
      <c r="AE171" s="11">
        <f t="shared" si="111"/>
        <v>141.30000000000001</v>
      </c>
      <c r="AF171" s="11">
        <f>SUM(AF90:AF101)</f>
        <v>33</v>
      </c>
      <c r="AG171" s="11">
        <f>SUM(AG90:AG101)</f>
        <v>60</v>
      </c>
      <c r="AH171" s="10">
        <f>AVERAGE(AH90:AH101)</f>
        <v>2342.4058333333337</v>
      </c>
      <c r="AI171" s="10">
        <f>AVERAGE(AI90:AI101)</f>
        <v>779.92833333333328</v>
      </c>
      <c r="AK171" s="8">
        <f>AVERAGE(AK90:AK101)</f>
        <v>587829.72541666671</v>
      </c>
      <c r="AL171" s="8">
        <f t="shared" ref="AL171:AQ171" si="112">AVERAGE(AL90:AL101)</f>
        <v>68720.178</v>
      </c>
      <c r="AM171" s="8">
        <f t="shared" si="112"/>
        <v>1591.9199999999998</v>
      </c>
      <c r="AN171" s="8">
        <f t="shared" si="112"/>
        <v>629.42966666666655</v>
      </c>
      <c r="AO171" s="8">
        <f t="shared" si="112"/>
        <v>746.18941666666672</v>
      </c>
      <c r="AP171" s="8">
        <f t="shared" si="112"/>
        <v>7514.8448333333326</v>
      </c>
      <c r="AQ171" s="8">
        <f t="shared" si="112"/>
        <v>227.25833333333335</v>
      </c>
      <c r="AR171" s="8"/>
      <c r="AS171" s="8">
        <f t="shared" si="55"/>
        <v>14691.889029387383</v>
      </c>
      <c r="AT171" s="8">
        <f t="shared" si="55"/>
        <v>91601.085274711921</v>
      </c>
      <c r="AU171" s="8">
        <f t="shared" si="55"/>
        <v>1283.9134830896023</v>
      </c>
      <c r="AV171" s="8">
        <f t="shared" si="55"/>
        <v>31118.699082266008</v>
      </c>
      <c r="AW171" s="8">
        <f t="shared" si="55"/>
        <v>1206355.0925275965</v>
      </c>
      <c r="AX171" s="8">
        <f t="shared" si="70"/>
        <v>234473.20227432824</v>
      </c>
      <c r="AY171" s="8">
        <f t="shared" si="56"/>
        <v>300656.05417068384</v>
      </c>
      <c r="AZ171" s="8"/>
      <c r="BA171" s="8">
        <f t="shared" ref="BA171:BG171" si="113">SUM(BA90:BA101)/1000000</f>
        <v>8636.3290939969229</v>
      </c>
      <c r="BB171" s="8">
        <f t="shared" si="113"/>
        <v>6294.8428850713826</v>
      </c>
      <c r="BC171" s="8">
        <f t="shared" si="113"/>
        <v>2.0438875519999997</v>
      </c>
      <c r="BD171" s="8">
        <f t="shared" si="113"/>
        <v>19.587032390450997</v>
      </c>
      <c r="BE171" s="8">
        <f t="shared" si="113"/>
        <v>900.16940278602999</v>
      </c>
      <c r="BF171" s="8">
        <f t="shared" si="113"/>
        <v>1762.0297326663569</v>
      </c>
      <c r="BG171" s="8">
        <f t="shared" si="113"/>
        <v>68.326593777405989</v>
      </c>
      <c r="BH171" s="8"/>
      <c r="BI171" s="6">
        <f>MAX(BI88:BI92)</f>
        <v>5.694</v>
      </c>
      <c r="BJ171" s="6">
        <f>MAX(BJ94:BJ98)</f>
        <v>5.883</v>
      </c>
      <c r="BL171" s="8">
        <f t="shared" ref="BL171:BR171" si="114">AVERAGE(BL90:BL101)</f>
        <v>587613.08333333337</v>
      </c>
      <c r="BM171" s="8">
        <f t="shared" si="114"/>
        <v>68708.666666666672</v>
      </c>
      <c r="BN171" s="8">
        <f t="shared" si="114"/>
        <v>1473.5</v>
      </c>
      <c r="BO171" s="8">
        <f t="shared" si="114"/>
        <v>629.91666666666663</v>
      </c>
      <c r="BP171" s="8">
        <f t="shared" si="114"/>
        <v>746.91666666666663</v>
      </c>
      <c r="BQ171" s="8">
        <f t="shared" si="114"/>
        <v>7520.666666666667</v>
      </c>
      <c r="BR171" s="8">
        <f t="shared" si="114"/>
        <v>227.33333333333334</v>
      </c>
      <c r="BS171" s="8"/>
      <c r="BT171" s="8">
        <f t="shared" si="101"/>
        <v>14748.602493257962</v>
      </c>
      <c r="BU171" s="8">
        <f t="shared" si="102"/>
        <v>91282.059343872214</v>
      </c>
      <c r="BV171" s="8">
        <f t="shared" si="103"/>
        <v>1866.1649134713268</v>
      </c>
      <c r="BW171" s="8">
        <f t="shared" si="104"/>
        <v>30532.20332424924</v>
      </c>
      <c r="BX171" s="8">
        <f t="shared" si="105"/>
        <v>1207300.2804507418</v>
      </c>
      <c r="BY171" s="8">
        <f t="shared" si="106"/>
        <v>235489.870053497</v>
      </c>
      <c r="BZ171" s="8">
        <f t="shared" si="107"/>
        <v>300094.31089442817</v>
      </c>
      <c r="CA171" s="8"/>
      <c r="CB171" s="8">
        <f>SUM(CB90:CB101)/1000000</f>
        <v>8666.4717859209995</v>
      </c>
      <c r="CC171" s="8">
        <f t="shared" ref="CC171:CH171" si="115">SUM(CC90:CC101)/1000000</f>
        <v>6271.8685881050014</v>
      </c>
      <c r="CD171" s="8">
        <f t="shared" si="115"/>
        <v>2.7497940000000001</v>
      </c>
      <c r="CE171" s="8">
        <f t="shared" si="115"/>
        <v>19.232743744</v>
      </c>
      <c r="CF171" s="8">
        <f t="shared" si="115"/>
        <v>901.75270113999989</v>
      </c>
      <c r="CG171" s="8">
        <f t="shared" si="115"/>
        <v>1771.0408160489999</v>
      </c>
      <c r="CH171" s="8">
        <f t="shared" si="115"/>
        <v>68.221440010000009</v>
      </c>
      <c r="CJ171" s="6">
        <f>MAX(CJ88:CJ92)</f>
        <v>5.899</v>
      </c>
      <c r="CK171" s="6">
        <f>MAX(CK94:CK98)</f>
        <v>5.8959999999999999</v>
      </c>
    </row>
    <row r="172" spans="1:89" ht="14.1" customHeight="1" x14ac:dyDescent="0.2">
      <c r="A172" s="1">
        <f t="shared" si="60"/>
        <v>2010</v>
      </c>
      <c r="C172" s="2">
        <f>AVERAGE(C102:C113)</f>
        <v>1231.0749999999998</v>
      </c>
      <c r="D172" s="9">
        <f>AVERAGE(D102:D113)</f>
        <v>26.626666666666665</v>
      </c>
      <c r="E172" s="9">
        <f>AVERAGE(E102:E113)</f>
        <v>449.82833333333343</v>
      </c>
      <c r="F172" s="11">
        <f t="shared" ref="F172" si="116">AVERAGE(F102:F113)</f>
        <v>82.321666666666658</v>
      </c>
      <c r="G172" s="11">
        <f>AVERAGE(G102:G113)</f>
        <v>23.416666666666668</v>
      </c>
      <c r="H172" s="2">
        <f>AVERAGE(H102:H113)</f>
        <v>591229.91666666663</v>
      </c>
      <c r="I172" s="2">
        <f>SUM(I102:I113)</f>
        <v>1000</v>
      </c>
      <c r="J172" s="2">
        <f>SUM(J102:J113)</f>
        <v>3642</v>
      </c>
      <c r="K172" s="2">
        <f>SUM(K102:K113)</f>
        <v>363.62</v>
      </c>
      <c r="L172" s="2">
        <f>SUM(L102:L113)</f>
        <v>4436</v>
      </c>
      <c r="M172" s="16">
        <f t="shared" ref="M172:AA172" si="117">AVERAGE(M102:M113)</f>
        <v>1.2663416666666667</v>
      </c>
      <c r="N172" s="16">
        <f t="shared" si="117"/>
        <v>1.3849</v>
      </c>
      <c r="O172" s="16">
        <f t="shared" si="117"/>
        <v>1.1659249999999999</v>
      </c>
      <c r="P172" s="16">
        <f t="shared" si="117"/>
        <v>1.2471916666666665</v>
      </c>
      <c r="Q172" s="2">
        <f t="shared" si="117"/>
        <v>86138.675433333337</v>
      </c>
      <c r="R172" s="10">
        <f t="shared" si="117"/>
        <v>2.59</v>
      </c>
      <c r="S172" s="67">
        <f t="shared" si="117"/>
        <v>3544.59</v>
      </c>
      <c r="T172" s="67">
        <f t="shared" si="117"/>
        <v>1336.34</v>
      </c>
      <c r="U172" s="67">
        <f t="shared" si="117"/>
        <v>832.35375000000022</v>
      </c>
      <c r="V172" s="67">
        <f t="shared" si="117"/>
        <v>3.0099999999999993</v>
      </c>
      <c r="W172" s="67">
        <f t="shared" si="117"/>
        <v>0.54999999999999993</v>
      </c>
      <c r="X172" s="67">
        <f t="shared" si="117"/>
        <v>13.24</v>
      </c>
      <c r="Y172" s="11">
        <f t="shared" si="117"/>
        <v>46580.880000000005</v>
      </c>
      <c r="Z172" s="11">
        <f>AVERAGE(Z102:Z113)</f>
        <v>6339.7508333333326</v>
      </c>
      <c r="AA172" s="8">
        <f t="shared" si="117"/>
        <v>1326.25</v>
      </c>
      <c r="AB172" s="11">
        <f>SUM(AB102:AB113)</f>
        <v>79.88</v>
      </c>
      <c r="AC172" s="11">
        <f>SUM(AC102:AC113)</f>
        <v>133.22</v>
      </c>
      <c r="AD172" s="11">
        <f t="shared" ref="AD172:AE172" si="118">SUM(AD102:AD113)</f>
        <v>87.84</v>
      </c>
      <c r="AE172" s="11">
        <f t="shared" si="118"/>
        <v>126.55</v>
      </c>
      <c r="AF172" s="11">
        <f>SUM(AF102:AF113)</f>
        <v>44</v>
      </c>
      <c r="AG172" s="11">
        <f>SUM(AG102:AG113)</f>
        <v>51</v>
      </c>
      <c r="AH172" s="10">
        <f>AVERAGE(AH102:AH113)</f>
        <v>2308.9891666666667</v>
      </c>
      <c r="AI172" s="10">
        <f>AVERAGE(AI102:AI113)</f>
        <v>770.51333333333332</v>
      </c>
      <c r="AK172" s="8">
        <f>AVERAGE(AK102:AK113)</f>
        <v>591662.04616666667</v>
      </c>
      <c r="AL172" s="8">
        <f t="shared" ref="AL172:AQ172" si="119">AVERAGE(AL102:AL113)</f>
        <v>68868.537833333336</v>
      </c>
      <c r="AM172" s="8">
        <f t="shared" si="119"/>
        <v>1378.7520833333331</v>
      </c>
      <c r="AN172" s="8">
        <f t="shared" si="119"/>
        <v>667.23958333333348</v>
      </c>
      <c r="AO172" s="8">
        <f t="shared" si="119"/>
        <v>723.16966666666667</v>
      </c>
      <c r="AP172" s="8">
        <f t="shared" si="119"/>
        <v>7597.2739166666652</v>
      </c>
      <c r="AQ172" s="8">
        <f t="shared" si="119"/>
        <v>220.05583333333334</v>
      </c>
      <c r="AR172" s="8"/>
      <c r="AS172" s="8">
        <f t="shared" ref="AS172:AS176" si="120">+BA172*1000000/AK172</f>
        <v>15465.776003468958</v>
      </c>
      <c r="AT172" s="8">
        <f t="shared" ref="AT172:AT176" si="121">+BB172*1000000/AL172</f>
        <v>90342.414201728694</v>
      </c>
      <c r="AU172" s="8">
        <f t="shared" ref="AU172:AU176" si="122">+BC172*1000000/AM172</f>
        <v>1462.1151310439243</v>
      </c>
      <c r="AV172" s="8">
        <f t="shared" ref="AV172:AV176" si="123">+BD172*1000000/AN172</f>
        <v>28526.098319723482</v>
      </c>
      <c r="AW172" s="8">
        <f t="shared" ref="AW172:AW176" si="124">+BE172*1000000/AO172</f>
        <v>1172946.612106567</v>
      </c>
      <c r="AX172" s="8">
        <f t="shared" ref="AX172:AX176" si="125">+BF172*1000000/AP172</f>
        <v>229180.73479072153</v>
      </c>
      <c r="AY172" s="8">
        <f t="shared" ref="AY172:AY176" si="126">+BG172*1000000/AQ172</f>
        <v>329349.36676755524</v>
      </c>
      <c r="AZ172" s="8"/>
      <c r="BA172" s="8">
        <f>SUM(BA102:BA113)/1000000</f>
        <v>9150.5126757677772</v>
      </c>
      <c r="BB172" s="8">
        <f t="shared" ref="BB172:BG172" si="127">SUM(BB102:BB113)/1000000</f>
        <v>6221.7499704064239</v>
      </c>
      <c r="BC172" s="8">
        <f t="shared" si="127"/>
        <v>2.0158942829999997</v>
      </c>
      <c r="BD172" s="8">
        <f t="shared" si="127"/>
        <v>19.033741956978002</v>
      </c>
      <c r="BE172" s="8">
        <f t="shared" si="127"/>
        <v>848.23941049490202</v>
      </c>
      <c r="BF172" s="8">
        <f t="shared" si="127"/>
        <v>1741.1488186280492</v>
      </c>
      <c r="BG172" s="8">
        <f t="shared" si="127"/>
        <v>72.475249361840014</v>
      </c>
      <c r="BH172" s="8"/>
      <c r="BI172" s="6">
        <f>MAX(BI100:BI104)</f>
        <v>6.4130000000000003</v>
      </c>
      <c r="BJ172" s="6">
        <f>MAX(BJ106:BJ110)</f>
        <v>5.72</v>
      </c>
      <c r="BL172" s="8">
        <f t="shared" ref="BL172:BR172" si="128">AVERAGE(BL102:BL113)</f>
        <v>591553.83333333337</v>
      </c>
      <c r="BM172" s="8">
        <f t="shared" si="128"/>
        <v>68849.916666666672</v>
      </c>
      <c r="BN172" s="8">
        <f t="shared" si="128"/>
        <v>1326.25</v>
      </c>
      <c r="BO172" s="8">
        <f t="shared" si="128"/>
        <v>669.83333333333337</v>
      </c>
      <c r="BP172" s="8">
        <f t="shared" si="128"/>
        <v>720.91666666666663</v>
      </c>
      <c r="BQ172" s="8">
        <f t="shared" si="128"/>
        <v>7607.166666666667</v>
      </c>
      <c r="BR172" s="8">
        <f t="shared" si="128"/>
        <v>220.08333333333334</v>
      </c>
      <c r="BS172" s="8"/>
      <c r="BT172" s="8">
        <f t="shared" si="101"/>
        <v>15526.44782310542</v>
      </c>
      <c r="BU172" s="8">
        <f t="shared" si="102"/>
        <v>90334.28625661855</v>
      </c>
      <c r="BV172" s="8">
        <f t="shared" si="103"/>
        <v>2073.4688030160228</v>
      </c>
      <c r="BW172" s="8">
        <f t="shared" si="104"/>
        <v>28254.119068424974</v>
      </c>
      <c r="BX172" s="8">
        <f t="shared" si="105"/>
        <v>1175683.4543178822</v>
      </c>
      <c r="BY172" s="8">
        <f t="shared" si="106"/>
        <v>226682.98811568037</v>
      </c>
      <c r="BZ172" s="8">
        <f t="shared" si="107"/>
        <v>329765.96619462315</v>
      </c>
      <c r="CA172" s="8"/>
      <c r="CB172" s="8">
        <f>SUM(CB102:CB113)/1000000</f>
        <v>9184.7297278080005</v>
      </c>
      <c r="CC172" s="8">
        <f t="shared" ref="CC172:CH172" si="129">SUM(CC102:CC113)/1000000</f>
        <v>6219.5080809109995</v>
      </c>
      <c r="CD172" s="8">
        <f t="shared" si="129"/>
        <v>2.7499380000000002</v>
      </c>
      <c r="CE172" s="8">
        <f t="shared" si="129"/>
        <v>18.925550755999996</v>
      </c>
      <c r="CF172" s="8">
        <f t="shared" si="129"/>
        <v>847.56979694199993</v>
      </c>
      <c r="CG172" s="8">
        <f t="shared" si="129"/>
        <v>1724.4152710939998</v>
      </c>
      <c r="CH172" s="8">
        <f t="shared" si="129"/>
        <v>72.575993059999988</v>
      </c>
      <c r="CJ172" s="6">
        <f>MAX(CJ100:CJ104)</f>
        <v>6.6139999999999999</v>
      </c>
      <c r="CK172" s="6">
        <f>MAX(CK106:CK110)</f>
        <v>5.6779999999999999</v>
      </c>
    </row>
    <row r="173" spans="1:89" ht="14.1" customHeight="1" x14ac:dyDescent="0.2">
      <c r="A173" s="1">
        <f t="shared" si="60"/>
        <v>2011</v>
      </c>
      <c r="C173" s="2">
        <f>AVERAGE(C114:C125)</f>
        <v>1240.3225</v>
      </c>
      <c r="D173" s="9">
        <f>AVERAGE(D114:D125)</f>
        <v>26.204999999999998</v>
      </c>
      <c r="E173" s="9">
        <f>AVERAGE(E114:E125)</f>
        <v>463.41166666666658</v>
      </c>
      <c r="F173" s="11">
        <f t="shared" ref="F173" si="130">AVERAGE(F114:F125)</f>
        <v>82.519166666666663</v>
      </c>
      <c r="G173" s="11">
        <f>AVERAGE(G114:G125)</f>
        <v>24.065833333333334</v>
      </c>
      <c r="H173" s="2">
        <f>AVERAGE(H114:H125)</f>
        <v>595483.16666666663</v>
      </c>
      <c r="I173" s="2">
        <f>SUM(I114:I125)</f>
        <v>575</v>
      </c>
      <c r="J173" s="2">
        <f>SUM(J114:J125)</f>
        <v>3846</v>
      </c>
      <c r="K173" s="2">
        <f>SUM(K114:K125)</f>
        <v>365.40999999999997</v>
      </c>
      <c r="L173" s="2">
        <f>SUM(L114:L125)</f>
        <v>4438</v>
      </c>
      <c r="M173" s="16">
        <f t="shared" ref="M173:AA173" si="131">AVERAGE(M114:M125)</f>
        <v>1.1867999999999999</v>
      </c>
      <c r="N173" s="16">
        <f t="shared" si="131"/>
        <v>1.3066249999999999</v>
      </c>
      <c r="O173" s="16">
        <f t="shared" si="131"/>
        <v>1.10005</v>
      </c>
      <c r="P173" s="16">
        <f t="shared" si="131"/>
        <v>1.1715666666666666</v>
      </c>
      <c r="Q173" s="2">
        <f t="shared" si="131"/>
        <v>87153.212383333346</v>
      </c>
      <c r="R173" s="10">
        <f t="shared" si="131"/>
        <v>2.59</v>
      </c>
      <c r="S173" s="67">
        <f t="shared" si="131"/>
        <v>3523.599999999999</v>
      </c>
      <c r="T173" s="67">
        <f t="shared" si="131"/>
        <v>1325.67</v>
      </c>
      <c r="U173" s="67">
        <f t="shared" si="131"/>
        <v>826.27941666666663</v>
      </c>
      <c r="V173" s="67">
        <f t="shared" si="131"/>
        <v>2.9699999999999993</v>
      </c>
      <c r="W173" s="67">
        <f t="shared" si="131"/>
        <v>0.54999999999999993</v>
      </c>
      <c r="X173" s="67">
        <f t="shared" si="131"/>
        <v>13.159999999999998</v>
      </c>
      <c r="Y173" s="11">
        <f t="shared" si="131"/>
        <v>47530.686666666668</v>
      </c>
      <c r="Z173" s="11">
        <f>AVERAGE(Z114:Z125)</f>
        <v>5987.6958333333323</v>
      </c>
      <c r="AA173" s="8">
        <f t="shared" si="131"/>
        <v>1345.4166666666667</v>
      </c>
      <c r="AB173" s="11">
        <f>SUM(AB114:AB125)</f>
        <v>33.96</v>
      </c>
      <c r="AC173" s="11">
        <f>SUM(AC114:AC125)</f>
        <v>155.12</v>
      </c>
      <c r="AD173" s="11">
        <f t="shared" ref="AD173:AE173" si="132">SUM(AD114:AD125)</f>
        <v>33.08</v>
      </c>
      <c r="AE173" s="11">
        <f t="shared" si="132"/>
        <v>147.18999999999997</v>
      </c>
      <c r="AF173" s="11">
        <f>SUM(AF114:AF125)</f>
        <v>22</v>
      </c>
      <c r="AG173" s="11">
        <f>SUM(AG114:AG125)</f>
        <v>64</v>
      </c>
      <c r="AH173" s="10">
        <f>AVERAGE(AH114:AH125)</f>
        <v>2247.5741666666663</v>
      </c>
      <c r="AI173" s="10">
        <f>AVERAGE(AI114:AI125)</f>
        <v>744.76416666666648</v>
      </c>
      <c r="AK173" s="8">
        <f>AVERAGE(AK114:AK125)</f>
        <v>595843.86166666669</v>
      </c>
      <c r="AL173" s="8">
        <f t="shared" ref="AL173:AQ173" si="133">AVERAGE(AL114:AL125)</f>
        <v>69184.23874999999</v>
      </c>
      <c r="AM173" s="8">
        <f t="shared" si="133"/>
        <v>1357.8564166666665</v>
      </c>
      <c r="AN173" s="8">
        <f t="shared" si="133"/>
        <v>718.41766666666672</v>
      </c>
      <c r="AO173" s="8">
        <f t="shared" si="133"/>
        <v>735.5547499999999</v>
      </c>
      <c r="AP173" s="8">
        <f t="shared" si="133"/>
        <v>7667.5240000000003</v>
      </c>
      <c r="AQ173" s="8">
        <f t="shared" si="133"/>
        <v>202.96725000000004</v>
      </c>
      <c r="AR173" s="8"/>
      <c r="AS173" s="8">
        <f t="shared" si="120"/>
        <v>14517.309505068912</v>
      </c>
      <c r="AT173" s="8">
        <f t="shared" si="121"/>
        <v>89422.134038021424</v>
      </c>
      <c r="AU173" s="8">
        <f t="shared" si="122"/>
        <v>1389.3955670447976</v>
      </c>
      <c r="AV173" s="8">
        <f t="shared" si="123"/>
        <v>27568.992696746511</v>
      </c>
      <c r="AW173" s="8">
        <f t="shared" si="124"/>
        <v>1170977.625280635</v>
      </c>
      <c r="AX173" s="8">
        <f t="shared" si="125"/>
        <v>227566.55970020208</v>
      </c>
      <c r="AY173" s="8">
        <f t="shared" si="126"/>
        <v>365023.03187630023</v>
      </c>
      <c r="AZ173" s="8"/>
      <c r="BA173" s="8">
        <f>SUM(BA114:BA125)/1000000</f>
        <v>8650.0497565104652</v>
      </c>
      <c r="BB173" s="8">
        <f t="shared" ref="BB173:BG173" si="134">SUM(BB114:BB125)/1000000</f>
        <v>6186.6022708209757</v>
      </c>
      <c r="BC173" s="8">
        <f t="shared" si="134"/>
        <v>1.8865996860000003</v>
      </c>
      <c r="BD173" s="8">
        <f t="shared" si="134"/>
        <v>19.806051405547006</v>
      </c>
      <c r="BE173" s="8">
        <f t="shared" si="134"/>
        <v>861.31815441889091</v>
      </c>
      <c r="BF173" s="8">
        <f t="shared" si="134"/>
        <v>1744.8720580987322</v>
      </c>
      <c r="BG173" s="8">
        <f t="shared" si="134"/>
        <v>74.087720966595015</v>
      </c>
      <c r="BH173" s="8"/>
      <c r="BI173" s="6">
        <f>MAX(BI112:BI116)</f>
        <v>5.6879999999999997</v>
      </c>
      <c r="BJ173" s="6">
        <f>MAX(BJ118:BJ122)</f>
        <v>5.68</v>
      </c>
      <c r="BL173" s="8">
        <f t="shared" ref="BL173:BR173" si="135">AVERAGE(BL114:BL125)</f>
        <v>595914.25</v>
      </c>
      <c r="BM173" s="8">
        <f t="shared" si="135"/>
        <v>69176.166666666672</v>
      </c>
      <c r="BN173" s="8">
        <f t="shared" si="135"/>
        <v>1345.4166666666667</v>
      </c>
      <c r="BO173" s="8">
        <f t="shared" si="135"/>
        <v>714.5</v>
      </c>
      <c r="BP173" s="8">
        <f t="shared" si="135"/>
        <v>736.25</v>
      </c>
      <c r="BQ173" s="8">
        <f t="shared" si="135"/>
        <v>7666.166666666667</v>
      </c>
      <c r="BR173" s="8">
        <f t="shared" si="135"/>
        <v>203.16666666666666</v>
      </c>
      <c r="BS173" s="8"/>
      <c r="BT173" s="8">
        <f t="shared" si="101"/>
        <v>14629.606428403082</v>
      </c>
      <c r="BU173" s="8">
        <f t="shared" si="102"/>
        <v>89694.795835844227</v>
      </c>
      <c r="BV173" s="8">
        <f t="shared" si="103"/>
        <v>2044.0374109631464</v>
      </c>
      <c r="BW173" s="8">
        <f t="shared" si="104"/>
        <v>27472.679923023094</v>
      </c>
      <c r="BX173" s="8">
        <f t="shared" si="105"/>
        <v>1175699.1525392192</v>
      </c>
      <c r="BY173" s="8">
        <f t="shared" si="106"/>
        <v>229727.10221597063</v>
      </c>
      <c r="BZ173" s="8">
        <f t="shared" si="107"/>
        <v>364666.22782444628</v>
      </c>
      <c r="CA173" s="8"/>
      <c r="CB173" s="8">
        <f>SUM(CB114:CB125)/1000000</f>
        <v>8717.990942577002</v>
      </c>
      <c r="CC173" s="8">
        <f t="shared" ref="CC173:CH173" si="136">SUM(CC114:CC125)/1000000</f>
        <v>6204.7421458730005</v>
      </c>
      <c r="CD173" s="8">
        <f t="shared" si="136"/>
        <v>2.7500819999999999</v>
      </c>
      <c r="CE173" s="8">
        <f t="shared" si="136"/>
        <v>19.629229805000001</v>
      </c>
      <c r="CF173" s="8">
        <f t="shared" si="136"/>
        <v>865.60850105700013</v>
      </c>
      <c r="CG173" s="8">
        <f t="shared" si="136"/>
        <v>1761.1262534380003</v>
      </c>
      <c r="CH173" s="8">
        <f t="shared" si="136"/>
        <v>74.088021952999995</v>
      </c>
      <c r="CJ173" s="6">
        <f>MAX(CJ112:CJ116)</f>
        <v>5.7489999999999997</v>
      </c>
      <c r="CK173" s="6">
        <f>MAX(CK118:CK122)</f>
        <v>5.6689999999999996</v>
      </c>
    </row>
    <row r="174" spans="1:89" ht="14.1" customHeight="1" x14ac:dyDescent="0.2">
      <c r="A174" s="1">
        <f t="shared" si="60"/>
        <v>2012</v>
      </c>
      <c r="C174" s="2">
        <f>AVERAGE(C126:C137)</f>
        <v>1248.7766666666666</v>
      </c>
      <c r="D174" s="9">
        <f>AVERAGE(D126:D137)</f>
        <v>25.26</v>
      </c>
      <c r="E174" s="9">
        <f>AVERAGE(E126:E137)</f>
        <v>476.48833333333329</v>
      </c>
      <c r="F174" s="11">
        <f t="shared" ref="F174" si="137">AVERAGE(F126:F137)</f>
        <v>83.188333333333333</v>
      </c>
      <c r="G174" s="11">
        <f>AVERAGE(G126:G137)</f>
        <v>24.983333333333334</v>
      </c>
      <c r="H174" s="2">
        <f>AVERAGE(H126:H137)</f>
        <v>602896.03999999992</v>
      </c>
      <c r="I174" s="2">
        <f>SUM(I126:I137)</f>
        <v>273</v>
      </c>
      <c r="J174" s="2">
        <f>SUM(J126:J137)</f>
        <v>4008</v>
      </c>
      <c r="K174" s="2">
        <f>SUM(K126:K137)</f>
        <v>367</v>
      </c>
      <c r="L174" s="2">
        <f>SUM(L126:L137)</f>
        <v>4448</v>
      </c>
      <c r="M174" s="16">
        <f t="shared" ref="M174:AA174" si="138">AVERAGE(M126:M137)</f>
        <v>1.1225583333333333</v>
      </c>
      <c r="N174" s="16">
        <f t="shared" si="138"/>
        <v>1.2321416666666667</v>
      </c>
      <c r="O174" s="16">
        <f t="shared" si="138"/>
        <v>1.0424333333333335</v>
      </c>
      <c r="P174" s="16">
        <f t="shared" si="138"/>
        <v>1.0996916666666665</v>
      </c>
      <c r="Q174" s="2">
        <f t="shared" si="138"/>
        <v>87979.135616666652</v>
      </c>
      <c r="R174" s="10">
        <f t="shared" si="138"/>
        <v>2.59</v>
      </c>
      <c r="S174" s="67">
        <f t="shared" si="138"/>
        <v>3494.150000000001</v>
      </c>
      <c r="T174" s="67">
        <f t="shared" si="138"/>
        <v>1311.08</v>
      </c>
      <c r="U174" s="67">
        <f t="shared" si="138"/>
        <v>824.25875000000008</v>
      </c>
      <c r="V174" s="67">
        <f t="shared" si="138"/>
        <v>2.93</v>
      </c>
      <c r="W174" s="67">
        <f t="shared" si="138"/>
        <v>0.54</v>
      </c>
      <c r="X174" s="67">
        <f t="shared" si="138"/>
        <v>13.11</v>
      </c>
      <c r="Y174" s="11">
        <f t="shared" si="138"/>
        <v>48650.074166666658</v>
      </c>
      <c r="Z174" s="11">
        <f>AVERAGE(Z126:Z137)</f>
        <v>6057.378333333334</v>
      </c>
      <c r="AA174" s="8">
        <f t="shared" si="138"/>
        <v>1345.1316666666669</v>
      </c>
      <c r="AB174" s="11">
        <f>SUM(AB126:AB137)</f>
        <v>74.83</v>
      </c>
      <c r="AC174" s="11">
        <f>SUM(AC126:AC137)</f>
        <v>119</v>
      </c>
      <c r="AD174" s="11">
        <f t="shared" ref="AD174:AE174" si="139">SUM(AD126:AD137)</f>
        <v>72.460000000000008</v>
      </c>
      <c r="AE174" s="11">
        <f t="shared" si="139"/>
        <v>119</v>
      </c>
      <c r="AF174" s="11">
        <f>SUM(AF126:AF137)</f>
        <v>42</v>
      </c>
      <c r="AG174" s="11">
        <f>SUM(AG126:AG137)</f>
        <v>61</v>
      </c>
      <c r="AH174" s="10">
        <f>AVERAGE(AH126:AH137)</f>
        <v>2264.8958333333335</v>
      </c>
      <c r="AI174" s="10">
        <f>AVERAGE(AI126:AI137)</f>
        <v>758.99416666666673</v>
      </c>
      <c r="AK174" s="8">
        <f>AVERAGE(AK126:AK137)</f>
        <v>603406.17833333334</v>
      </c>
      <c r="AL174" s="8">
        <f t="shared" ref="AL174:AQ174" si="140">AVERAGE(AL126:AL137)</f>
        <v>69804.271250000005</v>
      </c>
      <c r="AM174" s="8">
        <f t="shared" si="140"/>
        <v>1311.0040000000001</v>
      </c>
      <c r="AN174" s="8">
        <f t="shared" si="140"/>
        <v>731.32016666666675</v>
      </c>
      <c r="AO174" s="8">
        <f t="shared" si="140"/>
        <v>735.23833333333334</v>
      </c>
      <c r="AP174" s="8">
        <f t="shared" si="140"/>
        <v>7712.0020833333328</v>
      </c>
      <c r="AQ174" s="8">
        <f t="shared" si="140"/>
        <v>210.43175000000005</v>
      </c>
      <c r="AR174" s="8"/>
      <c r="AS174" s="8">
        <f t="shared" si="120"/>
        <v>14177.587783394501</v>
      </c>
      <c r="AT174" s="8">
        <f t="shared" si="121"/>
        <v>89554.31149959036</v>
      </c>
      <c r="AU174" s="8">
        <f t="shared" si="122"/>
        <v>1430.541201247288</v>
      </c>
      <c r="AV174" s="8">
        <f t="shared" si="123"/>
        <v>27416.331561005303</v>
      </c>
      <c r="AW174" s="8">
        <f t="shared" si="124"/>
        <v>1203129.4411964573</v>
      </c>
      <c r="AX174" s="8">
        <f t="shared" si="125"/>
        <v>228781.69213294421</v>
      </c>
      <c r="AY174" s="8">
        <f t="shared" si="126"/>
        <v>358502.77468080731</v>
      </c>
      <c r="AZ174" s="8"/>
      <c r="BA174" s="8">
        <f>SUM(BA126:BA137)/1000000</f>
        <v>8554.8440623634306</v>
      </c>
      <c r="BB174" s="8">
        <f t="shared" ref="BB174:BG174" si="141">SUM(BB126:BB137)/1000000</f>
        <v>6251.273451524401</v>
      </c>
      <c r="BC174" s="8">
        <f t="shared" si="141"/>
        <v>1.8754452369999997</v>
      </c>
      <c r="BD174" s="8">
        <f t="shared" si="141"/>
        <v>20.050116166582995</v>
      </c>
      <c r="BE174" s="8">
        <f t="shared" si="141"/>
        <v>884.58688512954791</v>
      </c>
      <c r="BF174" s="8">
        <f t="shared" si="141"/>
        <v>1764.364886357791</v>
      </c>
      <c r="BG174" s="8">
        <f t="shared" si="141"/>
        <v>75.440366255937988</v>
      </c>
      <c r="BH174" s="8"/>
      <c r="BI174" s="6">
        <f>MAX(BI124:BI128)</f>
        <v>5.2309999999999999</v>
      </c>
      <c r="BJ174" s="6">
        <f>MAX(BJ130:BJ134)</f>
        <v>5.601</v>
      </c>
      <c r="BL174" s="8">
        <f t="shared" ref="BL174:BR174" si="142">AVERAGE(BL126:BL137)</f>
        <v>601577.80000000005</v>
      </c>
      <c r="BM174" s="8">
        <f t="shared" si="142"/>
        <v>69492.800000000003</v>
      </c>
      <c r="BN174" s="8">
        <f t="shared" si="142"/>
        <v>1391.4</v>
      </c>
      <c r="BO174" s="8">
        <f t="shared" si="142"/>
        <v>748.6</v>
      </c>
      <c r="BP174" s="8">
        <f t="shared" si="142"/>
        <v>735.6</v>
      </c>
      <c r="BQ174" s="8">
        <f t="shared" si="142"/>
        <v>7682.2</v>
      </c>
      <c r="BR174" s="8">
        <f t="shared" si="142"/>
        <v>209</v>
      </c>
      <c r="BS174" s="8"/>
      <c r="BT174" s="8">
        <f t="shared" ref="BT174" si="143">+CB174*1000000/BL174</f>
        <v>5109.9018295355972</v>
      </c>
      <c r="BU174" s="8">
        <f t="shared" ref="BU174" si="144">+CC174*1000000/BM174</f>
        <v>34775.893330618419</v>
      </c>
      <c r="BV174" s="8">
        <f t="shared" ref="BV174" si="145">+CD174*1000000/BN174</f>
        <v>823.56619232427761</v>
      </c>
      <c r="BW174" s="8">
        <f t="shared" ref="BW174" si="146">+CE174*1000000/BO174</f>
        <v>10443.202869356131</v>
      </c>
      <c r="BX174" s="8">
        <f t="shared" ref="BX174" si="147">+CF174*1000000/BP174</f>
        <v>488259.73813485587</v>
      </c>
      <c r="BY174" s="8">
        <f t="shared" ref="BY174" si="148">+CG174*1000000/BQ174</f>
        <v>88413.092020384793</v>
      </c>
      <c r="BZ174" s="8">
        <f t="shared" ref="BZ174" si="149">+CH174*1000000/BR174</f>
        <v>150047.10452631579</v>
      </c>
      <c r="CA174" s="8"/>
      <c r="CB174" s="91">
        <f>SUM(CB126:CB137)/1000000</f>
        <v>3074.0035008280001</v>
      </c>
      <c r="CC174" s="91">
        <f t="shared" ref="CC174:CH174" si="150">SUM(CC126:CC137)/1000000</f>
        <v>2416.6742000459999</v>
      </c>
      <c r="CD174" s="91">
        <f t="shared" si="150"/>
        <v>1.14591</v>
      </c>
      <c r="CE174" s="91">
        <f t="shared" si="150"/>
        <v>7.8177816679999994</v>
      </c>
      <c r="CF174" s="91">
        <f t="shared" si="150"/>
        <v>359.16386337199998</v>
      </c>
      <c r="CG174" s="91">
        <f t="shared" si="150"/>
        <v>679.20705551900005</v>
      </c>
      <c r="CH174" s="91">
        <f t="shared" si="150"/>
        <v>31.359844846000001</v>
      </c>
      <c r="CJ174" s="6">
        <f>MAX(CJ124:CJ127)</f>
        <v>5.0819999999999999</v>
      </c>
      <c r="CK174" s="92"/>
    </row>
    <row r="175" spans="1:89" ht="14.1" customHeight="1" x14ac:dyDescent="0.2">
      <c r="A175" s="1">
        <f t="shared" si="60"/>
        <v>2013</v>
      </c>
      <c r="C175" s="2">
        <f>AVERAGE(C138:C149)</f>
        <v>1261.8566666666668</v>
      </c>
      <c r="D175" s="9">
        <f t="shared" ref="D175:H175" si="151">AVERAGE(D138:D149)</f>
        <v>27.110000000000003</v>
      </c>
      <c r="E175" s="9">
        <f t="shared" si="151"/>
        <v>484.90083333333337</v>
      </c>
      <c r="F175" s="11">
        <f t="shared" ref="F175" si="152">AVERAGE(F138:F149)</f>
        <v>84.04083333333331</v>
      </c>
      <c r="G175" s="11">
        <f>AVERAGE(G138:G149)</f>
        <v>25.101666666666663</v>
      </c>
      <c r="H175" s="2">
        <f t="shared" si="151"/>
        <v>610094.5591666667</v>
      </c>
      <c r="I175" s="2">
        <f>SUM(I138:I149)</f>
        <v>512</v>
      </c>
      <c r="J175" s="2">
        <f t="shared" ref="J175:L175" si="153">SUM(J138:J149)</f>
        <v>3655</v>
      </c>
      <c r="K175" s="2">
        <f t="shared" si="153"/>
        <v>365.13</v>
      </c>
      <c r="L175" s="2">
        <f t="shared" si="153"/>
        <v>4437</v>
      </c>
      <c r="M175" s="16">
        <f>AVERAGE(M138:M149)</f>
        <v>1.1271</v>
      </c>
      <c r="N175" s="16">
        <f t="shared" ref="N175:Q175" si="154">AVERAGE(N138:N149)</f>
        <v>1.2340833333333332</v>
      </c>
      <c r="O175" s="16">
        <f t="shared" si="154"/>
        <v>1.0374416666666668</v>
      </c>
      <c r="P175" s="16">
        <f t="shared" si="154"/>
        <v>1.0996583333333334</v>
      </c>
      <c r="Q175" s="2">
        <f t="shared" si="154"/>
        <v>89917.878466666676</v>
      </c>
      <c r="R175" s="10">
        <f>AVERAGE(R138:R149)</f>
        <v>2.59</v>
      </c>
      <c r="S175" s="67">
        <f t="shared" ref="S175:AA175" si="155">AVERAGE(S138:S149)</f>
        <v>3469.75</v>
      </c>
      <c r="T175" s="67">
        <f t="shared" si="155"/>
        <v>1301.5</v>
      </c>
      <c r="U175" s="67">
        <f t="shared" si="155"/>
        <v>809.10699999999997</v>
      </c>
      <c r="V175" s="67">
        <f t="shared" si="155"/>
        <v>2.899999999999999</v>
      </c>
      <c r="W175" s="67">
        <f t="shared" si="155"/>
        <v>0.53000000000000014</v>
      </c>
      <c r="X175" s="67">
        <f t="shared" si="155"/>
        <v>13.080000000000004</v>
      </c>
      <c r="Y175" s="11">
        <f t="shared" si="155"/>
        <v>50496.399166666662</v>
      </c>
      <c r="Z175" s="11">
        <f>AVERAGE(Z138:Z149)</f>
        <v>6105.0050000000001</v>
      </c>
      <c r="AA175" s="8">
        <f t="shared" si="155"/>
        <v>1402.6775</v>
      </c>
      <c r="AB175" s="11">
        <f>SUM(AB138:AB149)</f>
        <v>76</v>
      </c>
      <c r="AC175" s="11">
        <f t="shared" ref="AC175:AG175" si="156">SUM(AC138:AC149)</f>
        <v>119</v>
      </c>
      <c r="AD175" s="11">
        <f t="shared" ref="AD175:AE175" si="157">SUM(AD138:AD149)</f>
        <v>76</v>
      </c>
      <c r="AE175" s="11">
        <f t="shared" si="157"/>
        <v>119</v>
      </c>
      <c r="AF175" s="11">
        <f t="shared" si="156"/>
        <v>47</v>
      </c>
      <c r="AG175" s="11">
        <f t="shared" si="156"/>
        <v>61</v>
      </c>
      <c r="AH175" s="10">
        <f t="shared" ref="AH175:AI175" si="158">AVERAGE(AH138:AH149)</f>
        <v>2242.6541666666667</v>
      </c>
      <c r="AI175" s="10">
        <f t="shared" si="158"/>
        <v>747.03083333333336</v>
      </c>
      <c r="AK175" s="8">
        <f t="shared" ref="AK175:AQ175" si="159">AVERAGE(AK138:AK149)</f>
        <v>610685.46416666673</v>
      </c>
      <c r="AL175" s="8">
        <f t="shared" si="159"/>
        <v>70527.068166666664</v>
      </c>
      <c r="AM175" s="8">
        <f t="shared" si="159"/>
        <v>1402.6777499999998</v>
      </c>
      <c r="AN175" s="8">
        <f t="shared" si="159"/>
        <v>737.80783333333329</v>
      </c>
      <c r="AO175" s="8">
        <f t="shared" si="159"/>
        <v>735.31299999999999</v>
      </c>
      <c r="AP175" s="8">
        <f t="shared" si="159"/>
        <v>7780.835</v>
      </c>
      <c r="AQ175" s="8">
        <f t="shared" si="159"/>
        <v>213.42833333333331</v>
      </c>
      <c r="AR175" s="8"/>
      <c r="AS175" s="8">
        <f t="shared" si="120"/>
        <v>13936.712144741809</v>
      </c>
      <c r="AT175" s="8">
        <f t="shared" si="121"/>
        <v>88259.489895931125</v>
      </c>
      <c r="AU175" s="8">
        <f t="shared" si="122"/>
        <v>1414.0295994571811</v>
      </c>
      <c r="AV175" s="8">
        <f t="shared" si="123"/>
        <v>27246.157088791642</v>
      </c>
      <c r="AW175" s="8">
        <f t="shared" si="124"/>
        <v>1196795.49</v>
      </c>
      <c r="AX175" s="8">
        <f t="shared" si="125"/>
        <v>224837.69605168409</v>
      </c>
      <c r="AY175" s="8">
        <f t="shared" si="126"/>
        <v>360877.91844902973</v>
      </c>
      <c r="AZ175" s="8"/>
      <c r="BA175" s="8">
        <f>SUM(BA138:BA149)/1000000</f>
        <v>8510.947525068872</v>
      </c>
      <c r="BB175" s="8">
        <f t="shared" ref="BB175:BG175" si="160">SUM(BB138:BB149)/1000000</f>
        <v>6224.683060245563</v>
      </c>
      <c r="BC175" s="8">
        <f t="shared" si="160"/>
        <v>1.9834278569999999</v>
      </c>
      <c r="BD175" s="8">
        <f t="shared" si="160"/>
        <v>20.102428128341</v>
      </c>
      <c r="BE175" s="8">
        <f t="shared" si="160"/>
        <v>880.01928213837004</v>
      </c>
      <c r="BF175" s="8">
        <f t="shared" si="160"/>
        <v>1749.4250147583052</v>
      </c>
      <c r="BG175" s="8">
        <f t="shared" si="160"/>
        <v>77.021572671379005</v>
      </c>
      <c r="BH175" s="8"/>
      <c r="BI175" s="6">
        <f>MAX(BI136:BI140)</f>
        <v>5.6870000000000003</v>
      </c>
      <c r="BJ175" s="6">
        <f>MAX(BJ142:BJ146)</f>
        <v>5.5510000000000002</v>
      </c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J175" s="3"/>
      <c r="CK175" s="3"/>
    </row>
    <row r="176" spans="1:89" ht="14.1" customHeight="1" x14ac:dyDescent="0.2">
      <c r="A176" s="1">
        <f t="shared" si="60"/>
        <v>2014</v>
      </c>
      <c r="C176" s="2">
        <f>AVERAGE(C150:C161)</f>
        <v>1279.5058333333332</v>
      </c>
      <c r="D176" s="9">
        <f t="shared" ref="D176:H176" si="161">AVERAGE(D150:D161)</f>
        <v>28.71083333333333</v>
      </c>
      <c r="E176" s="9">
        <f t="shared" si="161"/>
        <v>496.77</v>
      </c>
      <c r="F176" s="11">
        <f t="shared" ref="F176" si="162">AVERAGE(F150:F161)</f>
        <v>85.768333333333331</v>
      </c>
      <c r="G176" s="11">
        <f>AVERAGE(G150:G161)</f>
        <v>24.920833333333334</v>
      </c>
      <c r="H176" s="2">
        <f t="shared" si="161"/>
        <v>618160.06999999995</v>
      </c>
      <c r="I176" s="2">
        <f>SUM(I150:I161)</f>
        <v>512</v>
      </c>
      <c r="J176" s="2">
        <f t="shared" ref="J176:L176" si="163">SUM(J150:J161)</f>
        <v>3655</v>
      </c>
      <c r="K176" s="2">
        <f t="shared" si="163"/>
        <v>365.13</v>
      </c>
      <c r="L176" s="2">
        <f t="shared" si="163"/>
        <v>4436</v>
      </c>
      <c r="M176" s="16">
        <f>AVERAGE(M150:M161)</f>
        <v>1.1337166666666667</v>
      </c>
      <c r="N176" s="16">
        <f t="shared" ref="N176:Q176" si="164">AVERAGE(N150:N161)</f>
        <v>1.2503416666666667</v>
      </c>
      <c r="O176" s="16">
        <f t="shared" si="164"/>
        <v>1.0409583333333332</v>
      </c>
      <c r="P176" s="16">
        <f t="shared" si="164"/>
        <v>1.1096416666666666</v>
      </c>
      <c r="Q176" s="2">
        <f t="shared" si="164"/>
        <v>92919.441983333323</v>
      </c>
      <c r="R176" s="10">
        <f t="shared" ref="R176:AA176" si="165">AVERAGE(R150:R161)</f>
        <v>2.59</v>
      </c>
      <c r="S176" s="67">
        <f t="shared" si="165"/>
        <v>3447.5</v>
      </c>
      <c r="T176" s="67">
        <f t="shared" si="165"/>
        <v>1290.4100000000001</v>
      </c>
      <c r="U176" s="67">
        <f t="shared" si="165"/>
        <v>803.10033333333331</v>
      </c>
      <c r="V176" s="67">
        <f t="shared" si="165"/>
        <v>2.8700000000000006</v>
      </c>
      <c r="W176" s="67">
        <f t="shared" si="165"/>
        <v>0.53000000000000014</v>
      </c>
      <c r="X176" s="67">
        <f t="shared" si="165"/>
        <v>13.099999999999996</v>
      </c>
      <c r="Y176" s="11">
        <f t="shared" si="165"/>
        <v>52808.85833333333</v>
      </c>
      <c r="Z176" s="11">
        <f>AVERAGE(Z150:Z161)</f>
        <v>6099.9375</v>
      </c>
      <c r="AA176" s="8">
        <f t="shared" si="165"/>
        <v>1481.9624999999999</v>
      </c>
      <c r="AB176" s="11">
        <f>SUM(AB150:AB161)</f>
        <v>76</v>
      </c>
      <c r="AC176" s="11">
        <f t="shared" ref="AC176:AG176" si="166">SUM(AC150:AC161)</f>
        <v>119</v>
      </c>
      <c r="AD176" s="11">
        <f t="shared" ref="AD176:AE176" si="167">SUM(AD150:AD161)</f>
        <v>76</v>
      </c>
      <c r="AE176" s="11">
        <f t="shared" si="167"/>
        <v>119</v>
      </c>
      <c r="AF176" s="11">
        <f t="shared" si="166"/>
        <v>47</v>
      </c>
      <c r="AG176" s="11">
        <f t="shared" si="166"/>
        <v>61</v>
      </c>
      <c r="AH176" s="10">
        <f t="shared" ref="AH176:AI176" si="168">AVERAGE(AH150:AH161)</f>
        <v>2238.2041666666669</v>
      </c>
      <c r="AI176" s="10">
        <f t="shared" si="168"/>
        <v>746.0958333333333</v>
      </c>
      <c r="AK176" s="8">
        <f t="shared" ref="AK176:AQ176" si="169">AVERAGE(AK150:AK161)</f>
        <v>618914.07116666669</v>
      </c>
      <c r="AL176" s="8">
        <f t="shared" si="169"/>
        <v>71404.072166666665</v>
      </c>
      <c r="AM176" s="8">
        <f t="shared" si="169"/>
        <v>1481.9634166666665</v>
      </c>
      <c r="AN176" s="8">
        <f t="shared" si="169"/>
        <v>746.96033333333344</v>
      </c>
      <c r="AO176" s="8">
        <f t="shared" si="169"/>
        <v>735.31299999999999</v>
      </c>
      <c r="AP176" s="8">
        <f t="shared" si="169"/>
        <v>7873.6964999999991</v>
      </c>
      <c r="AQ176" s="8">
        <f t="shared" si="169"/>
        <v>216.60841666666667</v>
      </c>
      <c r="AR176" s="8"/>
      <c r="AS176" s="8">
        <f t="shared" si="120"/>
        <v>13924.471368526089</v>
      </c>
      <c r="AT176" s="8">
        <f t="shared" si="121"/>
        <v>88534.518699801774</v>
      </c>
      <c r="AU176" s="8">
        <f t="shared" si="122"/>
        <v>1374.8069230903754</v>
      </c>
      <c r="AV176" s="8">
        <f t="shared" si="123"/>
        <v>27234.812953408502</v>
      </c>
      <c r="AW176" s="8">
        <f t="shared" si="124"/>
        <v>1190573.1340000001</v>
      </c>
      <c r="AX176" s="8">
        <f t="shared" si="125"/>
        <v>223657.80615465416</v>
      </c>
      <c r="AY176" s="8">
        <f t="shared" si="126"/>
        <v>364348.48729067855</v>
      </c>
      <c r="AZ176" s="8"/>
      <c r="BA176" s="8">
        <f>SUM(BA150:BA161)/1000000</f>
        <v>8618.0512635381674</v>
      </c>
      <c r="BB176" s="8">
        <f t="shared" ref="BB176:BG176" si="170">SUM(BB150:BB161)/1000000</f>
        <v>6321.7251624817445</v>
      </c>
      <c r="BC176" s="8">
        <f t="shared" si="170"/>
        <v>2.037413565</v>
      </c>
      <c r="BD176" s="8">
        <f t="shared" si="170"/>
        <v>20.343324961949001</v>
      </c>
      <c r="BE176" s="8">
        <f t="shared" si="170"/>
        <v>875.44390288094201</v>
      </c>
      <c r="BF176" s="8">
        <f t="shared" si="170"/>
        <v>1761.0136855175786</v>
      </c>
      <c r="BG176" s="8">
        <f t="shared" si="170"/>
        <v>78.920948946929002</v>
      </c>
      <c r="BH176" s="8"/>
      <c r="BI176" s="6">
        <f>MAX(BI148:BI152)</f>
        <v>5.6769999999999996</v>
      </c>
      <c r="BJ176" s="6">
        <f>MAX(BJ153:BJ158)</f>
        <v>5.5469999999999997</v>
      </c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J176" s="3"/>
      <c r="CK176" s="3"/>
    </row>
    <row r="177" spans="3:62" ht="14.1" customHeight="1" x14ac:dyDescent="0.2">
      <c r="C177" s="2"/>
      <c r="D177" s="2"/>
      <c r="E177" s="2"/>
      <c r="F177" s="11"/>
      <c r="G177" s="11"/>
      <c r="H177" s="2"/>
      <c r="I177" s="2"/>
      <c r="J177" s="2"/>
      <c r="K177" s="2"/>
      <c r="L177" s="2"/>
      <c r="M177" s="16"/>
      <c r="N177" s="16"/>
      <c r="O177" s="16"/>
      <c r="P177" s="16"/>
      <c r="Q177" s="2"/>
      <c r="R177" s="2"/>
      <c r="S177" s="67"/>
      <c r="T177" s="67"/>
      <c r="U177" s="67"/>
      <c r="V177" s="67"/>
      <c r="W177" s="67"/>
      <c r="X177" s="67"/>
      <c r="Y177" s="11"/>
      <c r="Z177" s="11"/>
      <c r="AA177" s="8"/>
      <c r="AB177" s="11"/>
      <c r="AC177" s="11"/>
      <c r="AD177" s="11"/>
      <c r="AE177" s="11"/>
      <c r="AF177" s="11"/>
      <c r="AG177" s="11"/>
      <c r="AH177" s="15"/>
      <c r="AI177" s="15"/>
      <c r="AK177" s="2"/>
      <c r="AL177" s="2"/>
      <c r="AM177" s="2"/>
      <c r="AN177" s="2"/>
      <c r="AO177" s="2"/>
      <c r="AP177" s="2"/>
      <c r="AQ177" s="2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6"/>
      <c r="BJ177" s="6"/>
    </row>
  </sheetData>
  <mergeCells count="1">
    <mergeCell ref="CJ3:CK3"/>
  </mergeCells>
  <phoneticPr fontId="2" type="noConversion"/>
  <printOptions horizontalCentered="1" verticalCentered="1"/>
  <pageMargins left="0.25" right="0.25" top="0.25" bottom="0.25" header="0" footer="0"/>
  <pageSetup scale="72" orientation="landscape" r:id="rId1"/>
  <headerFooter alignWithMargins="0"/>
  <rowBreaks count="1" manualBreakCount="1">
    <brk id="162" max="88" man="1"/>
  </rowBreaks>
  <colBreaks count="3" manualBreakCount="3">
    <brk id="36" max="1048575" man="1"/>
    <brk id="52" max="1048575" man="1"/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2013-04-16T14:57:38Z</dcterms:created>
  <dcterms:modified xsi:type="dcterms:W3CDTF">2013-04-17T19:19:28Z</dcterms:modified>
</cp:coreProperties>
</file>