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4955" windowHeight="7680" tabRatio="857"/>
  </bookViews>
  <sheets>
    <sheet name="By Year" sheetId="11" r:id="rId1"/>
    <sheet name="By Month" sheetId="8" r:id="rId2"/>
    <sheet name="56500200" sheetId="12" r:id="rId3"/>
    <sheet name="56700119 APC" sheetId="13" r:id="rId4"/>
    <sheet name="56700119 GPC" sheetId="14" r:id="rId5"/>
  </sheets>
  <externalReferences>
    <externalReference r:id="rId6"/>
    <externalReference r:id="rId7"/>
    <externalReference r:id="rId8"/>
  </externalReferences>
  <definedNames>
    <definedName name="Amort_LossGain_Reacquired_Debt_COC">#REF!</definedName>
    <definedName name="EOY_Balances?">'[1]General Input'!#REF!</definedName>
    <definedName name="Exclude_Interconnect_Facilities?">'[1]General Input'!#REF!</definedName>
    <definedName name="Exclude_New_Plant_Additions?">'[1]General Input'!#REF!</definedName>
    <definedName name="Exclude_OPRB?">'[1]General Input'!#REF!</definedName>
    <definedName name="FAS_123R_Error?">'[1]General Input'!$B$8</definedName>
    <definedName name="Include_Subtransmission?">'[1]General Input'!#REF!</definedName>
    <definedName name="Inflation">'[2]Input Items'!$B$3</definedName>
    <definedName name="Remove_Customer_Financed_Facilities?">#REF!</definedName>
    <definedName name="Remove_FAS_143?">#REF!</definedName>
    <definedName name="Revenue_Credits_Input">'[1]General Input'!#REF!</definedName>
    <definedName name="Savannah_Allocators">#REF!</definedName>
    <definedName name="Savannah_Input">#REF!</definedName>
    <definedName name="Savannaha_Allocators">#REF!</definedName>
    <definedName name="year">'[3]Input Items'!$B$2</definedName>
  </definedNames>
  <calcPr calcId="145621"/>
</workbook>
</file>

<file path=xl/calcChain.xml><?xml version="1.0" encoding="utf-8"?>
<calcChain xmlns="http://schemas.openxmlformats.org/spreadsheetml/2006/main">
  <c r="O28" i="13" l="1"/>
  <c r="O27" i="13"/>
  <c r="O26" i="12"/>
  <c r="O25" i="12"/>
  <c r="F5" i="11"/>
  <c r="G5" i="11" s="1"/>
  <c r="H5" i="11" s="1"/>
  <c r="I5" i="11" s="1"/>
  <c r="F14" i="8"/>
  <c r="G14" i="8"/>
  <c r="H14" i="8"/>
  <c r="I14" i="8"/>
  <c r="J14" i="8"/>
  <c r="K14" i="8"/>
  <c r="L14" i="8"/>
  <c r="M14" i="8"/>
  <c r="N14" i="8"/>
  <c r="O14" i="8"/>
  <c r="P14" i="8"/>
  <c r="F15" i="8"/>
  <c r="G15" i="8"/>
  <c r="H15" i="8"/>
  <c r="I15" i="8"/>
  <c r="J15" i="8"/>
  <c r="K15" i="8"/>
  <c r="L15" i="8"/>
  <c r="M15" i="8"/>
  <c r="N15" i="8"/>
  <c r="O15" i="8"/>
  <c r="P15" i="8"/>
  <c r="F16" i="8"/>
  <c r="G16" i="8"/>
  <c r="H16" i="8"/>
  <c r="I16" i="8"/>
  <c r="J16" i="8"/>
  <c r="K16" i="8"/>
  <c r="L16" i="8"/>
  <c r="M16" i="8"/>
  <c r="N16" i="8"/>
  <c r="O16" i="8"/>
  <c r="P16" i="8"/>
  <c r="E16" i="8"/>
  <c r="E15" i="8"/>
  <c r="E14" i="8"/>
  <c r="A12" i="8"/>
  <c r="F7" i="8"/>
  <c r="G7" i="8"/>
  <c r="H7" i="8"/>
  <c r="I7" i="8"/>
  <c r="J7" i="8"/>
  <c r="K7" i="8"/>
  <c r="L7" i="8"/>
  <c r="M7" i="8"/>
  <c r="N7" i="8"/>
  <c r="O7" i="8"/>
  <c r="P7" i="8"/>
  <c r="F8" i="8"/>
  <c r="G8" i="8"/>
  <c r="H8" i="8"/>
  <c r="I8" i="8"/>
  <c r="J8" i="8"/>
  <c r="K8" i="8"/>
  <c r="L8" i="8"/>
  <c r="M8" i="8"/>
  <c r="N8" i="8"/>
  <c r="O8" i="8"/>
  <c r="P8" i="8"/>
  <c r="F9" i="8"/>
  <c r="G9" i="8"/>
  <c r="H9" i="8"/>
  <c r="I9" i="8"/>
  <c r="J9" i="8"/>
  <c r="K9" i="8"/>
  <c r="L9" i="8"/>
  <c r="M9" i="8"/>
  <c r="N9" i="8"/>
  <c r="O9" i="8"/>
  <c r="P9" i="8"/>
  <c r="E9" i="8"/>
  <c r="E8" i="8"/>
  <c r="E7" i="8"/>
  <c r="A3" i="8"/>
  <c r="Q15" i="8" l="1"/>
  <c r="R15" i="8" s="1"/>
  <c r="P17" i="8"/>
  <c r="L17" i="8"/>
  <c r="H17" i="8"/>
  <c r="I17" i="8"/>
  <c r="M17" i="8"/>
  <c r="Q16" i="8"/>
  <c r="R16" i="8" s="1"/>
  <c r="Q9" i="8"/>
  <c r="R9" i="8" s="1"/>
  <c r="E10" i="8"/>
  <c r="N17" i="8"/>
  <c r="J17" i="8"/>
  <c r="O17" i="8"/>
  <c r="K17" i="8"/>
  <c r="G17" i="8"/>
  <c r="Q14" i="8"/>
  <c r="F17" i="8"/>
  <c r="Q7" i="8"/>
  <c r="Q8" i="8"/>
  <c r="R8" i="8" s="1"/>
  <c r="O10" i="8"/>
  <c r="M10" i="8"/>
  <c r="K10" i="8"/>
  <c r="I10" i="8"/>
  <c r="G10" i="8"/>
  <c r="R7" i="8"/>
  <c r="P10" i="8"/>
  <c r="N10" i="8"/>
  <c r="L10" i="8"/>
  <c r="J10" i="8"/>
  <c r="H10" i="8"/>
  <c r="F10" i="8"/>
  <c r="R14" i="8"/>
  <c r="E17" i="8"/>
  <c r="Q17" i="8" l="1"/>
  <c r="R17" i="8" s="1"/>
  <c r="Q10" i="8"/>
  <c r="R10" i="8" s="1"/>
</calcChain>
</file>

<file path=xl/sharedStrings.xml><?xml version="1.0" encoding="utf-8"?>
<sst xmlns="http://schemas.openxmlformats.org/spreadsheetml/2006/main" count="286" uniqueCount="74">
  <si>
    <t>Gulf Power Company</t>
  </si>
  <si>
    <t>Total</t>
  </si>
  <si>
    <t>56500200</t>
  </si>
  <si>
    <t>56700119</t>
  </si>
  <si>
    <t xml:space="preserve"> </t>
  </si>
  <si>
    <t>FERCSUB</t>
  </si>
  <si>
    <t xml:space="preserve"> Incl 56700119 thru 56700119</t>
  </si>
  <si>
    <t>Incl 56500200 thru 56500200</t>
  </si>
  <si>
    <t xml:space="preserve">Ferc Sub: </t>
  </si>
  <si>
    <t xml:space="preserve">Months: </t>
  </si>
  <si>
    <t xml:space="preserve">O&amp;M (100%) </t>
  </si>
  <si>
    <t xml:space="preserve">Information View: </t>
  </si>
  <si>
    <t xml:space="preserve">Gulf Power </t>
  </si>
  <si>
    <t xml:space="preserve">Database: </t>
  </si>
  <si>
    <t>TRNS-RENT-115KV LN &amp; ABOVE</t>
  </si>
  <si>
    <t>TRNS-TRNS ELEC BY OTH-RECOV</t>
  </si>
  <si>
    <t>FERCSUB Descr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</si>
  <si>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</si>
  <si>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</si>
  <si>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</si>
  <si>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</si>
  <si>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</si>
  <si>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</si>
  <si>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</si>
  <si>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</si>
  <si>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</si>
  <si>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</si>
  <si>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</si>
  <si>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</si>
  <si>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EWO</t>
  </si>
  <si>
    <t>EWO Descr</t>
  </si>
  <si>
    <t>TSREAL</t>
  </si>
  <si>
    <t>TRANS-APC LINE RENTAL-PPAS</t>
  </si>
  <si>
    <t>TSREGA</t>
  </si>
  <si>
    <t>TRANS-GPC LINE RENTAL-PPAS</t>
  </si>
  <si>
    <t xml:space="preserve">Work Order: </t>
  </si>
  <si>
    <t xml:space="preserve">S:\Workgroups\FPC AFT\Critical\Corporate Planning\SofiaDR Queries\NEW SOFIADR QUERIES\Budget Summary Queries\Gulf Summary\All Trans Cl.txt </t>
  </si>
  <si>
    <t xml:space="preserve">Loaded Query Name: </t>
  </si>
  <si>
    <t>NO</t>
  </si>
  <si>
    <t xml:space="preserve"> Period 13: </t>
  </si>
  <si>
    <t xml:space="preserve"> Beginning Balances: </t>
  </si>
  <si>
    <t>TRANSMISSION OF ELECTRICITY BY OTHERS</t>
  </si>
  <si>
    <t>TSO565</t>
  </si>
  <si>
    <t xml:space="preserve">           </t>
  </si>
  <si>
    <t xml:space="preserve">        </t>
  </si>
  <si>
    <t xml:space="preserve">    </t>
  </si>
  <si>
    <t xml:space="preserve">       </t>
  </si>
  <si>
    <t xml:space="preserve">      </t>
  </si>
  <si>
    <t xml:space="preserve">         </t>
  </si>
  <si>
    <t>Periods</t>
  </si>
  <si>
    <t xml:space="preserve"> TSREAL </t>
  </si>
  <si>
    <t xml:space="preserve"> TSREGA </t>
  </si>
  <si>
    <t>TOTAL</t>
  </si>
  <si>
    <t>2013 Transmission Clause</t>
  </si>
  <si>
    <t>Original Budget BY PENDING ...Jan 13-Dec 13...</t>
  </si>
  <si>
    <t>Original Budget F1 PENDING ...Jan 13-Dec 13...</t>
  </si>
  <si>
    <t>Original Budget F2 PENDING ...Jan 13-Dec 13...</t>
  </si>
  <si>
    <t>Original Budget F3 PENDING ...Jan 13-Dec 13...</t>
  </si>
  <si>
    <t>Original Budget F4 PENDING ...Jan 13-Dec 13...</t>
  </si>
  <si>
    <t xml:space="preserve">Jan 13-Dec 13 </t>
  </si>
  <si>
    <t xml:space="preserve"> Jan 13-Dec 13 </t>
  </si>
  <si>
    <t>Jan 13 / Jan 13 / Jan 13 / Jan 13 / Jan 13</t>
  </si>
  <si>
    <t>Feb 13 / Feb 13 / Feb 13 / Feb 13 / Feb 13</t>
  </si>
  <si>
    <t>Mar 13 / Mar 13 / Mar 13 / Mar 13 / Mar 13</t>
  </si>
  <si>
    <t>Apr 13 / Apr 13 / Apr 13 / Apr 13 / Apr 13</t>
  </si>
  <si>
    <t>May 13 / May 13 / May 13 / May 13 / May 13</t>
  </si>
  <si>
    <t>Jun 13 / Jun 13 / Jun 13 / Jun 13 / Jun 13</t>
  </si>
  <si>
    <t>Jul 13 / Jul 13 / Jul 13 / Jul 13 / Jul 13</t>
  </si>
  <si>
    <t>Aug 13 / Aug 13 / Aug 13 / Aug 13 / Aug 13</t>
  </si>
  <si>
    <t>Sep 13 / Sep 13 / Sep 13 / Sep 13 / Sep 13</t>
  </si>
  <si>
    <t>Oct 13 / Oct 13 / Oct 13 / Oct 13 / Oct 13</t>
  </si>
  <si>
    <t>Nov 13 / Nov 13 / Nov 13 / Nov 13 / Nov 13</t>
  </si>
  <si>
    <t>Dec 13 / Dec 13 / Dec 13 / Dec 13 / Dec 13</t>
  </si>
  <si>
    <t>As of 1/18/2013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</si>
</sst>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#,##0.0_)\x;\(#,##0.0\)\x"/>
    <numFmt numFmtId="166" formatCode="#,##0.0_)_x;\(#,##0.0\)_x"/>
    <numFmt numFmtId="167" formatCode="#,##0.0000000_);\(#,##0.0000000\)"/>
    <numFmt numFmtId="168" formatCode="#,##0.00;[Red]\(#,##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24"/>
      <name val="Arial"/>
      <family val="2"/>
    </font>
    <font>
      <sz val="12"/>
      <name val="Times New Roman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color indexed="12"/>
      <name val="Arial MT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8"/>
      <name val="Times New Roman"/>
      <family val="1"/>
    </font>
    <font>
      <sz val="12"/>
      <color indexed="9"/>
      <name val="Arial MT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</patternFill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3" fontId="5" fillId="0" borderId="0" applyFont="0" applyFill="0" applyBorder="0" applyAlignment="0" applyProtection="0"/>
    <xf numFmtId="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168" fontId="10" fillId="2" borderId="0">
      <alignment horizontal="right"/>
    </xf>
    <xf numFmtId="168" fontId="10" fillId="3" borderId="0">
      <alignment horizontal="right"/>
    </xf>
    <xf numFmtId="0" fontId="11" fillId="4" borderId="0">
      <alignment horizontal="center"/>
    </xf>
    <xf numFmtId="0" fontId="11" fillId="5" borderId="0">
      <alignment horizontal="center"/>
    </xf>
    <xf numFmtId="0" fontId="12" fillId="6" borderId="3"/>
    <xf numFmtId="0" fontId="12" fillId="7" borderId="3"/>
    <xf numFmtId="0" fontId="13" fillId="2" borderId="0" applyBorder="0">
      <alignment horizontal="centerContinuous"/>
    </xf>
    <xf numFmtId="0" fontId="13" fillId="3" borderId="0" applyBorder="0">
      <alignment horizontal="centerContinuous"/>
    </xf>
    <xf numFmtId="0" fontId="14" fillId="6" borderId="0" applyBorder="0">
      <alignment horizontal="centerContinuous"/>
    </xf>
    <xf numFmtId="0" fontId="14" fillId="7" borderId="0" applyBorder="0">
      <alignment horizontal="centerContinuous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>
      <alignment horizontal="left" wrapText="1"/>
    </xf>
    <xf numFmtId="0" fontId="16" fillId="0" borderId="0"/>
  </cellStyleXfs>
  <cellXfs count="31">
    <xf numFmtId="0" fontId="0" fillId="0" borderId="0" xfId="0"/>
    <xf numFmtId="0" fontId="4" fillId="0" borderId="0" xfId="2" applyFont="1" applyFill="1"/>
    <xf numFmtId="164" fontId="17" fillId="0" borderId="0" xfId="1" applyNumberFormat="1" applyFont="1" applyFill="1"/>
    <xf numFmtId="164" fontId="1" fillId="0" borderId="0" xfId="1" applyNumberFormat="1" applyFont="1" applyFill="1"/>
    <xf numFmtId="0" fontId="1" fillId="0" borderId="0" xfId="0" applyFont="1" applyFill="1"/>
    <xf numFmtId="0" fontId="4" fillId="0" borderId="0" xfId="2" applyFont="1" applyFill="1" applyAlignment="1">
      <alignment horizontal="left"/>
    </xf>
    <xf numFmtId="0" fontId="3" fillId="0" borderId="0" xfId="0" applyFont="1" applyFill="1"/>
    <xf numFmtId="0" fontId="3" fillId="0" borderId="0" xfId="2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49" fontId="1" fillId="0" borderId="0" xfId="0" applyNumberFormat="1" applyFont="1" applyFill="1"/>
    <xf numFmtId="49" fontId="0" fillId="0" borderId="0" xfId="0" applyNumberFormat="1" applyFont="1" applyFill="1" applyBorder="1"/>
    <xf numFmtId="0" fontId="0" fillId="0" borderId="0" xfId="0" applyFont="1" applyFill="1" applyBorder="1"/>
    <xf numFmtId="164" fontId="1" fillId="0" borderId="0" xfId="1" applyNumberFormat="1" applyFont="1" applyFill="1" applyBorder="1"/>
    <xf numFmtId="49" fontId="3" fillId="0" borderId="0" xfId="0" applyNumberFormat="1" applyFont="1" applyFill="1"/>
    <xf numFmtId="164" fontId="3" fillId="0" borderId="0" xfId="1" applyNumberFormat="1" applyFont="1" applyFill="1"/>
    <xf numFmtId="164" fontId="3" fillId="0" borderId="2" xfId="1" applyNumberFormat="1" applyFont="1" applyFill="1" applyBorder="1"/>
    <xf numFmtId="164" fontId="0" fillId="0" borderId="0" xfId="1" applyNumberFormat="1" applyFont="1" applyFill="1"/>
    <xf numFmtId="0" fontId="0" fillId="0" borderId="0" xfId="0" applyFill="1"/>
    <xf numFmtId="0" fontId="0" fillId="0" borderId="0" xfId="1" applyNumberFormat="1" applyFont="1" applyFill="1" applyAlignment="1">
      <alignment horizontal="left"/>
    </xf>
    <xf numFmtId="164" fontId="0" fillId="0" borderId="0" xfId="1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2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40">
    <cellStyle name="_x0013_" xfId="4"/>
    <cellStyle name="_Fundamental Predicate" xfId="6"/>
    <cellStyle name="_Multiple" xfId="7"/>
    <cellStyle name="_MultipleSpace" xfId="8"/>
    <cellStyle name="_Rate Selection - INPUT" xfId="9"/>
    <cellStyle name="_Revenue Credits" xfId="10"/>
    <cellStyle name="Comma" xfId="1" builtinId="3"/>
    <cellStyle name="Comma 2" xfId="3"/>
    <cellStyle name="Comma0" xfId="11"/>
    <cellStyle name="Currency [2]" xfId="12"/>
    <cellStyle name="Currency0" xfId="13"/>
    <cellStyle name="Date" xfId="14"/>
    <cellStyle name="EY House" xfId="15"/>
    <cellStyle name="Fixed" xfId="16"/>
    <cellStyle name="Heading 1 2" xfId="17"/>
    <cellStyle name="Heading 2 2" xfId="18"/>
    <cellStyle name="Input 2" xfId="19"/>
    <cellStyle name="Normal" xfId="0" builtinId="0"/>
    <cellStyle name="Normal 2" xfId="5"/>
    <cellStyle name="Normal_FINMOD GPES 2009 123108" xfId="2"/>
    <cellStyle name="OUTPUT AMOUNTS" xfId="20"/>
    <cellStyle name="OUTPUT AMOUNTS 2" xfId="21"/>
    <cellStyle name="OUTPUT COLUMN HEADINGS" xfId="22"/>
    <cellStyle name="OUTPUT COLUMN HEADINGS 2" xfId="23"/>
    <cellStyle name="OUTPUT LINE ITEMS" xfId="24"/>
    <cellStyle name="OUTPUT LINE ITEMS 2" xfId="25"/>
    <cellStyle name="OUTPUT REPORT HEADING" xfId="26"/>
    <cellStyle name="OUTPUT REPORT HEADING 2" xfId="27"/>
    <cellStyle name="OUTPUT REPORT TITLE" xfId="28"/>
    <cellStyle name="OUTPUT REPORT TITLE 2" xfId="29"/>
    <cellStyle name="STYL0 - Style1" xfId="30"/>
    <cellStyle name="STYL1 - Style2" xfId="31"/>
    <cellStyle name="STYL2 - Style3" xfId="32"/>
    <cellStyle name="STYL3 - Style4" xfId="33"/>
    <cellStyle name="STYL4 - Style5" xfId="34"/>
    <cellStyle name="STYL5 - Style6" xfId="35"/>
    <cellStyle name="STYL6 - Style7" xfId="36"/>
    <cellStyle name="STYL7 - Style8" xfId="37"/>
    <cellStyle name="Style 1" xfId="38"/>
    <cellStyle name="Tim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09%20Filings\2009%20Budget\Working\Final%202009%20Formula%20-%20Budget%20&amp;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+Accounting%20Policy%20&amp;%20Risk\+++Third%20Party\TFA\Umbrella\Umbrella%20TFA%20updated%20for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CCOMELL\Local%20Settings\Temporary%20Internet%20Files\Content.Outlook\W40RJWZG\Central%20Alabama%20TFA%20Updated%20with%20Revised%20Estimates%20916201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undamental Predicate"/>
      <sheetName val="General Input"/>
      <sheetName val="Rates Non-Firm &amp; Network"/>
      <sheetName val="Rates - Firm PTP"/>
      <sheetName val="Components"/>
      <sheetName val="Revenue Credits"/>
      <sheetName val="Load Data"/>
      <sheetName val="Loads"/>
      <sheetName val="Subtransmission Load"/>
      <sheetName val="APC"/>
      <sheetName val="APCa"/>
      <sheetName val="GPC"/>
      <sheetName val="GPCa"/>
      <sheetName val="Gulf"/>
      <sheetName val="Gulfa"/>
      <sheetName val="MPC"/>
      <sheetName val="MPCa"/>
      <sheetName val="SEGCo"/>
      <sheetName val="SEGCoa"/>
      <sheetName val="Taxes Other Than Income Taxes"/>
      <sheetName val="Rate Base Adjustments"/>
      <sheetName val="Plant Adjustments"/>
      <sheetName val="Capital Ratios"/>
      <sheetName val="M&amp;S"/>
      <sheetName val="APC Input"/>
      <sheetName val="GPC Input"/>
      <sheetName val="Gulf Input"/>
      <sheetName val="MPC Input"/>
      <sheetName val="SEGCo Input"/>
    </sheetNames>
    <sheetDataSet>
      <sheetData sheetId="0"/>
      <sheetData sheetId="1"/>
      <sheetData sheetId="2">
        <row r="4">
          <cell r="B4">
            <v>2017</v>
          </cell>
        </row>
        <row r="8">
          <cell r="B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 Items"/>
      <sheetName val="SoCo Rev Req"/>
      <sheetName val="SoCo Input Data"/>
      <sheetName val="SoCo O&amp;M Data"/>
      <sheetName val="MPC Rev Req"/>
      <sheetName val="MPC Input Data"/>
      <sheetName val="MPC OATT Data"/>
      <sheetName val="MPC O&amp;M Data"/>
      <sheetName val="Gulf Rev Req"/>
      <sheetName val="Gulf Input Data"/>
      <sheetName val="Gulf OATT Data"/>
      <sheetName val="Gulf O&amp;M Data"/>
      <sheetName val="GPC FCR w O&amp;M"/>
      <sheetName val="GPC Input Data"/>
      <sheetName val="GPC OATT Data"/>
      <sheetName val="GPC O&amp;M Data"/>
      <sheetName val="APC Rev Req"/>
      <sheetName val="APC Input Data"/>
      <sheetName val="APC OATT Data"/>
      <sheetName val="APC O&amp;M Data"/>
    </sheetNames>
    <sheetDataSet>
      <sheetData sheetId="0" refreshError="1"/>
      <sheetData sheetId="1" refreshError="1">
        <row r="3">
          <cell r="B3">
            <v>1.7000000000000001E-2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Items"/>
      <sheetName val="GPC Projects"/>
      <sheetName val="GPC Project 1 Rev Req"/>
      <sheetName val="GPC Project 2 Rev Req"/>
      <sheetName val="GPC Project 2 Input Data"/>
      <sheetName val="GPC OATT Data"/>
      <sheetName val="GPC O&amp;M Data"/>
      <sheetName val="Central_AL_Improvements"/>
      <sheetName val="APC Projects"/>
      <sheetName val="APC Project Summary"/>
      <sheetName val="June 1 2013 Projects"/>
      <sheetName val="June 1 2013 Projects Total"/>
      <sheetName val="Autaugaville 500-230 kV"/>
      <sheetName val="Montgomery SS S Montgomery 230"/>
      <sheetName val="June 1 2014 Projects"/>
      <sheetName val="June 1 2014 Projects Total"/>
      <sheetName val="S Montgomery Pinedale 115 kV"/>
      <sheetName val="Bynum Anniston 115 kV Line"/>
      <sheetName val="County Line Road Autobank"/>
      <sheetName val="June 1 2019 Projects"/>
      <sheetName val="June 1 2019 Projects Total"/>
      <sheetName val="APC OATT Data"/>
      <sheetName val="Snowdoun - Pike County 230 kV"/>
      <sheetName val="Webb TS 120 MVAR Capacitor Bank"/>
      <sheetName val="APC OATT Data 2012"/>
      <sheetName val="APC OATT Data 2013"/>
      <sheetName val="APC OATT Data 2014"/>
      <sheetName val="APC O&amp;M Data"/>
      <sheetName val="APC O&amp;M Data 2012"/>
      <sheetName val="APC O&amp;M Data 2013"/>
      <sheetName val="APC O&amp;M Data 2014"/>
      <sheetName val="Sheet1"/>
    </sheetNames>
    <sheetDataSet>
      <sheetData sheetId="0">
        <row r="2">
          <cell r="B2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L12">
            <v>6145470</v>
          </cell>
        </row>
      </sheetData>
      <sheetData sheetId="13">
        <row r="12">
          <cell r="L12">
            <v>2836353</v>
          </cell>
        </row>
      </sheetData>
      <sheetData sheetId="14"/>
      <sheetData sheetId="15"/>
      <sheetData sheetId="16">
        <row r="12">
          <cell r="L12">
            <v>409989</v>
          </cell>
        </row>
      </sheetData>
      <sheetData sheetId="17">
        <row r="12">
          <cell r="L12">
            <v>65593</v>
          </cell>
        </row>
      </sheetData>
      <sheetData sheetId="18">
        <row r="12">
          <cell r="L12">
            <v>1176318</v>
          </cell>
        </row>
      </sheetData>
      <sheetData sheetId="19"/>
      <sheetData sheetId="20"/>
      <sheetData sheetId="21"/>
      <sheetData sheetId="22">
        <row r="12">
          <cell r="L12">
            <v>3519335</v>
          </cell>
        </row>
      </sheetData>
      <sheetData sheetId="23">
        <row r="12">
          <cell r="L12">
            <v>503798</v>
          </cell>
        </row>
      </sheetData>
      <sheetData sheetId="24"/>
      <sheetData sheetId="25">
        <row r="196">
          <cell r="J196">
            <v>8.2508999999999999E-2</v>
          </cell>
        </row>
      </sheetData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E30" sqref="E30"/>
    </sheetView>
  </sheetViews>
  <sheetFormatPr defaultRowHeight="15"/>
  <cols>
    <col min="1" max="1" width="10.28515625" style="4" customWidth="1"/>
    <col min="2" max="2" width="29.28515625" style="4" bestFit="1" customWidth="1"/>
    <col min="3" max="3" width="9.28515625" style="3" customWidth="1"/>
    <col min="4" max="4" width="39.7109375" style="3" customWidth="1"/>
    <col min="5" max="9" width="14.140625" style="3" customWidth="1"/>
    <col min="10" max="16384" width="9.140625" style="4"/>
  </cols>
  <sheetData>
    <row r="1" spans="1:9">
      <c r="A1" s="1" t="s">
        <v>0</v>
      </c>
      <c r="B1" s="1"/>
      <c r="C1" s="2"/>
      <c r="H1" s="2"/>
      <c r="I1" s="2"/>
    </row>
    <row r="2" spans="1:9">
      <c r="A2" s="5" t="s">
        <v>53</v>
      </c>
      <c r="B2" s="5"/>
    </row>
    <row r="3" spans="1:9">
      <c r="A3" s="6" t="s">
        <v>73</v>
      </c>
      <c r="B3" s="6"/>
    </row>
    <row r="4" spans="1:9">
      <c r="A4" s="7"/>
      <c r="B4" s="7"/>
    </row>
    <row r="5" spans="1:9" s="12" customFormat="1">
      <c r="A5" s="8" t="s">
        <v>5</v>
      </c>
      <c r="B5" s="9" t="s">
        <v>16</v>
      </c>
      <c r="C5" s="10" t="s">
        <v>29</v>
      </c>
      <c r="D5" s="10" t="s">
        <v>30</v>
      </c>
      <c r="E5" s="11">
        <v>2013</v>
      </c>
      <c r="F5" s="11">
        <f>E5+1</f>
        <v>2014</v>
      </c>
      <c r="G5" s="11">
        <f t="shared" ref="G5:I5" si="0">F5+1</f>
        <v>2015</v>
      </c>
      <c r="H5" s="11">
        <f t="shared" si="0"/>
        <v>2016</v>
      </c>
      <c r="I5" s="11">
        <f t="shared" si="0"/>
        <v>2017</v>
      </c>
    </row>
    <row r="6" spans="1:9">
      <c r="A6" s="13" t="s">
        <v>2</v>
      </c>
      <c r="B6" s="4" t="s">
        <v>15</v>
      </c>
      <c r="C6" s="3" t="s">
        <v>42</v>
      </c>
      <c r="D6" s="3" t="s">
        <v>41</v>
      </c>
      <c r="E6" s="3">
        <v>403311</v>
      </c>
      <c r="F6" s="3">
        <v>403311</v>
      </c>
    </row>
    <row r="7" spans="1:9">
      <c r="A7" s="13" t="s">
        <v>3</v>
      </c>
      <c r="B7" s="4" t="s">
        <v>14</v>
      </c>
      <c r="C7" s="3" t="s">
        <v>31</v>
      </c>
      <c r="D7" s="3" t="s">
        <v>32</v>
      </c>
      <c r="E7" s="3">
        <v>7291335</v>
      </c>
      <c r="F7" s="3">
        <v>12239493</v>
      </c>
    </row>
    <row r="8" spans="1:9" s="15" customFormat="1">
      <c r="A8" s="14" t="s">
        <v>3</v>
      </c>
      <c r="B8" s="15" t="s">
        <v>14</v>
      </c>
      <c r="C8" s="16" t="s">
        <v>33</v>
      </c>
      <c r="D8" s="16" t="s">
        <v>34</v>
      </c>
      <c r="E8" s="16">
        <v>2356548</v>
      </c>
      <c r="F8" s="16">
        <v>981895</v>
      </c>
      <c r="G8" s="16"/>
      <c r="H8" s="16"/>
      <c r="I8" s="16"/>
    </row>
    <row r="9" spans="1:9" s="6" customFormat="1">
      <c r="A9" s="17" t="s">
        <v>1</v>
      </c>
      <c r="B9" s="6" t="s">
        <v>1</v>
      </c>
      <c r="C9" s="18"/>
      <c r="D9" s="18"/>
      <c r="E9" s="19">
        <v>10051194</v>
      </c>
      <c r="F9" s="19">
        <v>13624699</v>
      </c>
      <c r="G9" s="19"/>
      <c r="H9" s="19"/>
      <c r="I9" s="19"/>
    </row>
    <row r="10" spans="1:9">
      <c r="A10" s="13" t="s">
        <v>4</v>
      </c>
    </row>
    <row r="11" spans="1:9">
      <c r="A11" s="13" t="s">
        <v>4</v>
      </c>
    </row>
    <row r="12" spans="1:9">
      <c r="A12" s="13" t="s">
        <v>13</v>
      </c>
      <c r="C12" s="3" t="s">
        <v>12</v>
      </c>
    </row>
    <row r="13" spans="1:9">
      <c r="A13" s="13" t="s">
        <v>11</v>
      </c>
      <c r="C13" s="3" t="s">
        <v>10</v>
      </c>
    </row>
    <row r="14" spans="1:9">
      <c r="A14" s="13" t="s">
        <v>37</v>
      </c>
      <c r="C14" s="20" t="s">
        <v>36</v>
      </c>
    </row>
    <row r="15" spans="1:9">
      <c r="A15" s="4" t="s">
        <v>9</v>
      </c>
      <c r="C15" s="3" t="s">
        <v>59</v>
      </c>
      <c r="D15" s="3" t="s">
        <v>60</v>
      </c>
      <c r="E15" s="3" t="s">
        <v>60</v>
      </c>
      <c r="F15" s="3" t="s">
        <v>60</v>
      </c>
      <c r="G15" s="3" t="s">
        <v>60</v>
      </c>
    </row>
    <row r="16" spans="1:9">
      <c r="A16" s="4" t="s">
        <v>8</v>
      </c>
      <c r="C16" s="3" t="s">
        <v>7</v>
      </c>
      <c r="D16" s="3" t="s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activeCell="E30" sqref="E30"/>
    </sheetView>
  </sheetViews>
  <sheetFormatPr defaultRowHeight="15"/>
  <cols>
    <col min="1" max="1" width="10.85546875" style="4" customWidth="1"/>
    <col min="2" max="2" width="29.28515625" style="4" bestFit="1" customWidth="1"/>
    <col min="3" max="3" width="9.140625" style="4" bestFit="1" customWidth="1"/>
    <col min="4" max="4" width="11.7109375" style="4" customWidth="1"/>
    <col min="5" max="9" width="11.28515625" style="3" customWidth="1"/>
    <col min="10" max="17" width="11.28515625" style="4" customWidth="1"/>
    <col min="18" max="18" width="5.7109375" style="4" customWidth="1"/>
    <col min="19" max="16384" width="9.140625" style="4"/>
  </cols>
  <sheetData>
    <row r="1" spans="1:18">
      <c r="A1" s="1" t="s">
        <v>0</v>
      </c>
      <c r="B1" s="1"/>
      <c r="C1" s="1"/>
      <c r="D1" s="1"/>
    </row>
    <row r="2" spans="1:18">
      <c r="A2" s="5" t="s">
        <v>53</v>
      </c>
      <c r="B2" s="5"/>
      <c r="C2" s="5"/>
      <c r="D2" s="5"/>
    </row>
    <row r="3" spans="1:18">
      <c r="A3" s="6" t="str">
        <f>'By Year'!A3</f>
        <v>As of 1/18/2013</v>
      </c>
      <c r="B3" s="6"/>
      <c r="C3" s="6"/>
      <c r="D3" s="6"/>
    </row>
    <row r="4" spans="1:18">
      <c r="A4" s="7"/>
      <c r="B4" s="7"/>
      <c r="C4" s="7"/>
      <c r="D4" s="7"/>
    </row>
    <row r="5" spans="1:18">
      <c r="A5" s="25">
        <v>2013</v>
      </c>
      <c r="B5" s="7"/>
      <c r="C5" s="7"/>
      <c r="D5" s="7"/>
    </row>
    <row r="6" spans="1:18" s="12" customFormat="1">
      <c r="A6" s="8" t="s">
        <v>5</v>
      </c>
      <c r="B6" s="9" t="s">
        <v>16</v>
      </c>
      <c r="C6" s="10" t="s">
        <v>29</v>
      </c>
      <c r="D6" s="10" t="s">
        <v>30</v>
      </c>
      <c r="E6" s="10" t="s">
        <v>17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22</v>
      </c>
      <c r="K6" s="10" t="s">
        <v>23</v>
      </c>
      <c r="L6" s="10" t="s">
        <v>24</v>
      </c>
      <c r="M6" s="10" t="s">
        <v>25</v>
      </c>
      <c r="N6" s="10" t="s">
        <v>26</v>
      </c>
      <c r="O6" s="10" t="s">
        <v>27</v>
      </c>
      <c r="P6" s="10" t="s">
        <v>28</v>
      </c>
      <c r="Q6" s="10" t="s">
        <v>1</v>
      </c>
    </row>
    <row r="7" spans="1:18">
      <c r="A7" s="26" t="s">
        <v>2</v>
      </c>
      <c r="B7" s="4" t="s">
        <v>15</v>
      </c>
      <c r="C7" s="3" t="s">
        <v>42</v>
      </c>
      <c r="D7" s="3" t="s">
        <v>41</v>
      </c>
      <c r="E7" s="16">
        <f>'56500200'!B25</f>
        <v>33608</v>
      </c>
      <c r="F7" s="16">
        <f>'56500200'!C25</f>
        <v>33608</v>
      </c>
      <c r="G7" s="16">
        <f>'56500200'!D25</f>
        <v>33608</v>
      </c>
      <c r="H7" s="16">
        <f>'56500200'!E25</f>
        <v>33608</v>
      </c>
      <c r="I7" s="16">
        <f>'56500200'!F25</f>
        <v>33608</v>
      </c>
      <c r="J7" s="16">
        <f>'56500200'!G25</f>
        <v>33608</v>
      </c>
      <c r="K7" s="16">
        <f>'56500200'!H25</f>
        <v>33608</v>
      </c>
      <c r="L7" s="16">
        <f>'56500200'!I25</f>
        <v>33608</v>
      </c>
      <c r="M7" s="16">
        <f>'56500200'!J25</f>
        <v>33608</v>
      </c>
      <c r="N7" s="16">
        <f>'56500200'!K25</f>
        <v>33608</v>
      </c>
      <c r="O7" s="16">
        <f>'56500200'!L25</f>
        <v>33608</v>
      </c>
      <c r="P7" s="16">
        <f>'56500200'!M25</f>
        <v>33623</v>
      </c>
      <c r="Q7" s="16">
        <f>SUM(E7:P7)</f>
        <v>403311</v>
      </c>
      <c r="R7" s="27">
        <f>Q7-'By Year'!E6</f>
        <v>0</v>
      </c>
    </row>
    <row r="8" spans="1:18">
      <c r="A8" s="26" t="s">
        <v>3</v>
      </c>
      <c r="B8" s="4" t="s">
        <v>14</v>
      </c>
      <c r="C8" s="3" t="s">
        <v>31</v>
      </c>
      <c r="D8" s="3" t="s">
        <v>32</v>
      </c>
      <c r="E8" s="16">
        <f>'56700119 APC'!B27</f>
        <v>607587</v>
      </c>
      <c r="F8" s="16">
        <f>'56700119 APC'!C27</f>
        <v>607587</v>
      </c>
      <c r="G8" s="16">
        <f>'56700119 APC'!D27</f>
        <v>607587</v>
      </c>
      <c r="H8" s="16">
        <f>'56700119 APC'!E27</f>
        <v>607587</v>
      </c>
      <c r="I8" s="16">
        <f>'56700119 APC'!F27</f>
        <v>607587</v>
      </c>
      <c r="J8" s="16">
        <f>'56700119 APC'!G27</f>
        <v>607587</v>
      </c>
      <c r="K8" s="16">
        <f>'56700119 APC'!H27</f>
        <v>607587</v>
      </c>
      <c r="L8" s="16">
        <f>'56700119 APC'!I27</f>
        <v>607587</v>
      </c>
      <c r="M8" s="16">
        <f>'56700119 APC'!J27</f>
        <v>607587</v>
      </c>
      <c r="N8" s="16">
        <f>'56700119 APC'!K27</f>
        <v>607587</v>
      </c>
      <c r="O8" s="16">
        <f>'56700119 APC'!L27</f>
        <v>607587</v>
      </c>
      <c r="P8" s="16">
        <f>'56700119 APC'!M27</f>
        <v>607878</v>
      </c>
      <c r="Q8" s="16">
        <f t="shared" ref="Q8:Q9" si="0">SUM(E8:P8)</f>
        <v>7291335</v>
      </c>
      <c r="R8" s="27">
        <f>Q8-'By Year'!E7</f>
        <v>0</v>
      </c>
    </row>
    <row r="9" spans="1:18" s="6" customFormat="1">
      <c r="A9" s="28" t="s">
        <v>3</v>
      </c>
      <c r="B9" s="15" t="s">
        <v>14</v>
      </c>
      <c r="C9" s="16" t="s">
        <v>33</v>
      </c>
      <c r="D9" s="16" t="s">
        <v>34</v>
      </c>
      <c r="E9" s="16">
        <f>'56700119 GPC'!B28</f>
        <v>196379</v>
      </c>
      <c r="F9" s="16">
        <f>'56700119 GPC'!C28</f>
        <v>196379</v>
      </c>
      <c r="G9" s="16">
        <f>'56700119 GPC'!D28</f>
        <v>196379</v>
      </c>
      <c r="H9" s="16">
        <f>'56700119 GPC'!E28</f>
        <v>196379</v>
      </c>
      <c r="I9" s="16">
        <f>'56700119 GPC'!F28</f>
        <v>196379</v>
      </c>
      <c r="J9" s="16">
        <f>'56700119 GPC'!G28</f>
        <v>196379</v>
      </c>
      <c r="K9" s="16">
        <f>'56700119 GPC'!H28</f>
        <v>196379</v>
      </c>
      <c r="L9" s="16">
        <f>'56700119 GPC'!I28</f>
        <v>196379</v>
      </c>
      <c r="M9" s="16">
        <f>'56700119 GPC'!J28</f>
        <v>196379</v>
      </c>
      <c r="N9" s="16">
        <f>'56700119 GPC'!K28</f>
        <v>196379</v>
      </c>
      <c r="O9" s="16">
        <f>'56700119 GPC'!L28</f>
        <v>196379</v>
      </c>
      <c r="P9" s="16">
        <f>'56700119 GPC'!M28</f>
        <v>196379</v>
      </c>
      <c r="Q9" s="16">
        <f t="shared" si="0"/>
        <v>2356548</v>
      </c>
      <c r="R9" s="27">
        <f>Q9-'By Year'!E8</f>
        <v>0</v>
      </c>
    </row>
    <row r="10" spans="1:18" s="6" customFormat="1">
      <c r="D10" s="29" t="s">
        <v>52</v>
      </c>
      <c r="E10" s="19">
        <f>SUM(E7:E9)</f>
        <v>837574</v>
      </c>
      <c r="F10" s="19">
        <f t="shared" ref="F10:Q10" si="1">SUM(F7:F9)</f>
        <v>837574</v>
      </c>
      <c r="G10" s="19">
        <f t="shared" si="1"/>
        <v>837574</v>
      </c>
      <c r="H10" s="19">
        <f t="shared" si="1"/>
        <v>837574</v>
      </c>
      <c r="I10" s="19">
        <f t="shared" si="1"/>
        <v>837574</v>
      </c>
      <c r="J10" s="19">
        <f t="shared" si="1"/>
        <v>837574</v>
      </c>
      <c r="K10" s="19">
        <f t="shared" si="1"/>
        <v>837574</v>
      </c>
      <c r="L10" s="19">
        <f t="shared" si="1"/>
        <v>837574</v>
      </c>
      <c r="M10" s="19">
        <f t="shared" si="1"/>
        <v>837574</v>
      </c>
      <c r="N10" s="19">
        <f t="shared" si="1"/>
        <v>837574</v>
      </c>
      <c r="O10" s="19">
        <f t="shared" si="1"/>
        <v>837574</v>
      </c>
      <c r="P10" s="19">
        <f t="shared" si="1"/>
        <v>837880</v>
      </c>
      <c r="Q10" s="19">
        <f t="shared" si="1"/>
        <v>10051194</v>
      </c>
      <c r="R10" s="27">
        <f>Q10-'By Year'!E9</f>
        <v>0</v>
      </c>
    </row>
    <row r="11" spans="1:18">
      <c r="A11" s="26" t="s">
        <v>4</v>
      </c>
    </row>
    <row r="12" spans="1:18">
      <c r="A12" s="25">
        <f>A5+1</f>
        <v>2014</v>
      </c>
      <c r="B12" s="7"/>
      <c r="C12" s="7"/>
      <c r="D12" s="7"/>
    </row>
    <row r="13" spans="1:18" s="12" customFormat="1">
      <c r="A13" s="8" t="s">
        <v>5</v>
      </c>
      <c r="B13" s="9" t="s">
        <v>16</v>
      </c>
      <c r="C13" s="10" t="s">
        <v>29</v>
      </c>
      <c r="D13" s="10" t="s">
        <v>30</v>
      </c>
      <c r="E13" s="10" t="s">
        <v>17</v>
      </c>
      <c r="F13" s="10" t="s">
        <v>18</v>
      </c>
      <c r="G13" s="10" t="s">
        <v>19</v>
      </c>
      <c r="H13" s="10" t="s">
        <v>20</v>
      </c>
      <c r="I13" s="10" t="s">
        <v>21</v>
      </c>
      <c r="J13" s="10" t="s">
        <v>22</v>
      </c>
      <c r="K13" s="10" t="s">
        <v>23</v>
      </c>
      <c r="L13" s="10" t="s">
        <v>24</v>
      </c>
      <c r="M13" s="10" t="s">
        <v>25</v>
      </c>
      <c r="N13" s="10" t="s">
        <v>26</v>
      </c>
      <c r="O13" s="10" t="s">
        <v>27</v>
      </c>
      <c r="P13" s="10" t="s">
        <v>28</v>
      </c>
      <c r="Q13" s="10" t="s">
        <v>1</v>
      </c>
    </row>
    <row r="14" spans="1:18">
      <c r="A14" s="26" t="s">
        <v>2</v>
      </c>
      <c r="B14" s="4" t="s">
        <v>15</v>
      </c>
      <c r="C14" s="3" t="s">
        <v>42</v>
      </c>
      <c r="D14" s="3" t="s">
        <v>41</v>
      </c>
      <c r="E14" s="16">
        <f>'56500200'!B26</f>
        <v>33608</v>
      </c>
      <c r="F14" s="16">
        <f>'56500200'!C26</f>
        <v>33608</v>
      </c>
      <c r="G14" s="16">
        <f>'56500200'!D26</f>
        <v>33608</v>
      </c>
      <c r="H14" s="16">
        <f>'56500200'!E26</f>
        <v>33608</v>
      </c>
      <c r="I14" s="16">
        <f>'56500200'!F26</f>
        <v>33608</v>
      </c>
      <c r="J14" s="16">
        <f>'56500200'!G26</f>
        <v>33608</v>
      </c>
      <c r="K14" s="16">
        <f>'56500200'!H26</f>
        <v>33608</v>
      </c>
      <c r="L14" s="16">
        <f>'56500200'!I26</f>
        <v>33608</v>
      </c>
      <c r="M14" s="16">
        <f>'56500200'!J26</f>
        <v>33608</v>
      </c>
      <c r="N14" s="16">
        <f>'56500200'!K26</f>
        <v>33608</v>
      </c>
      <c r="O14" s="16">
        <f>'56500200'!L26</f>
        <v>33608</v>
      </c>
      <c r="P14" s="16">
        <f>'56500200'!M26</f>
        <v>33623</v>
      </c>
      <c r="Q14" s="16">
        <f>SUM(E14:P14)</f>
        <v>403311</v>
      </c>
      <c r="R14" s="27">
        <f>Q14-'By Year'!F6</f>
        <v>0</v>
      </c>
    </row>
    <row r="15" spans="1:18">
      <c r="A15" s="26" t="s">
        <v>3</v>
      </c>
      <c r="B15" s="4" t="s">
        <v>14</v>
      </c>
      <c r="C15" s="3" t="s">
        <v>31</v>
      </c>
      <c r="D15" s="3" t="s">
        <v>32</v>
      </c>
      <c r="E15" s="16">
        <f>'56700119 APC'!B28</f>
        <v>1019916</v>
      </c>
      <c r="F15" s="16">
        <f>'56700119 APC'!C28</f>
        <v>1019916</v>
      </c>
      <c r="G15" s="16">
        <f>'56700119 APC'!D28</f>
        <v>1019916</v>
      </c>
      <c r="H15" s="16">
        <f>'56700119 APC'!E28</f>
        <v>1019916</v>
      </c>
      <c r="I15" s="16">
        <f>'56700119 APC'!F28</f>
        <v>1019916</v>
      </c>
      <c r="J15" s="16">
        <f>'56700119 APC'!G28</f>
        <v>1019916</v>
      </c>
      <c r="K15" s="16">
        <f>'56700119 APC'!H28</f>
        <v>1019916</v>
      </c>
      <c r="L15" s="16">
        <f>'56700119 APC'!I28</f>
        <v>1019916</v>
      </c>
      <c r="M15" s="16">
        <f>'56700119 APC'!J28</f>
        <v>1019916</v>
      </c>
      <c r="N15" s="16">
        <f>'56700119 APC'!K28</f>
        <v>1019916</v>
      </c>
      <c r="O15" s="16">
        <f>'56700119 APC'!L28</f>
        <v>1019916</v>
      </c>
      <c r="P15" s="16">
        <f>'56700119 APC'!M28</f>
        <v>1020417</v>
      </c>
      <c r="Q15" s="16">
        <f t="shared" ref="Q15:Q16" si="2">SUM(E15:P15)</f>
        <v>12239493</v>
      </c>
      <c r="R15" s="27">
        <f>Q15-'By Year'!F7</f>
        <v>0</v>
      </c>
    </row>
    <row r="16" spans="1:18" s="6" customFormat="1">
      <c r="A16" s="28" t="s">
        <v>3</v>
      </c>
      <c r="B16" s="15" t="s">
        <v>14</v>
      </c>
      <c r="C16" s="16" t="s">
        <v>33</v>
      </c>
      <c r="D16" s="16" t="s">
        <v>34</v>
      </c>
      <c r="E16" s="16">
        <f>'56700119 GPC'!B29</f>
        <v>196379</v>
      </c>
      <c r="F16" s="16">
        <f>'56700119 GPC'!C29</f>
        <v>196379</v>
      </c>
      <c r="G16" s="16">
        <f>'56700119 GPC'!D29</f>
        <v>196379</v>
      </c>
      <c r="H16" s="16">
        <f>'56700119 GPC'!E29</f>
        <v>196379</v>
      </c>
      <c r="I16" s="16">
        <f>'56700119 GPC'!F29</f>
        <v>196379</v>
      </c>
      <c r="J16" s="16">
        <f>'56700119 GPC'!G29</f>
        <v>0</v>
      </c>
      <c r="K16" s="16">
        <f>'56700119 GPC'!H29</f>
        <v>0</v>
      </c>
      <c r="L16" s="16">
        <f>'56700119 GPC'!I29</f>
        <v>0</v>
      </c>
      <c r="M16" s="16">
        <f>'56700119 GPC'!J29</f>
        <v>0</v>
      </c>
      <c r="N16" s="16">
        <f>'56700119 GPC'!K29</f>
        <v>0</v>
      </c>
      <c r="O16" s="16">
        <f>'56700119 GPC'!L29</f>
        <v>0</v>
      </c>
      <c r="P16" s="16">
        <f>'56700119 GPC'!M29</f>
        <v>0</v>
      </c>
      <c r="Q16" s="16">
        <f t="shared" si="2"/>
        <v>981895</v>
      </c>
      <c r="R16" s="27">
        <f>Q16-'By Year'!F8</f>
        <v>0</v>
      </c>
    </row>
    <row r="17" spans="1:18" s="6" customFormat="1">
      <c r="A17" s="29"/>
      <c r="D17" s="29" t="s">
        <v>52</v>
      </c>
      <c r="E17" s="19">
        <f>SUM(E14:E16)</f>
        <v>1249903</v>
      </c>
      <c r="F17" s="19">
        <f t="shared" ref="F17:P17" si="3">SUM(F14:F16)</f>
        <v>1249903</v>
      </c>
      <c r="G17" s="19">
        <f t="shared" si="3"/>
        <v>1249903</v>
      </c>
      <c r="H17" s="19">
        <f t="shared" si="3"/>
        <v>1249903</v>
      </c>
      <c r="I17" s="19">
        <f t="shared" si="3"/>
        <v>1249903</v>
      </c>
      <c r="J17" s="19">
        <f t="shared" si="3"/>
        <v>1053524</v>
      </c>
      <c r="K17" s="19">
        <f t="shared" si="3"/>
        <v>1053524</v>
      </c>
      <c r="L17" s="19">
        <f t="shared" si="3"/>
        <v>1053524</v>
      </c>
      <c r="M17" s="19">
        <f t="shared" si="3"/>
        <v>1053524</v>
      </c>
      <c r="N17" s="19">
        <f t="shared" si="3"/>
        <v>1053524</v>
      </c>
      <c r="O17" s="19">
        <f t="shared" si="3"/>
        <v>1053524</v>
      </c>
      <c r="P17" s="19">
        <f t="shared" si="3"/>
        <v>1054040</v>
      </c>
      <c r="Q17" s="19">
        <f t="shared" ref="Q17" si="4">SUM(Q14:Q16)</f>
        <v>13624699</v>
      </c>
      <c r="R17" s="27">
        <f>Q17-'By Year'!F9</f>
        <v>0</v>
      </c>
    </row>
    <row r="18" spans="1:18">
      <c r="A18" s="30"/>
    </row>
    <row r="19" spans="1:18">
      <c r="A19" s="25"/>
      <c r="B19" s="7"/>
      <c r="C19" s="7"/>
      <c r="D19" s="7"/>
    </row>
    <row r="20" spans="1:18" s="12" customFormat="1">
      <c r="A20" s="8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8">
      <c r="A21" s="26"/>
      <c r="C21" s="3"/>
      <c r="D21" s="3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27"/>
    </row>
    <row r="22" spans="1:18">
      <c r="A22" s="26"/>
      <c r="C22" s="3"/>
      <c r="D22" s="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7"/>
    </row>
    <row r="23" spans="1:18" s="6" customFormat="1">
      <c r="A23" s="28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7"/>
    </row>
    <row r="24" spans="1:18" s="6" customFormat="1">
      <c r="A24" s="29"/>
      <c r="D24" s="2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7"/>
    </row>
    <row r="25" spans="1:18">
      <c r="A25" s="30"/>
    </row>
    <row r="26" spans="1:18">
      <c r="A26" s="25"/>
      <c r="B26" s="7"/>
      <c r="C26" s="7"/>
      <c r="D26" s="7"/>
    </row>
    <row r="27" spans="1:18" s="12" customFormat="1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8">
      <c r="A28" s="26"/>
      <c r="C28" s="3"/>
      <c r="D28" s="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7"/>
    </row>
    <row r="29" spans="1:18">
      <c r="A29" s="26"/>
      <c r="C29" s="3"/>
      <c r="D29" s="3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7"/>
    </row>
    <row r="30" spans="1:18" s="6" customFormat="1">
      <c r="A30" s="28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7"/>
    </row>
    <row r="31" spans="1:18" s="6" customFormat="1">
      <c r="A31" s="29"/>
      <c r="D31" s="2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7"/>
    </row>
    <row r="32" spans="1:18">
      <c r="A32" s="30"/>
    </row>
    <row r="33" spans="1:18">
      <c r="A33" s="25"/>
      <c r="B33" s="7"/>
      <c r="C33" s="7"/>
      <c r="D33" s="7"/>
    </row>
    <row r="34" spans="1:18" s="12" customFormat="1">
      <c r="A34" s="8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8">
      <c r="A35" s="26"/>
      <c r="C35" s="3"/>
      <c r="D35" s="3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7"/>
    </row>
    <row r="36" spans="1:18">
      <c r="A36" s="26"/>
      <c r="C36" s="3"/>
      <c r="D36" s="3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7"/>
    </row>
    <row r="37" spans="1:18" s="6" customFormat="1">
      <c r="A37" s="28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7"/>
    </row>
    <row r="38" spans="1:18" s="6" customFormat="1">
      <c r="A38" s="29"/>
      <c r="D38" s="2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7"/>
    </row>
    <row r="39" spans="1:18">
      <c r="A39" s="30"/>
    </row>
    <row r="40" spans="1:18">
      <c r="A40" s="30"/>
    </row>
    <row r="41" spans="1:18">
      <c r="A41" s="30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30" sqref="E30"/>
    </sheetView>
  </sheetViews>
  <sheetFormatPr defaultRowHeight="15"/>
  <cols>
    <col min="1" max="1" width="42.5703125" style="21" bestFit="1" customWidth="1"/>
    <col min="2" max="6" width="9" style="21" customWidth="1"/>
    <col min="7" max="13" width="7.7109375" style="21" customWidth="1"/>
    <col min="14" max="14" width="9.85546875" style="21" customWidth="1"/>
    <col min="15" max="16384" width="9.140625" style="21"/>
  </cols>
  <sheetData>
    <row r="1" spans="1:6">
      <c r="A1" s="21" t="s">
        <v>49</v>
      </c>
      <c r="B1" s="21" t="s">
        <v>54</v>
      </c>
      <c r="C1" s="21" t="s">
        <v>55</v>
      </c>
      <c r="D1" s="21" t="s">
        <v>56</v>
      </c>
      <c r="E1" s="21" t="s">
        <v>57</v>
      </c>
      <c r="F1" s="21" t="s">
        <v>58</v>
      </c>
    </row>
    <row r="2" spans="1:6">
      <c r="A2" s="21" t="s">
        <v>61</v>
      </c>
      <c r="B2" s="20">
        <v>33608</v>
      </c>
      <c r="C2" s="20">
        <v>33608</v>
      </c>
      <c r="D2" s="20"/>
      <c r="E2" s="20"/>
      <c r="F2" s="20"/>
    </row>
    <row r="3" spans="1:6">
      <c r="A3" s="21" t="s">
        <v>62</v>
      </c>
      <c r="B3" s="20">
        <v>33608</v>
      </c>
      <c r="C3" s="20">
        <v>33608</v>
      </c>
      <c r="D3" s="20"/>
      <c r="E3" s="20"/>
      <c r="F3" s="20"/>
    </row>
    <row r="4" spans="1:6">
      <c r="A4" s="21" t="s">
        <v>63</v>
      </c>
      <c r="B4" s="20">
        <v>33608</v>
      </c>
      <c r="C4" s="20">
        <v>33608</v>
      </c>
      <c r="D4" s="20"/>
      <c r="E4" s="20"/>
      <c r="F4" s="20"/>
    </row>
    <row r="5" spans="1:6">
      <c r="A5" s="21" t="s">
        <v>64</v>
      </c>
      <c r="B5" s="20">
        <v>33608</v>
      </c>
      <c r="C5" s="20">
        <v>33608</v>
      </c>
      <c r="D5" s="20"/>
      <c r="E5" s="20"/>
      <c r="F5" s="20"/>
    </row>
    <row r="6" spans="1:6">
      <c r="A6" s="21" t="s">
        <v>65</v>
      </c>
      <c r="B6" s="20">
        <v>33608</v>
      </c>
      <c r="C6" s="20">
        <v>33608</v>
      </c>
      <c r="D6" s="20"/>
      <c r="E6" s="20"/>
      <c r="F6" s="20"/>
    </row>
    <row r="7" spans="1:6">
      <c r="A7" s="21" t="s">
        <v>66</v>
      </c>
      <c r="B7" s="20">
        <v>33608</v>
      </c>
      <c r="C7" s="20">
        <v>33608</v>
      </c>
      <c r="D7" s="20"/>
      <c r="E7" s="20"/>
      <c r="F7" s="20"/>
    </row>
    <row r="8" spans="1:6">
      <c r="A8" s="21" t="s">
        <v>67</v>
      </c>
      <c r="B8" s="20">
        <v>33608</v>
      </c>
      <c r="C8" s="20">
        <v>33608</v>
      </c>
      <c r="D8" s="20"/>
      <c r="E8" s="20"/>
      <c r="F8" s="20"/>
    </row>
    <row r="9" spans="1:6">
      <c r="A9" s="21" t="s">
        <v>68</v>
      </c>
      <c r="B9" s="20">
        <v>33608</v>
      </c>
      <c r="C9" s="20">
        <v>33608</v>
      </c>
      <c r="D9" s="20"/>
      <c r="E9" s="20"/>
      <c r="F9" s="20"/>
    </row>
    <row r="10" spans="1:6">
      <c r="A10" s="21" t="s">
        <v>69</v>
      </c>
      <c r="B10" s="20">
        <v>33608</v>
      </c>
      <c r="C10" s="20">
        <v>33608</v>
      </c>
      <c r="D10" s="20"/>
      <c r="E10" s="20"/>
      <c r="F10" s="20"/>
    </row>
    <row r="11" spans="1:6">
      <c r="A11" s="21" t="s">
        <v>70</v>
      </c>
      <c r="B11" s="20">
        <v>33608</v>
      </c>
      <c r="C11" s="20">
        <v>33608</v>
      </c>
      <c r="D11" s="20"/>
      <c r="E11" s="20"/>
      <c r="F11" s="20"/>
    </row>
    <row r="12" spans="1:6">
      <c r="A12" s="21" t="s">
        <v>71</v>
      </c>
      <c r="B12" s="20">
        <v>33608</v>
      </c>
      <c r="C12" s="20">
        <v>33608</v>
      </c>
      <c r="D12" s="20"/>
      <c r="E12" s="20"/>
      <c r="F12" s="20"/>
    </row>
    <row r="13" spans="1:6">
      <c r="A13" s="21" t="s">
        <v>72</v>
      </c>
      <c r="B13" s="20">
        <v>33623</v>
      </c>
      <c r="C13" s="20">
        <v>33623</v>
      </c>
      <c r="D13" s="20"/>
      <c r="E13" s="20"/>
      <c r="F13" s="20"/>
    </row>
    <row r="14" spans="1:6">
      <c r="A14" s="21" t="s">
        <v>1</v>
      </c>
      <c r="B14" s="20">
        <v>403311</v>
      </c>
      <c r="C14" s="20">
        <v>403311</v>
      </c>
      <c r="D14" s="20"/>
      <c r="E14" s="20"/>
      <c r="F14" s="20"/>
    </row>
    <row r="15" spans="1:6">
      <c r="A15" s="21" t="s">
        <v>4</v>
      </c>
    </row>
    <row r="16" spans="1:6">
      <c r="A16" s="21" t="s">
        <v>4</v>
      </c>
    </row>
    <row r="17" spans="1:15">
      <c r="A17" s="21" t="s">
        <v>13</v>
      </c>
      <c r="C17" s="21" t="s">
        <v>12</v>
      </c>
      <c r="F17" s="21" t="s">
        <v>40</v>
      </c>
      <c r="H17" s="21" t="s">
        <v>38</v>
      </c>
    </row>
    <row r="18" spans="1:15">
      <c r="A18" s="21" t="s">
        <v>11</v>
      </c>
      <c r="C18" s="21" t="s">
        <v>10</v>
      </c>
      <c r="F18" s="21" t="s">
        <v>39</v>
      </c>
      <c r="H18" s="21" t="s">
        <v>38</v>
      </c>
    </row>
    <row r="19" spans="1:15">
      <c r="A19" s="21" t="s">
        <v>9</v>
      </c>
      <c r="C19" s="21" t="s">
        <v>59</v>
      </c>
      <c r="D19" s="21" t="s">
        <v>60</v>
      </c>
      <c r="E19" s="21" t="s">
        <v>60</v>
      </c>
      <c r="F19" s="21" t="s">
        <v>60</v>
      </c>
      <c r="G19" s="21" t="s">
        <v>60</v>
      </c>
    </row>
    <row r="20" spans="1:15">
      <c r="A20" s="21" t="s">
        <v>8</v>
      </c>
      <c r="C20" s="21">
        <v>56500200</v>
      </c>
    </row>
    <row r="24" spans="1:15">
      <c r="A24" s="21" t="s">
        <v>49</v>
      </c>
      <c r="B24" s="21" t="s">
        <v>61</v>
      </c>
      <c r="C24" s="21" t="s">
        <v>62</v>
      </c>
      <c r="D24" s="21" t="s">
        <v>63</v>
      </c>
      <c r="E24" s="21" t="s">
        <v>64</v>
      </c>
      <c r="F24" s="21" t="s">
        <v>65</v>
      </c>
      <c r="G24" s="21" t="s">
        <v>66</v>
      </c>
      <c r="H24" s="21" t="s">
        <v>67</v>
      </c>
      <c r="I24" s="21" t="s">
        <v>68</v>
      </c>
      <c r="J24" s="21" t="s">
        <v>69</v>
      </c>
      <c r="K24" s="21" t="s">
        <v>70</v>
      </c>
      <c r="L24" s="21" t="s">
        <v>71</v>
      </c>
      <c r="M24" s="21" t="s">
        <v>72</v>
      </c>
      <c r="N24" s="21" t="s">
        <v>1</v>
      </c>
    </row>
    <row r="25" spans="1:15">
      <c r="A25" s="21" t="s">
        <v>54</v>
      </c>
      <c r="B25" s="20">
        <v>33608</v>
      </c>
      <c r="C25" s="20">
        <v>33608</v>
      </c>
      <c r="D25" s="20">
        <v>33608</v>
      </c>
      <c r="E25" s="20">
        <v>33608</v>
      </c>
      <c r="F25" s="20">
        <v>33608</v>
      </c>
      <c r="G25" s="20">
        <v>33608</v>
      </c>
      <c r="H25" s="20">
        <v>33608</v>
      </c>
      <c r="I25" s="20">
        <v>33608</v>
      </c>
      <c r="J25" s="20">
        <v>33608</v>
      </c>
      <c r="K25" s="20">
        <v>33608</v>
      </c>
      <c r="L25" s="20">
        <v>33608</v>
      </c>
      <c r="M25" s="20">
        <v>33623</v>
      </c>
      <c r="N25" s="20">
        <v>403311</v>
      </c>
      <c r="O25" s="20">
        <f>N25-B14</f>
        <v>0</v>
      </c>
    </row>
    <row r="26" spans="1:15">
      <c r="A26" s="21" t="s">
        <v>55</v>
      </c>
      <c r="B26" s="20">
        <v>33608</v>
      </c>
      <c r="C26" s="20">
        <v>33608</v>
      </c>
      <c r="D26" s="20">
        <v>33608</v>
      </c>
      <c r="E26" s="20">
        <v>33608</v>
      </c>
      <c r="F26" s="20">
        <v>33608</v>
      </c>
      <c r="G26" s="20">
        <v>33608</v>
      </c>
      <c r="H26" s="20">
        <v>33608</v>
      </c>
      <c r="I26" s="20">
        <v>33608</v>
      </c>
      <c r="J26" s="20">
        <v>33608</v>
      </c>
      <c r="K26" s="20">
        <v>33608</v>
      </c>
      <c r="L26" s="20">
        <v>33608</v>
      </c>
      <c r="M26" s="20">
        <v>33623</v>
      </c>
      <c r="N26" s="20">
        <v>403311</v>
      </c>
      <c r="O26" s="20">
        <f>N26-C14</f>
        <v>0</v>
      </c>
    </row>
    <row r="27" spans="1:15">
      <c r="A27" s="21" t="s">
        <v>56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21" t="s">
        <v>57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21" t="s">
        <v>58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B1" workbookViewId="0">
      <selection activeCell="E30" sqref="E30"/>
    </sheetView>
  </sheetViews>
  <sheetFormatPr defaultRowHeight="15"/>
  <cols>
    <col min="1" max="1" width="32.42578125" style="21" customWidth="1"/>
    <col min="2" max="6" width="11.7109375" style="21" customWidth="1"/>
    <col min="7" max="13" width="10.85546875" style="21" customWidth="1"/>
    <col min="14" max="14" width="11.5703125" style="21" customWidth="1"/>
    <col min="15" max="16384" width="9.140625" style="21"/>
  </cols>
  <sheetData>
    <row r="1" spans="1:6">
      <c r="A1" s="21" t="s">
        <v>49</v>
      </c>
      <c r="B1" s="21" t="s">
        <v>54</v>
      </c>
      <c r="C1" s="21" t="s">
        <v>55</v>
      </c>
      <c r="D1" s="21" t="s">
        <v>56</v>
      </c>
      <c r="E1" s="21" t="s">
        <v>57</v>
      </c>
      <c r="F1" s="21" t="s">
        <v>58</v>
      </c>
    </row>
    <row r="2" spans="1:6">
      <c r="A2" s="21" t="s">
        <v>61</v>
      </c>
      <c r="B2" s="20">
        <v>607587</v>
      </c>
      <c r="C2" s="20">
        <v>1019916</v>
      </c>
      <c r="D2" s="20"/>
      <c r="E2" s="20"/>
      <c r="F2" s="20"/>
    </row>
    <row r="3" spans="1:6">
      <c r="A3" s="21" t="s">
        <v>62</v>
      </c>
      <c r="B3" s="20">
        <v>607587</v>
      </c>
      <c r="C3" s="20">
        <v>1019916</v>
      </c>
      <c r="D3" s="20"/>
      <c r="E3" s="20"/>
      <c r="F3" s="20"/>
    </row>
    <row r="4" spans="1:6">
      <c r="A4" s="21" t="s">
        <v>63</v>
      </c>
      <c r="B4" s="20">
        <v>607587</v>
      </c>
      <c r="C4" s="20">
        <v>1019916</v>
      </c>
      <c r="D4" s="20"/>
      <c r="E4" s="20"/>
      <c r="F4" s="20"/>
    </row>
    <row r="5" spans="1:6">
      <c r="A5" s="21" t="s">
        <v>64</v>
      </c>
      <c r="B5" s="20">
        <v>607587</v>
      </c>
      <c r="C5" s="20">
        <v>1019916</v>
      </c>
      <c r="D5" s="20"/>
      <c r="E5" s="20"/>
      <c r="F5" s="20"/>
    </row>
    <row r="6" spans="1:6">
      <c r="A6" s="21" t="s">
        <v>65</v>
      </c>
      <c r="B6" s="20">
        <v>607587</v>
      </c>
      <c r="C6" s="20">
        <v>1019916</v>
      </c>
      <c r="D6" s="20"/>
      <c r="E6" s="20"/>
      <c r="F6" s="20"/>
    </row>
    <row r="7" spans="1:6">
      <c r="A7" s="21" t="s">
        <v>66</v>
      </c>
      <c r="B7" s="20">
        <v>607587</v>
      </c>
      <c r="C7" s="20">
        <v>1019916</v>
      </c>
      <c r="D7" s="20"/>
      <c r="E7" s="20"/>
      <c r="F7" s="20"/>
    </row>
    <row r="8" spans="1:6">
      <c r="A8" s="21" t="s">
        <v>67</v>
      </c>
      <c r="B8" s="20">
        <v>607587</v>
      </c>
      <c r="C8" s="20">
        <v>1019916</v>
      </c>
      <c r="D8" s="20"/>
      <c r="E8" s="20"/>
      <c r="F8" s="20"/>
    </row>
    <row r="9" spans="1:6">
      <c r="A9" s="21" t="s">
        <v>68</v>
      </c>
      <c r="B9" s="20">
        <v>607587</v>
      </c>
      <c r="C9" s="20">
        <v>1019916</v>
      </c>
      <c r="D9" s="20"/>
      <c r="E9" s="20"/>
      <c r="F9" s="20"/>
    </row>
    <row r="10" spans="1:6">
      <c r="A10" s="21" t="s">
        <v>69</v>
      </c>
      <c r="B10" s="20">
        <v>607587</v>
      </c>
      <c r="C10" s="20">
        <v>1019916</v>
      </c>
      <c r="D10" s="20"/>
      <c r="E10" s="20"/>
      <c r="F10" s="20"/>
    </row>
    <row r="11" spans="1:6">
      <c r="A11" s="21" t="s">
        <v>70</v>
      </c>
      <c r="B11" s="20">
        <v>607587</v>
      </c>
      <c r="C11" s="20">
        <v>1019916</v>
      </c>
      <c r="D11" s="20"/>
      <c r="E11" s="20"/>
      <c r="F11" s="20"/>
    </row>
    <row r="12" spans="1:6">
      <c r="A12" s="21" t="s">
        <v>71</v>
      </c>
      <c r="B12" s="20">
        <v>607587</v>
      </c>
      <c r="C12" s="20">
        <v>1019916</v>
      </c>
      <c r="D12" s="20"/>
      <c r="E12" s="20"/>
      <c r="F12" s="20"/>
    </row>
    <row r="13" spans="1:6">
      <c r="A13" s="21" t="s">
        <v>72</v>
      </c>
      <c r="B13" s="20">
        <v>607878</v>
      </c>
      <c r="C13" s="20">
        <v>1020417</v>
      </c>
      <c r="D13" s="20"/>
      <c r="E13" s="20"/>
      <c r="F13" s="20"/>
    </row>
    <row r="14" spans="1:6">
      <c r="A14" s="21" t="s">
        <v>1</v>
      </c>
      <c r="B14" s="20">
        <v>7291335</v>
      </c>
      <c r="C14" s="20">
        <v>12239493</v>
      </c>
      <c r="D14" s="20"/>
      <c r="E14" s="20"/>
      <c r="F14" s="20"/>
    </row>
    <row r="15" spans="1:6">
      <c r="A15" s="21" t="s">
        <v>4</v>
      </c>
    </row>
    <row r="16" spans="1:6">
      <c r="A16" s="21" t="s">
        <v>4</v>
      </c>
    </row>
    <row r="17" spans="1:15">
      <c r="A17" s="21" t="s">
        <v>13</v>
      </c>
      <c r="C17" s="21" t="s">
        <v>12</v>
      </c>
    </row>
    <row r="18" spans="1:15">
      <c r="A18" s="21" t="s">
        <v>11</v>
      </c>
      <c r="C18" s="21" t="s">
        <v>10</v>
      </c>
    </row>
    <row r="19" spans="1:15">
      <c r="A19" s="21" t="s">
        <v>9</v>
      </c>
      <c r="C19" s="21" t="s">
        <v>59</v>
      </c>
      <c r="D19" s="21" t="s">
        <v>60</v>
      </c>
      <c r="E19" s="21" t="s">
        <v>60</v>
      </c>
      <c r="F19" s="21" t="s">
        <v>60</v>
      </c>
      <c r="G19" s="21" t="s">
        <v>60</v>
      </c>
    </row>
    <row r="20" spans="1:15">
      <c r="A20" s="21" t="s">
        <v>8</v>
      </c>
      <c r="C20" s="24">
        <v>56700119</v>
      </c>
    </row>
    <row r="21" spans="1:15">
      <c r="A21" s="21" t="s">
        <v>35</v>
      </c>
      <c r="C21" s="21" t="s">
        <v>50</v>
      </c>
    </row>
    <row r="25" spans="1:15">
      <c r="B25" s="21" t="s">
        <v>46</v>
      </c>
      <c r="C25" s="21" t="s">
        <v>48</v>
      </c>
      <c r="D25" s="21" t="s">
        <v>47</v>
      </c>
      <c r="F25" s="21" t="s">
        <v>46</v>
      </c>
      <c r="G25" s="21" t="s">
        <v>44</v>
      </c>
      <c r="I25" s="21" t="s">
        <v>46</v>
      </c>
      <c r="J25" s="21" t="s">
        <v>45</v>
      </c>
      <c r="K25" s="21" t="s">
        <v>44</v>
      </c>
      <c r="L25" s="21" t="s">
        <v>43</v>
      </c>
      <c r="M25" s="21" t="s">
        <v>4</v>
      </c>
    </row>
    <row r="26" spans="1:15">
      <c r="A26" s="21" t="s">
        <v>49</v>
      </c>
      <c r="B26" s="21" t="s">
        <v>61</v>
      </c>
      <c r="C26" s="21" t="s">
        <v>62</v>
      </c>
      <c r="D26" s="21" t="s">
        <v>63</v>
      </c>
      <c r="E26" s="21" t="s">
        <v>64</v>
      </c>
      <c r="F26" s="21" t="s">
        <v>65</v>
      </c>
      <c r="G26" s="21" t="s">
        <v>66</v>
      </c>
      <c r="H26" s="21" t="s">
        <v>67</v>
      </c>
      <c r="I26" s="21" t="s">
        <v>68</v>
      </c>
      <c r="J26" s="21" t="s">
        <v>69</v>
      </c>
      <c r="K26" s="21" t="s">
        <v>70</v>
      </c>
      <c r="L26" s="21" t="s">
        <v>71</v>
      </c>
      <c r="M26" s="21" t="s">
        <v>72</v>
      </c>
      <c r="N26" s="21" t="s">
        <v>1</v>
      </c>
    </row>
    <row r="27" spans="1:15">
      <c r="A27" s="21" t="s">
        <v>54</v>
      </c>
      <c r="B27" s="20">
        <v>607587</v>
      </c>
      <c r="C27" s="20">
        <v>607587</v>
      </c>
      <c r="D27" s="20">
        <v>607587</v>
      </c>
      <c r="E27" s="20">
        <v>607587</v>
      </c>
      <c r="F27" s="20">
        <v>607587</v>
      </c>
      <c r="G27" s="20">
        <v>607587</v>
      </c>
      <c r="H27" s="20">
        <v>607587</v>
      </c>
      <c r="I27" s="20">
        <v>607587</v>
      </c>
      <c r="J27" s="20">
        <v>607587</v>
      </c>
      <c r="K27" s="20">
        <v>607587</v>
      </c>
      <c r="L27" s="20">
        <v>607587</v>
      </c>
      <c r="M27" s="20">
        <v>607878</v>
      </c>
      <c r="N27" s="20">
        <v>7291335</v>
      </c>
      <c r="O27" s="20">
        <f>N27-B14</f>
        <v>0</v>
      </c>
    </row>
    <row r="28" spans="1:15">
      <c r="A28" s="21" t="s">
        <v>55</v>
      </c>
      <c r="B28" s="20">
        <v>1019916</v>
      </c>
      <c r="C28" s="20">
        <v>1019916</v>
      </c>
      <c r="D28" s="20">
        <v>1019916</v>
      </c>
      <c r="E28" s="20">
        <v>1019916</v>
      </c>
      <c r="F28" s="20">
        <v>1019916</v>
      </c>
      <c r="G28" s="20">
        <v>1019916</v>
      </c>
      <c r="H28" s="20">
        <v>1019916</v>
      </c>
      <c r="I28" s="20">
        <v>1019916</v>
      </c>
      <c r="J28" s="20">
        <v>1019916</v>
      </c>
      <c r="K28" s="20">
        <v>1019916</v>
      </c>
      <c r="L28" s="20">
        <v>1019916</v>
      </c>
      <c r="M28" s="20">
        <v>1020417</v>
      </c>
      <c r="N28" s="20">
        <v>12239493</v>
      </c>
      <c r="O28" s="20">
        <f>N28-C14</f>
        <v>0</v>
      </c>
    </row>
    <row r="29" spans="1:15">
      <c r="A29" s="21" t="s">
        <v>56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21" t="s">
        <v>57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21" t="s">
        <v>58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E30" sqref="E30"/>
    </sheetView>
  </sheetViews>
  <sheetFormatPr defaultRowHeight="15"/>
  <cols>
    <col min="1" max="1" width="42.5703125" style="21" bestFit="1" customWidth="1"/>
    <col min="2" max="3" width="10.42578125" style="20" customWidth="1"/>
    <col min="4" max="13" width="9.85546875" style="20" customWidth="1"/>
    <col min="14" max="14" width="12" style="20" customWidth="1"/>
    <col min="15" max="16384" width="9.140625" style="21"/>
  </cols>
  <sheetData>
    <row r="1" spans="1:6">
      <c r="A1" s="21" t="s">
        <v>49</v>
      </c>
      <c r="B1" s="20" t="s">
        <v>54</v>
      </c>
      <c r="C1" s="20" t="s">
        <v>55</v>
      </c>
      <c r="D1" s="20" t="s">
        <v>56</v>
      </c>
      <c r="E1" s="20" t="s">
        <v>57</v>
      </c>
      <c r="F1" s="20" t="s">
        <v>58</v>
      </c>
    </row>
    <row r="2" spans="1:6">
      <c r="A2" s="21" t="s">
        <v>61</v>
      </c>
      <c r="B2" s="20">
        <v>196379</v>
      </c>
      <c r="C2" s="20">
        <v>196379</v>
      </c>
    </row>
    <row r="3" spans="1:6">
      <c r="A3" s="21" t="s">
        <v>62</v>
      </c>
      <c r="B3" s="20">
        <v>196379</v>
      </c>
      <c r="C3" s="20">
        <v>196379</v>
      </c>
    </row>
    <row r="4" spans="1:6">
      <c r="A4" s="21" t="s">
        <v>63</v>
      </c>
      <c r="B4" s="20">
        <v>196379</v>
      </c>
      <c r="C4" s="20">
        <v>196379</v>
      </c>
    </row>
    <row r="5" spans="1:6">
      <c r="A5" s="21" t="s">
        <v>64</v>
      </c>
      <c r="B5" s="20">
        <v>196379</v>
      </c>
      <c r="C5" s="20">
        <v>196379</v>
      </c>
    </row>
    <row r="6" spans="1:6">
      <c r="A6" s="21" t="s">
        <v>65</v>
      </c>
      <c r="B6" s="20">
        <v>196379</v>
      </c>
      <c r="C6" s="20">
        <v>196379</v>
      </c>
    </row>
    <row r="7" spans="1:6">
      <c r="A7" s="21" t="s">
        <v>66</v>
      </c>
      <c r="B7" s="20">
        <v>196379</v>
      </c>
      <c r="C7" s="20">
        <v>0</v>
      </c>
    </row>
    <row r="8" spans="1:6">
      <c r="A8" s="21" t="s">
        <v>67</v>
      </c>
      <c r="B8" s="20">
        <v>196379</v>
      </c>
      <c r="C8" s="20">
        <v>0</v>
      </c>
    </row>
    <row r="9" spans="1:6">
      <c r="A9" s="21" t="s">
        <v>68</v>
      </c>
      <c r="B9" s="20">
        <v>196379</v>
      </c>
      <c r="C9" s="20">
        <v>0</v>
      </c>
    </row>
    <row r="10" spans="1:6">
      <c r="A10" s="21" t="s">
        <v>69</v>
      </c>
      <c r="B10" s="20">
        <v>196379</v>
      </c>
      <c r="C10" s="20">
        <v>0</v>
      </c>
    </row>
    <row r="11" spans="1:6">
      <c r="A11" s="21" t="s">
        <v>70</v>
      </c>
      <c r="B11" s="20">
        <v>196379</v>
      </c>
      <c r="C11" s="20">
        <v>0</v>
      </c>
    </row>
    <row r="12" spans="1:6">
      <c r="A12" s="21" t="s">
        <v>71</v>
      </c>
      <c r="B12" s="20">
        <v>196379</v>
      </c>
      <c r="C12" s="20">
        <v>0</v>
      </c>
    </row>
    <row r="13" spans="1:6">
      <c r="A13" s="21" t="s">
        <v>72</v>
      </c>
      <c r="B13" s="20">
        <v>196379</v>
      </c>
      <c r="C13" s="20">
        <v>0</v>
      </c>
    </row>
    <row r="14" spans="1:6">
      <c r="A14" s="21" t="s">
        <v>1</v>
      </c>
      <c r="B14" s="20">
        <v>2356548</v>
      </c>
      <c r="C14" s="20">
        <v>981895</v>
      </c>
    </row>
    <row r="15" spans="1:6">
      <c r="A15" s="21" t="s">
        <v>4</v>
      </c>
    </row>
    <row r="16" spans="1:6">
      <c r="A16" s="21" t="s">
        <v>4</v>
      </c>
    </row>
    <row r="17" spans="1:14">
      <c r="A17" s="21" t="s">
        <v>13</v>
      </c>
      <c r="C17" s="20" t="s">
        <v>12</v>
      </c>
      <c r="F17" s="20" t="s">
        <v>40</v>
      </c>
      <c r="H17" s="20" t="s">
        <v>38</v>
      </c>
    </row>
    <row r="18" spans="1:14">
      <c r="A18" s="21" t="s">
        <v>11</v>
      </c>
      <c r="C18" s="20" t="s">
        <v>10</v>
      </c>
      <c r="F18" s="20" t="s">
        <v>39</v>
      </c>
      <c r="H18" s="20" t="s">
        <v>38</v>
      </c>
    </row>
    <row r="19" spans="1:14">
      <c r="A19" s="21" t="s">
        <v>9</v>
      </c>
      <c r="C19" s="20" t="s">
        <v>59</v>
      </c>
      <c r="D19" s="20" t="s">
        <v>60</v>
      </c>
      <c r="E19" s="20" t="s">
        <v>60</v>
      </c>
      <c r="F19" s="20" t="s">
        <v>60</v>
      </c>
      <c r="G19" s="20" t="s">
        <v>60</v>
      </c>
    </row>
    <row r="20" spans="1:14">
      <c r="A20" s="21" t="s">
        <v>8</v>
      </c>
      <c r="C20" s="22">
        <v>56700119</v>
      </c>
    </row>
    <row r="21" spans="1:14">
      <c r="A21" s="21" t="s">
        <v>35</v>
      </c>
      <c r="C21" s="23" t="s">
        <v>51</v>
      </c>
    </row>
    <row r="24" spans="1:14">
      <c r="B24" s="20" t="s">
        <v>46</v>
      </c>
      <c r="C24" s="20" t="s">
        <v>48</v>
      </c>
      <c r="D24" s="20" t="s">
        <v>47</v>
      </c>
      <c r="F24" s="20" t="s">
        <v>46</v>
      </c>
      <c r="G24" s="20" t="s">
        <v>44</v>
      </c>
      <c r="I24" s="20" t="s">
        <v>46</v>
      </c>
      <c r="J24" s="20" t="s">
        <v>45</v>
      </c>
      <c r="K24" s="20" t="s">
        <v>44</v>
      </c>
      <c r="L24" s="20" t="s">
        <v>43</v>
      </c>
      <c r="M24" s="20" t="s">
        <v>4</v>
      </c>
    </row>
    <row r="27" spans="1:14">
      <c r="A27" s="21" t="s">
        <v>49</v>
      </c>
      <c r="B27" s="20" t="s">
        <v>61</v>
      </c>
      <c r="C27" s="20" t="s">
        <v>62</v>
      </c>
      <c r="D27" s="20" t="s">
        <v>63</v>
      </c>
      <c r="E27" s="20" t="s">
        <v>64</v>
      </c>
      <c r="F27" s="20" t="s">
        <v>65</v>
      </c>
      <c r="G27" s="20" t="s">
        <v>66</v>
      </c>
      <c r="H27" s="20" t="s">
        <v>67</v>
      </c>
      <c r="I27" s="20" t="s">
        <v>68</v>
      </c>
      <c r="J27" s="20" t="s">
        <v>69</v>
      </c>
      <c r="K27" s="20" t="s">
        <v>70</v>
      </c>
      <c r="L27" s="20" t="s">
        <v>71</v>
      </c>
      <c r="M27" s="20" t="s">
        <v>72</v>
      </c>
      <c r="N27" s="20" t="s">
        <v>1</v>
      </c>
    </row>
    <row r="28" spans="1:14">
      <c r="A28" s="21" t="s">
        <v>54</v>
      </c>
      <c r="B28" s="20">
        <v>196379</v>
      </c>
      <c r="C28" s="20">
        <v>196379</v>
      </c>
      <c r="D28" s="20">
        <v>196379</v>
      </c>
      <c r="E28" s="20">
        <v>196379</v>
      </c>
      <c r="F28" s="20">
        <v>196379</v>
      </c>
      <c r="G28" s="20">
        <v>196379</v>
      </c>
      <c r="H28" s="20">
        <v>196379</v>
      </c>
      <c r="I28" s="20">
        <v>196379</v>
      </c>
      <c r="J28" s="20">
        <v>196379</v>
      </c>
      <c r="K28" s="20">
        <v>196379</v>
      </c>
      <c r="L28" s="20">
        <v>196379</v>
      </c>
      <c r="M28" s="20">
        <v>196379</v>
      </c>
      <c r="N28" s="20">
        <v>2356548</v>
      </c>
    </row>
    <row r="29" spans="1:14">
      <c r="A29" s="21" t="s">
        <v>55</v>
      </c>
      <c r="B29" s="20">
        <v>196379</v>
      </c>
      <c r="C29" s="20">
        <v>196379</v>
      </c>
      <c r="D29" s="20">
        <v>196379</v>
      </c>
      <c r="E29" s="20">
        <v>196379</v>
      </c>
      <c r="F29" s="20">
        <v>196379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981895</v>
      </c>
    </row>
    <row r="30" spans="1:14">
      <c r="A30" s="21" t="s">
        <v>56</v>
      </c>
    </row>
    <row r="31" spans="1:14">
      <c r="A31" s="21" t="s">
        <v>57</v>
      </c>
    </row>
    <row r="32" spans="1:14">
      <c r="A32" s="21" t="s">
        <v>58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By Year</vt:lpstr>
      <vt:lpstr>By Month</vt:lpstr>
      <vt:lpstr>56500200</vt:lpstr>
      <vt:lpstr>56700119 APC</vt:lpstr>
      <vt:lpstr>56700119 GPC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mccomell</dc:creator>
  <cp:lastModifiedBy>Josh Mason</cp:lastModifiedBy>
  <cp:lastPrinted>2011-01-28T00:08:22Z</cp:lastPrinted>
  <dcterms:created xsi:type="dcterms:W3CDTF">2010-01-29T16:43:01Z</dcterms:created>
  <dcterms:modified xsi:type="dcterms:W3CDTF">2013-08-20T22:30:57Z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1048684248</vt:i4>
  </property>
  <property fmtid="{D5CDD505-2E9C-101B-9397-08002B2CF9AE}" pid="3" name="_NewReviewCycle">
    <vt:lpwstr/>
  </property>
  <property fmtid="{D5CDD505-2E9C-101B-9397-08002B2CF9AE}" pid="4" name="_EmailSubject">
    <vt:lpwstr>FINMOD Files from 1/18/2013 Upload</vt:lpwstr>
  </property>
  <property fmtid="{D5CDD505-2E9C-101B-9397-08002B2CF9AE}" pid="5" name="_AuthorEmail">
    <vt:lpwstr>JOHAMRIC@SOUTHERNCO.COM</vt:lpwstr>
  </property>
  <property fmtid="{D5CDD505-2E9C-101B-9397-08002B2CF9AE}" pid="6" name="_AuthorEmailDisplayName">
    <vt:lpwstr>Hamric, James Oscar</vt:lpwstr>
  </property>
  <property fmtid="{D5CDD505-2E9C-101B-9397-08002B2CF9AE}" pid="7" name="_ReviewingToolsShownOnce">
    <vt:lpwstr/>
  </property>
</Properties>
</file>