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50" windowHeight="11640"/>
  </bookViews>
  <sheets>
    <sheet name="2013" sheetId="1" r:id="rId1"/>
    <sheet name="2014" sheetId="2" r:id="rId2"/>
    <sheet name="FUM or FUF" sheetId="6" r:id="rId3"/>
    <sheet name="Baseline Historicals" sheetId="7" r:id="rId4"/>
  </sheets>
  <definedNames>
    <definedName name="_xlnm._FilterDatabase" localSheetId="2" hidden="1">'FUM or FUF'!$A$1:$BS$1</definedName>
  </definedNames>
  <calcPr calcId="145621"/>
</workbook>
</file>

<file path=xl/calcChain.xml><?xml version="1.0" encoding="utf-8"?>
<calcChain xmlns="http://schemas.openxmlformats.org/spreadsheetml/2006/main">
  <c r="E304" i="2" l="1"/>
  <c r="F304" i="2"/>
  <c r="G304" i="2"/>
  <c r="H304" i="2"/>
  <c r="I304" i="2"/>
  <c r="J304" i="2"/>
  <c r="K304" i="2"/>
  <c r="L304" i="2"/>
  <c r="M304" i="2"/>
  <c r="D304" i="2"/>
  <c r="E308" i="1"/>
  <c r="F308" i="1"/>
  <c r="G308" i="1"/>
  <c r="H308" i="1"/>
  <c r="I308" i="1"/>
  <c r="J308" i="1"/>
  <c r="K308" i="1"/>
  <c r="L308" i="1"/>
  <c r="M308" i="1"/>
  <c r="D308" i="1"/>
  <c r="G128" i="2"/>
  <c r="F128" i="2"/>
  <c r="E128" i="2"/>
  <c r="G123" i="2"/>
  <c r="F123" i="2"/>
  <c r="E123" i="2"/>
  <c r="G119" i="2"/>
  <c r="F119" i="2"/>
  <c r="E119" i="2"/>
  <c r="G115" i="2"/>
  <c r="G108" i="2"/>
  <c r="G101" i="2"/>
  <c r="G94" i="2"/>
  <c r="G87" i="2"/>
  <c r="G81" i="2"/>
  <c r="G75" i="2"/>
  <c r="E322" i="2"/>
  <c r="F322" i="2"/>
  <c r="G322" i="2"/>
  <c r="H322" i="2"/>
  <c r="I322" i="2"/>
  <c r="J322" i="2"/>
  <c r="K322" i="2"/>
  <c r="L322" i="2"/>
  <c r="M322" i="2"/>
  <c r="E293" i="2"/>
  <c r="F293" i="2"/>
  <c r="G293" i="2"/>
  <c r="H293" i="2"/>
  <c r="I293" i="2"/>
  <c r="J293" i="2"/>
  <c r="K293" i="2"/>
  <c r="L293" i="2"/>
  <c r="M293" i="2"/>
  <c r="E287" i="2"/>
  <c r="F287" i="2"/>
  <c r="G287" i="2"/>
  <c r="H287" i="2"/>
  <c r="I287" i="2"/>
  <c r="J287" i="2"/>
  <c r="K287" i="2"/>
  <c r="L287" i="2"/>
  <c r="M287" i="2"/>
  <c r="E277" i="2"/>
  <c r="F277" i="2"/>
  <c r="G277" i="2"/>
  <c r="H277" i="2"/>
  <c r="I277" i="2"/>
  <c r="J277" i="2"/>
  <c r="K277" i="2"/>
  <c r="L277" i="2"/>
  <c r="M277" i="2"/>
  <c r="E263" i="2"/>
  <c r="F263" i="2"/>
  <c r="G263" i="2"/>
  <c r="H263" i="2"/>
  <c r="I263" i="2"/>
  <c r="J263" i="2"/>
  <c r="K263" i="2"/>
  <c r="L263" i="2"/>
  <c r="M263" i="2"/>
  <c r="E249" i="2"/>
  <c r="F249" i="2"/>
  <c r="G249" i="2"/>
  <c r="H249" i="2"/>
  <c r="I249" i="2"/>
  <c r="J249" i="2"/>
  <c r="K249" i="2"/>
  <c r="L249" i="2"/>
  <c r="M249" i="2"/>
  <c r="E242" i="2"/>
  <c r="F242" i="2"/>
  <c r="G242" i="2"/>
  <c r="H242" i="2"/>
  <c r="I242" i="2"/>
  <c r="J242" i="2"/>
  <c r="K242" i="2"/>
  <c r="L242" i="2"/>
  <c r="M242" i="2"/>
  <c r="E231" i="2"/>
  <c r="F231" i="2"/>
  <c r="G231" i="2"/>
  <c r="H231" i="2"/>
  <c r="I231" i="2"/>
  <c r="J231" i="2"/>
  <c r="K231" i="2"/>
  <c r="L231" i="2"/>
  <c r="M231" i="2"/>
  <c r="M224" i="2"/>
  <c r="E224" i="2"/>
  <c r="F224" i="2"/>
  <c r="G224" i="2"/>
  <c r="H224" i="2"/>
  <c r="I224" i="2"/>
  <c r="J224" i="2"/>
  <c r="K224" i="2"/>
  <c r="L224" i="2"/>
  <c r="E212" i="2"/>
  <c r="F212" i="2"/>
  <c r="G212" i="2"/>
  <c r="H212" i="2"/>
  <c r="I212" i="2"/>
  <c r="J212" i="2"/>
  <c r="K212" i="2"/>
  <c r="L212" i="2"/>
  <c r="M212" i="2"/>
  <c r="E200" i="2"/>
  <c r="F200" i="2"/>
  <c r="G200" i="2"/>
  <c r="H200" i="2"/>
  <c r="I200" i="2"/>
  <c r="J200" i="2"/>
  <c r="K200" i="2"/>
  <c r="L200" i="2"/>
  <c r="M200" i="2"/>
  <c r="E196" i="2"/>
  <c r="F196" i="2"/>
  <c r="G196" i="2"/>
  <c r="H196" i="2"/>
  <c r="I196" i="2"/>
  <c r="J196" i="2"/>
  <c r="K196" i="2"/>
  <c r="L196" i="2"/>
  <c r="M196" i="2"/>
  <c r="E184" i="2"/>
  <c r="F184" i="2"/>
  <c r="G184" i="2"/>
  <c r="H184" i="2"/>
  <c r="I184" i="2"/>
  <c r="J184" i="2"/>
  <c r="K184" i="2"/>
  <c r="L184" i="2"/>
  <c r="M184" i="2"/>
  <c r="E177" i="2"/>
  <c r="F177" i="2"/>
  <c r="G177" i="2"/>
  <c r="H177" i="2"/>
  <c r="I177" i="2"/>
  <c r="J177" i="2"/>
  <c r="K177" i="2"/>
  <c r="L177" i="2"/>
  <c r="M177" i="2"/>
  <c r="E165" i="2"/>
  <c r="F165" i="2"/>
  <c r="G165" i="2"/>
  <c r="H165" i="2"/>
  <c r="I165" i="2"/>
  <c r="J165" i="2"/>
  <c r="K165" i="2"/>
  <c r="L165" i="2"/>
  <c r="M165" i="2"/>
  <c r="E156" i="2"/>
  <c r="F156" i="2"/>
  <c r="G156" i="2"/>
  <c r="H156" i="2"/>
  <c r="I156" i="2"/>
  <c r="J156" i="2"/>
  <c r="K156" i="2"/>
  <c r="L156" i="2"/>
  <c r="M156" i="2"/>
  <c r="E145" i="2"/>
  <c r="F145" i="2"/>
  <c r="G145" i="2"/>
  <c r="H145" i="2"/>
  <c r="I145" i="2"/>
  <c r="J145" i="2"/>
  <c r="K145" i="2"/>
  <c r="L145" i="2"/>
  <c r="M145" i="2"/>
  <c r="E132" i="2"/>
  <c r="F132" i="2"/>
  <c r="G132" i="2"/>
  <c r="H132" i="2"/>
  <c r="I132" i="2"/>
  <c r="J132" i="2"/>
  <c r="K132" i="2"/>
  <c r="L132" i="2"/>
  <c r="M132" i="2"/>
  <c r="H128" i="2"/>
  <c r="I128" i="2"/>
  <c r="J128" i="2"/>
  <c r="K128" i="2"/>
  <c r="L128" i="2"/>
  <c r="M128" i="2"/>
  <c r="H123" i="2"/>
  <c r="I123" i="2"/>
  <c r="J123" i="2"/>
  <c r="K123" i="2"/>
  <c r="L123" i="2"/>
  <c r="M123" i="2"/>
  <c r="H119" i="2"/>
  <c r="I119" i="2"/>
  <c r="J119" i="2"/>
  <c r="K119" i="2"/>
  <c r="L119" i="2"/>
  <c r="M119" i="2"/>
  <c r="E115" i="2"/>
  <c r="F115" i="2"/>
  <c r="H115" i="2"/>
  <c r="I115" i="2"/>
  <c r="J115" i="2"/>
  <c r="K115" i="2"/>
  <c r="L115" i="2"/>
  <c r="M115" i="2"/>
  <c r="E108" i="2"/>
  <c r="F108" i="2"/>
  <c r="H108" i="2"/>
  <c r="I108" i="2"/>
  <c r="J108" i="2"/>
  <c r="K108" i="2"/>
  <c r="L108" i="2"/>
  <c r="M108" i="2"/>
  <c r="E101" i="2"/>
  <c r="F101" i="2"/>
  <c r="H101" i="2"/>
  <c r="I101" i="2"/>
  <c r="J101" i="2"/>
  <c r="K101" i="2"/>
  <c r="L101" i="2"/>
  <c r="M101" i="2"/>
  <c r="E94" i="2"/>
  <c r="F94" i="2"/>
  <c r="H94" i="2"/>
  <c r="I94" i="2"/>
  <c r="J94" i="2"/>
  <c r="K94" i="2"/>
  <c r="L94" i="2"/>
  <c r="M94" i="2"/>
  <c r="E87" i="2"/>
  <c r="F87" i="2"/>
  <c r="H87" i="2"/>
  <c r="I87" i="2"/>
  <c r="J87" i="2"/>
  <c r="K87" i="2"/>
  <c r="L87" i="2"/>
  <c r="M87" i="2"/>
  <c r="E81" i="2"/>
  <c r="F81" i="2"/>
  <c r="H81" i="2"/>
  <c r="I81" i="2"/>
  <c r="J81" i="2"/>
  <c r="K81" i="2"/>
  <c r="L81" i="2"/>
  <c r="M81" i="2"/>
  <c r="E75" i="2"/>
  <c r="F75" i="2"/>
  <c r="H75" i="2"/>
  <c r="I75" i="2"/>
  <c r="J75" i="2"/>
  <c r="K75" i="2"/>
  <c r="L75" i="2"/>
  <c r="M75" i="2"/>
  <c r="E71" i="2"/>
  <c r="F71" i="2"/>
  <c r="G71" i="2"/>
  <c r="H71" i="2"/>
  <c r="I71" i="2"/>
  <c r="J71" i="2"/>
  <c r="K71" i="2"/>
  <c r="L71" i="2"/>
  <c r="M71" i="2"/>
  <c r="E67" i="2"/>
  <c r="F67" i="2"/>
  <c r="G67" i="2"/>
  <c r="H67" i="2"/>
  <c r="I67" i="2"/>
  <c r="J67" i="2"/>
  <c r="K67" i="2"/>
  <c r="L67" i="2"/>
  <c r="M67" i="2"/>
  <c r="E63" i="2"/>
  <c r="F63" i="2"/>
  <c r="G63" i="2"/>
  <c r="H63" i="2"/>
  <c r="I63" i="2"/>
  <c r="J63" i="2"/>
  <c r="K63" i="2"/>
  <c r="L63" i="2"/>
  <c r="M63" i="2"/>
  <c r="E55" i="2"/>
  <c r="F55" i="2"/>
  <c r="G55" i="2"/>
  <c r="H55" i="2"/>
  <c r="I55" i="2"/>
  <c r="J55" i="2"/>
  <c r="K55" i="2"/>
  <c r="L55" i="2"/>
  <c r="M55" i="2"/>
  <c r="E51" i="2"/>
  <c r="F51" i="2"/>
  <c r="G51" i="2"/>
  <c r="H51" i="2"/>
  <c r="I51" i="2"/>
  <c r="J51" i="2"/>
  <c r="K51" i="2"/>
  <c r="L51" i="2"/>
  <c r="M51" i="2"/>
  <c r="E41" i="2"/>
  <c r="F41" i="2"/>
  <c r="G41" i="2"/>
  <c r="H41" i="2"/>
  <c r="I41" i="2"/>
  <c r="J41" i="2"/>
  <c r="K41" i="2"/>
  <c r="L41" i="2"/>
  <c r="M41" i="2"/>
  <c r="E32" i="2"/>
  <c r="F32" i="2"/>
  <c r="G32" i="2"/>
  <c r="H32" i="2"/>
  <c r="I32" i="2"/>
  <c r="J32" i="2"/>
  <c r="K32" i="2"/>
  <c r="L32" i="2"/>
  <c r="M32" i="2"/>
  <c r="E27" i="2"/>
  <c r="F27" i="2"/>
  <c r="G27" i="2"/>
  <c r="H27" i="2"/>
  <c r="I27" i="2"/>
  <c r="J27" i="2"/>
  <c r="K27" i="2"/>
  <c r="L27" i="2"/>
  <c r="M27" i="2"/>
  <c r="E21" i="2"/>
  <c r="F21" i="2"/>
  <c r="G21" i="2"/>
  <c r="H21" i="2"/>
  <c r="I21" i="2"/>
  <c r="J21" i="2"/>
  <c r="K21" i="2"/>
  <c r="L21" i="2"/>
  <c r="M21" i="2"/>
  <c r="E15" i="2"/>
  <c r="F15" i="2"/>
  <c r="G15" i="2"/>
  <c r="H15" i="2"/>
  <c r="I15" i="2"/>
  <c r="J15" i="2"/>
  <c r="K15" i="2"/>
  <c r="L15" i="2"/>
  <c r="M15" i="2"/>
  <c r="E3" i="2"/>
  <c r="F3" i="2"/>
  <c r="G3" i="2"/>
  <c r="H3" i="2"/>
  <c r="I3" i="2"/>
  <c r="J3" i="2"/>
  <c r="K3" i="2"/>
  <c r="L3" i="2"/>
  <c r="M3" i="2"/>
  <c r="E325" i="1"/>
  <c r="F325" i="1"/>
  <c r="G325" i="1"/>
  <c r="H325" i="1"/>
  <c r="I325" i="1"/>
  <c r="J325" i="1"/>
  <c r="K325" i="1"/>
  <c r="L325" i="1"/>
  <c r="M325" i="1"/>
  <c r="E297" i="1"/>
  <c r="F297" i="1"/>
  <c r="G297" i="1"/>
  <c r="H297" i="1"/>
  <c r="I297" i="1"/>
  <c r="J297" i="1"/>
  <c r="K297" i="1"/>
  <c r="L297" i="1"/>
  <c r="M297" i="1"/>
  <c r="E291" i="1"/>
  <c r="F291" i="1"/>
  <c r="G291" i="1"/>
  <c r="H291" i="1"/>
  <c r="I291" i="1"/>
  <c r="J291" i="1"/>
  <c r="K291" i="1"/>
  <c r="L291" i="1"/>
  <c r="M291" i="1"/>
  <c r="E281" i="1"/>
  <c r="F281" i="1"/>
  <c r="G281" i="1"/>
  <c r="H281" i="1"/>
  <c r="I281" i="1"/>
  <c r="J281" i="1"/>
  <c r="K281" i="1"/>
  <c r="L281" i="1"/>
  <c r="M281" i="1"/>
  <c r="E267" i="1"/>
  <c r="F267" i="1"/>
  <c r="G267" i="1"/>
  <c r="H267" i="1"/>
  <c r="I267" i="1"/>
  <c r="J267" i="1"/>
  <c r="K267" i="1"/>
  <c r="L267" i="1"/>
  <c r="M267" i="1"/>
  <c r="E253" i="1"/>
  <c r="F253" i="1"/>
  <c r="G253" i="1"/>
  <c r="H253" i="1"/>
  <c r="I253" i="1"/>
  <c r="J253" i="1"/>
  <c r="K253" i="1"/>
  <c r="L253" i="1"/>
  <c r="M253" i="1"/>
  <c r="E246" i="1"/>
  <c r="F246" i="1"/>
  <c r="G246" i="1"/>
  <c r="H246" i="1"/>
  <c r="I246" i="1"/>
  <c r="J246" i="1"/>
  <c r="K246" i="1"/>
  <c r="L246" i="1"/>
  <c r="M246" i="1"/>
  <c r="E236" i="1"/>
  <c r="F236" i="1"/>
  <c r="G236" i="1"/>
  <c r="H236" i="1"/>
  <c r="I236" i="1"/>
  <c r="J236" i="1"/>
  <c r="K236" i="1"/>
  <c r="L236" i="1"/>
  <c r="M236" i="1"/>
  <c r="E229" i="1"/>
  <c r="F229" i="1"/>
  <c r="G229" i="1"/>
  <c r="H229" i="1"/>
  <c r="I229" i="1"/>
  <c r="J229" i="1"/>
  <c r="K229" i="1"/>
  <c r="L229" i="1"/>
  <c r="M229" i="1"/>
  <c r="E217" i="1"/>
  <c r="F217" i="1"/>
  <c r="G217" i="1"/>
  <c r="H217" i="1"/>
  <c r="I217" i="1"/>
  <c r="J217" i="1"/>
  <c r="K217" i="1"/>
  <c r="L217" i="1"/>
  <c r="M217" i="1"/>
  <c r="E204" i="1"/>
  <c r="F204" i="1"/>
  <c r="G204" i="1"/>
  <c r="H204" i="1"/>
  <c r="I204" i="1"/>
  <c r="J204" i="1"/>
  <c r="K204" i="1"/>
  <c r="L204" i="1"/>
  <c r="M204" i="1"/>
  <c r="E199" i="1"/>
  <c r="F199" i="1"/>
  <c r="G199" i="1"/>
  <c r="H199" i="1"/>
  <c r="I199" i="1"/>
  <c r="J199" i="1"/>
  <c r="K199" i="1"/>
  <c r="L199" i="1"/>
  <c r="M199" i="1"/>
  <c r="E187" i="1"/>
  <c r="F187" i="1"/>
  <c r="G187" i="1"/>
  <c r="H187" i="1"/>
  <c r="I187" i="1"/>
  <c r="J187" i="1"/>
  <c r="K187" i="1"/>
  <c r="L187" i="1"/>
  <c r="M187" i="1"/>
  <c r="E180" i="1"/>
  <c r="F180" i="1"/>
  <c r="G180" i="1"/>
  <c r="H180" i="1"/>
  <c r="I180" i="1"/>
  <c r="J180" i="1"/>
  <c r="K180" i="1"/>
  <c r="L180" i="1"/>
  <c r="M180" i="1"/>
  <c r="E168" i="1"/>
  <c r="F168" i="1"/>
  <c r="G168" i="1"/>
  <c r="H168" i="1"/>
  <c r="I168" i="1"/>
  <c r="J168" i="1"/>
  <c r="K168" i="1"/>
  <c r="L168" i="1"/>
  <c r="M168" i="1"/>
  <c r="E159" i="1"/>
  <c r="F159" i="1"/>
  <c r="G159" i="1"/>
  <c r="H159" i="1"/>
  <c r="I159" i="1"/>
  <c r="J159" i="1"/>
  <c r="K159" i="1"/>
  <c r="L159" i="1"/>
  <c r="M159" i="1"/>
  <c r="E148" i="1"/>
  <c r="F148" i="1"/>
  <c r="G148" i="1"/>
  <c r="H148" i="1"/>
  <c r="I148" i="1"/>
  <c r="J148" i="1"/>
  <c r="K148" i="1"/>
  <c r="L148" i="1"/>
  <c r="M148" i="1"/>
  <c r="E132" i="1"/>
  <c r="F132" i="1"/>
  <c r="G132" i="1"/>
  <c r="H132" i="1"/>
  <c r="I132" i="1"/>
  <c r="J132" i="1"/>
  <c r="K132" i="1"/>
  <c r="L132" i="1"/>
  <c r="M132" i="1"/>
  <c r="E128" i="1"/>
  <c r="F128" i="1"/>
  <c r="G128" i="1"/>
  <c r="H128" i="1"/>
  <c r="I128" i="1"/>
  <c r="J128" i="1"/>
  <c r="K128" i="1"/>
  <c r="L128" i="1"/>
  <c r="M128" i="1"/>
  <c r="E123" i="1"/>
  <c r="F123" i="1"/>
  <c r="G123" i="1"/>
  <c r="H123" i="1"/>
  <c r="I123" i="1"/>
  <c r="J123" i="1"/>
  <c r="K123" i="1"/>
  <c r="L123" i="1"/>
  <c r="M123" i="1"/>
  <c r="E119" i="1"/>
  <c r="F119" i="1"/>
  <c r="G119" i="1"/>
  <c r="H119" i="1"/>
  <c r="I119" i="1"/>
  <c r="J119" i="1"/>
  <c r="K119" i="1"/>
  <c r="L119" i="1"/>
  <c r="M119" i="1"/>
  <c r="E115" i="1"/>
  <c r="F115" i="1"/>
  <c r="G115" i="1"/>
  <c r="H115" i="1"/>
  <c r="I115" i="1"/>
  <c r="J115" i="1"/>
  <c r="K115" i="1"/>
  <c r="L115" i="1"/>
  <c r="M115" i="1"/>
  <c r="E108" i="1"/>
  <c r="F108" i="1"/>
  <c r="G108" i="1"/>
  <c r="H108" i="1"/>
  <c r="I108" i="1"/>
  <c r="J108" i="1"/>
  <c r="K108" i="1"/>
  <c r="L108" i="1"/>
  <c r="M108" i="1"/>
  <c r="E101" i="1"/>
  <c r="F101" i="1"/>
  <c r="G101" i="1"/>
  <c r="H101" i="1"/>
  <c r="I101" i="1"/>
  <c r="J101" i="1"/>
  <c r="K101" i="1"/>
  <c r="L101" i="1"/>
  <c r="M101" i="1"/>
  <c r="E94" i="1"/>
  <c r="F94" i="1"/>
  <c r="G94" i="1"/>
  <c r="H94" i="1"/>
  <c r="I94" i="1"/>
  <c r="J94" i="1"/>
  <c r="K94" i="1"/>
  <c r="L94" i="1"/>
  <c r="M94" i="1"/>
  <c r="E87" i="1"/>
  <c r="F87" i="1"/>
  <c r="G87" i="1"/>
  <c r="H87" i="1"/>
  <c r="I87" i="1"/>
  <c r="J87" i="1"/>
  <c r="K87" i="1"/>
  <c r="L87" i="1"/>
  <c r="M87" i="1"/>
  <c r="E81" i="1"/>
  <c r="F81" i="1"/>
  <c r="G81" i="1"/>
  <c r="H81" i="1"/>
  <c r="I81" i="1"/>
  <c r="J81" i="1"/>
  <c r="K81" i="1"/>
  <c r="L81" i="1"/>
  <c r="M81" i="1"/>
  <c r="E75" i="1"/>
  <c r="F75" i="1"/>
  <c r="G75" i="1"/>
  <c r="H75" i="1"/>
  <c r="I75" i="1"/>
  <c r="J75" i="1"/>
  <c r="K75" i="1"/>
  <c r="L75" i="1"/>
  <c r="M75" i="1"/>
  <c r="E71" i="1"/>
  <c r="F71" i="1"/>
  <c r="G71" i="1"/>
  <c r="H71" i="1"/>
  <c r="I71" i="1"/>
  <c r="J71" i="1"/>
  <c r="K71" i="1"/>
  <c r="L71" i="1"/>
  <c r="M71" i="1"/>
  <c r="E67" i="1"/>
  <c r="F67" i="1"/>
  <c r="G67" i="1"/>
  <c r="H67" i="1"/>
  <c r="I67" i="1"/>
  <c r="J67" i="1"/>
  <c r="K67" i="1"/>
  <c r="L67" i="1"/>
  <c r="M67" i="1"/>
  <c r="E63" i="1"/>
  <c r="F63" i="1"/>
  <c r="G63" i="1"/>
  <c r="H63" i="1"/>
  <c r="I63" i="1"/>
  <c r="J63" i="1"/>
  <c r="K63" i="1"/>
  <c r="L63" i="1"/>
  <c r="M63" i="1"/>
  <c r="E55" i="1"/>
  <c r="F55" i="1"/>
  <c r="G55" i="1"/>
  <c r="H55" i="1"/>
  <c r="I55" i="1"/>
  <c r="J55" i="1"/>
  <c r="K55" i="1"/>
  <c r="L55" i="1"/>
  <c r="M55" i="1"/>
  <c r="E51" i="1"/>
  <c r="F51" i="1"/>
  <c r="G51" i="1"/>
  <c r="H51" i="1"/>
  <c r="I51" i="1"/>
  <c r="J51" i="1"/>
  <c r="K51" i="1"/>
  <c r="L51" i="1"/>
  <c r="M51" i="1"/>
  <c r="E41" i="1"/>
  <c r="F41" i="1"/>
  <c r="G41" i="1"/>
  <c r="H41" i="1"/>
  <c r="I41" i="1"/>
  <c r="J41" i="1"/>
  <c r="K41" i="1"/>
  <c r="L41" i="1"/>
  <c r="M41" i="1"/>
  <c r="E32" i="1"/>
  <c r="F32" i="1"/>
  <c r="G32" i="1"/>
  <c r="H32" i="1"/>
  <c r="I32" i="1"/>
  <c r="J32" i="1"/>
  <c r="K32" i="1"/>
  <c r="L32" i="1"/>
  <c r="M32" i="1"/>
  <c r="E27" i="1"/>
  <c r="F27" i="1"/>
  <c r="G27" i="1"/>
  <c r="H27" i="1"/>
  <c r="I27" i="1"/>
  <c r="J27" i="1"/>
  <c r="K27" i="1"/>
  <c r="L27" i="1"/>
  <c r="M27" i="1"/>
  <c r="E21" i="1"/>
  <c r="F21" i="1"/>
  <c r="G21" i="1"/>
  <c r="H21" i="1"/>
  <c r="I21" i="1"/>
  <c r="J21" i="1"/>
  <c r="K21" i="1"/>
  <c r="L21" i="1"/>
  <c r="M21" i="1"/>
  <c r="E15" i="1"/>
  <c r="F15" i="1"/>
  <c r="G15" i="1"/>
  <c r="H15" i="1"/>
  <c r="I15" i="1"/>
  <c r="J15" i="1"/>
  <c r="K15" i="1"/>
  <c r="L15" i="1"/>
  <c r="M15" i="1"/>
  <c r="E3" i="1"/>
  <c r="F3" i="1"/>
  <c r="G3" i="1"/>
  <c r="H3" i="1"/>
  <c r="I3" i="1"/>
  <c r="J3" i="1"/>
  <c r="K3" i="1"/>
  <c r="L3" i="1"/>
  <c r="M3" i="1"/>
  <c r="D293" i="2"/>
  <c r="I22" i="7"/>
  <c r="I20" i="7"/>
  <c r="H22" i="7"/>
  <c r="D115" i="2"/>
  <c r="D108" i="2"/>
  <c r="D101" i="2"/>
  <c r="D94" i="2"/>
  <c r="D87" i="2"/>
  <c r="D81" i="2"/>
  <c r="D75" i="2"/>
  <c r="D199" i="1"/>
  <c r="H10" i="7" s="1"/>
  <c r="H21" i="7"/>
  <c r="D229" i="1"/>
  <c r="H13" i="7" s="1"/>
  <c r="D322" i="2"/>
  <c r="I21" i="7" s="1"/>
  <c r="D287" i="2"/>
  <c r="I19" i="7" s="1"/>
  <c r="D277" i="2"/>
  <c r="I18" i="7" s="1"/>
  <c r="D263" i="2"/>
  <c r="I17" i="7" s="1"/>
  <c r="D249" i="2"/>
  <c r="I16" i="7" s="1"/>
  <c r="D242" i="2"/>
  <c r="I15" i="7" s="1"/>
  <c r="D231" i="2"/>
  <c r="I14" i="7" s="1"/>
  <c r="D224" i="2"/>
  <c r="I13" i="7" s="1"/>
  <c r="D212" i="2"/>
  <c r="I12" i="7" s="1"/>
  <c r="D200" i="2"/>
  <c r="I11" i="7" s="1"/>
  <c r="D196" i="2"/>
  <c r="I10" i="7" s="1"/>
  <c r="D184" i="2"/>
  <c r="I9" i="7" s="1"/>
  <c r="D177" i="2"/>
  <c r="I8" i="7" s="1"/>
  <c r="D165" i="2"/>
  <c r="I7" i="7" s="1"/>
  <c r="D156" i="2"/>
  <c r="I6" i="7" s="1"/>
  <c r="D145" i="2"/>
  <c r="I5" i="7" s="1"/>
  <c r="D132" i="2"/>
  <c r="I4" i="7" s="1"/>
  <c r="D128" i="2"/>
  <c r="D123" i="2"/>
  <c r="D119" i="2"/>
  <c r="D71" i="2"/>
  <c r="D67" i="2"/>
  <c r="D63" i="2"/>
  <c r="D55" i="2"/>
  <c r="D51" i="2"/>
  <c r="D41" i="2"/>
  <c r="D32" i="2"/>
  <c r="D27" i="2"/>
  <c r="D21" i="2"/>
  <c r="D15" i="2"/>
  <c r="D3" i="2"/>
  <c r="D325" i="1"/>
  <c r="H23" i="7" s="1"/>
  <c r="D297" i="1"/>
  <c r="H20" i="7" s="1"/>
  <c r="D291" i="1"/>
  <c r="H19" i="7" s="1"/>
  <c r="D281" i="1"/>
  <c r="H18" i="7" s="1"/>
  <c r="D267" i="1"/>
  <c r="H17" i="7" s="1"/>
  <c r="D253" i="1"/>
  <c r="H16" i="7" s="1"/>
  <c r="D246" i="1"/>
  <c r="H15" i="7" s="1"/>
  <c r="D236" i="1"/>
  <c r="H14" i="7" s="1"/>
  <c r="D217" i="1"/>
  <c r="H12" i="7" s="1"/>
  <c r="D204" i="1"/>
  <c r="H11" i="7" s="1"/>
  <c r="D187" i="1"/>
  <c r="H9" i="7" s="1"/>
  <c r="D180" i="1"/>
  <c r="H8" i="7" s="1"/>
  <c r="D168" i="1"/>
  <c r="H7" i="7" s="1"/>
  <c r="D159" i="1"/>
  <c r="H6" i="7" s="1"/>
  <c r="D148" i="1"/>
  <c r="H5" i="7" s="1"/>
  <c r="D132" i="1"/>
  <c r="H4" i="7" s="1"/>
  <c r="D128" i="1"/>
  <c r="D123" i="1"/>
  <c r="D119" i="1"/>
  <c r="D115" i="1"/>
  <c r="D108" i="1"/>
  <c r="D101" i="1"/>
  <c r="D94" i="1"/>
  <c r="D87" i="1"/>
  <c r="D81" i="1"/>
  <c r="D75" i="1"/>
  <c r="D71" i="1"/>
  <c r="D67" i="1"/>
  <c r="D63" i="1"/>
  <c r="D55" i="1"/>
  <c r="D51" i="1"/>
  <c r="D41" i="1"/>
  <c r="D32" i="1"/>
  <c r="D27" i="1"/>
  <c r="D21" i="1"/>
  <c r="D15" i="1"/>
  <c r="D3" i="1"/>
  <c r="I2" i="7" l="1"/>
  <c r="H3" i="7"/>
  <c r="H2" i="7"/>
  <c r="I3" i="7"/>
  <c r="I23" i="7"/>
  <c r="I25" i="7" l="1"/>
  <c r="I29" i="7" s="1"/>
  <c r="I33" i="7" s="1"/>
  <c r="H25" i="7"/>
  <c r="H29" i="7" s="1"/>
  <c r="H33" i="7" s="1"/>
</calcChain>
</file>

<file path=xl/comments1.xml><?xml version="1.0" encoding="utf-8"?>
<comments xmlns="http://schemas.openxmlformats.org/spreadsheetml/2006/main">
  <authors>
    <author>nmplombo</author>
  </authors>
  <commentList>
    <comment ref="C9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10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In House Repair</t>
        </r>
      </text>
    </comment>
    <comment ref="C12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In House Repair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46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48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57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59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</commentList>
</comments>
</file>

<file path=xl/comments2.xml><?xml version="1.0" encoding="utf-8"?>
<comments xmlns="http://schemas.openxmlformats.org/spreadsheetml/2006/main">
  <authors>
    <author>nmplombo</author>
  </authors>
  <commentList>
    <comment ref="H31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A System 200K
B System 150K
J System 150K</t>
        </r>
      </text>
    </comment>
    <comment ref="I31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A System 200K
B System 150K
J System 150K</t>
        </r>
      </text>
    </comment>
  </commentList>
</comments>
</file>

<file path=xl/sharedStrings.xml><?xml version="1.0" encoding="utf-8"?>
<sst xmlns="http://schemas.openxmlformats.org/spreadsheetml/2006/main" count="2100" uniqueCount="412">
  <si>
    <t>F1M</t>
  </si>
  <si>
    <t>MANAGEMENT-OVERSEE PERSONNEL&amp;TASKS</t>
  </si>
  <si>
    <t>F23</t>
  </si>
  <si>
    <t>GENERAL-DEVELOP NEW COMPUTER</t>
  </si>
  <si>
    <t>F24</t>
  </si>
  <si>
    <t>SECURITY</t>
  </si>
  <si>
    <t>F34</t>
  </si>
  <si>
    <t>COMPLIANCE-ENVIRONMENTAL</t>
  </si>
  <si>
    <t>F35</t>
  </si>
  <si>
    <t>COMPLIANCE-OTHER</t>
  </si>
  <si>
    <t>F38</t>
  </si>
  <si>
    <t>CONDITION BASED MAINTENANCE</t>
  </si>
  <si>
    <t>F41</t>
  </si>
  <si>
    <t>PURCHASING</t>
  </si>
  <si>
    <t>F43</t>
  </si>
  <si>
    <t>MATERIALS HANDLING</t>
  </si>
  <si>
    <t>F61E</t>
  </si>
  <si>
    <t>ATTENDEE-COMPLIANCE-EXTERNAL</t>
  </si>
  <si>
    <t>F62E</t>
  </si>
  <si>
    <t>ATTENDEE NONTECHNICAL-EXTERNAL</t>
  </si>
  <si>
    <t>F62I</t>
  </si>
  <si>
    <t>ATTENDEE NONTECHNICAL-INTERNAL</t>
  </si>
  <si>
    <t>F63E</t>
  </si>
  <si>
    <t>ATTENDEE-TECHNICAL-EXTERNAL</t>
  </si>
  <si>
    <t>F67</t>
  </si>
  <si>
    <t>ADMIN/SUPPORT (EDC) (TRAINING)</t>
  </si>
  <si>
    <t>F81</t>
  </si>
  <si>
    <t>PLANT CONTROL ROOM</t>
  </si>
  <si>
    <t>F83</t>
  </si>
  <si>
    <t>FUEL HANDLING</t>
  </si>
  <si>
    <t>F84</t>
  </si>
  <si>
    <t>Activity</t>
  </si>
  <si>
    <t>Regional Planning Charges</t>
  </si>
  <si>
    <t>Total "A" System Baseline</t>
  </si>
  <si>
    <t>Total "B" System Baseline</t>
  </si>
  <si>
    <t>Total "C" System Baseline</t>
  </si>
  <si>
    <t>Total "D" System Baseline</t>
  </si>
  <si>
    <t>Total "E" System Baseline</t>
  </si>
  <si>
    <t>Total "F" System Baseline</t>
  </si>
  <si>
    <t>Total "G" System Baseline</t>
  </si>
  <si>
    <t>Total "H" System Baseline</t>
  </si>
  <si>
    <t>Total "J" System Baseline</t>
  </si>
  <si>
    <t>Total "K" System Baseline</t>
  </si>
  <si>
    <t>Total "L" System Baseline</t>
  </si>
  <si>
    <t>Total "M" System Baseline</t>
  </si>
  <si>
    <t>Total "N" System Baseline</t>
  </si>
  <si>
    <t>Total "P" System Baseline</t>
  </si>
  <si>
    <t>Total "R" System Baseline</t>
  </si>
  <si>
    <t>Total "S" System Baseline</t>
  </si>
  <si>
    <t>Total "V" System Baseline</t>
  </si>
  <si>
    <t>Total "W" System Baseline</t>
  </si>
  <si>
    <t>Total "Z" System Baseline</t>
  </si>
  <si>
    <t>Unit</t>
  </si>
  <si>
    <t>Common</t>
  </si>
  <si>
    <t>% Material</t>
  </si>
  <si>
    <t>Description of Project/Job</t>
  </si>
  <si>
    <t>% Contract Labor</t>
  </si>
  <si>
    <t>Months to Spread</t>
  </si>
  <si>
    <t>CT</t>
  </si>
  <si>
    <t>Unit 3</t>
  </si>
  <si>
    <t>Budget Dollars</t>
  </si>
  <si>
    <t>% Rental</t>
  </si>
  <si>
    <t>F22</t>
  </si>
  <si>
    <t>HUMAN RESOURCES</t>
  </si>
  <si>
    <t>F3R</t>
  </si>
  <si>
    <t>Regional Support - SAP</t>
  </si>
  <si>
    <t>Unit 1</t>
  </si>
  <si>
    <t>Unit 2</t>
  </si>
  <si>
    <t>F52</t>
  </si>
  <si>
    <t>FUEL MANAGEMENT</t>
  </si>
  <si>
    <t>F61I</t>
  </si>
  <si>
    <t>F63I</t>
  </si>
  <si>
    <t>Miscellaneous Expenses - EAL</t>
  </si>
  <si>
    <t>Office Supplies - EEX</t>
  </si>
  <si>
    <t>Hotel Travel Costs - EHT</t>
  </si>
  <si>
    <t>Meal Travel Costs - EMN</t>
  </si>
  <si>
    <t>Catered Meals - EMW</t>
  </si>
  <si>
    <t>Rental Car Costs - ERV</t>
  </si>
  <si>
    <t>Allowed Covered Mileage - ETA</t>
  </si>
  <si>
    <t>Non-Covered Mileage Reimbursement - ETV</t>
  </si>
  <si>
    <t>Utility Costs - EUT</t>
  </si>
  <si>
    <t>Evenly</t>
  </si>
  <si>
    <t>Southern Linc Expenses - EAL</t>
  </si>
  <si>
    <t>Computer Service Call Outs - EEX</t>
  </si>
  <si>
    <t>Plant Computer Equipment - MDP</t>
  </si>
  <si>
    <t>Securitas Security Costs</t>
  </si>
  <si>
    <t>Security Vehicle Costs</t>
  </si>
  <si>
    <t>Insight Services CBM (Oil, Calibration, Etc.) - KCS</t>
  </si>
  <si>
    <t>Postage and Mailing Fees - EPS</t>
  </si>
  <si>
    <t>inventory Adjustments - MMN</t>
  </si>
  <si>
    <t>Training Fees - ETC</t>
  </si>
  <si>
    <t xml:space="preserve">Control Room Equipment </t>
  </si>
  <si>
    <t>Taxes and Fees - EFT</t>
  </si>
  <si>
    <t>Non Generational Fuel Oil Consumption - MMN</t>
  </si>
  <si>
    <t>OTHER-OPERATIONS</t>
  </si>
  <si>
    <t>NPDES Sampling - KCS</t>
  </si>
  <si>
    <t>NPDES Sampling - KLN</t>
  </si>
  <si>
    <t>Stormwater Maintenance - KLO</t>
  </si>
  <si>
    <t>Compliance Testing - KLS</t>
  </si>
  <si>
    <t>Fuel Flow Meter Calibrations - MCM</t>
  </si>
  <si>
    <t>Well Flow Meter Calibrations - MDP</t>
  </si>
  <si>
    <t>Quarterly</t>
  </si>
  <si>
    <t>Summer</t>
  </si>
  <si>
    <t>Rescue Training - KCS</t>
  </si>
  <si>
    <t>Wellness Expenses - EAL</t>
  </si>
  <si>
    <t>Safety Expenses - EEX</t>
  </si>
  <si>
    <t>Safety Equipment - MDP</t>
  </si>
  <si>
    <t>Coal Analysis - KCS</t>
  </si>
  <si>
    <t>FBH</t>
  </si>
  <si>
    <t>FDD</t>
  </si>
  <si>
    <t>Natural Gas Solutions Maintenance Contract</t>
  </si>
  <si>
    <t>FDL</t>
  </si>
  <si>
    <t>Thompson TM&amp;R Agreement</t>
  </si>
  <si>
    <t>FEF</t>
  </si>
  <si>
    <t>Hydrogen Tank Rentals</t>
  </si>
  <si>
    <t>Bulk Hydrogen</t>
  </si>
  <si>
    <t>FHC</t>
  </si>
  <si>
    <t>Chlorine</t>
  </si>
  <si>
    <t>Sodium Hypochlorite</t>
  </si>
  <si>
    <t>FLA</t>
  </si>
  <si>
    <t>Helium Gas</t>
  </si>
  <si>
    <t>FNC</t>
  </si>
  <si>
    <t>Monthly Potable Water Sampling</t>
  </si>
  <si>
    <t>FND</t>
  </si>
  <si>
    <t>Mixed Bed Rentals</t>
  </si>
  <si>
    <t>Mixed Bed Purchases</t>
  </si>
  <si>
    <t>FPF</t>
  </si>
  <si>
    <t>Consumables</t>
  </si>
  <si>
    <t>FPE</t>
  </si>
  <si>
    <t>Tools</t>
  </si>
  <si>
    <t>FPD</t>
  </si>
  <si>
    <t>Fleet Services Charges</t>
  </si>
  <si>
    <t>FPC</t>
  </si>
  <si>
    <t>Rolling Stock Maintenance</t>
  </si>
  <si>
    <t>Waste Management Fee</t>
  </si>
  <si>
    <t>FPA</t>
  </si>
  <si>
    <t>FPB</t>
  </si>
  <si>
    <t>Stotler Lawn Care Maintenance</t>
  </si>
  <si>
    <t>% Expenses (Other)</t>
  </si>
  <si>
    <t>May - August</t>
  </si>
  <si>
    <t>FRA</t>
  </si>
  <si>
    <t>Annual International Fire Inspections Cost (Sprinklers, Extinguisher, Alarms)</t>
  </si>
  <si>
    <t>FRC</t>
  </si>
  <si>
    <t>Annual Total Safety Inspections Cost (SCBA, Air Tanks)</t>
  </si>
  <si>
    <t>FSA</t>
  </si>
  <si>
    <t>Compressor Annual Maintenance Service Charge</t>
  </si>
  <si>
    <t>FVY</t>
  </si>
  <si>
    <t>LTSA Agreement - KLS</t>
  </si>
  <si>
    <t>Emerson Sure Service Agreement</t>
  </si>
  <si>
    <t>FZB</t>
  </si>
  <si>
    <t>February</t>
  </si>
  <si>
    <t>Computer System Upgrades</t>
  </si>
  <si>
    <t>FCA</t>
  </si>
  <si>
    <t>Ignitor Oil Pumps and Piping</t>
  </si>
  <si>
    <t>FCB</t>
  </si>
  <si>
    <t>Ignitor Oil Gun Parts</t>
  </si>
  <si>
    <t>Coal Piping Elbows, Wear Plates, Norbac Repair Kits</t>
  </si>
  <si>
    <t>FCD</t>
  </si>
  <si>
    <t>FCE</t>
  </si>
  <si>
    <t>Feeder Parts, Belts, Weight Rolls, Cleanout Chains, Bearing and Motors</t>
  </si>
  <si>
    <t>Natural Gas Suplly Valves, Controls, Filters, Corrosion Control</t>
  </si>
  <si>
    <t>Parts for D10, 844 Dosiers and Extended Boom Tractor</t>
  </si>
  <si>
    <t>FDB</t>
  </si>
  <si>
    <t>FDC</t>
  </si>
  <si>
    <t>FDF</t>
  </si>
  <si>
    <t>FDH</t>
  </si>
  <si>
    <t>FDJ</t>
  </si>
  <si>
    <t>C.T. Fuel Oil Supply Piping, Fuel Forwarding Pumps, Valves</t>
  </si>
  <si>
    <t>E-Crane, Motors, Hoses, Cylinders, Oil, Oil Coolers, Filters, Breakers</t>
  </si>
  <si>
    <t>Conveyor Belts, Motors, Gear Boxes, Chutes, Belt Magnets, Breakers</t>
  </si>
  <si>
    <t>Coal Belt Scales, Motors, Coal Samplers, Breakers</t>
  </si>
  <si>
    <t>Barge Equipment</t>
  </si>
  <si>
    <t>Alstom Fees for Shared Inventory with Plant Kraft and Mitchell</t>
  </si>
  <si>
    <t>FAA</t>
  </si>
  <si>
    <t>FAC</t>
  </si>
  <si>
    <t>Cold Fly Ash Valves - Segregating Valves</t>
  </si>
  <si>
    <t>FAF</t>
  </si>
  <si>
    <t>Cold Precip Contol Cards/Fan Belts</t>
  </si>
  <si>
    <t>Hot Precip Control Cards/Fan Belts</t>
  </si>
  <si>
    <t>FAB</t>
  </si>
  <si>
    <t>Economizer Hopper Ash Valves</t>
  </si>
  <si>
    <t>FAD</t>
  </si>
  <si>
    <t>Clinker Grinder Rebuild</t>
  </si>
  <si>
    <t xml:space="preserve">Ash Pond Maintenance </t>
  </si>
  <si>
    <t>Ash Removal from Ash Pond</t>
  </si>
  <si>
    <t>Hot and Cold Fly Ash System pipe and fittings.</t>
  </si>
  <si>
    <t>FJH</t>
  </si>
  <si>
    <t>FJC</t>
  </si>
  <si>
    <t>FJA</t>
  </si>
  <si>
    <t>Instruments and Controls (Bearings, Control Cards, etc.)</t>
  </si>
  <si>
    <t xml:space="preserve">Valve Maintenance ( Safety Valves) </t>
  </si>
  <si>
    <t xml:space="preserve">Parts for PMs on Soot blower and Piping </t>
  </si>
  <si>
    <t xml:space="preserve">Parts for PMs on Boiler Waterwall Valves &amp; Drains </t>
  </si>
  <si>
    <t xml:space="preserve">Parts for PMs on Wall Blowers (lances, bearings, and packing.) </t>
  </si>
  <si>
    <t>Valve and Piping Replacement on Wall Blowers</t>
  </si>
  <si>
    <t>January - June</t>
  </si>
  <si>
    <t>June</t>
  </si>
  <si>
    <t>CEMS Maintenance Contract</t>
  </si>
  <si>
    <t>FBB</t>
  </si>
  <si>
    <t>Vacuuming Ductwork</t>
  </si>
  <si>
    <t>April - May (FUM)</t>
  </si>
  <si>
    <t>Ductwork Repairs</t>
  </si>
  <si>
    <t>FBA</t>
  </si>
  <si>
    <t>ID Fan Inspection (NDE)</t>
  </si>
  <si>
    <t>FBC</t>
  </si>
  <si>
    <t>April - May</t>
  </si>
  <si>
    <t>ID fan speed changer</t>
  </si>
  <si>
    <t>Wind Storm Lagging Repairs</t>
  </si>
  <si>
    <t>July - November</t>
  </si>
  <si>
    <t>FBY</t>
  </si>
  <si>
    <t>Documentum Migration</t>
  </si>
  <si>
    <t>Replace FD fan inlet vane parts</t>
  </si>
  <si>
    <t>ID fan Inlet and outlet damper bearings</t>
  </si>
  <si>
    <t>Install shaft seals on 2A &amp; 2B ID fan</t>
  </si>
  <si>
    <t>Install shaft seals on 1B ID fan</t>
  </si>
  <si>
    <t>ID Damper Maintenance, Send out Beck Drives</t>
  </si>
  <si>
    <t>Annual Air Heater Instrumentation (Thermocouples, Sensing Lines, Sootblower Limits)</t>
  </si>
  <si>
    <t>Sofo Cofa Damper Repairs , Send out Beck Drives</t>
  </si>
  <si>
    <t>Stack Clean out (Requires Common Outage)</t>
  </si>
  <si>
    <t>Year</t>
  </si>
  <si>
    <t>Contingent Maintenance</t>
  </si>
  <si>
    <t>Dessicant Changeout</t>
  </si>
  <si>
    <t>April</t>
  </si>
  <si>
    <t>Double Block and Bleed Valve to DCS</t>
  </si>
  <si>
    <t>Diesel Fire Control Panels</t>
  </si>
  <si>
    <t>March</t>
  </si>
  <si>
    <t xml:space="preserve">FRA </t>
  </si>
  <si>
    <t>May</t>
  </si>
  <si>
    <t>Repair Diesel Fire Pumps</t>
  </si>
  <si>
    <t>Feb</t>
  </si>
  <si>
    <t>Paint and/or Replace Unit 3 Fire Piping Under Steamer</t>
  </si>
  <si>
    <t>Repair Piping on CO2 Tanks</t>
  </si>
  <si>
    <t>March - April</t>
  </si>
  <si>
    <t>Rebuild Jockey Pump</t>
  </si>
  <si>
    <t>Upgrade Admin. Fire Alarm System</t>
  </si>
  <si>
    <t>Blast and Paint Fire Hydrants</t>
  </si>
  <si>
    <t>Contigent Maintenance</t>
  </si>
  <si>
    <t>Bottom ash pit refractory FUM</t>
  </si>
  <si>
    <t>Bottom ash pit floor FUM</t>
  </si>
  <si>
    <t>Clinker grinder repair</t>
  </si>
  <si>
    <t>Hot and cold precipitator repairs FUM</t>
  </si>
  <si>
    <t>Management Activities</t>
  </si>
  <si>
    <t>Training Activities</t>
  </si>
  <si>
    <t>A System</t>
  </si>
  <si>
    <t>B System</t>
  </si>
  <si>
    <t>C System</t>
  </si>
  <si>
    <t>D System</t>
  </si>
  <si>
    <t>E System</t>
  </si>
  <si>
    <t>F System</t>
  </si>
  <si>
    <t>G System</t>
  </si>
  <si>
    <t>H System</t>
  </si>
  <si>
    <t>J System</t>
  </si>
  <si>
    <t>K System</t>
  </si>
  <si>
    <t>L System</t>
  </si>
  <si>
    <t>M System</t>
  </si>
  <si>
    <t>N System</t>
  </si>
  <si>
    <t>P System</t>
  </si>
  <si>
    <t>R System</t>
  </si>
  <si>
    <t>S System</t>
  </si>
  <si>
    <t>V System</t>
  </si>
  <si>
    <t>W System</t>
  </si>
  <si>
    <t>Y System</t>
  </si>
  <si>
    <t>Z System</t>
  </si>
  <si>
    <t>FMA</t>
  </si>
  <si>
    <t>Spraywater Actuator Repairs, Oil Clean-Up on Motors, and Hydraulic Couplings</t>
  </si>
  <si>
    <t>Small Bore Piping Repairs due to Corrosion</t>
  </si>
  <si>
    <t>PAG Requirements (Scaffolding and Insulation)</t>
  </si>
  <si>
    <t>Soot Blowing Piping</t>
  </si>
  <si>
    <t>Piping/Waterwall Valves/Safety Valves (inspect safety valves)</t>
  </si>
  <si>
    <t>FJD</t>
  </si>
  <si>
    <t>Boiler Tubing/Superheat Tubes/Reheat Tubes</t>
  </si>
  <si>
    <t>FJE</t>
  </si>
  <si>
    <t>Structure/Insulation/Furnace Supports</t>
  </si>
  <si>
    <t>Headers/Drum</t>
  </si>
  <si>
    <t>Piping/Waterwall Valves (Inspect safety valves)</t>
  </si>
  <si>
    <t>Piping/Waterwall Valves/ Safety Valves</t>
  </si>
  <si>
    <t>Piping/Waterwall Valves/Safety Valves</t>
  </si>
  <si>
    <t>Building and Structure Repairs</t>
  </si>
  <si>
    <t>Air Conditioner Service Calls</t>
  </si>
  <si>
    <t>Roads and Grounds Maintenance</t>
  </si>
  <si>
    <t>FGE</t>
  </si>
  <si>
    <t>Kossen Emergency Generator Service Call</t>
  </si>
  <si>
    <t>Fuel for Emergency Generator</t>
  </si>
  <si>
    <t>July</t>
  </si>
  <si>
    <t>Limit Amps (GE Service)</t>
  </si>
  <si>
    <t>March and August</t>
  </si>
  <si>
    <t>Oil Analysis on Transformers</t>
  </si>
  <si>
    <t>FKF</t>
  </si>
  <si>
    <t>Battery and Battery Charger Maintenance</t>
  </si>
  <si>
    <t>FKD</t>
  </si>
  <si>
    <t>FKE</t>
  </si>
  <si>
    <t>June,July</t>
  </si>
  <si>
    <t>FNA</t>
  </si>
  <si>
    <t>Maintenance of Water Treatment Pretreatment Subsystem</t>
  </si>
  <si>
    <t>FNB</t>
  </si>
  <si>
    <t>Maintenance of Water Filter Plant</t>
  </si>
  <si>
    <t>Water Treatment Equipment</t>
  </si>
  <si>
    <t>FNE</t>
  </si>
  <si>
    <t>Maintenance of Demineralizer</t>
  </si>
  <si>
    <t>FNF</t>
  </si>
  <si>
    <t>Inspect Monscour Filters</t>
  </si>
  <si>
    <t>Maintenance of Potable Water Filter Plant</t>
  </si>
  <si>
    <t>Purchase and Install Prefilters and Polymer for RO Systems</t>
  </si>
  <si>
    <t>FWB</t>
  </si>
  <si>
    <t>Heat Trace Maintenance</t>
  </si>
  <si>
    <t>Fluor and Sunbelt Admin</t>
  </si>
  <si>
    <t>FWC</t>
  </si>
  <si>
    <t>Chemicals - Lab Materials</t>
  </si>
  <si>
    <t>FWD</t>
  </si>
  <si>
    <t>FWE</t>
  </si>
  <si>
    <t>Boiler Water Circulation Pump - Economizer Pumps, Motors &amp; Valves</t>
  </si>
  <si>
    <t>FWG</t>
  </si>
  <si>
    <t>Headers/Links/Drums/Vessels</t>
  </si>
  <si>
    <t>FWH</t>
  </si>
  <si>
    <t>Duct Burner</t>
  </si>
  <si>
    <t>Mill Parts, Roll Rebuild, Weld Overlay, Exhausters, Windbox and Classifier Blades</t>
  </si>
  <si>
    <t>Transmitters and Pressure switches</t>
  </si>
  <si>
    <t>FVA</t>
  </si>
  <si>
    <t>Gas Filters</t>
  </si>
  <si>
    <t>FVK</t>
  </si>
  <si>
    <t>Control Cards</t>
  </si>
  <si>
    <t>Structural Painting</t>
  </si>
  <si>
    <t>Valve Repairs and Replacements</t>
  </si>
  <si>
    <t>CT Maintenance</t>
  </si>
  <si>
    <t>FEA</t>
  </si>
  <si>
    <t>Generator Brushes</t>
  </si>
  <si>
    <t>FFB</t>
  </si>
  <si>
    <t>FFY</t>
  </si>
  <si>
    <t>FFF</t>
  </si>
  <si>
    <t>FFA</t>
  </si>
  <si>
    <t>Regional System Owner Charges</t>
  </si>
  <si>
    <t>Turbine Oil</t>
  </si>
  <si>
    <t>Unplanned GE Work</t>
  </si>
  <si>
    <t xml:space="preserve">Thermo Couples </t>
  </si>
  <si>
    <t>Transmitters and Pressure Switches</t>
  </si>
  <si>
    <t>Filter Change Outs</t>
  </si>
  <si>
    <t>FHB</t>
  </si>
  <si>
    <t>FHD</t>
  </si>
  <si>
    <t>FHE</t>
  </si>
  <si>
    <t>FHG</t>
  </si>
  <si>
    <t>FHK</t>
  </si>
  <si>
    <t>Makeup Line Leaks</t>
  </si>
  <si>
    <t>Discharge Canal Seawall Repairs</t>
  </si>
  <si>
    <t>1B Circulator Pump/Motor Rebuild</t>
  </si>
  <si>
    <t>CLCW Piping Cleaning/Painting</t>
  </si>
  <si>
    <t>Cooling Tower Fan Inspections and Shaft/Hub Repairs</t>
  </si>
  <si>
    <t>Cooling Tower Lagging and Unistrut Replacement</t>
  </si>
  <si>
    <t>Wash Water Piping Repairs</t>
  </si>
  <si>
    <t>FLC</t>
  </si>
  <si>
    <t>FLF</t>
  </si>
  <si>
    <t>FLJ</t>
  </si>
  <si>
    <t>Condeser Door Replacements</t>
  </si>
  <si>
    <t>Condenser Misc Expenses (PMs, Leak Detection)</t>
  </si>
  <si>
    <t>LP Heater Expenses</t>
  </si>
  <si>
    <t>Deaerator Expenses</t>
  </si>
  <si>
    <t>Valves / Actuator Replacement External Piping</t>
  </si>
  <si>
    <t>Wash Screen Repairs</t>
  </si>
  <si>
    <t>CLCW Piping Inspections</t>
  </si>
  <si>
    <t>Cooling Tower Parts and Repairs</t>
  </si>
  <si>
    <t>Makeup Pump Mechanical Seals</t>
  </si>
  <si>
    <t>PAG Deaerator expesnse</t>
  </si>
  <si>
    <t>Condenser Cleaning (Plugs)</t>
  </si>
  <si>
    <t>Condenser Misc expenses (PMs, Leak Detection)</t>
  </si>
  <si>
    <t>Condenser Inlet/Outlet Valve Repairs</t>
  </si>
  <si>
    <t>Oil Changes for Motors and Pumps</t>
  </si>
  <si>
    <t>Fly Ash Pump B</t>
  </si>
  <si>
    <t>FZY</t>
  </si>
  <si>
    <t>NERC CIP</t>
  </si>
  <si>
    <t>System (Baseline ONLY)</t>
  </si>
  <si>
    <t>Total "Y" System Baseline</t>
  </si>
  <si>
    <t>Total Request This Year</t>
  </si>
  <si>
    <t>Total Request Last Year</t>
  </si>
  <si>
    <t>Difference</t>
  </si>
  <si>
    <t>2013 Budget Request</t>
  </si>
  <si>
    <t>2014 Budget Request</t>
  </si>
  <si>
    <t>2012 YTD 
Thru June</t>
  </si>
  <si>
    <t>Blade Health Monitoring Maintenance</t>
  </si>
  <si>
    <t>FUM Money</t>
  </si>
  <si>
    <t>Maintenance of WasteWater Treatment System</t>
  </si>
  <si>
    <t>Tier 1 - High</t>
  </si>
  <si>
    <t>Tier 1 - Medium</t>
  </si>
  <si>
    <t>Tier 1 - Low</t>
  </si>
  <si>
    <t>Tier 2 - High</t>
  </si>
  <si>
    <t>Tier 2 - Medium</t>
  </si>
  <si>
    <t>Tier 2 - Low</t>
  </si>
  <si>
    <t>Tier 3 - High</t>
  </si>
  <si>
    <t>Tier 3 - Medium</t>
  </si>
  <si>
    <t>Tier 3 - Low</t>
  </si>
  <si>
    <t>Boiler Valves &amp; Piping - Valves,Transmitters,Insulation</t>
  </si>
  <si>
    <t>Re Skin LCI, A &amp; B PEECC</t>
  </si>
  <si>
    <t>Paint HRSG A</t>
  </si>
  <si>
    <t>Paint BOP General Structure***</t>
  </si>
  <si>
    <t>Paint HRSG A***</t>
  </si>
  <si>
    <t>Paint HRSG B**</t>
  </si>
  <si>
    <t>Paint BOP General Structure</t>
  </si>
  <si>
    <t>Paint Raw, Filter, and Condensate Tanks***</t>
  </si>
  <si>
    <t>FGA</t>
  </si>
  <si>
    <t>Station Service Tranformer Cabinet Repairs</t>
  </si>
  <si>
    <t>Soft Starts and Grounding Repairs</t>
  </si>
  <si>
    <t>Uni Strut and Misc Instrument and Electrical Cabinet Replacements*</t>
  </si>
  <si>
    <t>Uni Strut and Misc Instrument and Electrical Cabinet Replacements**</t>
  </si>
  <si>
    <t>Circulator Pump Refurbishment</t>
  </si>
  <si>
    <t>Well Flow Meter Replacements</t>
  </si>
  <si>
    <t>Difference w/FUM</t>
  </si>
  <si>
    <t>Air line corossion repairs &amp; painting</t>
  </si>
  <si>
    <t>Corrosion Repairs and painting</t>
  </si>
  <si>
    <t>Paint ST Area Structure - Beams</t>
  </si>
  <si>
    <t>Enclosure, Misc Painting, and Corossion Repairs</t>
  </si>
  <si>
    <t>Uni t 3</t>
  </si>
  <si>
    <t>CLCW Piping Corossion Repairs and Painting</t>
  </si>
  <si>
    <t>Corrosion Repairs and Painting</t>
  </si>
  <si>
    <t>Airline Corossion Repairs and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</si>
</sst>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rgb="FFFF0000"/>
      <name val="Arial"/>
      <family val="2"/>
    </font>
    <font>
      <sz val="10"/>
      <name val="MS Sans 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18" fillId="0" borderId="0"/>
    <xf numFmtId="0" fontId="18" fillId="0" borderId="0"/>
    <xf numFmtId="0" fontId="21" fillId="0" borderId="0"/>
  </cellStyleXfs>
  <cellXfs count="116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9" fontId="16" fillId="0" borderId="0" xfId="43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5" fontId="16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43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16" fillId="0" borderId="0" xfId="0" applyFont="1" applyFill="1"/>
    <xf numFmtId="0" fontId="0" fillId="0" borderId="0" xfId="0" applyFill="1"/>
    <xf numFmtId="9" fontId="16" fillId="0" borderId="0" xfId="43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9" fontId="0" fillId="0" borderId="0" xfId="43" applyNumberFormat="1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9" fontId="16" fillId="0" borderId="0" xfId="43" applyNumberFormat="1" applyFont="1" applyFill="1" applyAlignment="1">
      <alignment horizontal="center"/>
    </xf>
    <xf numFmtId="9" fontId="0" fillId="0" borderId="0" xfId="43" applyNumberFormat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165" fontId="16" fillId="0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 wrapText="1"/>
    </xf>
    <xf numFmtId="165" fontId="16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9" fontId="1" fillId="0" borderId="0" xfId="43" applyNumberFormat="1" applyFont="1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43" applyNumberFormat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left"/>
    </xf>
    <xf numFmtId="9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165" fontId="21" fillId="0" borderId="0" xfId="90" applyNumberFormat="1" applyFont="1" applyFill="1" applyBorder="1" applyAlignment="1">
      <alignment horizontal="center"/>
    </xf>
    <xf numFmtId="0" fontId="1" fillId="0" borderId="0" xfId="47" applyFill="1" applyBorder="1" applyAlignment="1">
      <alignment horizontal="center"/>
    </xf>
    <xf numFmtId="0" fontId="1" fillId="0" borderId="0" xfId="47" applyFill="1" applyBorder="1" applyAlignment="1">
      <alignment horizontal="left"/>
    </xf>
    <xf numFmtId="165" fontId="1" fillId="0" borderId="0" xfId="47" applyNumberFormat="1" applyFill="1" applyBorder="1" applyAlignment="1">
      <alignment horizontal="center"/>
    </xf>
    <xf numFmtId="165" fontId="1" fillId="0" borderId="0" xfId="47" applyNumberFormat="1" applyFont="1" applyFill="1" applyBorder="1" applyAlignment="1">
      <alignment horizontal="center"/>
    </xf>
    <xf numFmtId="0" fontId="0" fillId="0" borderId="0" xfId="47" applyFont="1" applyFill="1" applyBorder="1" applyAlignment="1">
      <alignment horizontal="left"/>
    </xf>
  </cellXfs>
  <cellStyles count="95">
    <cellStyle name="20% - Accent1" xfId="20" builtinId="30" customBuiltin="1"/>
    <cellStyle name="20% - Accent1 2" xfId="67"/>
    <cellStyle name="20% - Accent2" xfId="24" builtinId="34" customBuiltin="1"/>
    <cellStyle name="20% - Accent2 2" xfId="71"/>
    <cellStyle name="20% - Accent3" xfId="28" builtinId="38" customBuiltin="1"/>
    <cellStyle name="20% - Accent3 2" xfId="75"/>
    <cellStyle name="20% - Accent4" xfId="32" builtinId="42" customBuiltin="1"/>
    <cellStyle name="20% - Accent4 2" xfId="79"/>
    <cellStyle name="20% - Accent5" xfId="36" builtinId="46" customBuiltin="1"/>
    <cellStyle name="20% - Accent5 2" xfId="83"/>
    <cellStyle name="20% - Accent6" xfId="40" builtinId="50" customBuiltin="1"/>
    <cellStyle name="20% - Accent6 2" xfId="87"/>
    <cellStyle name="40% - Accent1" xfId="21" builtinId="31" customBuiltin="1"/>
    <cellStyle name="40% - Accent1 2" xfId="68"/>
    <cellStyle name="40% - Accent2" xfId="25" builtinId="35" customBuiltin="1"/>
    <cellStyle name="40% - Accent2 2" xfId="72"/>
    <cellStyle name="40% - Accent3" xfId="29" builtinId="39" customBuiltin="1"/>
    <cellStyle name="40% - Accent3 2" xfId="76"/>
    <cellStyle name="40% - Accent4" xfId="33" builtinId="43" customBuiltin="1"/>
    <cellStyle name="40% - Accent4 2" xfId="80"/>
    <cellStyle name="40% - Accent5" xfId="37" builtinId="47" customBuiltin="1"/>
    <cellStyle name="40% - Accent5 2" xfId="84"/>
    <cellStyle name="40% - Accent6" xfId="41" builtinId="51" customBuiltin="1"/>
    <cellStyle name="40% - Accent6 2" xfId="88"/>
    <cellStyle name="60% - Accent1" xfId="22" builtinId="32" customBuiltin="1"/>
    <cellStyle name="60% - Accent1 2" xfId="69"/>
    <cellStyle name="60% - Accent2" xfId="26" builtinId="36" customBuiltin="1"/>
    <cellStyle name="60% - Accent2 2" xfId="73"/>
    <cellStyle name="60% - Accent3" xfId="30" builtinId="40" customBuiltin="1"/>
    <cellStyle name="60% - Accent3 2" xfId="77"/>
    <cellStyle name="60% - Accent4" xfId="34" builtinId="44" customBuiltin="1"/>
    <cellStyle name="60% - Accent4 2" xfId="81"/>
    <cellStyle name="60% - Accent5" xfId="38" builtinId="48" customBuiltin="1"/>
    <cellStyle name="60% - Accent5 2" xfId="85"/>
    <cellStyle name="60% - Accent6" xfId="42" builtinId="52" customBuiltin="1"/>
    <cellStyle name="60% - Accent6 2" xfId="89"/>
    <cellStyle name="Accent1" xfId="19" builtinId="29" customBuiltin="1"/>
    <cellStyle name="Accent1 2" xfId="66"/>
    <cellStyle name="Accent2" xfId="23" builtinId="33" customBuiltin="1"/>
    <cellStyle name="Accent2 2" xfId="70"/>
    <cellStyle name="Accent3" xfId="27" builtinId="37" customBuiltin="1"/>
    <cellStyle name="Accent3 2" xfId="74"/>
    <cellStyle name="Accent4" xfId="31" builtinId="41" customBuiltin="1"/>
    <cellStyle name="Accent4 2" xfId="78"/>
    <cellStyle name="Accent5" xfId="35" builtinId="45" customBuiltin="1"/>
    <cellStyle name="Accent5 2" xfId="82"/>
    <cellStyle name="Accent6" xfId="39" builtinId="49" customBuiltin="1"/>
    <cellStyle name="Accent6 2" xfId="86"/>
    <cellStyle name="Bad" xfId="8" builtinId="27" customBuiltin="1"/>
    <cellStyle name="Bad 2" xfId="55"/>
    <cellStyle name="Calculation" xfId="12" builtinId="22" customBuiltin="1"/>
    <cellStyle name="Calculation 2" xfId="59"/>
    <cellStyle name="Check Cell" xfId="14" builtinId="23" customBuiltin="1"/>
    <cellStyle name="Check Cell 2" xfId="61"/>
    <cellStyle name="Comma" xfId="1" builtinId="3"/>
    <cellStyle name="Comma 2" xfId="48"/>
    <cellStyle name="Currency" xfId="90" builtinId="4"/>
    <cellStyle name="Explanatory Text" xfId="17" builtinId="53" customBuiltin="1"/>
    <cellStyle name="Explanatory Text 2" xfId="64"/>
    <cellStyle name="Good" xfId="7" builtinId="26" customBuiltin="1"/>
    <cellStyle name="Good 2" xfId="54"/>
    <cellStyle name="Heading 1" xfId="3" builtinId="16" customBuiltin="1"/>
    <cellStyle name="Heading 1 2" xfId="50"/>
    <cellStyle name="Heading 2" xfId="4" builtinId="17" customBuiltin="1"/>
    <cellStyle name="Heading 2 2" xfId="51"/>
    <cellStyle name="Heading 3" xfId="5" builtinId="18" customBuiltin="1"/>
    <cellStyle name="Heading 3 2" xfId="52"/>
    <cellStyle name="Heading 4" xfId="6" builtinId="19" customBuiltin="1"/>
    <cellStyle name="Heading 4 2" xfId="53"/>
    <cellStyle name="Input" xfId="10" builtinId="20" customBuiltin="1"/>
    <cellStyle name="Input 2" xfId="57"/>
    <cellStyle name="Linked Cell" xfId="13" builtinId="24" customBuiltin="1"/>
    <cellStyle name="Linked Cell 2" xfId="60"/>
    <cellStyle name="Neutral" xfId="9" builtinId="28" customBuiltin="1"/>
    <cellStyle name="Neutral 2" xfId="56"/>
    <cellStyle name="Normal" xfId="0" builtinId="0"/>
    <cellStyle name="Normal 2" xfId="44"/>
    <cellStyle name="Normal 2 2" xfId="47"/>
    <cellStyle name="Normal 2 3" xfId="45"/>
    <cellStyle name="Normal 2 3 2" xfId="93"/>
    <cellStyle name="Normal 2 3 3" xfId="92"/>
    <cellStyle name="Normal 2 4" xfId="91"/>
    <cellStyle name="Normal 3" xfId="46"/>
    <cellStyle name="Normal 3 2" xfId="94"/>
    <cellStyle name="Note" xfId="16" builtinId="10" customBuiltin="1"/>
    <cellStyle name="Note 2" xfId="63"/>
    <cellStyle name="Output" xfId="11" builtinId="21" customBuiltin="1"/>
    <cellStyle name="Output 2" xfId="58"/>
    <cellStyle name="Percent" xfId="43" builtinId="5"/>
    <cellStyle name="Percent 2" xfId="49"/>
    <cellStyle name="Title" xfId="2" builtinId="15" customBuiltin="1"/>
    <cellStyle name="Total" xfId="18" builtinId="25" customBuiltin="1"/>
    <cellStyle name="Total 2" xfId="65"/>
    <cellStyle name="Warning Text" xfId="15" builtinId="11" customBuiltin="1"/>
    <cellStyle name="Warning Text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zoomScale="75" zoomScaleNormal="75" workbookViewId="0">
      <pane ySplit="1" topLeftCell="A251" activePane="bottomLeft" state="frozen"/>
      <selection pane="bottomLeft"/>
    </sheetView>
  </sheetViews>
  <sheetFormatPr defaultRowHeight="12.75" x14ac:dyDescent="0.2"/>
  <cols>
    <col min="1" max="1" width="11" style="99" bestFit="1" customWidth="1"/>
    <col min="2" max="2" width="7.7109375" style="99" bestFit="1" customWidth="1"/>
    <col min="3" max="3" width="81.28515625" style="75" bestFit="1" customWidth="1"/>
    <col min="4" max="4" width="20.28515625" style="98" bestFit="1" customWidth="1"/>
    <col min="5" max="13" width="20.28515625" style="103" customWidth="1"/>
    <col min="14" max="14" width="19.28515625" style="100" customWidth="1"/>
    <col min="15" max="15" width="16" style="100" customWidth="1"/>
    <col min="16" max="16" width="19.28515625" style="100" customWidth="1"/>
    <col min="17" max="17" width="16.28515625" style="100" customWidth="1"/>
    <col min="18" max="18" width="23.85546875" style="99" customWidth="1"/>
    <col min="19" max="16384" width="9.140625" style="95"/>
  </cols>
  <sheetData>
    <row r="1" spans="1:19" s="46" customFormat="1" x14ac:dyDescent="0.2">
      <c r="A1" s="77" t="s">
        <v>52</v>
      </c>
      <c r="B1" s="104" t="s">
        <v>31</v>
      </c>
      <c r="C1" s="88" t="s">
        <v>55</v>
      </c>
      <c r="D1" s="89" t="s">
        <v>60</v>
      </c>
      <c r="E1" s="89" t="s">
        <v>379</v>
      </c>
      <c r="F1" s="89" t="s">
        <v>380</v>
      </c>
      <c r="G1" s="89" t="s">
        <v>381</v>
      </c>
      <c r="H1" s="89" t="s">
        <v>382</v>
      </c>
      <c r="I1" s="89" t="s">
        <v>383</v>
      </c>
      <c r="J1" s="89" t="s">
        <v>384</v>
      </c>
      <c r="K1" s="89" t="s">
        <v>385</v>
      </c>
      <c r="L1" s="89" t="s">
        <v>386</v>
      </c>
      <c r="M1" s="89" t="s">
        <v>387</v>
      </c>
      <c r="N1" s="82" t="s">
        <v>56</v>
      </c>
      <c r="O1" s="82" t="s">
        <v>54</v>
      </c>
      <c r="P1" s="82" t="s">
        <v>138</v>
      </c>
      <c r="Q1" s="82" t="s">
        <v>61</v>
      </c>
      <c r="R1" s="77" t="s">
        <v>57</v>
      </c>
    </row>
    <row r="2" spans="1:19" s="46" customFormat="1" x14ac:dyDescent="0.2">
      <c r="A2" s="77"/>
      <c r="B2" s="104"/>
      <c r="C2" s="88"/>
      <c r="D2" s="89"/>
      <c r="E2" s="103"/>
      <c r="F2" s="103"/>
      <c r="G2" s="103"/>
      <c r="H2" s="103"/>
      <c r="I2" s="103"/>
      <c r="J2" s="103"/>
      <c r="K2" s="103"/>
      <c r="L2" s="103"/>
      <c r="M2" s="103"/>
      <c r="N2" s="82"/>
      <c r="O2" s="82"/>
      <c r="P2" s="82"/>
      <c r="Q2" s="82"/>
      <c r="R2" s="77"/>
    </row>
    <row r="3" spans="1:19" s="46" customFormat="1" x14ac:dyDescent="0.2">
      <c r="A3" s="77"/>
      <c r="B3" s="104" t="s">
        <v>0</v>
      </c>
      <c r="C3" s="88" t="s">
        <v>1</v>
      </c>
      <c r="D3" s="89">
        <f>SUM(D4:D12)</f>
        <v>118500</v>
      </c>
      <c r="E3" s="103">
        <f t="shared" ref="E3:M3" si="0">SUM(E4:E12)</f>
        <v>83500</v>
      </c>
      <c r="F3" s="103">
        <f t="shared" si="0"/>
        <v>0</v>
      </c>
      <c r="G3" s="103">
        <f t="shared" si="0"/>
        <v>0</v>
      </c>
      <c r="H3" s="103">
        <f t="shared" si="0"/>
        <v>0</v>
      </c>
      <c r="I3" s="103">
        <f t="shared" si="0"/>
        <v>0</v>
      </c>
      <c r="J3" s="103">
        <f t="shared" si="0"/>
        <v>0</v>
      </c>
      <c r="K3" s="103">
        <f t="shared" si="0"/>
        <v>35000</v>
      </c>
      <c r="L3" s="103">
        <f t="shared" si="0"/>
        <v>0</v>
      </c>
      <c r="M3" s="103">
        <f t="shared" si="0"/>
        <v>0</v>
      </c>
      <c r="N3" s="82"/>
      <c r="O3" s="82"/>
      <c r="P3" s="94">
        <v>1</v>
      </c>
      <c r="Q3" s="82"/>
      <c r="R3" s="80" t="s">
        <v>81</v>
      </c>
    </row>
    <row r="4" spans="1:19" x14ac:dyDescent="0.2">
      <c r="A4" s="96" t="s">
        <v>53</v>
      </c>
      <c r="B4" s="96" t="s">
        <v>0</v>
      </c>
      <c r="C4" s="105" t="s">
        <v>72</v>
      </c>
      <c r="D4" s="98">
        <v>25000</v>
      </c>
      <c r="E4" s="98">
        <v>25000</v>
      </c>
      <c r="N4" s="106"/>
      <c r="O4" s="106"/>
      <c r="P4" s="94">
        <v>1</v>
      </c>
      <c r="Q4" s="106"/>
      <c r="R4" s="80" t="s">
        <v>81</v>
      </c>
      <c r="S4" s="107"/>
    </row>
    <row r="5" spans="1:19" x14ac:dyDescent="0.2">
      <c r="A5" s="96" t="s">
        <v>53</v>
      </c>
      <c r="B5" s="96" t="s">
        <v>0</v>
      </c>
      <c r="C5" s="105" t="s">
        <v>73</v>
      </c>
      <c r="D5" s="98">
        <v>8000</v>
      </c>
      <c r="E5" s="98">
        <v>8000</v>
      </c>
      <c r="N5" s="106"/>
      <c r="O5" s="106"/>
      <c r="P5" s="94">
        <v>1</v>
      </c>
      <c r="Q5" s="106"/>
      <c r="R5" s="80" t="s">
        <v>81</v>
      </c>
      <c r="S5" s="107"/>
    </row>
    <row r="6" spans="1:19" x14ac:dyDescent="0.2">
      <c r="A6" s="96" t="s">
        <v>53</v>
      </c>
      <c r="B6" s="96" t="s">
        <v>0</v>
      </c>
      <c r="C6" s="105" t="s">
        <v>74</v>
      </c>
      <c r="D6" s="98">
        <v>15000</v>
      </c>
      <c r="E6" s="98">
        <v>15000</v>
      </c>
      <c r="N6" s="106"/>
      <c r="O6" s="106"/>
      <c r="P6" s="94">
        <v>1</v>
      </c>
      <c r="Q6" s="106"/>
      <c r="R6" s="80" t="s">
        <v>81</v>
      </c>
      <c r="S6" s="107"/>
    </row>
    <row r="7" spans="1:19" x14ac:dyDescent="0.2">
      <c r="A7" s="96" t="s">
        <v>53</v>
      </c>
      <c r="B7" s="96" t="s">
        <v>0</v>
      </c>
      <c r="C7" s="105" t="s">
        <v>75</v>
      </c>
      <c r="D7" s="98">
        <v>9000</v>
      </c>
      <c r="E7" s="98">
        <v>9000</v>
      </c>
      <c r="N7" s="106"/>
      <c r="O7" s="106"/>
      <c r="P7" s="94">
        <v>1</v>
      </c>
      <c r="Q7" s="106"/>
      <c r="R7" s="80" t="s">
        <v>81</v>
      </c>
      <c r="S7" s="107"/>
    </row>
    <row r="8" spans="1:19" x14ac:dyDescent="0.2">
      <c r="A8" s="96" t="s">
        <v>53</v>
      </c>
      <c r="B8" s="96" t="s">
        <v>0</v>
      </c>
      <c r="C8" s="105" t="s">
        <v>76</v>
      </c>
      <c r="D8" s="98">
        <v>35000</v>
      </c>
      <c r="E8" s="95"/>
      <c r="K8" s="98">
        <v>35000</v>
      </c>
      <c r="N8" s="106"/>
      <c r="O8" s="106"/>
      <c r="P8" s="94">
        <v>1</v>
      </c>
      <c r="Q8" s="106"/>
      <c r="R8" s="80" t="s">
        <v>81</v>
      </c>
      <c r="S8" s="107"/>
    </row>
    <row r="9" spans="1:19" x14ac:dyDescent="0.2">
      <c r="A9" s="96" t="s">
        <v>53</v>
      </c>
      <c r="B9" s="96" t="s">
        <v>0</v>
      </c>
      <c r="C9" s="105" t="s">
        <v>77</v>
      </c>
      <c r="D9" s="98">
        <v>18000</v>
      </c>
      <c r="E9" s="98">
        <v>18000</v>
      </c>
      <c r="N9" s="106"/>
      <c r="O9" s="106"/>
      <c r="P9" s="94">
        <v>1</v>
      </c>
      <c r="Q9" s="106"/>
      <c r="R9" s="80" t="s">
        <v>81</v>
      </c>
      <c r="S9" s="107"/>
    </row>
    <row r="10" spans="1:19" x14ac:dyDescent="0.2">
      <c r="A10" s="96" t="s">
        <v>53</v>
      </c>
      <c r="B10" s="96" t="s">
        <v>0</v>
      </c>
      <c r="C10" s="105" t="s">
        <v>78</v>
      </c>
      <c r="D10" s="98">
        <v>2000</v>
      </c>
      <c r="E10" s="98">
        <v>2000</v>
      </c>
      <c r="N10" s="106"/>
      <c r="O10" s="106"/>
      <c r="P10" s="94">
        <v>1</v>
      </c>
      <c r="Q10" s="106"/>
      <c r="R10" s="80" t="s">
        <v>81</v>
      </c>
      <c r="S10" s="107"/>
    </row>
    <row r="11" spans="1:19" x14ac:dyDescent="0.2">
      <c r="A11" s="96" t="s">
        <v>53</v>
      </c>
      <c r="B11" s="96" t="s">
        <v>0</v>
      </c>
      <c r="C11" s="105" t="s">
        <v>79</v>
      </c>
      <c r="D11" s="98">
        <v>5000</v>
      </c>
      <c r="E11" s="98">
        <v>5000</v>
      </c>
      <c r="N11" s="106"/>
      <c r="O11" s="106"/>
      <c r="P11" s="94">
        <v>1</v>
      </c>
      <c r="Q11" s="106"/>
      <c r="R11" s="80" t="s">
        <v>81</v>
      </c>
      <c r="S11" s="107"/>
    </row>
    <row r="12" spans="1:19" x14ac:dyDescent="0.2">
      <c r="A12" s="96" t="s">
        <v>53</v>
      </c>
      <c r="B12" s="96" t="s">
        <v>0</v>
      </c>
      <c r="C12" s="105" t="s">
        <v>80</v>
      </c>
      <c r="D12" s="98">
        <v>1500</v>
      </c>
      <c r="E12" s="98">
        <v>1500</v>
      </c>
      <c r="N12" s="106"/>
      <c r="O12" s="106"/>
      <c r="P12" s="94">
        <v>1</v>
      </c>
      <c r="Q12" s="106"/>
      <c r="R12" s="80" t="s">
        <v>81</v>
      </c>
      <c r="S12" s="107"/>
    </row>
    <row r="13" spans="1:19" x14ac:dyDescent="0.2">
      <c r="B13" s="96"/>
    </row>
    <row r="14" spans="1:19" x14ac:dyDescent="0.2">
      <c r="B14" s="96"/>
    </row>
    <row r="15" spans="1:19" s="46" customFormat="1" x14ac:dyDescent="0.2">
      <c r="A15" s="77"/>
      <c r="B15" s="104" t="s">
        <v>62</v>
      </c>
      <c r="C15" s="88" t="s">
        <v>63</v>
      </c>
      <c r="D15" s="89">
        <f>SUM(D16:D18)</f>
        <v>3000</v>
      </c>
      <c r="E15" s="103">
        <f t="shared" ref="E15:M15" si="1">SUM(E16:E18)</f>
        <v>0</v>
      </c>
      <c r="F15" s="103">
        <f t="shared" si="1"/>
        <v>3000</v>
      </c>
      <c r="G15" s="103">
        <f t="shared" si="1"/>
        <v>0</v>
      </c>
      <c r="H15" s="103">
        <f t="shared" si="1"/>
        <v>0</v>
      </c>
      <c r="I15" s="103">
        <f t="shared" si="1"/>
        <v>0</v>
      </c>
      <c r="J15" s="103">
        <f t="shared" si="1"/>
        <v>0</v>
      </c>
      <c r="K15" s="103">
        <f t="shared" si="1"/>
        <v>0</v>
      </c>
      <c r="L15" s="103">
        <f t="shared" si="1"/>
        <v>0</v>
      </c>
      <c r="M15" s="103">
        <f t="shared" si="1"/>
        <v>0</v>
      </c>
      <c r="N15" s="82"/>
      <c r="O15" s="82"/>
      <c r="P15" s="82"/>
      <c r="Q15" s="82"/>
      <c r="R15" s="77"/>
    </row>
    <row r="16" spans="1:19" x14ac:dyDescent="0.2">
      <c r="A16" s="96" t="s">
        <v>53</v>
      </c>
      <c r="B16" s="96" t="s">
        <v>62</v>
      </c>
      <c r="C16" s="105" t="s">
        <v>74</v>
      </c>
      <c r="D16" s="98">
        <v>1000</v>
      </c>
      <c r="E16" s="98"/>
      <c r="F16" s="98">
        <v>1000</v>
      </c>
      <c r="P16" s="94">
        <v>1</v>
      </c>
      <c r="Q16" s="106"/>
      <c r="R16" s="80" t="s">
        <v>81</v>
      </c>
    </row>
    <row r="17" spans="1:18" x14ac:dyDescent="0.2">
      <c r="A17" s="96" t="s">
        <v>53</v>
      </c>
      <c r="B17" s="96" t="s">
        <v>62</v>
      </c>
      <c r="C17" s="105" t="s">
        <v>77</v>
      </c>
      <c r="D17" s="98">
        <v>1000</v>
      </c>
      <c r="E17" s="98"/>
      <c r="F17" s="98">
        <v>1000</v>
      </c>
      <c r="P17" s="94">
        <v>1</v>
      </c>
      <c r="Q17" s="106"/>
      <c r="R17" s="80" t="s">
        <v>81</v>
      </c>
    </row>
    <row r="18" spans="1:18" x14ac:dyDescent="0.2">
      <c r="A18" s="96" t="s">
        <v>53</v>
      </c>
      <c r="B18" s="96" t="s">
        <v>62</v>
      </c>
      <c r="C18" s="105" t="s">
        <v>79</v>
      </c>
      <c r="D18" s="98">
        <v>1000</v>
      </c>
      <c r="E18" s="98"/>
      <c r="F18" s="98">
        <v>1000</v>
      </c>
      <c r="P18" s="94">
        <v>1</v>
      </c>
      <c r="Q18" s="106"/>
      <c r="R18" s="80" t="s">
        <v>81</v>
      </c>
    </row>
    <row r="19" spans="1:18" x14ac:dyDescent="0.2">
      <c r="B19" s="96"/>
    </row>
    <row r="20" spans="1:18" x14ac:dyDescent="0.2">
      <c r="B20" s="96"/>
    </row>
    <row r="21" spans="1:18" s="46" customFormat="1" x14ac:dyDescent="0.2">
      <c r="A21" s="77"/>
      <c r="B21" s="104" t="s">
        <v>2</v>
      </c>
      <c r="C21" s="88" t="s">
        <v>3</v>
      </c>
      <c r="D21" s="89">
        <f>SUM(D22:D24)</f>
        <v>45000</v>
      </c>
      <c r="E21" s="103">
        <f t="shared" ref="E21:M21" si="2">SUM(E22:E24)</f>
        <v>0</v>
      </c>
      <c r="F21" s="103">
        <f t="shared" si="2"/>
        <v>45000</v>
      </c>
      <c r="G21" s="103">
        <f t="shared" si="2"/>
        <v>0</v>
      </c>
      <c r="H21" s="103">
        <f t="shared" si="2"/>
        <v>0</v>
      </c>
      <c r="I21" s="103">
        <f t="shared" si="2"/>
        <v>0</v>
      </c>
      <c r="J21" s="103">
        <f t="shared" si="2"/>
        <v>0</v>
      </c>
      <c r="K21" s="103">
        <f t="shared" si="2"/>
        <v>0</v>
      </c>
      <c r="L21" s="103">
        <f t="shared" si="2"/>
        <v>0</v>
      </c>
      <c r="M21" s="103">
        <f t="shared" si="2"/>
        <v>0</v>
      </c>
      <c r="N21" s="82"/>
      <c r="O21" s="82"/>
      <c r="P21" s="82"/>
      <c r="Q21" s="82"/>
      <c r="R21" s="77"/>
    </row>
    <row r="22" spans="1:18" x14ac:dyDescent="0.2">
      <c r="A22" s="96" t="s">
        <v>53</v>
      </c>
      <c r="B22" s="96" t="s">
        <v>2</v>
      </c>
      <c r="C22" s="105" t="s">
        <v>82</v>
      </c>
      <c r="D22" s="98">
        <v>2000</v>
      </c>
      <c r="F22" s="98">
        <v>2000</v>
      </c>
      <c r="P22" s="100">
        <v>1</v>
      </c>
      <c r="R22" s="99" t="s">
        <v>81</v>
      </c>
    </row>
    <row r="23" spans="1:18" x14ac:dyDescent="0.2">
      <c r="A23" s="96" t="s">
        <v>53</v>
      </c>
      <c r="B23" s="96" t="s">
        <v>2</v>
      </c>
      <c r="C23" s="105" t="s">
        <v>83</v>
      </c>
      <c r="D23" s="98">
        <v>40000</v>
      </c>
      <c r="F23" s="98">
        <v>40000</v>
      </c>
      <c r="P23" s="100">
        <v>1</v>
      </c>
      <c r="R23" s="99" t="s">
        <v>81</v>
      </c>
    </row>
    <row r="24" spans="1:18" x14ac:dyDescent="0.2">
      <c r="A24" s="96" t="s">
        <v>53</v>
      </c>
      <c r="B24" s="96" t="s">
        <v>2</v>
      </c>
      <c r="C24" s="105" t="s">
        <v>84</v>
      </c>
      <c r="D24" s="98">
        <v>3000</v>
      </c>
      <c r="F24" s="98">
        <v>3000</v>
      </c>
      <c r="O24" s="100">
        <v>1</v>
      </c>
      <c r="R24" s="99" t="s">
        <v>81</v>
      </c>
    </row>
    <row r="25" spans="1:18" x14ac:dyDescent="0.2">
      <c r="B25" s="96"/>
    </row>
    <row r="26" spans="1:18" x14ac:dyDescent="0.2">
      <c r="B26" s="96"/>
    </row>
    <row r="27" spans="1:18" s="46" customFormat="1" x14ac:dyDescent="0.2">
      <c r="A27" s="77"/>
      <c r="B27" s="104" t="s">
        <v>4</v>
      </c>
      <c r="C27" s="88" t="s">
        <v>5</v>
      </c>
      <c r="D27" s="89">
        <f>SUM(D28:D29)</f>
        <v>160000</v>
      </c>
      <c r="E27" s="103">
        <f t="shared" ref="E27:M27" si="3">SUM(E28:E29)</f>
        <v>160000</v>
      </c>
      <c r="F27" s="103">
        <f t="shared" si="3"/>
        <v>0</v>
      </c>
      <c r="G27" s="103">
        <f t="shared" si="3"/>
        <v>0</v>
      </c>
      <c r="H27" s="103">
        <f t="shared" si="3"/>
        <v>0</v>
      </c>
      <c r="I27" s="103">
        <f t="shared" si="3"/>
        <v>0</v>
      </c>
      <c r="J27" s="103">
        <f t="shared" si="3"/>
        <v>0</v>
      </c>
      <c r="K27" s="103">
        <f t="shared" si="3"/>
        <v>0</v>
      </c>
      <c r="L27" s="103">
        <f t="shared" si="3"/>
        <v>0</v>
      </c>
      <c r="M27" s="103">
        <f t="shared" si="3"/>
        <v>0</v>
      </c>
      <c r="N27" s="82"/>
      <c r="O27" s="82"/>
      <c r="P27" s="82"/>
      <c r="Q27" s="82"/>
      <c r="R27" s="77"/>
    </row>
    <row r="28" spans="1:18" x14ac:dyDescent="0.2">
      <c r="A28" s="96" t="s">
        <v>53</v>
      </c>
      <c r="B28" s="96" t="s">
        <v>4</v>
      </c>
      <c r="C28" s="105" t="s">
        <v>86</v>
      </c>
      <c r="D28" s="98">
        <v>5000</v>
      </c>
      <c r="E28" s="98">
        <v>5000</v>
      </c>
      <c r="P28" s="100">
        <v>1</v>
      </c>
      <c r="R28" s="99" t="s">
        <v>81</v>
      </c>
    </row>
    <row r="29" spans="1:18" x14ac:dyDescent="0.2">
      <c r="A29" s="96" t="s">
        <v>53</v>
      </c>
      <c r="B29" s="96" t="s">
        <v>4</v>
      </c>
      <c r="C29" s="105" t="s">
        <v>85</v>
      </c>
      <c r="D29" s="98">
        <v>155000</v>
      </c>
      <c r="E29" s="98">
        <v>155000</v>
      </c>
      <c r="N29" s="100">
        <v>1</v>
      </c>
      <c r="R29" s="99" t="s">
        <v>81</v>
      </c>
    </row>
    <row r="30" spans="1:18" x14ac:dyDescent="0.2">
      <c r="B30" s="96"/>
    </row>
    <row r="31" spans="1:18" x14ac:dyDescent="0.2">
      <c r="B31" s="96"/>
    </row>
    <row r="32" spans="1:18" s="46" customFormat="1" x14ac:dyDescent="0.2">
      <c r="A32" s="77"/>
      <c r="B32" s="104" t="s">
        <v>6</v>
      </c>
      <c r="C32" s="88" t="s">
        <v>7</v>
      </c>
      <c r="D32" s="89">
        <f>SUM(D33:D38)</f>
        <v>75000</v>
      </c>
      <c r="E32" s="103">
        <f t="shared" ref="E32:M32" si="4">SUM(E33:E38)</f>
        <v>75000</v>
      </c>
      <c r="F32" s="103">
        <f t="shared" si="4"/>
        <v>0</v>
      </c>
      <c r="G32" s="103">
        <f t="shared" si="4"/>
        <v>0</v>
      </c>
      <c r="H32" s="103">
        <f t="shared" si="4"/>
        <v>0</v>
      </c>
      <c r="I32" s="103">
        <f t="shared" si="4"/>
        <v>0</v>
      </c>
      <c r="J32" s="103">
        <f t="shared" si="4"/>
        <v>0</v>
      </c>
      <c r="K32" s="103">
        <f t="shared" si="4"/>
        <v>0</v>
      </c>
      <c r="L32" s="103">
        <f t="shared" si="4"/>
        <v>0</v>
      </c>
      <c r="M32" s="103">
        <f t="shared" si="4"/>
        <v>0</v>
      </c>
      <c r="N32" s="82"/>
      <c r="O32" s="82"/>
      <c r="P32" s="82"/>
      <c r="Q32" s="82"/>
      <c r="R32" s="77"/>
    </row>
    <row r="33" spans="1:18" x14ac:dyDescent="0.2">
      <c r="A33" s="96" t="s">
        <v>53</v>
      </c>
      <c r="B33" s="96" t="s">
        <v>6</v>
      </c>
      <c r="C33" s="105" t="s">
        <v>95</v>
      </c>
      <c r="D33" s="98">
        <v>7000</v>
      </c>
      <c r="E33" s="98">
        <v>7000</v>
      </c>
      <c r="N33" s="100">
        <v>1</v>
      </c>
      <c r="R33" s="99" t="s">
        <v>81</v>
      </c>
    </row>
    <row r="34" spans="1:18" x14ac:dyDescent="0.2">
      <c r="A34" s="96" t="s">
        <v>53</v>
      </c>
      <c r="B34" s="96" t="s">
        <v>6</v>
      </c>
      <c r="C34" s="105" t="s">
        <v>96</v>
      </c>
      <c r="D34" s="98">
        <v>2000</v>
      </c>
      <c r="E34" s="98">
        <v>2000</v>
      </c>
      <c r="N34" s="100">
        <v>1</v>
      </c>
      <c r="R34" s="99" t="s">
        <v>81</v>
      </c>
    </row>
    <row r="35" spans="1:18" x14ac:dyDescent="0.2">
      <c r="A35" s="96" t="s">
        <v>53</v>
      </c>
      <c r="B35" s="96" t="s">
        <v>6</v>
      </c>
      <c r="C35" s="105" t="s">
        <v>97</v>
      </c>
      <c r="D35" s="98">
        <v>45000</v>
      </c>
      <c r="E35" s="98">
        <v>45000</v>
      </c>
      <c r="N35" s="100">
        <v>1</v>
      </c>
      <c r="R35" s="99" t="s">
        <v>101</v>
      </c>
    </row>
    <row r="36" spans="1:18" x14ac:dyDescent="0.2">
      <c r="A36" s="96" t="s">
        <v>53</v>
      </c>
      <c r="B36" s="96" t="s">
        <v>6</v>
      </c>
      <c r="C36" s="105" t="s">
        <v>98</v>
      </c>
      <c r="D36" s="98">
        <v>1000</v>
      </c>
      <c r="E36" s="98">
        <v>1000</v>
      </c>
      <c r="N36" s="100">
        <v>1</v>
      </c>
      <c r="R36" s="99" t="s">
        <v>81</v>
      </c>
    </row>
    <row r="37" spans="1:18" x14ac:dyDescent="0.2">
      <c r="A37" s="96" t="s">
        <v>53</v>
      </c>
      <c r="B37" s="96" t="s">
        <v>6</v>
      </c>
      <c r="C37" s="105" t="s">
        <v>99</v>
      </c>
      <c r="D37" s="98">
        <v>10000</v>
      </c>
      <c r="E37" s="98">
        <v>10000</v>
      </c>
      <c r="O37" s="100">
        <v>1</v>
      </c>
      <c r="R37" s="99" t="s">
        <v>81</v>
      </c>
    </row>
    <row r="38" spans="1:18" x14ac:dyDescent="0.2">
      <c r="A38" s="96" t="s">
        <v>53</v>
      </c>
      <c r="B38" s="96" t="s">
        <v>6</v>
      </c>
      <c r="C38" s="105" t="s">
        <v>100</v>
      </c>
      <c r="D38" s="98">
        <v>10000</v>
      </c>
      <c r="E38" s="98">
        <v>10000</v>
      </c>
      <c r="O38" s="100">
        <v>1</v>
      </c>
      <c r="R38" s="99" t="s">
        <v>102</v>
      </c>
    </row>
    <row r="39" spans="1:18" x14ac:dyDescent="0.2">
      <c r="A39" s="96"/>
      <c r="B39" s="96"/>
      <c r="C39" s="105"/>
    </row>
    <row r="40" spans="1:18" x14ac:dyDescent="0.2">
      <c r="B40" s="96"/>
    </row>
    <row r="41" spans="1:18" s="46" customFormat="1" x14ac:dyDescent="0.2">
      <c r="A41" s="77"/>
      <c r="B41" s="104" t="s">
        <v>8</v>
      </c>
      <c r="C41" s="88" t="s">
        <v>9</v>
      </c>
      <c r="D41" s="89">
        <f>SUM(D42:D48)</f>
        <v>102000</v>
      </c>
      <c r="E41" s="103">
        <f t="shared" ref="E41:M41" si="5">SUM(E42:E48)</f>
        <v>102000</v>
      </c>
      <c r="F41" s="103">
        <f t="shared" si="5"/>
        <v>0</v>
      </c>
      <c r="G41" s="103">
        <f t="shared" si="5"/>
        <v>0</v>
      </c>
      <c r="H41" s="103">
        <f t="shared" si="5"/>
        <v>0</v>
      </c>
      <c r="I41" s="103">
        <f t="shared" si="5"/>
        <v>0</v>
      </c>
      <c r="J41" s="103">
        <f t="shared" si="5"/>
        <v>0</v>
      </c>
      <c r="K41" s="103">
        <f t="shared" si="5"/>
        <v>0</v>
      </c>
      <c r="L41" s="103">
        <f t="shared" si="5"/>
        <v>0</v>
      </c>
      <c r="M41" s="103">
        <f t="shared" si="5"/>
        <v>0</v>
      </c>
      <c r="N41" s="82"/>
      <c r="O41" s="82"/>
      <c r="P41" s="82"/>
      <c r="Q41" s="82"/>
      <c r="R41" s="77"/>
    </row>
    <row r="42" spans="1:18" x14ac:dyDescent="0.2">
      <c r="A42" s="96" t="s">
        <v>53</v>
      </c>
      <c r="B42" s="96" t="s">
        <v>8</v>
      </c>
      <c r="C42" s="105" t="s">
        <v>104</v>
      </c>
      <c r="D42" s="98">
        <v>15000</v>
      </c>
      <c r="E42" s="98">
        <v>15000</v>
      </c>
      <c r="P42" s="100">
        <v>1</v>
      </c>
      <c r="R42" s="99" t="s">
        <v>81</v>
      </c>
    </row>
    <row r="43" spans="1:18" x14ac:dyDescent="0.2">
      <c r="A43" s="96" t="s">
        <v>53</v>
      </c>
      <c r="B43" s="96" t="s">
        <v>8</v>
      </c>
      <c r="C43" s="105" t="s">
        <v>105</v>
      </c>
      <c r="D43" s="98">
        <v>3000</v>
      </c>
      <c r="E43" s="98">
        <v>3000</v>
      </c>
      <c r="P43" s="100">
        <v>1</v>
      </c>
      <c r="R43" s="99" t="s">
        <v>81</v>
      </c>
    </row>
    <row r="44" spans="1:18" x14ac:dyDescent="0.2">
      <c r="A44" s="96" t="s">
        <v>53</v>
      </c>
      <c r="B44" s="96" t="s">
        <v>8</v>
      </c>
      <c r="C44" s="105" t="s">
        <v>74</v>
      </c>
      <c r="D44" s="98">
        <v>3000</v>
      </c>
      <c r="E44" s="98">
        <v>3000</v>
      </c>
      <c r="P44" s="100">
        <v>1</v>
      </c>
      <c r="R44" s="99" t="s">
        <v>81</v>
      </c>
    </row>
    <row r="45" spans="1:18" x14ac:dyDescent="0.2">
      <c r="A45" s="96" t="s">
        <v>53</v>
      </c>
      <c r="B45" s="96" t="s">
        <v>8</v>
      </c>
      <c r="C45" s="105" t="s">
        <v>75</v>
      </c>
      <c r="D45" s="98">
        <v>2000</v>
      </c>
      <c r="E45" s="98">
        <v>2000</v>
      </c>
      <c r="P45" s="100">
        <v>1</v>
      </c>
      <c r="R45" s="99" t="s">
        <v>81</v>
      </c>
    </row>
    <row r="46" spans="1:18" x14ac:dyDescent="0.2">
      <c r="A46" s="96" t="s">
        <v>53</v>
      </c>
      <c r="B46" s="96" t="s">
        <v>8</v>
      </c>
      <c r="C46" s="105" t="s">
        <v>77</v>
      </c>
      <c r="D46" s="98">
        <v>3000</v>
      </c>
      <c r="E46" s="98">
        <v>3000</v>
      </c>
      <c r="P46" s="100">
        <v>1</v>
      </c>
      <c r="R46" s="99" t="s">
        <v>81</v>
      </c>
    </row>
    <row r="47" spans="1:18" x14ac:dyDescent="0.2">
      <c r="A47" s="96" t="s">
        <v>53</v>
      </c>
      <c r="B47" s="96" t="s">
        <v>8</v>
      </c>
      <c r="C47" s="105" t="s">
        <v>103</v>
      </c>
      <c r="D47" s="98">
        <v>6000</v>
      </c>
      <c r="E47" s="98">
        <v>6000</v>
      </c>
      <c r="N47" s="100">
        <v>1</v>
      </c>
      <c r="R47" s="99" t="s">
        <v>81</v>
      </c>
    </row>
    <row r="48" spans="1:18" x14ac:dyDescent="0.2">
      <c r="A48" s="96" t="s">
        <v>53</v>
      </c>
      <c r="B48" s="96" t="s">
        <v>8</v>
      </c>
      <c r="C48" s="105" t="s">
        <v>106</v>
      </c>
      <c r="D48" s="98">
        <v>70000</v>
      </c>
      <c r="E48" s="98">
        <v>70000</v>
      </c>
      <c r="O48" s="100">
        <v>1</v>
      </c>
      <c r="R48" s="99" t="s">
        <v>81</v>
      </c>
    </row>
    <row r="49" spans="1:18" x14ac:dyDescent="0.2">
      <c r="B49" s="96"/>
    </row>
    <row r="50" spans="1:18" x14ac:dyDescent="0.2">
      <c r="B50" s="96"/>
    </row>
    <row r="51" spans="1:18" s="46" customFormat="1" x14ac:dyDescent="0.2">
      <c r="A51" s="77"/>
      <c r="B51" s="104" t="s">
        <v>64</v>
      </c>
      <c r="C51" s="88" t="s">
        <v>32</v>
      </c>
      <c r="D51" s="89">
        <f>SUM(D52)</f>
        <v>370416</v>
      </c>
      <c r="E51" s="103">
        <f t="shared" ref="E51:M51" si="6">SUM(E52)</f>
        <v>370416</v>
      </c>
      <c r="F51" s="103">
        <f t="shared" si="6"/>
        <v>0</v>
      </c>
      <c r="G51" s="103">
        <f t="shared" si="6"/>
        <v>0</v>
      </c>
      <c r="H51" s="103">
        <f t="shared" si="6"/>
        <v>0</v>
      </c>
      <c r="I51" s="103">
        <f t="shared" si="6"/>
        <v>0</v>
      </c>
      <c r="J51" s="103">
        <f t="shared" si="6"/>
        <v>0</v>
      </c>
      <c r="K51" s="103">
        <f t="shared" si="6"/>
        <v>0</v>
      </c>
      <c r="L51" s="103">
        <f t="shared" si="6"/>
        <v>0</v>
      </c>
      <c r="M51" s="103">
        <f t="shared" si="6"/>
        <v>0</v>
      </c>
      <c r="N51" s="82"/>
      <c r="O51" s="82"/>
      <c r="P51" s="82"/>
      <c r="Q51" s="82"/>
      <c r="R51" s="77"/>
    </row>
    <row r="52" spans="1:18" x14ac:dyDescent="0.2">
      <c r="A52" s="96" t="s">
        <v>53</v>
      </c>
      <c r="B52" s="96" t="s">
        <v>64</v>
      </c>
      <c r="C52" s="105" t="s">
        <v>65</v>
      </c>
      <c r="D52" s="98">
        <v>370416</v>
      </c>
      <c r="E52" s="98">
        <v>370416</v>
      </c>
      <c r="P52" s="100">
        <v>1</v>
      </c>
      <c r="R52" s="99" t="s">
        <v>81</v>
      </c>
    </row>
    <row r="53" spans="1:18" x14ac:dyDescent="0.2">
      <c r="B53" s="96"/>
    </row>
    <row r="54" spans="1:18" x14ac:dyDescent="0.2">
      <c r="B54" s="96"/>
    </row>
    <row r="55" spans="1:18" s="46" customFormat="1" x14ac:dyDescent="0.2">
      <c r="A55" s="77"/>
      <c r="B55" s="104" t="s">
        <v>10</v>
      </c>
      <c r="C55" s="88" t="s">
        <v>11</v>
      </c>
      <c r="D55" s="89">
        <f>SUM(D56:D60)</f>
        <v>15000</v>
      </c>
      <c r="E55" s="103">
        <f t="shared" ref="E55:M55" si="7">SUM(E56:E60)</f>
        <v>15000</v>
      </c>
      <c r="F55" s="103">
        <f t="shared" si="7"/>
        <v>0</v>
      </c>
      <c r="G55" s="103">
        <f t="shared" si="7"/>
        <v>0</v>
      </c>
      <c r="H55" s="103">
        <f t="shared" si="7"/>
        <v>0</v>
      </c>
      <c r="I55" s="103">
        <f t="shared" si="7"/>
        <v>0</v>
      </c>
      <c r="J55" s="103">
        <f t="shared" si="7"/>
        <v>0</v>
      </c>
      <c r="K55" s="103">
        <f t="shared" si="7"/>
        <v>0</v>
      </c>
      <c r="L55" s="103">
        <f t="shared" si="7"/>
        <v>0</v>
      </c>
      <c r="M55" s="103">
        <f t="shared" si="7"/>
        <v>0</v>
      </c>
      <c r="N55" s="82"/>
      <c r="O55" s="82"/>
      <c r="P55" s="82"/>
      <c r="Q55" s="82"/>
      <c r="R55" s="77"/>
    </row>
    <row r="56" spans="1:18" x14ac:dyDescent="0.2">
      <c r="A56" s="96" t="s">
        <v>66</v>
      </c>
      <c r="B56" s="96" t="s">
        <v>10</v>
      </c>
      <c r="C56" s="105" t="s">
        <v>87</v>
      </c>
      <c r="D56" s="98">
        <v>4500</v>
      </c>
      <c r="E56" s="98">
        <v>4500</v>
      </c>
      <c r="N56" s="100">
        <v>1</v>
      </c>
      <c r="R56" s="99" t="s">
        <v>81</v>
      </c>
    </row>
    <row r="57" spans="1:18" x14ac:dyDescent="0.2">
      <c r="A57" s="96" t="s">
        <v>67</v>
      </c>
      <c r="B57" s="96" t="s">
        <v>10</v>
      </c>
      <c r="C57" s="105" t="s">
        <v>87</v>
      </c>
      <c r="D57" s="98">
        <v>4500</v>
      </c>
      <c r="E57" s="98">
        <v>4500</v>
      </c>
      <c r="N57" s="100">
        <v>1</v>
      </c>
      <c r="R57" s="99" t="s">
        <v>81</v>
      </c>
    </row>
    <row r="58" spans="1:18" x14ac:dyDescent="0.2">
      <c r="A58" s="96" t="s">
        <v>58</v>
      </c>
      <c r="B58" s="96" t="s">
        <v>10</v>
      </c>
      <c r="C58" s="105" t="s">
        <v>87</v>
      </c>
      <c r="D58" s="98">
        <v>500</v>
      </c>
      <c r="E58" s="98">
        <v>500</v>
      </c>
      <c r="N58" s="100">
        <v>1</v>
      </c>
      <c r="R58" s="99" t="s">
        <v>81</v>
      </c>
    </row>
    <row r="59" spans="1:18" x14ac:dyDescent="0.2">
      <c r="A59" s="96" t="s">
        <v>59</v>
      </c>
      <c r="B59" s="96" t="s">
        <v>10</v>
      </c>
      <c r="C59" s="105" t="s">
        <v>87</v>
      </c>
      <c r="D59" s="98">
        <v>3000</v>
      </c>
      <c r="E59" s="98">
        <v>3000</v>
      </c>
      <c r="N59" s="100">
        <v>1</v>
      </c>
      <c r="R59" s="99" t="s">
        <v>81</v>
      </c>
    </row>
    <row r="60" spans="1:18" x14ac:dyDescent="0.2">
      <c r="A60" s="96" t="s">
        <v>53</v>
      </c>
      <c r="B60" s="96" t="s">
        <v>10</v>
      </c>
      <c r="C60" s="105" t="s">
        <v>87</v>
      </c>
      <c r="D60" s="98">
        <v>2500</v>
      </c>
      <c r="E60" s="98">
        <v>2500</v>
      </c>
      <c r="N60" s="100">
        <v>1</v>
      </c>
      <c r="R60" s="99" t="s">
        <v>81</v>
      </c>
    </row>
    <row r="61" spans="1:18" x14ac:dyDescent="0.2">
      <c r="B61" s="96"/>
    </row>
    <row r="62" spans="1:18" x14ac:dyDescent="0.2">
      <c r="B62" s="96"/>
    </row>
    <row r="63" spans="1:18" s="46" customFormat="1" x14ac:dyDescent="0.2">
      <c r="A63" s="77"/>
      <c r="B63" s="104" t="s">
        <v>12</v>
      </c>
      <c r="C63" s="88" t="s">
        <v>13</v>
      </c>
      <c r="D63" s="89">
        <f>SUM(D64)</f>
        <v>20000</v>
      </c>
      <c r="E63" s="103">
        <f t="shared" ref="E63:M63" si="8">SUM(E64)</f>
        <v>20000</v>
      </c>
      <c r="F63" s="103">
        <f t="shared" si="8"/>
        <v>0</v>
      </c>
      <c r="G63" s="103">
        <f t="shared" si="8"/>
        <v>0</v>
      </c>
      <c r="H63" s="103">
        <f t="shared" si="8"/>
        <v>0</v>
      </c>
      <c r="I63" s="103">
        <f t="shared" si="8"/>
        <v>0</v>
      </c>
      <c r="J63" s="103">
        <f t="shared" si="8"/>
        <v>0</v>
      </c>
      <c r="K63" s="103">
        <f t="shared" si="8"/>
        <v>0</v>
      </c>
      <c r="L63" s="103">
        <f t="shared" si="8"/>
        <v>0</v>
      </c>
      <c r="M63" s="103">
        <f t="shared" si="8"/>
        <v>0</v>
      </c>
      <c r="N63" s="82"/>
      <c r="O63" s="82"/>
      <c r="P63" s="82"/>
      <c r="Q63" s="82"/>
      <c r="R63" s="77"/>
    </row>
    <row r="64" spans="1:18" x14ac:dyDescent="0.2">
      <c r="A64" s="96" t="s">
        <v>53</v>
      </c>
      <c r="B64" s="96" t="s">
        <v>12</v>
      </c>
      <c r="C64" s="105" t="s">
        <v>88</v>
      </c>
      <c r="D64" s="98">
        <v>20000</v>
      </c>
      <c r="E64" s="98">
        <v>20000</v>
      </c>
      <c r="P64" s="100">
        <v>1</v>
      </c>
      <c r="R64" s="99" t="s">
        <v>81</v>
      </c>
    </row>
    <row r="65" spans="1:18" x14ac:dyDescent="0.2">
      <c r="B65" s="96"/>
    </row>
    <row r="66" spans="1:18" x14ac:dyDescent="0.2">
      <c r="B66" s="96"/>
    </row>
    <row r="67" spans="1:18" s="46" customFormat="1" x14ac:dyDescent="0.2">
      <c r="A67" s="77"/>
      <c r="B67" s="104" t="s">
        <v>14</v>
      </c>
      <c r="C67" s="88" t="s">
        <v>15</v>
      </c>
      <c r="D67" s="89">
        <f>SUM(D68)</f>
        <v>35000</v>
      </c>
      <c r="E67" s="103">
        <f t="shared" ref="E67:M67" si="9">SUM(E68)</f>
        <v>0</v>
      </c>
      <c r="F67" s="103">
        <f t="shared" si="9"/>
        <v>35000</v>
      </c>
      <c r="G67" s="103">
        <f t="shared" si="9"/>
        <v>0</v>
      </c>
      <c r="H67" s="103">
        <f t="shared" si="9"/>
        <v>0</v>
      </c>
      <c r="I67" s="103">
        <f t="shared" si="9"/>
        <v>0</v>
      </c>
      <c r="J67" s="103">
        <f t="shared" si="9"/>
        <v>0</v>
      </c>
      <c r="K67" s="103">
        <f t="shared" si="9"/>
        <v>0</v>
      </c>
      <c r="L67" s="103">
        <f t="shared" si="9"/>
        <v>0</v>
      </c>
      <c r="M67" s="103">
        <f t="shared" si="9"/>
        <v>0</v>
      </c>
      <c r="N67" s="82"/>
      <c r="O67" s="82"/>
      <c r="P67" s="82"/>
      <c r="Q67" s="82"/>
      <c r="R67" s="77"/>
    </row>
    <row r="68" spans="1:18" x14ac:dyDescent="0.2">
      <c r="A68" s="96" t="s">
        <v>53</v>
      </c>
      <c r="B68" s="96" t="s">
        <v>14</v>
      </c>
      <c r="C68" s="105" t="s">
        <v>89</v>
      </c>
      <c r="D68" s="98">
        <v>35000</v>
      </c>
      <c r="F68" s="98">
        <v>35000</v>
      </c>
      <c r="O68" s="100">
        <v>1</v>
      </c>
      <c r="R68" s="99" t="s">
        <v>81</v>
      </c>
    </row>
    <row r="69" spans="1:18" x14ac:dyDescent="0.2">
      <c r="B69" s="96"/>
    </row>
    <row r="70" spans="1:18" x14ac:dyDescent="0.2">
      <c r="B70" s="96"/>
    </row>
    <row r="71" spans="1:18" s="46" customFormat="1" x14ac:dyDescent="0.2">
      <c r="A71" s="77"/>
      <c r="B71" s="104" t="s">
        <v>68</v>
      </c>
      <c r="C71" s="88" t="s">
        <v>69</v>
      </c>
      <c r="D71" s="89">
        <f>SUM(D72)</f>
        <v>20000</v>
      </c>
      <c r="E71" s="103">
        <f t="shared" ref="E71:M71" si="10">SUM(E72)</f>
        <v>20000</v>
      </c>
      <c r="F71" s="103">
        <f t="shared" si="10"/>
        <v>0</v>
      </c>
      <c r="G71" s="103">
        <f t="shared" si="10"/>
        <v>0</v>
      </c>
      <c r="H71" s="103">
        <f t="shared" si="10"/>
        <v>0</v>
      </c>
      <c r="I71" s="103">
        <f t="shared" si="10"/>
        <v>0</v>
      </c>
      <c r="J71" s="103">
        <f t="shared" si="10"/>
        <v>0</v>
      </c>
      <c r="K71" s="103">
        <f t="shared" si="10"/>
        <v>0</v>
      </c>
      <c r="L71" s="103">
        <f t="shared" si="10"/>
        <v>0</v>
      </c>
      <c r="M71" s="103">
        <f t="shared" si="10"/>
        <v>0</v>
      </c>
      <c r="N71" s="82"/>
      <c r="O71" s="82"/>
      <c r="P71" s="82"/>
      <c r="Q71" s="82"/>
      <c r="R71" s="77"/>
    </row>
    <row r="72" spans="1:18" x14ac:dyDescent="0.2">
      <c r="A72" s="96" t="s">
        <v>53</v>
      </c>
      <c r="B72" s="96" t="s">
        <v>68</v>
      </c>
      <c r="C72" s="105" t="s">
        <v>107</v>
      </c>
      <c r="D72" s="98">
        <v>20000</v>
      </c>
      <c r="E72" s="98">
        <v>20000</v>
      </c>
      <c r="N72" s="100">
        <v>1</v>
      </c>
      <c r="R72" s="99" t="s">
        <v>81</v>
      </c>
    </row>
    <row r="73" spans="1:18" x14ac:dyDescent="0.2">
      <c r="B73" s="96"/>
    </row>
    <row r="74" spans="1:18" x14ac:dyDescent="0.2">
      <c r="B74" s="96"/>
    </row>
    <row r="75" spans="1:18" s="46" customFormat="1" x14ac:dyDescent="0.2">
      <c r="A75" s="77"/>
      <c r="B75" s="104" t="s">
        <v>16</v>
      </c>
      <c r="C75" s="88" t="s">
        <v>17</v>
      </c>
      <c r="D75" s="89">
        <f>SUM(D76:D78)</f>
        <v>2000</v>
      </c>
      <c r="E75" s="103">
        <f t="shared" ref="E75:M75" si="11">SUM(E76:E78)</f>
        <v>0</v>
      </c>
      <c r="F75" s="103">
        <f t="shared" si="11"/>
        <v>0</v>
      </c>
      <c r="G75" s="103">
        <f t="shared" si="11"/>
        <v>2000</v>
      </c>
      <c r="H75" s="103">
        <f t="shared" si="11"/>
        <v>0</v>
      </c>
      <c r="I75" s="103">
        <f t="shared" si="11"/>
        <v>0</v>
      </c>
      <c r="J75" s="103">
        <f t="shared" si="11"/>
        <v>0</v>
      </c>
      <c r="K75" s="103">
        <f t="shared" si="11"/>
        <v>0</v>
      </c>
      <c r="L75" s="103">
        <f t="shared" si="11"/>
        <v>0</v>
      </c>
      <c r="M75" s="103">
        <f t="shared" si="11"/>
        <v>0</v>
      </c>
      <c r="N75" s="82"/>
      <c r="O75" s="82"/>
      <c r="P75" s="82"/>
      <c r="Q75" s="82"/>
      <c r="R75" s="77"/>
    </row>
    <row r="76" spans="1:18" x14ac:dyDescent="0.2">
      <c r="A76" s="96" t="s">
        <v>53</v>
      </c>
      <c r="B76" s="96" t="s">
        <v>16</v>
      </c>
      <c r="C76" s="105" t="s">
        <v>74</v>
      </c>
      <c r="D76" s="98">
        <v>1000</v>
      </c>
      <c r="G76" s="98">
        <v>1000</v>
      </c>
      <c r="P76" s="100">
        <v>1</v>
      </c>
      <c r="R76" s="99" t="s">
        <v>81</v>
      </c>
    </row>
    <row r="77" spans="1:18" x14ac:dyDescent="0.2">
      <c r="A77" s="96" t="s">
        <v>53</v>
      </c>
      <c r="B77" s="96" t="s">
        <v>16</v>
      </c>
      <c r="C77" s="105" t="s">
        <v>75</v>
      </c>
      <c r="D77" s="98">
        <v>500</v>
      </c>
      <c r="G77" s="98">
        <v>500</v>
      </c>
      <c r="P77" s="100">
        <v>1</v>
      </c>
      <c r="R77" s="99" t="s">
        <v>81</v>
      </c>
    </row>
    <row r="78" spans="1:18" x14ac:dyDescent="0.2">
      <c r="A78" s="96" t="s">
        <v>53</v>
      </c>
      <c r="B78" s="96" t="s">
        <v>16</v>
      </c>
      <c r="C78" s="105" t="s">
        <v>77</v>
      </c>
      <c r="D78" s="98">
        <v>500</v>
      </c>
      <c r="G78" s="98">
        <v>500</v>
      </c>
      <c r="P78" s="100">
        <v>1</v>
      </c>
      <c r="R78" s="99" t="s">
        <v>81</v>
      </c>
    </row>
    <row r="79" spans="1:18" x14ac:dyDescent="0.2">
      <c r="B79" s="96"/>
    </row>
    <row r="80" spans="1:18" x14ac:dyDescent="0.2">
      <c r="B80" s="96"/>
    </row>
    <row r="81" spans="1:18" s="46" customFormat="1" x14ac:dyDescent="0.2">
      <c r="A81" s="77"/>
      <c r="B81" s="104" t="s">
        <v>70</v>
      </c>
      <c r="C81" s="88" t="s">
        <v>17</v>
      </c>
      <c r="D81" s="89">
        <f>SUM(D82:D84)</f>
        <v>1500</v>
      </c>
      <c r="E81" s="103">
        <f t="shared" ref="E81:M81" si="12">SUM(E82:E84)</f>
        <v>0</v>
      </c>
      <c r="F81" s="103">
        <f t="shared" si="12"/>
        <v>0</v>
      </c>
      <c r="G81" s="103">
        <f t="shared" si="12"/>
        <v>1500</v>
      </c>
      <c r="H81" s="103">
        <f t="shared" si="12"/>
        <v>0</v>
      </c>
      <c r="I81" s="103">
        <f t="shared" si="12"/>
        <v>0</v>
      </c>
      <c r="J81" s="103">
        <f t="shared" si="12"/>
        <v>0</v>
      </c>
      <c r="K81" s="103">
        <f t="shared" si="12"/>
        <v>0</v>
      </c>
      <c r="L81" s="103">
        <f t="shared" si="12"/>
        <v>0</v>
      </c>
      <c r="M81" s="103">
        <f t="shared" si="12"/>
        <v>0</v>
      </c>
      <c r="N81" s="82"/>
      <c r="O81" s="82"/>
      <c r="P81" s="82"/>
      <c r="Q81" s="82"/>
      <c r="R81" s="77"/>
    </row>
    <row r="82" spans="1:18" x14ac:dyDescent="0.2">
      <c r="A82" s="96" t="s">
        <v>53</v>
      </c>
      <c r="B82" s="96" t="s">
        <v>70</v>
      </c>
      <c r="C82" s="105" t="s">
        <v>74</v>
      </c>
      <c r="D82" s="98">
        <v>500</v>
      </c>
      <c r="G82" s="98">
        <v>500</v>
      </c>
      <c r="P82" s="100">
        <v>1</v>
      </c>
      <c r="R82" s="99" t="s">
        <v>81</v>
      </c>
    </row>
    <row r="83" spans="1:18" x14ac:dyDescent="0.2">
      <c r="A83" s="96" t="s">
        <v>53</v>
      </c>
      <c r="B83" s="96" t="s">
        <v>70</v>
      </c>
      <c r="C83" s="105" t="s">
        <v>75</v>
      </c>
      <c r="D83" s="98">
        <v>500</v>
      </c>
      <c r="G83" s="98">
        <v>500</v>
      </c>
      <c r="P83" s="100">
        <v>1</v>
      </c>
      <c r="R83" s="99" t="s">
        <v>81</v>
      </c>
    </row>
    <row r="84" spans="1:18" x14ac:dyDescent="0.2">
      <c r="A84" s="96" t="s">
        <v>53</v>
      </c>
      <c r="B84" s="96" t="s">
        <v>70</v>
      </c>
      <c r="C84" s="105" t="s">
        <v>77</v>
      </c>
      <c r="D84" s="98">
        <v>500</v>
      </c>
      <c r="G84" s="98">
        <v>500</v>
      </c>
      <c r="P84" s="100">
        <v>1</v>
      </c>
      <c r="R84" s="99" t="s">
        <v>81</v>
      </c>
    </row>
    <row r="85" spans="1:18" x14ac:dyDescent="0.2">
      <c r="A85" s="96"/>
      <c r="B85" s="96"/>
      <c r="C85" s="105"/>
    </row>
    <row r="86" spans="1:18" x14ac:dyDescent="0.2">
      <c r="B86" s="96"/>
    </row>
    <row r="87" spans="1:18" s="46" customFormat="1" x14ac:dyDescent="0.2">
      <c r="A87" s="77"/>
      <c r="B87" s="104" t="s">
        <v>18</v>
      </c>
      <c r="C87" s="88" t="s">
        <v>19</v>
      </c>
      <c r="D87" s="89">
        <f>SUM(D88:D91)</f>
        <v>36500</v>
      </c>
      <c r="E87" s="103">
        <f t="shared" ref="E87:M87" si="13">SUM(E88:E91)</f>
        <v>0</v>
      </c>
      <c r="F87" s="103">
        <f t="shared" si="13"/>
        <v>0</v>
      </c>
      <c r="G87" s="103">
        <f t="shared" si="13"/>
        <v>36500</v>
      </c>
      <c r="H87" s="103">
        <f t="shared" si="13"/>
        <v>0</v>
      </c>
      <c r="I87" s="103">
        <f t="shared" si="13"/>
        <v>0</v>
      </c>
      <c r="J87" s="103">
        <f t="shared" si="13"/>
        <v>0</v>
      </c>
      <c r="K87" s="103">
        <f t="shared" si="13"/>
        <v>0</v>
      </c>
      <c r="L87" s="103">
        <f t="shared" si="13"/>
        <v>0</v>
      </c>
      <c r="M87" s="103">
        <f t="shared" si="13"/>
        <v>0</v>
      </c>
      <c r="N87" s="82"/>
      <c r="O87" s="82"/>
      <c r="P87" s="82"/>
      <c r="Q87" s="82"/>
      <c r="R87" s="77"/>
    </row>
    <row r="88" spans="1:18" x14ac:dyDescent="0.2">
      <c r="A88" s="96" t="s">
        <v>53</v>
      </c>
      <c r="B88" s="96" t="s">
        <v>18</v>
      </c>
      <c r="C88" s="105" t="s">
        <v>74</v>
      </c>
      <c r="D88" s="98">
        <v>10000</v>
      </c>
      <c r="G88" s="98">
        <v>10000</v>
      </c>
      <c r="P88" s="100">
        <v>1</v>
      </c>
      <c r="R88" s="99" t="s">
        <v>81</v>
      </c>
    </row>
    <row r="89" spans="1:18" x14ac:dyDescent="0.2">
      <c r="A89" s="96" t="s">
        <v>53</v>
      </c>
      <c r="B89" s="96" t="s">
        <v>18</v>
      </c>
      <c r="C89" s="105" t="s">
        <v>75</v>
      </c>
      <c r="D89" s="98">
        <v>1500</v>
      </c>
      <c r="G89" s="98">
        <v>1500</v>
      </c>
      <c r="P89" s="100">
        <v>1</v>
      </c>
      <c r="R89" s="99" t="s">
        <v>81</v>
      </c>
    </row>
    <row r="90" spans="1:18" x14ac:dyDescent="0.2">
      <c r="A90" s="96" t="s">
        <v>53</v>
      </c>
      <c r="B90" s="96" t="s">
        <v>18</v>
      </c>
      <c r="C90" s="105" t="s">
        <v>77</v>
      </c>
      <c r="D90" s="98">
        <v>5000</v>
      </c>
      <c r="G90" s="98">
        <v>5000</v>
      </c>
      <c r="P90" s="100">
        <v>1</v>
      </c>
      <c r="R90" s="99" t="s">
        <v>81</v>
      </c>
    </row>
    <row r="91" spans="1:18" x14ac:dyDescent="0.2">
      <c r="A91" s="96" t="s">
        <v>53</v>
      </c>
      <c r="B91" s="96" t="s">
        <v>18</v>
      </c>
      <c r="C91" s="105" t="s">
        <v>90</v>
      </c>
      <c r="D91" s="98">
        <v>20000</v>
      </c>
      <c r="G91" s="98">
        <v>20000</v>
      </c>
      <c r="P91" s="100">
        <v>1</v>
      </c>
      <c r="R91" s="99" t="s">
        <v>81</v>
      </c>
    </row>
    <row r="92" spans="1:18" x14ac:dyDescent="0.2">
      <c r="B92" s="96"/>
    </row>
    <row r="93" spans="1:18" x14ac:dyDescent="0.2">
      <c r="B93" s="96"/>
    </row>
    <row r="94" spans="1:18" s="46" customFormat="1" x14ac:dyDescent="0.2">
      <c r="A94" s="77"/>
      <c r="B94" s="104" t="s">
        <v>20</v>
      </c>
      <c r="C94" s="88" t="s">
        <v>21</v>
      </c>
      <c r="D94" s="89">
        <f>SUM(D95:D98)</f>
        <v>31500</v>
      </c>
      <c r="E94" s="103">
        <f t="shared" ref="E94:M94" si="14">SUM(E95:E98)</f>
        <v>0</v>
      </c>
      <c r="F94" s="103">
        <f t="shared" si="14"/>
        <v>0</v>
      </c>
      <c r="G94" s="103">
        <f t="shared" si="14"/>
        <v>31500</v>
      </c>
      <c r="H94" s="103">
        <f t="shared" si="14"/>
        <v>0</v>
      </c>
      <c r="I94" s="103">
        <f t="shared" si="14"/>
        <v>0</v>
      </c>
      <c r="J94" s="103">
        <f t="shared" si="14"/>
        <v>0</v>
      </c>
      <c r="K94" s="103">
        <f t="shared" si="14"/>
        <v>0</v>
      </c>
      <c r="L94" s="103">
        <f t="shared" si="14"/>
        <v>0</v>
      </c>
      <c r="M94" s="103">
        <f t="shared" si="14"/>
        <v>0</v>
      </c>
      <c r="N94" s="82"/>
      <c r="O94" s="82"/>
      <c r="P94" s="82"/>
      <c r="Q94" s="82"/>
      <c r="R94" s="77"/>
    </row>
    <row r="95" spans="1:18" x14ac:dyDescent="0.2">
      <c r="A95" s="96" t="s">
        <v>53</v>
      </c>
      <c r="B95" s="96" t="s">
        <v>20</v>
      </c>
      <c r="C95" s="105" t="s">
        <v>74</v>
      </c>
      <c r="D95" s="98">
        <v>10000</v>
      </c>
      <c r="G95" s="98">
        <v>10000</v>
      </c>
      <c r="P95" s="100">
        <v>1</v>
      </c>
      <c r="R95" s="99" t="s">
        <v>81</v>
      </c>
    </row>
    <row r="96" spans="1:18" x14ac:dyDescent="0.2">
      <c r="A96" s="96" t="s">
        <v>53</v>
      </c>
      <c r="B96" s="96" t="s">
        <v>20</v>
      </c>
      <c r="C96" s="105" t="s">
        <v>75</v>
      </c>
      <c r="D96" s="98">
        <v>500</v>
      </c>
      <c r="G96" s="98">
        <v>500</v>
      </c>
      <c r="P96" s="100">
        <v>1</v>
      </c>
      <c r="R96" s="99" t="s">
        <v>81</v>
      </c>
    </row>
    <row r="97" spans="1:18" x14ac:dyDescent="0.2">
      <c r="A97" s="96" t="s">
        <v>53</v>
      </c>
      <c r="B97" s="96" t="s">
        <v>20</v>
      </c>
      <c r="C97" s="105" t="s">
        <v>77</v>
      </c>
      <c r="D97" s="98">
        <v>1000</v>
      </c>
      <c r="G97" s="98">
        <v>1000</v>
      </c>
      <c r="P97" s="100">
        <v>1</v>
      </c>
      <c r="R97" s="99" t="s">
        <v>81</v>
      </c>
    </row>
    <row r="98" spans="1:18" x14ac:dyDescent="0.2">
      <c r="A98" s="96" t="s">
        <v>53</v>
      </c>
      <c r="B98" s="96" t="s">
        <v>20</v>
      </c>
      <c r="C98" s="105" t="s">
        <v>90</v>
      </c>
      <c r="D98" s="98">
        <v>20000</v>
      </c>
      <c r="G98" s="98">
        <v>20000</v>
      </c>
      <c r="P98" s="100">
        <v>1</v>
      </c>
      <c r="R98" s="99" t="s">
        <v>81</v>
      </c>
    </row>
    <row r="99" spans="1:18" x14ac:dyDescent="0.2">
      <c r="B99" s="96"/>
    </row>
    <row r="100" spans="1:18" x14ac:dyDescent="0.2">
      <c r="B100" s="96"/>
    </row>
    <row r="101" spans="1:18" s="46" customFormat="1" x14ac:dyDescent="0.2">
      <c r="A101" s="77"/>
      <c r="B101" s="104" t="s">
        <v>22</v>
      </c>
      <c r="C101" s="88" t="s">
        <v>23</v>
      </c>
      <c r="D101" s="89">
        <f>SUM(D102:D105)</f>
        <v>43500</v>
      </c>
      <c r="E101" s="103">
        <f t="shared" ref="E101:M101" si="15">SUM(E102:E105)</f>
        <v>0</v>
      </c>
      <c r="F101" s="103">
        <f t="shared" si="15"/>
        <v>0</v>
      </c>
      <c r="G101" s="103">
        <f t="shared" si="15"/>
        <v>43500</v>
      </c>
      <c r="H101" s="103">
        <f t="shared" si="15"/>
        <v>0</v>
      </c>
      <c r="I101" s="103">
        <f t="shared" si="15"/>
        <v>0</v>
      </c>
      <c r="J101" s="103">
        <f t="shared" si="15"/>
        <v>0</v>
      </c>
      <c r="K101" s="103">
        <f t="shared" si="15"/>
        <v>0</v>
      </c>
      <c r="L101" s="103">
        <f t="shared" si="15"/>
        <v>0</v>
      </c>
      <c r="M101" s="103">
        <f t="shared" si="15"/>
        <v>0</v>
      </c>
      <c r="N101" s="82"/>
      <c r="O101" s="82"/>
      <c r="P101" s="82"/>
      <c r="Q101" s="82"/>
      <c r="R101" s="77"/>
    </row>
    <row r="102" spans="1:18" x14ac:dyDescent="0.2">
      <c r="A102" s="96" t="s">
        <v>53</v>
      </c>
      <c r="B102" s="96" t="s">
        <v>22</v>
      </c>
      <c r="C102" s="105" t="s">
        <v>74</v>
      </c>
      <c r="D102" s="98">
        <v>15500</v>
      </c>
      <c r="G102" s="98">
        <v>15500</v>
      </c>
      <c r="P102" s="100">
        <v>1</v>
      </c>
      <c r="R102" s="99" t="s">
        <v>81</v>
      </c>
    </row>
    <row r="103" spans="1:18" x14ac:dyDescent="0.2">
      <c r="A103" s="96" t="s">
        <v>53</v>
      </c>
      <c r="B103" s="96" t="s">
        <v>22</v>
      </c>
      <c r="C103" s="105" t="s">
        <v>75</v>
      </c>
      <c r="D103" s="98">
        <v>10000</v>
      </c>
      <c r="G103" s="98">
        <v>10000</v>
      </c>
      <c r="P103" s="100">
        <v>1</v>
      </c>
      <c r="R103" s="99" t="s">
        <v>81</v>
      </c>
    </row>
    <row r="104" spans="1:18" x14ac:dyDescent="0.2">
      <c r="A104" s="96" t="s">
        <v>53</v>
      </c>
      <c r="B104" s="96" t="s">
        <v>22</v>
      </c>
      <c r="C104" s="105" t="s">
        <v>77</v>
      </c>
      <c r="D104" s="98">
        <v>10000</v>
      </c>
      <c r="G104" s="98">
        <v>10000</v>
      </c>
      <c r="P104" s="100">
        <v>1</v>
      </c>
      <c r="R104" s="99" t="s">
        <v>81</v>
      </c>
    </row>
    <row r="105" spans="1:18" x14ac:dyDescent="0.2">
      <c r="A105" s="96" t="s">
        <v>53</v>
      </c>
      <c r="B105" s="96" t="s">
        <v>22</v>
      </c>
      <c r="C105" s="105" t="s">
        <v>90</v>
      </c>
      <c r="D105" s="98">
        <v>8000</v>
      </c>
      <c r="G105" s="98">
        <v>8000</v>
      </c>
      <c r="P105" s="100">
        <v>1</v>
      </c>
      <c r="R105" s="99" t="s">
        <v>81</v>
      </c>
    </row>
    <row r="106" spans="1:18" x14ac:dyDescent="0.2">
      <c r="B106" s="96"/>
    </row>
    <row r="107" spans="1:18" x14ac:dyDescent="0.2">
      <c r="B107" s="96"/>
    </row>
    <row r="108" spans="1:18" s="46" customFormat="1" x14ac:dyDescent="0.2">
      <c r="A108" s="77"/>
      <c r="B108" s="104" t="s">
        <v>71</v>
      </c>
      <c r="C108" s="88" t="s">
        <v>23</v>
      </c>
      <c r="D108" s="89">
        <f>SUM(D109:D112)</f>
        <v>30000</v>
      </c>
      <c r="E108" s="103">
        <f t="shared" ref="E108:M108" si="16">SUM(E109:E112)</f>
        <v>0</v>
      </c>
      <c r="F108" s="103">
        <f t="shared" si="16"/>
        <v>0</v>
      </c>
      <c r="G108" s="103">
        <f t="shared" si="16"/>
        <v>30000</v>
      </c>
      <c r="H108" s="103">
        <f t="shared" si="16"/>
        <v>0</v>
      </c>
      <c r="I108" s="103">
        <f t="shared" si="16"/>
        <v>0</v>
      </c>
      <c r="J108" s="103">
        <f t="shared" si="16"/>
        <v>0</v>
      </c>
      <c r="K108" s="103">
        <f t="shared" si="16"/>
        <v>0</v>
      </c>
      <c r="L108" s="103">
        <f t="shared" si="16"/>
        <v>0</v>
      </c>
      <c r="M108" s="103">
        <f t="shared" si="16"/>
        <v>0</v>
      </c>
      <c r="N108" s="82"/>
      <c r="O108" s="82"/>
      <c r="P108" s="82"/>
      <c r="Q108" s="82"/>
      <c r="R108" s="77"/>
    </row>
    <row r="109" spans="1:18" x14ac:dyDescent="0.2">
      <c r="A109" s="96" t="s">
        <v>53</v>
      </c>
      <c r="B109" s="96" t="s">
        <v>71</v>
      </c>
      <c r="C109" s="105" t="s">
        <v>74</v>
      </c>
      <c r="D109" s="98">
        <v>12000</v>
      </c>
      <c r="G109" s="98">
        <v>12000</v>
      </c>
      <c r="P109" s="100">
        <v>1</v>
      </c>
      <c r="R109" s="99" t="s">
        <v>81</v>
      </c>
    </row>
    <row r="110" spans="1:18" x14ac:dyDescent="0.2">
      <c r="A110" s="96" t="s">
        <v>53</v>
      </c>
      <c r="B110" s="96" t="s">
        <v>71</v>
      </c>
      <c r="C110" s="105" t="s">
        <v>75</v>
      </c>
      <c r="D110" s="98">
        <v>3000</v>
      </c>
      <c r="G110" s="98">
        <v>3000</v>
      </c>
      <c r="P110" s="100">
        <v>1</v>
      </c>
      <c r="R110" s="99" t="s">
        <v>81</v>
      </c>
    </row>
    <row r="111" spans="1:18" x14ac:dyDescent="0.2">
      <c r="A111" s="96" t="s">
        <v>53</v>
      </c>
      <c r="B111" s="96" t="s">
        <v>71</v>
      </c>
      <c r="C111" s="105" t="s">
        <v>77</v>
      </c>
      <c r="D111" s="98">
        <v>5000</v>
      </c>
      <c r="G111" s="98">
        <v>5000</v>
      </c>
      <c r="P111" s="100">
        <v>1</v>
      </c>
      <c r="R111" s="99" t="s">
        <v>81</v>
      </c>
    </row>
    <row r="112" spans="1:18" x14ac:dyDescent="0.2">
      <c r="A112" s="96" t="s">
        <v>53</v>
      </c>
      <c r="B112" s="96" t="s">
        <v>71</v>
      </c>
      <c r="C112" s="105" t="s">
        <v>90</v>
      </c>
      <c r="D112" s="98">
        <v>10000</v>
      </c>
      <c r="G112" s="98">
        <v>10000</v>
      </c>
      <c r="P112" s="100">
        <v>1</v>
      </c>
      <c r="R112" s="99" t="s">
        <v>81</v>
      </c>
    </row>
    <row r="113" spans="1:18" x14ac:dyDescent="0.2">
      <c r="B113" s="96"/>
    </row>
    <row r="114" spans="1:18" x14ac:dyDescent="0.2">
      <c r="B114" s="96"/>
    </row>
    <row r="115" spans="1:18" s="46" customFormat="1" x14ac:dyDescent="0.2">
      <c r="A115" s="77"/>
      <c r="B115" s="104" t="s">
        <v>24</v>
      </c>
      <c r="C115" s="88" t="s">
        <v>25</v>
      </c>
      <c r="D115" s="89">
        <f>SUM(D116)</f>
        <v>12000</v>
      </c>
      <c r="E115" s="103">
        <f t="shared" ref="E115:M115" si="17">SUM(E116)</f>
        <v>0</v>
      </c>
      <c r="F115" s="103">
        <f t="shared" si="17"/>
        <v>0</v>
      </c>
      <c r="G115" s="103">
        <f t="shared" si="17"/>
        <v>12000</v>
      </c>
      <c r="H115" s="103">
        <f t="shared" si="17"/>
        <v>0</v>
      </c>
      <c r="I115" s="103">
        <f t="shared" si="17"/>
        <v>0</v>
      </c>
      <c r="J115" s="103">
        <f t="shared" si="17"/>
        <v>0</v>
      </c>
      <c r="K115" s="103">
        <f t="shared" si="17"/>
        <v>0</v>
      </c>
      <c r="L115" s="103">
        <f t="shared" si="17"/>
        <v>0</v>
      </c>
      <c r="M115" s="103">
        <f t="shared" si="17"/>
        <v>0</v>
      </c>
      <c r="N115" s="82"/>
      <c r="O115" s="82"/>
      <c r="P115" s="82"/>
      <c r="Q115" s="82"/>
      <c r="R115" s="77"/>
    </row>
    <row r="116" spans="1:18" x14ac:dyDescent="0.2">
      <c r="A116" s="96" t="s">
        <v>59</v>
      </c>
      <c r="B116" s="96" t="s">
        <v>24</v>
      </c>
      <c r="C116" s="105" t="s">
        <v>90</v>
      </c>
      <c r="D116" s="98">
        <v>12000</v>
      </c>
      <c r="G116" s="98">
        <v>12000</v>
      </c>
      <c r="P116" s="100">
        <v>1</v>
      </c>
      <c r="R116" s="99" t="s">
        <v>81</v>
      </c>
    </row>
    <row r="117" spans="1:18" x14ac:dyDescent="0.2">
      <c r="B117" s="96"/>
    </row>
    <row r="118" spans="1:18" x14ac:dyDescent="0.2">
      <c r="B118" s="96"/>
    </row>
    <row r="119" spans="1:18" s="46" customFormat="1" x14ac:dyDescent="0.2">
      <c r="A119" s="77"/>
      <c r="B119" s="104" t="s">
        <v>26</v>
      </c>
      <c r="C119" s="88" t="s">
        <v>27</v>
      </c>
      <c r="D119" s="89">
        <f>SUM(D120)</f>
        <v>2000</v>
      </c>
      <c r="E119" s="103">
        <f t="shared" ref="E119:M119" si="18">SUM(E120)</f>
        <v>0</v>
      </c>
      <c r="F119" s="103">
        <f t="shared" si="18"/>
        <v>2000</v>
      </c>
      <c r="G119" s="103">
        <f t="shared" si="18"/>
        <v>0</v>
      </c>
      <c r="H119" s="103">
        <f t="shared" si="18"/>
        <v>0</v>
      </c>
      <c r="I119" s="103">
        <f t="shared" si="18"/>
        <v>0</v>
      </c>
      <c r="J119" s="103">
        <f t="shared" si="18"/>
        <v>0</v>
      </c>
      <c r="K119" s="103">
        <f t="shared" si="18"/>
        <v>0</v>
      </c>
      <c r="L119" s="103">
        <f t="shared" si="18"/>
        <v>0</v>
      </c>
      <c r="M119" s="103">
        <f t="shared" si="18"/>
        <v>0</v>
      </c>
      <c r="N119" s="82"/>
      <c r="O119" s="82"/>
      <c r="P119" s="82"/>
      <c r="Q119" s="82"/>
      <c r="R119" s="77"/>
    </row>
    <row r="120" spans="1:18" x14ac:dyDescent="0.2">
      <c r="A120" s="96" t="s">
        <v>53</v>
      </c>
      <c r="B120" s="96" t="s">
        <v>26</v>
      </c>
      <c r="C120" s="105" t="s">
        <v>91</v>
      </c>
      <c r="D120" s="98">
        <v>2000</v>
      </c>
      <c r="F120" s="98">
        <v>2000</v>
      </c>
      <c r="O120" s="100">
        <v>1</v>
      </c>
      <c r="R120" s="99" t="s">
        <v>81</v>
      </c>
    </row>
    <row r="121" spans="1:18" x14ac:dyDescent="0.2">
      <c r="B121" s="96"/>
    </row>
    <row r="122" spans="1:18" x14ac:dyDescent="0.2">
      <c r="B122" s="96"/>
    </row>
    <row r="123" spans="1:18" s="46" customFormat="1" x14ac:dyDescent="0.2">
      <c r="A123" s="77"/>
      <c r="B123" s="104" t="s">
        <v>28</v>
      </c>
      <c r="C123" s="88" t="s">
        <v>29</v>
      </c>
      <c r="D123" s="89">
        <f>SUM(D124:D125)</f>
        <v>32000</v>
      </c>
      <c r="E123" s="103">
        <f t="shared" ref="E123:M123" si="19">SUM(E124:E125)</f>
        <v>32000</v>
      </c>
      <c r="F123" s="103">
        <f t="shared" si="19"/>
        <v>0</v>
      </c>
      <c r="G123" s="103">
        <f t="shared" si="19"/>
        <v>0</v>
      </c>
      <c r="H123" s="103">
        <f t="shared" si="19"/>
        <v>0</v>
      </c>
      <c r="I123" s="103">
        <f t="shared" si="19"/>
        <v>0</v>
      </c>
      <c r="J123" s="103">
        <f t="shared" si="19"/>
        <v>0</v>
      </c>
      <c r="K123" s="103">
        <f t="shared" si="19"/>
        <v>0</v>
      </c>
      <c r="L123" s="103">
        <f t="shared" si="19"/>
        <v>0</v>
      </c>
      <c r="M123" s="103">
        <f t="shared" si="19"/>
        <v>0</v>
      </c>
      <c r="N123" s="82"/>
      <c r="O123" s="82"/>
      <c r="P123" s="82"/>
      <c r="Q123" s="82"/>
      <c r="R123" s="77"/>
    </row>
    <row r="124" spans="1:18" x14ac:dyDescent="0.2">
      <c r="A124" s="96" t="s">
        <v>53</v>
      </c>
      <c r="B124" s="96" t="s">
        <v>28</v>
      </c>
      <c r="C124" s="105" t="s">
        <v>92</v>
      </c>
      <c r="D124" s="98">
        <v>2000</v>
      </c>
      <c r="E124" s="98">
        <v>2000</v>
      </c>
      <c r="P124" s="100">
        <v>1</v>
      </c>
      <c r="R124" s="99" t="s">
        <v>81</v>
      </c>
    </row>
    <row r="125" spans="1:18" x14ac:dyDescent="0.2">
      <c r="A125" s="96" t="s">
        <v>53</v>
      </c>
      <c r="B125" s="96" t="s">
        <v>28</v>
      </c>
      <c r="C125" s="105" t="s">
        <v>93</v>
      </c>
      <c r="D125" s="98">
        <v>30000</v>
      </c>
      <c r="E125" s="98">
        <v>30000</v>
      </c>
      <c r="O125" s="100">
        <v>1</v>
      </c>
      <c r="R125" s="99" t="s">
        <v>81</v>
      </c>
    </row>
    <row r="126" spans="1:18" x14ac:dyDescent="0.2">
      <c r="B126" s="96"/>
    </row>
    <row r="127" spans="1:18" x14ac:dyDescent="0.2">
      <c r="B127" s="96"/>
    </row>
    <row r="128" spans="1:18" s="46" customFormat="1" x14ac:dyDescent="0.2">
      <c r="A128" s="77"/>
      <c r="B128" s="104" t="s">
        <v>30</v>
      </c>
      <c r="C128" s="88" t="s">
        <v>94</v>
      </c>
      <c r="D128" s="89">
        <f>SUM(D129)</f>
        <v>20000</v>
      </c>
      <c r="E128" s="103">
        <f t="shared" ref="E128:M128" si="20">SUM(E129)</f>
        <v>20000</v>
      </c>
      <c r="F128" s="103">
        <f t="shared" si="20"/>
        <v>0</v>
      </c>
      <c r="G128" s="103">
        <f t="shared" si="20"/>
        <v>0</v>
      </c>
      <c r="H128" s="103">
        <f t="shared" si="20"/>
        <v>0</v>
      </c>
      <c r="I128" s="103">
        <f t="shared" si="20"/>
        <v>0</v>
      </c>
      <c r="J128" s="103">
        <f t="shared" si="20"/>
        <v>0</v>
      </c>
      <c r="K128" s="103">
        <f t="shared" si="20"/>
        <v>0</v>
      </c>
      <c r="L128" s="103">
        <f t="shared" si="20"/>
        <v>0</v>
      </c>
      <c r="M128" s="103">
        <f t="shared" si="20"/>
        <v>0</v>
      </c>
      <c r="N128" s="82"/>
      <c r="O128" s="82"/>
      <c r="P128" s="82"/>
      <c r="Q128" s="82"/>
      <c r="R128" s="77"/>
    </row>
    <row r="129" spans="1:18" x14ac:dyDescent="0.2">
      <c r="A129" s="96" t="s">
        <v>59</v>
      </c>
      <c r="B129" s="96" t="s">
        <v>30</v>
      </c>
      <c r="C129" s="105" t="s">
        <v>93</v>
      </c>
      <c r="D129" s="98">
        <v>20000</v>
      </c>
      <c r="E129" s="98">
        <v>20000</v>
      </c>
      <c r="P129" s="100">
        <v>1</v>
      </c>
      <c r="R129" s="99" t="s">
        <v>81</v>
      </c>
    </row>
    <row r="130" spans="1:18" x14ac:dyDescent="0.2">
      <c r="B130" s="96"/>
    </row>
    <row r="131" spans="1:18" x14ac:dyDescent="0.2">
      <c r="B131" s="96"/>
    </row>
    <row r="132" spans="1:18" s="46" customFormat="1" x14ac:dyDescent="0.2">
      <c r="A132" s="77"/>
      <c r="B132" s="104"/>
      <c r="C132" s="88" t="s">
        <v>33</v>
      </c>
      <c r="D132" s="89">
        <f>SUM(D133:D145)</f>
        <v>1009500</v>
      </c>
      <c r="E132" s="103">
        <f t="shared" ref="E132:M132" si="21">SUM(E133:E145)</f>
        <v>528000</v>
      </c>
      <c r="F132" s="103">
        <f t="shared" si="21"/>
        <v>71000</v>
      </c>
      <c r="G132" s="103">
        <f t="shared" si="21"/>
        <v>0</v>
      </c>
      <c r="H132" s="103">
        <f t="shared" si="21"/>
        <v>60000</v>
      </c>
      <c r="I132" s="103">
        <f t="shared" si="21"/>
        <v>350000</v>
      </c>
      <c r="J132" s="103">
        <f t="shared" si="21"/>
        <v>0</v>
      </c>
      <c r="K132" s="103">
        <f t="shared" si="21"/>
        <v>0</v>
      </c>
      <c r="L132" s="103">
        <f t="shared" si="21"/>
        <v>0</v>
      </c>
      <c r="M132" s="103">
        <f t="shared" si="21"/>
        <v>0</v>
      </c>
      <c r="N132" s="82"/>
      <c r="O132" s="82"/>
      <c r="P132" s="82"/>
      <c r="Q132" s="82"/>
      <c r="R132" s="77"/>
    </row>
    <row r="133" spans="1:18" x14ac:dyDescent="0.2">
      <c r="A133" s="79" t="s">
        <v>66</v>
      </c>
      <c r="B133" s="79" t="s">
        <v>173</v>
      </c>
      <c r="C133" s="76" t="s">
        <v>364</v>
      </c>
      <c r="D133" s="101">
        <v>1500</v>
      </c>
      <c r="E133" s="101">
        <v>1500</v>
      </c>
      <c r="F133" s="102"/>
      <c r="G133" s="102"/>
      <c r="H133" s="102"/>
      <c r="I133" s="102"/>
      <c r="J133" s="102"/>
      <c r="K133" s="102"/>
      <c r="L133" s="102"/>
      <c r="M133" s="102"/>
      <c r="N133" s="85"/>
      <c r="O133" s="83">
        <v>1</v>
      </c>
      <c r="R133" s="99" t="s">
        <v>81</v>
      </c>
    </row>
    <row r="134" spans="1:18" x14ac:dyDescent="0.2">
      <c r="A134" s="79" t="s">
        <v>66</v>
      </c>
      <c r="B134" s="79" t="s">
        <v>174</v>
      </c>
      <c r="C134" s="76" t="s">
        <v>175</v>
      </c>
      <c r="D134" s="101">
        <v>20000</v>
      </c>
      <c r="E134" s="102"/>
      <c r="F134" s="102">
        <v>10000</v>
      </c>
      <c r="G134" s="102"/>
      <c r="H134" s="102">
        <v>10000</v>
      </c>
      <c r="I134" s="102"/>
      <c r="J134" s="102"/>
      <c r="K134" s="102"/>
      <c r="L134" s="102"/>
      <c r="M134" s="102"/>
      <c r="N134" s="85"/>
      <c r="O134" s="83">
        <v>1</v>
      </c>
      <c r="R134" s="99" t="s">
        <v>81</v>
      </c>
    </row>
    <row r="135" spans="1:18" x14ac:dyDescent="0.2">
      <c r="A135" s="79" t="s">
        <v>66</v>
      </c>
      <c r="B135" s="79" t="s">
        <v>176</v>
      </c>
      <c r="C135" s="76" t="s">
        <v>177</v>
      </c>
      <c r="D135" s="86">
        <v>3500</v>
      </c>
      <c r="E135" s="93">
        <v>2000</v>
      </c>
      <c r="F135" s="93">
        <v>1500</v>
      </c>
      <c r="G135" s="93"/>
      <c r="H135" s="93"/>
      <c r="I135" s="93"/>
      <c r="J135" s="93"/>
      <c r="K135" s="93"/>
      <c r="L135" s="93"/>
      <c r="M135" s="93"/>
      <c r="N135" s="85"/>
      <c r="O135" s="83">
        <v>1</v>
      </c>
      <c r="R135" s="99" t="s">
        <v>81</v>
      </c>
    </row>
    <row r="136" spans="1:18" ht="14.25" customHeight="1" x14ac:dyDescent="0.2">
      <c r="A136" s="79" t="s">
        <v>66</v>
      </c>
      <c r="B136" s="79" t="s">
        <v>176</v>
      </c>
      <c r="C136" s="76" t="s">
        <v>178</v>
      </c>
      <c r="D136" s="86">
        <v>5000</v>
      </c>
      <c r="E136" s="93">
        <v>3000</v>
      </c>
      <c r="F136" s="93">
        <v>2000</v>
      </c>
      <c r="G136" s="93"/>
      <c r="H136" s="93"/>
      <c r="I136" s="93"/>
      <c r="J136" s="93"/>
      <c r="K136" s="93"/>
      <c r="L136" s="93"/>
      <c r="M136" s="93"/>
      <c r="N136" s="85"/>
      <c r="O136" s="83">
        <v>1</v>
      </c>
      <c r="R136" s="99" t="s">
        <v>81</v>
      </c>
    </row>
    <row r="137" spans="1:18" ht="14.25" customHeight="1" x14ac:dyDescent="0.2">
      <c r="A137" s="79" t="s">
        <v>67</v>
      </c>
      <c r="B137" s="79" t="s">
        <v>173</v>
      </c>
      <c r="C137" s="76" t="s">
        <v>364</v>
      </c>
      <c r="D137" s="101">
        <v>1500</v>
      </c>
      <c r="E137" s="101">
        <v>1500</v>
      </c>
      <c r="F137" s="102"/>
      <c r="G137" s="102"/>
      <c r="H137" s="102"/>
      <c r="I137" s="102"/>
      <c r="J137" s="102"/>
      <c r="K137" s="102"/>
      <c r="L137" s="102"/>
      <c r="M137" s="102"/>
      <c r="N137" s="85"/>
      <c r="O137" s="83">
        <v>1</v>
      </c>
      <c r="R137" s="99" t="s">
        <v>81</v>
      </c>
    </row>
    <row r="138" spans="1:18" ht="14.25" customHeight="1" x14ac:dyDescent="0.2">
      <c r="A138" s="79" t="s">
        <v>67</v>
      </c>
      <c r="B138" s="79" t="s">
        <v>179</v>
      </c>
      <c r="C138" s="76" t="s">
        <v>182</v>
      </c>
      <c r="D138" s="101">
        <v>15500</v>
      </c>
      <c r="E138" s="102">
        <v>15000</v>
      </c>
      <c r="F138" s="102"/>
      <c r="G138" s="102"/>
      <c r="H138" s="102"/>
      <c r="I138" s="102"/>
      <c r="J138" s="102"/>
      <c r="K138" s="102"/>
      <c r="L138" s="102"/>
      <c r="M138" s="102"/>
      <c r="N138" s="85"/>
      <c r="O138" s="83">
        <v>1</v>
      </c>
      <c r="R138" s="99" t="s">
        <v>81</v>
      </c>
    </row>
    <row r="139" spans="1:18" ht="14.25" customHeight="1" x14ac:dyDescent="0.2">
      <c r="A139" s="79" t="s">
        <v>67</v>
      </c>
      <c r="B139" s="87" t="s">
        <v>174</v>
      </c>
      <c r="C139" s="76" t="s">
        <v>175</v>
      </c>
      <c r="D139" s="101">
        <v>10000</v>
      </c>
      <c r="E139" s="102"/>
      <c r="F139" s="102">
        <v>10000</v>
      </c>
      <c r="G139" s="102"/>
      <c r="H139" s="102"/>
      <c r="I139" s="102"/>
      <c r="J139" s="102"/>
      <c r="K139" s="102"/>
      <c r="L139" s="102"/>
      <c r="M139" s="102"/>
      <c r="N139" s="85"/>
      <c r="O139" s="83">
        <v>1</v>
      </c>
      <c r="R139" s="99" t="s">
        <v>81</v>
      </c>
    </row>
    <row r="140" spans="1:18" ht="14.25" customHeight="1" x14ac:dyDescent="0.2">
      <c r="A140" s="79" t="s">
        <v>67</v>
      </c>
      <c r="B140" s="87" t="s">
        <v>174</v>
      </c>
      <c r="C140" s="76" t="s">
        <v>180</v>
      </c>
      <c r="D140" s="101">
        <v>10000</v>
      </c>
      <c r="E140" s="102"/>
      <c r="F140" s="102">
        <v>10000</v>
      </c>
      <c r="G140" s="102"/>
      <c r="H140" s="102"/>
      <c r="I140" s="102"/>
      <c r="J140" s="102"/>
      <c r="K140" s="102"/>
      <c r="L140" s="102"/>
      <c r="M140" s="102"/>
      <c r="N140" s="85"/>
      <c r="O140" s="83">
        <v>1</v>
      </c>
      <c r="R140" s="99" t="s">
        <v>81</v>
      </c>
    </row>
    <row r="141" spans="1:18" ht="14.25" customHeight="1" x14ac:dyDescent="0.2">
      <c r="A141" s="79" t="s">
        <v>67</v>
      </c>
      <c r="B141" s="87" t="s">
        <v>174</v>
      </c>
      <c r="C141" s="76" t="s">
        <v>365</v>
      </c>
      <c r="D141" s="101">
        <v>34000</v>
      </c>
      <c r="E141" s="102"/>
      <c r="F141" s="102">
        <v>34000</v>
      </c>
      <c r="G141" s="102"/>
      <c r="H141" s="102"/>
      <c r="I141" s="102"/>
      <c r="J141" s="102"/>
      <c r="K141" s="102"/>
      <c r="L141" s="102"/>
      <c r="M141" s="102"/>
      <c r="N141" s="83">
        <v>0.5</v>
      </c>
      <c r="O141" s="83">
        <v>0.5</v>
      </c>
      <c r="R141" s="99" t="s">
        <v>81</v>
      </c>
    </row>
    <row r="142" spans="1:18" ht="14.25" customHeight="1" x14ac:dyDescent="0.2">
      <c r="A142" s="79" t="s">
        <v>67</v>
      </c>
      <c r="B142" s="87" t="s">
        <v>176</v>
      </c>
      <c r="C142" s="76" t="s">
        <v>177</v>
      </c>
      <c r="D142" s="101">
        <v>3500</v>
      </c>
      <c r="E142" s="93">
        <v>2000</v>
      </c>
      <c r="F142" s="93">
        <v>1500</v>
      </c>
      <c r="G142" s="102"/>
      <c r="H142" s="102"/>
      <c r="I142" s="102"/>
      <c r="J142" s="102"/>
      <c r="K142" s="102"/>
      <c r="L142" s="102"/>
      <c r="M142" s="102"/>
      <c r="N142" s="85"/>
      <c r="O142" s="83">
        <v>1</v>
      </c>
      <c r="R142" s="99" t="s">
        <v>81</v>
      </c>
    </row>
    <row r="143" spans="1:18" ht="14.25" customHeight="1" x14ac:dyDescent="0.2">
      <c r="A143" s="79" t="s">
        <v>67</v>
      </c>
      <c r="B143" s="87" t="s">
        <v>176</v>
      </c>
      <c r="C143" s="76" t="s">
        <v>178</v>
      </c>
      <c r="D143" s="101">
        <v>5000</v>
      </c>
      <c r="E143" s="93">
        <v>3000</v>
      </c>
      <c r="F143" s="93">
        <v>2000</v>
      </c>
      <c r="G143" s="102"/>
      <c r="H143" s="102"/>
      <c r="I143" s="102"/>
      <c r="J143" s="102"/>
      <c r="K143" s="102"/>
      <c r="L143" s="102"/>
      <c r="M143" s="102"/>
      <c r="N143" s="85"/>
      <c r="O143" s="83">
        <v>1</v>
      </c>
      <c r="R143" s="99" t="s">
        <v>81</v>
      </c>
    </row>
    <row r="144" spans="1:18" x14ac:dyDescent="0.2">
      <c r="A144" s="79" t="s">
        <v>53</v>
      </c>
      <c r="B144" s="87" t="s">
        <v>181</v>
      </c>
      <c r="C144" s="76" t="s">
        <v>183</v>
      </c>
      <c r="D144" s="101">
        <v>50000</v>
      </c>
      <c r="E144" s="102"/>
      <c r="F144" s="102"/>
      <c r="G144" s="102"/>
      <c r="H144" s="102">
        <v>50000</v>
      </c>
      <c r="I144" s="102"/>
      <c r="J144" s="102"/>
      <c r="K144" s="102"/>
      <c r="L144" s="102"/>
      <c r="M144" s="102"/>
      <c r="N144" s="83">
        <v>1</v>
      </c>
      <c r="O144" s="85"/>
      <c r="R144" s="99" t="s">
        <v>196</v>
      </c>
    </row>
    <row r="145" spans="1:18" x14ac:dyDescent="0.2">
      <c r="A145" s="79" t="s">
        <v>53</v>
      </c>
      <c r="B145" s="87" t="s">
        <v>181</v>
      </c>
      <c r="C145" s="76" t="s">
        <v>184</v>
      </c>
      <c r="D145" s="101">
        <v>850000</v>
      </c>
      <c r="E145" s="102">
        <v>500000</v>
      </c>
      <c r="F145" s="102"/>
      <c r="G145" s="102"/>
      <c r="H145" s="102"/>
      <c r="I145" s="102">
        <v>350000</v>
      </c>
      <c r="J145" s="102"/>
      <c r="K145" s="102"/>
      <c r="L145" s="102"/>
      <c r="M145" s="102"/>
      <c r="N145" s="83">
        <v>1</v>
      </c>
      <c r="O145" s="85"/>
      <c r="R145" s="99" t="s">
        <v>195</v>
      </c>
    </row>
    <row r="146" spans="1:18" x14ac:dyDescent="0.2">
      <c r="B146" s="96"/>
    </row>
    <row r="147" spans="1:18" x14ac:dyDescent="0.2">
      <c r="B147" s="96"/>
    </row>
    <row r="148" spans="1:18" s="46" customFormat="1" x14ac:dyDescent="0.2">
      <c r="A148" s="77"/>
      <c r="B148" s="104"/>
      <c r="C148" s="88" t="s">
        <v>34</v>
      </c>
      <c r="D148" s="89">
        <f t="shared" ref="D148:M148" si="22">SUM(D149:D156)</f>
        <v>135000</v>
      </c>
      <c r="E148" s="103">
        <f t="shared" si="22"/>
        <v>105000</v>
      </c>
      <c r="F148" s="103">
        <f t="shared" si="22"/>
        <v>30000</v>
      </c>
      <c r="G148" s="103">
        <f t="shared" si="22"/>
        <v>0</v>
      </c>
      <c r="H148" s="103">
        <f t="shared" si="22"/>
        <v>0</v>
      </c>
      <c r="I148" s="103">
        <f t="shared" si="22"/>
        <v>0</v>
      </c>
      <c r="J148" s="103">
        <f t="shared" si="22"/>
        <v>0</v>
      </c>
      <c r="K148" s="103">
        <f t="shared" si="22"/>
        <v>0</v>
      </c>
      <c r="L148" s="103">
        <f t="shared" si="22"/>
        <v>0</v>
      </c>
      <c r="M148" s="103">
        <f t="shared" si="22"/>
        <v>0</v>
      </c>
      <c r="N148" s="82"/>
      <c r="O148" s="82"/>
      <c r="P148" s="82"/>
      <c r="Q148" s="82"/>
      <c r="R148" s="77"/>
    </row>
    <row r="149" spans="1:18" x14ac:dyDescent="0.2">
      <c r="A149" s="99" t="s">
        <v>53</v>
      </c>
      <c r="B149" s="96" t="s">
        <v>108</v>
      </c>
      <c r="C149" s="75" t="s">
        <v>197</v>
      </c>
      <c r="D149" s="98">
        <v>66000</v>
      </c>
      <c r="E149" s="98">
        <v>66000</v>
      </c>
      <c r="N149" s="100">
        <v>1</v>
      </c>
      <c r="O149" s="84"/>
      <c r="P149" s="84"/>
      <c r="Q149" s="84"/>
      <c r="R149" s="99" t="s">
        <v>81</v>
      </c>
    </row>
    <row r="150" spans="1:18" x14ac:dyDescent="0.2">
      <c r="A150" s="99" t="s">
        <v>66</v>
      </c>
      <c r="B150" s="96" t="s">
        <v>198</v>
      </c>
      <c r="C150" s="75" t="s">
        <v>215</v>
      </c>
      <c r="D150" s="98">
        <v>15000</v>
      </c>
      <c r="E150" s="95"/>
      <c r="F150" s="98">
        <v>15000</v>
      </c>
      <c r="N150" s="100">
        <v>0.5</v>
      </c>
      <c r="O150" s="100">
        <v>0.5</v>
      </c>
      <c r="P150" s="84"/>
      <c r="Q150" s="84"/>
      <c r="R150" s="99" t="s">
        <v>81</v>
      </c>
    </row>
    <row r="151" spans="1:18" x14ac:dyDescent="0.2">
      <c r="A151" s="99" t="s">
        <v>67</v>
      </c>
      <c r="B151" s="96" t="s">
        <v>198</v>
      </c>
      <c r="C151" s="75" t="s">
        <v>215</v>
      </c>
      <c r="D151" s="98">
        <v>15000</v>
      </c>
      <c r="E151" s="95"/>
      <c r="F151" s="98">
        <v>15000</v>
      </c>
      <c r="N151" s="100">
        <v>0.5</v>
      </c>
      <c r="O151" s="100">
        <v>0.5</v>
      </c>
      <c r="P151" s="84"/>
      <c r="Q151" s="84"/>
      <c r="R151" s="99" t="s">
        <v>81</v>
      </c>
    </row>
    <row r="152" spans="1:18" x14ac:dyDescent="0.2">
      <c r="A152" s="99" t="s">
        <v>67</v>
      </c>
      <c r="B152" s="96" t="s">
        <v>202</v>
      </c>
      <c r="C152" s="75" t="s">
        <v>217</v>
      </c>
      <c r="D152" s="98">
        <v>2000</v>
      </c>
      <c r="E152" s="98">
        <v>2000</v>
      </c>
      <c r="N152" s="100">
        <v>0.5</v>
      </c>
      <c r="O152" s="100">
        <v>0.5</v>
      </c>
      <c r="P152" s="84"/>
      <c r="Q152" s="84"/>
      <c r="R152" s="99" t="s">
        <v>81</v>
      </c>
    </row>
    <row r="153" spans="1:18" x14ac:dyDescent="0.2">
      <c r="A153" s="99" t="s">
        <v>66</v>
      </c>
      <c r="B153" s="96" t="s">
        <v>204</v>
      </c>
      <c r="C153" s="75" t="s">
        <v>216</v>
      </c>
      <c r="D153" s="98">
        <v>2000</v>
      </c>
      <c r="E153" s="98">
        <v>2000</v>
      </c>
      <c r="N153" s="100">
        <v>0.8</v>
      </c>
      <c r="O153" s="100">
        <v>0.2</v>
      </c>
      <c r="P153" s="84"/>
      <c r="Q153" s="84"/>
      <c r="R153" s="99" t="s">
        <v>205</v>
      </c>
    </row>
    <row r="154" spans="1:18" x14ac:dyDescent="0.2">
      <c r="A154" s="99" t="s">
        <v>67</v>
      </c>
      <c r="B154" s="96" t="s">
        <v>204</v>
      </c>
      <c r="C154" s="75" t="s">
        <v>216</v>
      </c>
      <c r="D154" s="98">
        <v>5000</v>
      </c>
      <c r="E154" s="98">
        <v>5000</v>
      </c>
      <c r="N154" s="100">
        <v>0.8</v>
      </c>
      <c r="O154" s="100">
        <v>0.2</v>
      </c>
      <c r="P154" s="84"/>
      <c r="Q154" s="84"/>
      <c r="R154" s="99" t="s">
        <v>205</v>
      </c>
    </row>
    <row r="155" spans="1:18" x14ac:dyDescent="0.2">
      <c r="A155" s="99" t="s">
        <v>53</v>
      </c>
      <c r="B155" s="96" t="s">
        <v>198</v>
      </c>
      <c r="C155" s="75" t="s">
        <v>207</v>
      </c>
      <c r="D155" s="98">
        <v>20000</v>
      </c>
      <c r="E155" s="98">
        <v>20000</v>
      </c>
      <c r="N155" s="100">
        <v>0.8</v>
      </c>
      <c r="O155" s="100">
        <v>0.2</v>
      </c>
      <c r="P155" s="84"/>
      <c r="Q155" s="84"/>
      <c r="R155" s="99" t="s">
        <v>208</v>
      </c>
    </row>
    <row r="156" spans="1:18" x14ac:dyDescent="0.2">
      <c r="A156" s="99" t="s">
        <v>53</v>
      </c>
      <c r="B156" s="96" t="s">
        <v>209</v>
      </c>
      <c r="C156" s="75" t="s">
        <v>210</v>
      </c>
      <c r="D156" s="98">
        <v>10000</v>
      </c>
      <c r="E156" s="98">
        <v>10000</v>
      </c>
      <c r="N156" s="84"/>
      <c r="O156" s="84"/>
      <c r="P156" s="100">
        <v>1</v>
      </c>
      <c r="Q156" s="84"/>
      <c r="R156" s="99" t="s">
        <v>81</v>
      </c>
    </row>
    <row r="157" spans="1:18" x14ac:dyDescent="0.2">
      <c r="B157" s="96"/>
      <c r="P157" s="84"/>
      <c r="Q157" s="84"/>
    </row>
    <row r="158" spans="1:18" x14ac:dyDescent="0.2">
      <c r="B158" s="96"/>
    </row>
    <row r="159" spans="1:18" s="46" customFormat="1" x14ac:dyDescent="0.2">
      <c r="A159" s="77"/>
      <c r="B159" s="104"/>
      <c r="C159" s="88" t="s">
        <v>35</v>
      </c>
      <c r="D159" s="89">
        <f>SUM(D160:D165)</f>
        <v>247000</v>
      </c>
      <c r="E159" s="103">
        <f t="shared" ref="E159:M159" si="23">SUM(E160:E165)</f>
        <v>181000</v>
      </c>
      <c r="F159" s="103">
        <f t="shared" si="23"/>
        <v>0</v>
      </c>
      <c r="G159" s="103">
        <f t="shared" si="23"/>
        <v>6000</v>
      </c>
      <c r="H159" s="103">
        <f t="shared" si="23"/>
        <v>42000</v>
      </c>
      <c r="I159" s="103">
        <f t="shared" si="23"/>
        <v>0</v>
      </c>
      <c r="J159" s="103">
        <f t="shared" si="23"/>
        <v>0</v>
      </c>
      <c r="K159" s="103">
        <f t="shared" si="23"/>
        <v>18000</v>
      </c>
      <c r="L159" s="103">
        <f t="shared" si="23"/>
        <v>0</v>
      </c>
      <c r="M159" s="103">
        <f t="shared" si="23"/>
        <v>0</v>
      </c>
      <c r="N159" s="82"/>
      <c r="O159" s="82"/>
      <c r="P159" s="82"/>
      <c r="Q159" s="82"/>
      <c r="R159" s="77"/>
    </row>
    <row r="160" spans="1:18" x14ac:dyDescent="0.2">
      <c r="A160" s="99" t="s">
        <v>53</v>
      </c>
      <c r="B160" s="96" t="s">
        <v>152</v>
      </c>
      <c r="C160" s="75" t="s">
        <v>153</v>
      </c>
      <c r="D160" s="98">
        <v>12000</v>
      </c>
      <c r="E160" s="103">
        <v>5000</v>
      </c>
      <c r="H160" s="103">
        <v>7000</v>
      </c>
      <c r="O160" s="100">
        <v>1</v>
      </c>
      <c r="R160" s="99" t="s">
        <v>81</v>
      </c>
    </row>
    <row r="161" spans="1:18" x14ac:dyDescent="0.2">
      <c r="A161" s="99" t="s">
        <v>53</v>
      </c>
      <c r="B161" s="96" t="s">
        <v>152</v>
      </c>
      <c r="C161" s="75" t="s">
        <v>155</v>
      </c>
      <c r="D161" s="98">
        <v>6000</v>
      </c>
      <c r="G161" s="103">
        <v>6000</v>
      </c>
      <c r="O161" s="100">
        <v>1</v>
      </c>
      <c r="R161" s="99" t="s">
        <v>81</v>
      </c>
    </row>
    <row r="162" spans="1:18" x14ac:dyDescent="0.2">
      <c r="A162" s="99" t="s">
        <v>53</v>
      </c>
      <c r="B162" s="96" t="s">
        <v>154</v>
      </c>
      <c r="C162" s="75" t="s">
        <v>156</v>
      </c>
      <c r="D162" s="98">
        <v>45000</v>
      </c>
      <c r="E162" s="103">
        <v>20000</v>
      </c>
      <c r="H162" s="103">
        <v>25000</v>
      </c>
      <c r="O162" s="100">
        <v>1</v>
      </c>
      <c r="R162" s="99" t="s">
        <v>81</v>
      </c>
    </row>
    <row r="163" spans="1:18" x14ac:dyDescent="0.2">
      <c r="A163" s="99" t="s">
        <v>53</v>
      </c>
      <c r="B163" s="96" t="s">
        <v>158</v>
      </c>
      <c r="C163" s="75" t="s">
        <v>159</v>
      </c>
      <c r="D163" s="98">
        <v>38000</v>
      </c>
      <c r="E163" s="103">
        <v>10000</v>
      </c>
      <c r="H163" s="103">
        <v>10000</v>
      </c>
      <c r="K163" s="103">
        <v>18000</v>
      </c>
      <c r="O163" s="100">
        <v>1</v>
      </c>
      <c r="R163" s="99" t="s">
        <v>81</v>
      </c>
    </row>
    <row r="164" spans="1:18" x14ac:dyDescent="0.2">
      <c r="A164" s="99" t="s">
        <v>53</v>
      </c>
      <c r="B164" s="96" t="s">
        <v>157</v>
      </c>
      <c r="C164" s="75" t="s">
        <v>172</v>
      </c>
      <c r="D164" s="98">
        <v>6000</v>
      </c>
      <c r="E164" s="103">
        <v>6000</v>
      </c>
      <c r="N164" s="100">
        <v>1</v>
      </c>
      <c r="R164" s="99" t="s">
        <v>81</v>
      </c>
    </row>
    <row r="165" spans="1:18" x14ac:dyDescent="0.2">
      <c r="A165" s="99" t="s">
        <v>53</v>
      </c>
      <c r="B165" s="96" t="s">
        <v>157</v>
      </c>
      <c r="C165" s="75" t="s">
        <v>315</v>
      </c>
      <c r="D165" s="98">
        <v>140000</v>
      </c>
      <c r="E165" s="103">
        <v>140000</v>
      </c>
      <c r="N165" s="100">
        <v>0.2</v>
      </c>
      <c r="O165" s="100">
        <v>0.8</v>
      </c>
      <c r="R165" s="99" t="s">
        <v>205</v>
      </c>
    </row>
    <row r="166" spans="1:18" x14ac:dyDescent="0.2">
      <c r="B166" s="96"/>
    </row>
    <row r="167" spans="1:18" x14ac:dyDescent="0.2">
      <c r="B167" s="96"/>
    </row>
    <row r="168" spans="1:18" s="46" customFormat="1" x14ac:dyDescent="0.2">
      <c r="A168" s="77"/>
      <c r="B168" s="104"/>
      <c r="C168" s="88" t="s">
        <v>36</v>
      </c>
      <c r="D168" s="89">
        <f>SUM(D169:D177)</f>
        <v>342500</v>
      </c>
      <c r="E168" s="103">
        <f t="shared" ref="E168:M168" si="24">SUM(E169:E177)</f>
        <v>308000</v>
      </c>
      <c r="F168" s="103">
        <f t="shared" si="24"/>
        <v>12000</v>
      </c>
      <c r="G168" s="103">
        <f t="shared" si="24"/>
        <v>14500</v>
      </c>
      <c r="H168" s="103">
        <f t="shared" si="24"/>
        <v>8000</v>
      </c>
      <c r="I168" s="103">
        <f t="shared" si="24"/>
        <v>0</v>
      </c>
      <c r="J168" s="103">
        <f t="shared" si="24"/>
        <v>0</v>
      </c>
      <c r="K168" s="103">
        <f t="shared" si="24"/>
        <v>0</v>
      </c>
      <c r="L168" s="103">
        <f t="shared" si="24"/>
        <v>0</v>
      </c>
      <c r="M168" s="103">
        <f t="shared" si="24"/>
        <v>0</v>
      </c>
      <c r="N168" s="82"/>
      <c r="O168" s="82"/>
      <c r="P168" s="82"/>
      <c r="Q168" s="82"/>
      <c r="R168" s="77"/>
    </row>
    <row r="169" spans="1:18" s="5" customFormat="1" x14ac:dyDescent="0.2">
      <c r="A169" s="79" t="s">
        <v>59</v>
      </c>
      <c r="B169" s="87" t="s">
        <v>109</v>
      </c>
      <c r="C169" s="76" t="s">
        <v>110</v>
      </c>
      <c r="D169" s="101">
        <v>110000</v>
      </c>
      <c r="E169" s="102">
        <v>110000</v>
      </c>
      <c r="F169" s="102"/>
      <c r="G169" s="102"/>
      <c r="H169" s="102"/>
      <c r="I169" s="102"/>
      <c r="J169" s="102"/>
      <c r="K169" s="102"/>
      <c r="L169" s="102"/>
      <c r="M169" s="102"/>
      <c r="N169" s="100">
        <v>1</v>
      </c>
      <c r="O169" s="84"/>
      <c r="P169" s="83"/>
      <c r="Q169" s="83"/>
      <c r="R169" s="79" t="s">
        <v>81</v>
      </c>
    </row>
    <row r="170" spans="1:18" s="5" customFormat="1" x14ac:dyDescent="0.2">
      <c r="A170" s="79" t="s">
        <v>59</v>
      </c>
      <c r="B170" s="79" t="s">
        <v>109</v>
      </c>
      <c r="C170" s="76" t="s">
        <v>160</v>
      </c>
      <c r="D170" s="86">
        <v>38000</v>
      </c>
      <c r="E170" s="93">
        <v>38000</v>
      </c>
      <c r="F170" s="93"/>
      <c r="G170" s="93"/>
      <c r="H170" s="93"/>
      <c r="I170" s="93"/>
      <c r="J170" s="93"/>
      <c r="K170" s="93"/>
      <c r="L170" s="93"/>
      <c r="M170" s="93"/>
      <c r="N170" s="85"/>
      <c r="O170" s="85">
        <v>1</v>
      </c>
      <c r="P170" s="85"/>
      <c r="Q170" s="85"/>
      <c r="R170" s="79" t="s">
        <v>81</v>
      </c>
    </row>
    <row r="171" spans="1:18" s="5" customFormat="1" x14ac:dyDescent="0.2">
      <c r="A171" s="79" t="s">
        <v>53</v>
      </c>
      <c r="B171" s="87" t="s">
        <v>111</v>
      </c>
      <c r="C171" s="78" t="s">
        <v>112</v>
      </c>
      <c r="D171" s="101">
        <v>35000</v>
      </c>
      <c r="E171" s="102">
        <v>35000</v>
      </c>
      <c r="F171" s="102"/>
      <c r="G171" s="102"/>
      <c r="H171" s="102"/>
      <c r="I171" s="102"/>
      <c r="J171" s="102"/>
      <c r="K171" s="102"/>
      <c r="L171" s="102"/>
      <c r="M171" s="102"/>
      <c r="N171" s="100">
        <v>1</v>
      </c>
      <c r="O171" s="100"/>
      <c r="P171" s="83"/>
      <c r="Q171" s="83"/>
      <c r="R171" s="79" t="s">
        <v>81</v>
      </c>
    </row>
    <row r="172" spans="1:18" s="5" customFormat="1" x14ac:dyDescent="0.2">
      <c r="A172" s="79" t="s">
        <v>53</v>
      </c>
      <c r="B172" s="87" t="s">
        <v>111</v>
      </c>
      <c r="C172" s="76" t="s">
        <v>161</v>
      </c>
      <c r="D172" s="101">
        <v>7000</v>
      </c>
      <c r="E172" s="102"/>
      <c r="F172" s="102">
        <v>7000</v>
      </c>
      <c r="G172" s="102"/>
      <c r="H172" s="102"/>
      <c r="I172" s="102"/>
      <c r="J172" s="102"/>
      <c r="K172" s="102"/>
      <c r="L172" s="102"/>
      <c r="M172" s="102"/>
      <c r="N172" s="100"/>
      <c r="O172" s="100">
        <v>1</v>
      </c>
      <c r="P172" s="83"/>
      <c r="Q172" s="83"/>
      <c r="R172" s="79" t="s">
        <v>81</v>
      </c>
    </row>
    <row r="173" spans="1:18" s="5" customFormat="1" x14ac:dyDescent="0.2">
      <c r="A173" s="79" t="s">
        <v>53</v>
      </c>
      <c r="B173" s="87" t="s">
        <v>162</v>
      </c>
      <c r="C173" s="76" t="s">
        <v>167</v>
      </c>
      <c r="D173" s="101">
        <v>3500</v>
      </c>
      <c r="E173" s="102"/>
      <c r="F173" s="102"/>
      <c r="G173" s="102">
        <v>3500</v>
      </c>
      <c r="H173" s="102"/>
      <c r="I173" s="102"/>
      <c r="J173" s="102"/>
      <c r="K173" s="102"/>
      <c r="L173" s="102"/>
      <c r="M173" s="102"/>
      <c r="N173" s="100"/>
      <c r="O173" s="100">
        <v>1</v>
      </c>
      <c r="P173" s="83"/>
      <c r="Q173" s="83"/>
      <c r="R173" s="79" t="s">
        <v>81</v>
      </c>
    </row>
    <row r="174" spans="1:18" s="5" customFormat="1" x14ac:dyDescent="0.2">
      <c r="A174" s="79" t="s">
        <v>53</v>
      </c>
      <c r="B174" s="87" t="s">
        <v>163</v>
      </c>
      <c r="C174" s="76" t="s">
        <v>168</v>
      </c>
      <c r="D174" s="101">
        <v>125000</v>
      </c>
      <c r="E174" s="102">
        <v>125000</v>
      </c>
      <c r="F174" s="102"/>
      <c r="G174" s="102"/>
      <c r="H174" s="102"/>
      <c r="I174" s="102"/>
      <c r="J174" s="102"/>
      <c r="K174" s="102"/>
      <c r="L174" s="102"/>
      <c r="M174" s="102"/>
      <c r="N174" s="100"/>
      <c r="O174" s="100">
        <v>1</v>
      </c>
      <c r="P174" s="83"/>
      <c r="Q174" s="83"/>
      <c r="R174" s="79" t="s">
        <v>81</v>
      </c>
    </row>
    <row r="175" spans="1:18" s="5" customFormat="1" x14ac:dyDescent="0.2">
      <c r="A175" s="79" t="s">
        <v>53</v>
      </c>
      <c r="B175" s="87" t="s">
        <v>164</v>
      </c>
      <c r="C175" s="76" t="s">
        <v>169</v>
      </c>
      <c r="D175" s="101">
        <v>11000</v>
      </c>
      <c r="E175" s="102"/>
      <c r="F175" s="102"/>
      <c r="G175" s="102">
        <v>11000</v>
      </c>
      <c r="H175" s="102"/>
      <c r="I175" s="102"/>
      <c r="J175" s="102"/>
      <c r="K175" s="102"/>
      <c r="L175" s="102"/>
      <c r="M175" s="102"/>
      <c r="N175" s="100"/>
      <c r="O175" s="100">
        <v>1</v>
      </c>
      <c r="P175" s="83"/>
      <c r="Q175" s="83"/>
      <c r="R175" s="79" t="s">
        <v>81</v>
      </c>
    </row>
    <row r="176" spans="1:18" s="5" customFormat="1" x14ac:dyDescent="0.2">
      <c r="A176" s="79" t="s">
        <v>53</v>
      </c>
      <c r="B176" s="87" t="s">
        <v>165</v>
      </c>
      <c r="C176" s="76" t="s">
        <v>170</v>
      </c>
      <c r="D176" s="101">
        <v>5000</v>
      </c>
      <c r="E176" s="102"/>
      <c r="F176" s="102">
        <v>5000</v>
      </c>
      <c r="G176" s="102"/>
      <c r="H176" s="102"/>
      <c r="I176" s="102"/>
      <c r="J176" s="102"/>
      <c r="K176" s="102"/>
      <c r="L176" s="102"/>
      <c r="M176" s="102"/>
      <c r="N176" s="83"/>
      <c r="O176" s="100">
        <v>1</v>
      </c>
      <c r="P176" s="83"/>
      <c r="Q176" s="83"/>
      <c r="R176" s="79" t="s">
        <v>81</v>
      </c>
    </row>
    <row r="177" spans="1:18" x14ac:dyDescent="0.2">
      <c r="A177" s="79" t="s">
        <v>53</v>
      </c>
      <c r="B177" s="87" t="s">
        <v>166</v>
      </c>
      <c r="C177" s="76" t="s">
        <v>171</v>
      </c>
      <c r="D177" s="101">
        <v>8000</v>
      </c>
      <c r="E177" s="102"/>
      <c r="F177" s="102"/>
      <c r="G177" s="102"/>
      <c r="H177" s="102">
        <v>8000</v>
      </c>
      <c r="I177" s="102"/>
      <c r="J177" s="102"/>
      <c r="K177" s="102"/>
      <c r="L177" s="102"/>
      <c r="M177" s="102"/>
      <c r="O177" s="100">
        <v>1</v>
      </c>
      <c r="R177" s="79" t="s">
        <v>81</v>
      </c>
    </row>
    <row r="178" spans="1:18" x14ac:dyDescent="0.2">
      <c r="A178" s="79"/>
      <c r="B178" s="87"/>
      <c r="C178" s="76"/>
      <c r="D178" s="101"/>
      <c r="E178" s="102"/>
      <c r="F178" s="102"/>
      <c r="G178" s="102"/>
      <c r="H178" s="102"/>
      <c r="I178" s="102"/>
      <c r="J178" s="102"/>
      <c r="K178" s="102"/>
      <c r="L178" s="102"/>
      <c r="M178" s="102"/>
    </row>
    <row r="179" spans="1:18" x14ac:dyDescent="0.2">
      <c r="B179" s="96"/>
    </row>
    <row r="180" spans="1:18" s="46" customFormat="1" x14ac:dyDescent="0.2">
      <c r="A180" s="77"/>
      <c r="B180" s="104"/>
      <c r="C180" s="88" t="s">
        <v>37</v>
      </c>
      <c r="D180" s="89">
        <f>SUM(D181:D185)</f>
        <v>114000</v>
      </c>
      <c r="E180" s="103">
        <f t="shared" ref="E180:M180" si="25">SUM(E181:E185)</f>
        <v>114000</v>
      </c>
      <c r="F180" s="103">
        <f t="shared" si="25"/>
        <v>0</v>
      </c>
      <c r="G180" s="103">
        <f t="shared" si="25"/>
        <v>0</v>
      </c>
      <c r="H180" s="103">
        <f t="shared" si="25"/>
        <v>0</v>
      </c>
      <c r="I180" s="103">
        <f t="shared" si="25"/>
        <v>0</v>
      </c>
      <c r="J180" s="103">
        <f t="shared" si="25"/>
        <v>0</v>
      </c>
      <c r="K180" s="103">
        <f t="shared" si="25"/>
        <v>0</v>
      </c>
      <c r="L180" s="103">
        <f t="shared" si="25"/>
        <v>0</v>
      </c>
      <c r="M180" s="103">
        <f t="shared" si="25"/>
        <v>0</v>
      </c>
      <c r="N180" s="82"/>
      <c r="O180" s="82"/>
      <c r="P180" s="82"/>
      <c r="Q180" s="82"/>
      <c r="R180" s="77"/>
    </row>
    <row r="181" spans="1:18" x14ac:dyDescent="0.2">
      <c r="A181" s="99" t="s">
        <v>59</v>
      </c>
      <c r="B181" s="96" t="s">
        <v>113</v>
      </c>
      <c r="C181" s="75" t="s">
        <v>115</v>
      </c>
      <c r="D181" s="98">
        <v>80000</v>
      </c>
      <c r="E181" s="103">
        <v>80000</v>
      </c>
      <c r="O181" s="100">
        <v>1</v>
      </c>
      <c r="R181" s="99" t="s">
        <v>81</v>
      </c>
    </row>
    <row r="182" spans="1:18" x14ac:dyDescent="0.2">
      <c r="A182" s="99" t="s">
        <v>59</v>
      </c>
      <c r="B182" s="96" t="s">
        <v>113</v>
      </c>
      <c r="C182" s="75" t="s">
        <v>114</v>
      </c>
      <c r="D182" s="98">
        <v>24000</v>
      </c>
      <c r="E182" s="103">
        <v>24000</v>
      </c>
      <c r="Q182" s="100">
        <v>1</v>
      </c>
      <c r="R182" s="99" t="s">
        <v>81</v>
      </c>
    </row>
    <row r="183" spans="1:18" x14ac:dyDescent="0.2">
      <c r="A183" s="99" t="s">
        <v>59</v>
      </c>
      <c r="B183" s="96" t="s">
        <v>324</v>
      </c>
      <c r="C183" s="75" t="s">
        <v>325</v>
      </c>
      <c r="D183" s="98">
        <v>5000</v>
      </c>
      <c r="E183" s="103">
        <v>5000</v>
      </c>
      <c r="O183" s="100">
        <v>1</v>
      </c>
      <c r="R183" s="99" t="s">
        <v>81</v>
      </c>
    </row>
    <row r="184" spans="1:18" x14ac:dyDescent="0.2">
      <c r="A184" s="99" t="s">
        <v>53</v>
      </c>
      <c r="B184" s="96" t="s">
        <v>324</v>
      </c>
      <c r="C184" s="75" t="s">
        <v>325</v>
      </c>
      <c r="D184" s="98">
        <v>5000</v>
      </c>
      <c r="E184" s="103">
        <v>5000</v>
      </c>
      <c r="O184" s="100">
        <v>1</v>
      </c>
      <c r="R184" s="99" t="s">
        <v>81</v>
      </c>
    </row>
    <row r="185" spans="1:18" x14ac:dyDescent="0.2">
      <c r="B185" s="96"/>
    </row>
    <row r="186" spans="1:18" x14ac:dyDescent="0.2">
      <c r="B186" s="96"/>
    </row>
    <row r="187" spans="1:18" s="46" customFormat="1" x14ac:dyDescent="0.2">
      <c r="A187" s="77"/>
      <c r="B187" s="104"/>
      <c r="C187" s="88" t="s">
        <v>38</v>
      </c>
      <c r="D187" s="89">
        <f>SUM(D188:D197)</f>
        <v>493000</v>
      </c>
      <c r="E187" s="103">
        <f t="shared" ref="E187:M187" si="26">SUM(E188:E197)</f>
        <v>398000</v>
      </c>
      <c r="F187" s="103">
        <f t="shared" si="26"/>
        <v>0</v>
      </c>
      <c r="G187" s="103">
        <f t="shared" si="26"/>
        <v>40000</v>
      </c>
      <c r="H187" s="103">
        <f t="shared" si="26"/>
        <v>40000</v>
      </c>
      <c r="I187" s="103">
        <f t="shared" si="26"/>
        <v>0</v>
      </c>
      <c r="J187" s="103">
        <f t="shared" si="26"/>
        <v>15000</v>
      </c>
      <c r="K187" s="103">
        <f t="shared" si="26"/>
        <v>0</v>
      </c>
      <c r="L187" s="103">
        <f t="shared" si="26"/>
        <v>0</v>
      </c>
      <c r="M187" s="103">
        <f t="shared" si="26"/>
        <v>0</v>
      </c>
      <c r="N187" s="82"/>
      <c r="O187" s="82"/>
      <c r="P187" s="82"/>
      <c r="Q187" s="82"/>
      <c r="R187" s="77"/>
    </row>
    <row r="188" spans="1:18" x14ac:dyDescent="0.2">
      <c r="A188" s="99" t="s">
        <v>59</v>
      </c>
      <c r="B188" s="96" t="s">
        <v>326</v>
      </c>
      <c r="C188" s="75" t="s">
        <v>334</v>
      </c>
      <c r="D188" s="98">
        <v>10000</v>
      </c>
      <c r="E188" s="103">
        <v>8000</v>
      </c>
      <c r="H188" s="103">
        <v>2000</v>
      </c>
      <c r="N188" s="84"/>
      <c r="O188" s="100">
        <v>1</v>
      </c>
      <c r="R188" s="99" t="s">
        <v>81</v>
      </c>
    </row>
    <row r="189" spans="1:18" x14ac:dyDescent="0.2">
      <c r="A189" s="99" t="s">
        <v>59</v>
      </c>
      <c r="B189" s="96" t="s">
        <v>327</v>
      </c>
      <c r="C189" s="75" t="s">
        <v>407</v>
      </c>
      <c r="D189" s="98">
        <v>50000</v>
      </c>
      <c r="E189" s="103">
        <v>25000</v>
      </c>
      <c r="G189" s="103">
        <v>25000</v>
      </c>
      <c r="N189" s="100">
        <v>0.5</v>
      </c>
      <c r="O189" s="100">
        <v>0.5</v>
      </c>
      <c r="R189" s="99" t="s">
        <v>81</v>
      </c>
    </row>
    <row r="190" spans="1:18" x14ac:dyDescent="0.2">
      <c r="A190" s="99" t="s">
        <v>53</v>
      </c>
      <c r="B190" s="96" t="s">
        <v>326</v>
      </c>
      <c r="C190" s="75" t="s">
        <v>334</v>
      </c>
      <c r="D190" s="98">
        <v>10000</v>
      </c>
      <c r="E190" s="103">
        <v>5000</v>
      </c>
      <c r="H190" s="103">
        <v>5000</v>
      </c>
      <c r="N190" s="84"/>
      <c r="O190" s="100">
        <v>1</v>
      </c>
      <c r="R190" s="99" t="s">
        <v>81</v>
      </c>
    </row>
    <row r="191" spans="1:18" x14ac:dyDescent="0.2">
      <c r="A191" s="99" t="s">
        <v>59</v>
      </c>
      <c r="B191" s="96" t="s">
        <v>328</v>
      </c>
      <c r="C191" s="75" t="s">
        <v>335</v>
      </c>
      <c r="D191" s="98">
        <v>12000</v>
      </c>
      <c r="E191" s="103">
        <v>12000</v>
      </c>
      <c r="O191" s="100">
        <v>1</v>
      </c>
      <c r="R191" s="99" t="s">
        <v>81</v>
      </c>
    </row>
    <row r="192" spans="1:18" x14ac:dyDescent="0.2">
      <c r="A192" s="99" t="s">
        <v>59</v>
      </c>
      <c r="B192" s="96" t="s">
        <v>329</v>
      </c>
      <c r="C192" s="75" t="s">
        <v>330</v>
      </c>
      <c r="D192" s="98">
        <v>15000</v>
      </c>
      <c r="E192" s="103">
        <v>15000</v>
      </c>
      <c r="N192" s="100">
        <v>1</v>
      </c>
      <c r="R192" s="99" t="s">
        <v>81</v>
      </c>
    </row>
    <row r="193" spans="1:18" x14ac:dyDescent="0.2">
      <c r="A193" s="99" t="s">
        <v>53</v>
      </c>
      <c r="B193" s="96" t="s">
        <v>328</v>
      </c>
      <c r="C193" s="75" t="s">
        <v>331</v>
      </c>
      <c r="D193" s="98">
        <v>30000</v>
      </c>
      <c r="E193" s="103">
        <v>15000</v>
      </c>
      <c r="H193" s="103">
        <v>15000</v>
      </c>
      <c r="O193" s="100">
        <v>1</v>
      </c>
      <c r="R193" s="99" t="s">
        <v>81</v>
      </c>
    </row>
    <row r="194" spans="1:18" x14ac:dyDescent="0.2">
      <c r="A194" s="99" t="s">
        <v>59</v>
      </c>
      <c r="B194" s="96" t="s">
        <v>327</v>
      </c>
      <c r="C194" s="75" t="s">
        <v>332</v>
      </c>
      <c r="D194" s="98">
        <v>30000</v>
      </c>
      <c r="E194" s="103">
        <v>15000</v>
      </c>
      <c r="H194" s="103">
        <v>15000</v>
      </c>
      <c r="N194" s="100">
        <v>0.5</v>
      </c>
      <c r="O194" s="100">
        <v>0.5</v>
      </c>
      <c r="R194" s="99" t="s">
        <v>81</v>
      </c>
    </row>
    <row r="195" spans="1:18" x14ac:dyDescent="0.2">
      <c r="A195" s="99" t="s">
        <v>59</v>
      </c>
      <c r="B195" s="96" t="s">
        <v>326</v>
      </c>
      <c r="C195" s="75" t="s">
        <v>333</v>
      </c>
      <c r="D195" s="98">
        <v>6000</v>
      </c>
      <c r="E195" s="103">
        <v>3000</v>
      </c>
      <c r="H195" s="103">
        <v>3000</v>
      </c>
      <c r="N195" s="84"/>
      <c r="O195" s="100">
        <v>1</v>
      </c>
      <c r="R195" s="99" t="s">
        <v>81</v>
      </c>
    </row>
    <row r="196" spans="1:18" x14ac:dyDescent="0.2">
      <c r="A196" s="99" t="s">
        <v>53</v>
      </c>
      <c r="B196" s="96" t="s">
        <v>327</v>
      </c>
      <c r="C196" s="75" t="s">
        <v>220</v>
      </c>
      <c r="D196" s="98">
        <v>30000</v>
      </c>
      <c r="G196" s="103">
        <v>15000</v>
      </c>
      <c r="J196" s="103">
        <v>15000</v>
      </c>
      <c r="N196" s="100">
        <v>0.5</v>
      </c>
      <c r="O196" s="100">
        <v>0.5</v>
      </c>
      <c r="R196" s="99" t="s">
        <v>81</v>
      </c>
    </row>
    <row r="197" spans="1:18" x14ac:dyDescent="0.2">
      <c r="A197" s="99" t="s">
        <v>59</v>
      </c>
      <c r="B197" s="96" t="s">
        <v>329</v>
      </c>
      <c r="C197" s="95" t="s">
        <v>406</v>
      </c>
      <c r="D197" s="98">
        <v>300000</v>
      </c>
      <c r="E197" s="103">
        <v>300000</v>
      </c>
      <c r="N197" s="100">
        <v>0.9</v>
      </c>
      <c r="O197" s="100">
        <v>0.1</v>
      </c>
    </row>
    <row r="198" spans="1:18" x14ac:dyDescent="0.2">
      <c r="B198" s="96"/>
    </row>
    <row r="199" spans="1:18" s="46" customFormat="1" x14ac:dyDescent="0.2">
      <c r="A199" s="77"/>
      <c r="B199" s="104"/>
      <c r="C199" s="88" t="s">
        <v>39</v>
      </c>
      <c r="D199" s="89">
        <f>SUM(D200:D201)</f>
        <v>5000</v>
      </c>
      <c r="E199" s="103">
        <f t="shared" ref="E199:M199" si="27">SUM(E200:E201)</f>
        <v>5000</v>
      </c>
      <c r="F199" s="103">
        <f t="shared" si="27"/>
        <v>0</v>
      </c>
      <c r="G199" s="103">
        <f t="shared" si="27"/>
        <v>0</v>
      </c>
      <c r="H199" s="103">
        <f t="shared" si="27"/>
        <v>0</v>
      </c>
      <c r="I199" s="103">
        <f t="shared" si="27"/>
        <v>0</v>
      </c>
      <c r="J199" s="103">
        <f t="shared" si="27"/>
        <v>0</v>
      </c>
      <c r="K199" s="103">
        <f t="shared" si="27"/>
        <v>0</v>
      </c>
      <c r="L199" s="103">
        <f t="shared" si="27"/>
        <v>0</v>
      </c>
      <c r="M199" s="103">
        <f t="shared" si="27"/>
        <v>0</v>
      </c>
      <c r="N199" s="82"/>
      <c r="O199" s="82"/>
      <c r="P199" s="82"/>
      <c r="Q199" s="82"/>
      <c r="R199" s="77"/>
    </row>
    <row r="200" spans="1:18" x14ac:dyDescent="0.2">
      <c r="A200" s="99" t="s">
        <v>53</v>
      </c>
      <c r="B200" s="96" t="s">
        <v>280</v>
      </c>
      <c r="C200" s="108" t="s">
        <v>286</v>
      </c>
      <c r="D200" s="98">
        <v>2000</v>
      </c>
      <c r="E200" s="103">
        <v>2000</v>
      </c>
      <c r="N200" s="100">
        <v>0.5</v>
      </c>
      <c r="O200" s="100">
        <v>0.5</v>
      </c>
      <c r="R200" s="99" t="s">
        <v>291</v>
      </c>
    </row>
    <row r="201" spans="1:18" x14ac:dyDescent="0.2">
      <c r="A201" s="99" t="s">
        <v>59</v>
      </c>
      <c r="B201" s="96" t="s">
        <v>396</v>
      </c>
      <c r="C201" s="75" t="s">
        <v>397</v>
      </c>
      <c r="D201" s="98">
        <v>3000</v>
      </c>
      <c r="E201" s="103">
        <v>3000</v>
      </c>
    </row>
    <row r="202" spans="1:18" x14ac:dyDescent="0.2">
      <c r="B202" s="96"/>
    </row>
    <row r="203" spans="1:18" x14ac:dyDescent="0.2">
      <c r="B203" s="96"/>
    </row>
    <row r="204" spans="1:18" s="46" customFormat="1" x14ac:dyDescent="0.2">
      <c r="A204" s="77"/>
      <c r="B204" s="104"/>
      <c r="C204" s="88" t="s">
        <v>40</v>
      </c>
      <c r="D204" s="89">
        <f>SUM(D205:D215)</f>
        <v>733000</v>
      </c>
      <c r="E204" s="103">
        <f t="shared" ref="E204:M204" si="28">SUM(E205:E215)</f>
        <v>552500</v>
      </c>
      <c r="F204" s="103">
        <f t="shared" si="28"/>
        <v>0</v>
      </c>
      <c r="G204" s="103">
        <f t="shared" si="28"/>
        <v>0</v>
      </c>
      <c r="H204" s="103">
        <f t="shared" si="28"/>
        <v>180500</v>
      </c>
      <c r="I204" s="103">
        <f t="shared" si="28"/>
        <v>0</v>
      </c>
      <c r="J204" s="103">
        <f t="shared" si="28"/>
        <v>0</v>
      </c>
      <c r="K204" s="103">
        <f t="shared" si="28"/>
        <v>0</v>
      </c>
      <c r="L204" s="103">
        <f t="shared" si="28"/>
        <v>0</v>
      </c>
      <c r="M204" s="103">
        <f t="shared" si="28"/>
        <v>0</v>
      </c>
      <c r="N204" s="82"/>
      <c r="O204" s="82"/>
      <c r="P204" s="82"/>
      <c r="Q204" s="82"/>
      <c r="R204" s="77"/>
    </row>
    <row r="205" spans="1:18" x14ac:dyDescent="0.2">
      <c r="A205" s="99" t="s">
        <v>53</v>
      </c>
      <c r="B205" s="96" t="s">
        <v>116</v>
      </c>
      <c r="C205" s="75" t="s">
        <v>117</v>
      </c>
      <c r="D205" s="98">
        <v>200000</v>
      </c>
      <c r="E205" s="103">
        <v>200000</v>
      </c>
      <c r="N205" s="84"/>
      <c r="O205" s="100">
        <v>1</v>
      </c>
      <c r="Q205" s="84"/>
      <c r="R205" s="99" t="s">
        <v>81</v>
      </c>
    </row>
    <row r="206" spans="1:18" x14ac:dyDescent="0.2">
      <c r="A206" s="99" t="s">
        <v>59</v>
      </c>
      <c r="B206" s="96" t="s">
        <v>116</v>
      </c>
      <c r="C206" s="75" t="s">
        <v>118</v>
      </c>
      <c r="D206" s="98">
        <v>60000</v>
      </c>
      <c r="E206" s="103">
        <v>60000</v>
      </c>
      <c r="N206" s="84"/>
      <c r="O206" s="100">
        <v>1</v>
      </c>
      <c r="Q206" s="84"/>
      <c r="R206" s="99" t="s">
        <v>81</v>
      </c>
    </row>
    <row r="207" spans="1:18" x14ac:dyDescent="0.2">
      <c r="A207" s="99" t="s">
        <v>53</v>
      </c>
      <c r="B207" s="99" t="s">
        <v>336</v>
      </c>
      <c r="C207" s="75" t="s">
        <v>342</v>
      </c>
      <c r="D207" s="98">
        <v>60000</v>
      </c>
      <c r="E207" s="103">
        <v>40000</v>
      </c>
      <c r="H207" s="103">
        <v>20000</v>
      </c>
      <c r="N207" s="84">
        <v>0.5</v>
      </c>
      <c r="O207" s="100">
        <v>0.5</v>
      </c>
      <c r="Q207" s="84"/>
      <c r="R207" s="99" t="s">
        <v>81</v>
      </c>
    </row>
    <row r="208" spans="1:18" x14ac:dyDescent="0.2">
      <c r="A208" s="99" t="s">
        <v>66</v>
      </c>
      <c r="B208" s="79" t="s">
        <v>337</v>
      </c>
      <c r="C208" s="75" t="s">
        <v>343</v>
      </c>
      <c r="D208" s="98">
        <v>42500</v>
      </c>
      <c r="E208" s="103">
        <v>42500</v>
      </c>
      <c r="N208" s="84">
        <v>0.5</v>
      </c>
      <c r="O208" s="100">
        <v>0.5</v>
      </c>
      <c r="Q208" s="84"/>
      <c r="R208" s="99" t="s">
        <v>81</v>
      </c>
    </row>
    <row r="209" spans="1:18" x14ac:dyDescent="0.2">
      <c r="A209" s="99" t="s">
        <v>59</v>
      </c>
      <c r="B209" s="87" t="s">
        <v>338</v>
      </c>
      <c r="C209" s="75" t="s">
        <v>344</v>
      </c>
      <c r="D209" s="98">
        <v>100000</v>
      </c>
      <c r="E209" s="103">
        <v>50000</v>
      </c>
      <c r="H209" s="103">
        <v>50000</v>
      </c>
      <c r="N209" s="84">
        <v>0.7</v>
      </c>
      <c r="O209" s="100">
        <v>0.3</v>
      </c>
      <c r="Q209" s="84"/>
      <c r="R209" s="99" t="s">
        <v>81</v>
      </c>
    </row>
    <row r="210" spans="1:18" x14ac:dyDescent="0.2">
      <c r="A210" s="99" t="s">
        <v>53</v>
      </c>
      <c r="B210" s="87" t="s">
        <v>339</v>
      </c>
      <c r="C210" s="76" t="s">
        <v>398</v>
      </c>
      <c r="D210" s="98">
        <v>27000</v>
      </c>
      <c r="E210" s="103">
        <v>15000</v>
      </c>
      <c r="H210" s="103">
        <v>12000</v>
      </c>
      <c r="N210" s="84">
        <v>0.4</v>
      </c>
      <c r="O210" s="100">
        <v>0.6</v>
      </c>
      <c r="Q210" s="84"/>
      <c r="R210" s="99" t="s">
        <v>81</v>
      </c>
    </row>
    <row r="211" spans="1:18" x14ac:dyDescent="0.2">
      <c r="A211" s="99" t="s">
        <v>59</v>
      </c>
      <c r="B211" s="96" t="s">
        <v>340</v>
      </c>
      <c r="C211" s="75" t="s">
        <v>345</v>
      </c>
      <c r="D211" s="98">
        <v>118500</v>
      </c>
      <c r="E211" s="103">
        <v>50000</v>
      </c>
      <c r="H211" s="103">
        <v>68500</v>
      </c>
      <c r="N211" s="100">
        <v>0.5</v>
      </c>
      <c r="O211" s="100">
        <v>0.5</v>
      </c>
      <c r="P211" s="84"/>
      <c r="Q211" s="84"/>
      <c r="R211" s="99" t="s">
        <v>81</v>
      </c>
    </row>
    <row r="212" spans="1:18" x14ac:dyDescent="0.2">
      <c r="A212" s="99" t="s">
        <v>59</v>
      </c>
      <c r="B212" s="96" t="s">
        <v>340</v>
      </c>
      <c r="C212" s="76" t="s">
        <v>346</v>
      </c>
      <c r="D212" s="98">
        <v>40000</v>
      </c>
      <c r="E212" s="103">
        <v>40000</v>
      </c>
      <c r="N212" s="100">
        <v>0.5</v>
      </c>
      <c r="O212" s="100">
        <v>0.5</v>
      </c>
      <c r="P212" s="84"/>
      <c r="Q212" s="84"/>
      <c r="R212" s="99" t="s">
        <v>81</v>
      </c>
    </row>
    <row r="213" spans="1:18" x14ac:dyDescent="0.2">
      <c r="A213" s="99" t="s">
        <v>53</v>
      </c>
      <c r="B213" s="96" t="s">
        <v>336</v>
      </c>
      <c r="C213" s="75" t="s">
        <v>347</v>
      </c>
      <c r="D213" s="98">
        <v>25000</v>
      </c>
      <c r="E213" s="103">
        <v>25000</v>
      </c>
      <c r="N213" s="100">
        <v>0.5</v>
      </c>
      <c r="O213" s="100">
        <v>0.5</v>
      </c>
      <c r="P213" s="84"/>
      <c r="Q213" s="84"/>
      <c r="R213" s="99" t="s">
        <v>81</v>
      </c>
    </row>
    <row r="214" spans="1:18" x14ac:dyDescent="0.2">
      <c r="A214" s="99" t="s">
        <v>59</v>
      </c>
      <c r="B214" s="96" t="s">
        <v>340</v>
      </c>
      <c r="C214" s="75" t="s">
        <v>341</v>
      </c>
      <c r="D214" s="98">
        <v>60000</v>
      </c>
      <c r="E214" s="103">
        <v>30000</v>
      </c>
      <c r="H214" s="103">
        <v>30000</v>
      </c>
      <c r="N214" s="100">
        <v>0.5</v>
      </c>
      <c r="P214" s="84"/>
      <c r="Q214" s="84"/>
      <c r="R214" s="99" t="s">
        <v>81</v>
      </c>
    </row>
    <row r="215" spans="1:18" x14ac:dyDescent="0.2">
      <c r="B215" s="96"/>
    </row>
    <row r="216" spans="1:18" x14ac:dyDescent="0.2">
      <c r="B216" s="96"/>
    </row>
    <row r="217" spans="1:18" s="46" customFormat="1" x14ac:dyDescent="0.2">
      <c r="A217" s="77"/>
      <c r="B217" s="104"/>
      <c r="C217" s="88" t="s">
        <v>41</v>
      </c>
      <c r="D217" s="89">
        <f>SUM(D218:D227)</f>
        <v>253700</v>
      </c>
      <c r="E217" s="103">
        <f t="shared" ref="E217:M217" si="29">SUM(E218:E227)</f>
        <v>0</v>
      </c>
      <c r="F217" s="103">
        <f t="shared" si="29"/>
        <v>0</v>
      </c>
      <c r="G217" s="103">
        <f t="shared" si="29"/>
        <v>0</v>
      </c>
      <c r="H217" s="103">
        <f t="shared" si="29"/>
        <v>0</v>
      </c>
      <c r="I217" s="103">
        <f t="shared" si="29"/>
        <v>0</v>
      </c>
      <c r="J217" s="103">
        <f t="shared" si="29"/>
        <v>0</v>
      </c>
      <c r="K217" s="103">
        <f t="shared" si="29"/>
        <v>0</v>
      </c>
      <c r="L217" s="103">
        <f t="shared" si="29"/>
        <v>0</v>
      </c>
      <c r="M217" s="103">
        <f t="shared" si="29"/>
        <v>0</v>
      </c>
      <c r="N217" s="82"/>
      <c r="O217" s="82"/>
      <c r="P217" s="82"/>
      <c r="Q217" s="82"/>
      <c r="R217" s="77"/>
    </row>
    <row r="218" spans="1:18" x14ac:dyDescent="0.2">
      <c r="A218" s="99" t="s">
        <v>53</v>
      </c>
      <c r="B218" s="96" t="s">
        <v>186</v>
      </c>
      <c r="C218" s="109" t="s">
        <v>189</v>
      </c>
      <c r="D218" s="98">
        <v>25550</v>
      </c>
      <c r="E218" s="98"/>
      <c r="N218" s="84"/>
      <c r="O218" s="100">
        <v>1</v>
      </c>
      <c r="P218" s="84"/>
      <c r="Q218" s="84"/>
      <c r="R218" s="99" t="s">
        <v>81</v>
      </c>
    </row>
    <row r="219" spans="1:18" x14ac:dyDescent="0.2">
      <c r="A219" s="99" t="s">
        <v>67</v>
      </c>
      <c r="B219" s="96" t="s">
        <v>187</v>
      </c>
      <c r="C219" s="75" t="s">
        <v>190</v>
      </c>
      <c r="D219" s="98">
        <v>16000</v>
      </c>
      <c r="E219" s="98"/>
      <c r="N219" s="100">
        <v>0.4</v>
      </c>
      <c r="O219" s="100">
        <v>0.6</v>
      </c>
      <c r="P219" s="84"/>
      <c r="Q219" s="84"/>
      <c r="R219" s="99" t="s">
        <v>81</v>
      </c>
    </row>
    <row r="220" spans="1:18" x14ac:dyDescent="0.2">
      <c r="A220" s="99" t="s">
        <v>67</v>
      </c>
      <c r="B220" s="96" t="s">
        <v>188</v>
      </c>
      <c r="C220" s="75" t="s">
        <v>191</v>
      </c>
      <c r="D220" s="98">
        <v>52000</v>
      </c>
      <c r="E220" s="98"/>
      <c r="N220" s="84"/>
      <c r="O220" s="100">
        <v>1</v>
      </c>
      <c r="P220" s="84"/>
      <c r="Q220" s="84"/>
      <c r="R220" s="99" t="s">
        <v>81</v>
      </c>
    </row>
    <row r="221" spans="1:18" x14ac:dyDescent="0.2">
      <c r="A221" s="99" t="s">
        <v>66</v>
      </c>
      <c r="B221" s="99" t="s">
        <v>188</v>
      </c>
      <c r="C221" s="75" t="s">
        <v>191</v>
      </c>
      <c r="D221" s="98">
        <v>18500</v>
      </c>
      <c r="E221" s="98"/>
      <c r="N221" s="84"/>
      <c r="O221" s="100">
        <v>1</v>
      </c>
      <c r="P221" s="84"/>
      <c r="Q221" s="84"/>
      <c r="R221" s="99" t="s">
        <v>81</v>
      </c>
    </row>
    <row r="222" spans="1:18" x14ac:dyDescent="0.2">
      <c r="A222" s="99" t="s">
        <v>66</v>
      </c>
      <c r="B222" s="96" t="s">
        <v>187</v>
      </c>
      <c r="C222" s="75" t="s">
        <v>192</v>
      </c>
      <c r="D222" s="98">
        <v>30000</v>
      </c>
      <c r="E222" s="98"/>
      <c r="N222" s="84"/>
      <c r="O222" s="100">
        <v>1</v>
      </c>
      <c r="P222" s="84"/>
      <c r="Q222" s="84"/>
      <c r="R222" s="99" t="s">
        <v>81</v>
      </c>
    </row>
    <row r="223" spans="1:18" x14ac:dyDescent="0.2">
      <c r="A223" s="99" t="s">
        <v>66</v>
      </c>
      <c r="B223" s="96" t="s">
        <v>188</v>
      </c>
      <c r="C223" s="109" t="s">
        <v>193</v>
      </c>
      <c r="D223" s="98">
        <v>35000</v>
      </c>
      <c r="E223" s="98"/>
      <c r="N223" s="84"/>
      <c r="O223" s="100">
        <v>1</v>
      </c>
      <c r="P223" s="84"/>
      <c r="Q223" s="84"/>
      <c r="R223" s="99" t="s">
        <v>81</v>
      </c>
    </row>
    <row r="224" spans="1:18" x14ac:dyDescent="0.2">
      <c r="A224" s="99" t="s">
        <v>67</v>
      </c>
      <c r="B224" s="96" t="s">
        <v>188</v>
      </c>
      <c r="C224" s="109" t="s">
        <v>193</v>
      </c>
      <c r="D224" s="98">
        <v>26100</v>
      </c>
      <c r="E224" s="98"/>
      <c r="N224" s="84"/>
      <c r="O224" s="100">
        <v>1</v>
      </c>
      <c r="P224" s="84"/>
      <c r="Q224" s="84"/>
      <c r="R224" s="99" t="s">
        <v>81</v>
      </c>
    </row>
    <row r="225" spans="1:18" x14ac:dyDescent="0.2">
      <c r="A225" s="99" t="s">
        <v>67</v>
      </c>
      <c r="B225" s="96" t="s">
        <v>188</v>
      </c>
      <c r="C225" s="75" t="s">
        <v>194</v>
      </c>
      <c r="D225" s="98">
        <v>25000</v>
      </c>
      <c r="E225" s="98"/>
      <c r="N225" s="84"/>
      <c r="O225" s="100">
        <v>1</v>
      </c>
      <c r="P225" s="84"/>
      <c r="Q225" s="84"/>
      <c r="R225" s="99" t="s">
        <v>81</v>
      </c>
    </row>
    <row r="226" spans="1:18" x14ac:dyDescent="0.2">
      <c r="A226" s="99" t="s">
        <v>66</v>
      </c>
      <c r="B226" s="96" t="s">
        <v>188</v>
      </c>
      <c r="C226" s="75" t="s">
        <v>194</v>
      </c>
      <c r="D226" s="98">
        <v>25550</v>
      </c>
      <c r="E226" s="98"/>
      <c r="N226" s="84"/>
      <c r="O226" s="100">
        <v>1</v>
      </c>
      <c r="P226" s="84"/>
      <c r="Q226" s="84"/>
      <c r="R226" s="99" t="s">
        <v>81</v>
      </c>
    </row>
    <row r="227" spans="1:18" x14ac:dyDescent="0.2">
      <c r="B227" s="96"/>
      <c r="P227" s="84"/>
      <c r="Q227" s="84"/>
    </row>
    <row r="228" spans="1:18" s="46" customFormat="1" x14ac:dyDescent="0.2">
      <c r="A228" s="77"/>
      <c r="B228" s="104"/>
      <c r="C228" s="88"/>
      <c r="D228" s="89"/>
      <c r="E228" s="103"/>
      <c r="F228" s="103"/>
      <c r="G228" s="103"/>
      <c r="H228" s="103"/>
      <c r="I228" s="103"/>
      <c r="J228" s="103"/>
      <c r="K228" s="103"/>
      <c r="L228" s="103"/>
      <c r="M228" s="103"/>
      <c r="N228" s="82"/>
      <c r="O228" s="82"/>
      <c r="P228" s="82"/>
      <c r="Q228" s="82"/>
      <c r="R228" s="77"/>
    </row>
    <row r="229" spans="1:18" s="46" customFormat="1" x14ac:dyDescent="0.2">
      <c r="A229" s="77"/>
      <c r="B229" s="104"/>
      <c r="C229" s="88" t="s">
        <v>42</v>
      </c>
      <c r="D229" s="89">
        <f>SUM(D230:D234)</f>
        <v>24000</v>
      </c>
      <c r="E229" s="103">
        <f t="shared" ref="E229:M229" si="30">SUM(E230:E234)</f>
        <v>24000</v>
      </c>
      <c r="F229" s="103">
        <f t="shared" si="30"/>
        <v>0</v>
      </c>
      <c r="G229" s="103">
        <f t="shared" si="30"/>
        <v>0</v>
      </c>
      <c r="H229" s="103">
        <f t="shared" si="30"/>
        <v>0</v>
      </c>
      <c r="I229" s="103">
        <f t="shared" si="30"/>
        <v>0</v>
      </c>
      <c r="J229" s="103">
        <f t="shared" si="30"/>
        <v>0</v>
      </c>
      <c r="K229" s="103">
        <f t="shared" si="30"/>
        <v>0</v>
      </c>
      <c r="L229" s="103">
        <f t="shared" si="30"/>
        <v>0</v>
      </c>
      <c r="M229" s="103">
        <f t="shared" si="30"/>
        <v>0</v>
      </c>
      <c r="N229" s="82"/>
      <c r="O229" s="82"/>
      <c r="P229" s="82"/>
      <c r="Q229" s="82"/>
      <c r="R229" s="77"/>
    </row>
    <row r="230" spans="1:18" s="6" customFormat="1" x14ac:dyDescent="0.2">
      <c r="A230" s="99" t="s">
        <v>53</v>
      </c>
      <c r="B230" s="96" t="s">
        <v>287</v>
      </c>
      <c r="C230" s="75" t="s">
        <v>281</v>
      </c>
      <c r="D230" s="103">
        <v>3000</v>
      </c>
      <c r="E230" s="103">
        <v>3000</v>
      </c>
      <c r="F230" s="103"/>
      <c r="G230" s="103"/>
      <c r="H230" s="103"/>
      <c r="I230" s="103"/>
      <c r="J230" s="103"/>
      <c r="K230" s="103"/>
      <c r="L230" s="103"/>
      <c r="M230" s="103"/>
      <c r="N230" s="94">
        <v>1</v>
      </c>
      <c r="O230" s="94"/>
      <c r="P230" s="94"/>
      <c r="Q230" s="94"/>
      <c r="R230" s="99" t="s">
        <v>222</v>
      </c>
    </row>
    <row r="231" spans="1:18" x14ac:dyDescent="0.2">
      <c r="A231" s="99" t="s">
        <v>59</v>
      </c>
      <c r="B231" s="96" t="s">
        <v>287</v>
      </c>
      <c r="C231" s="75" t="s">
        <v>282</v>
      </c>
      <c r="D231" s="98">
        <v>6000</v>
      </c>
      <c r="E231" s="103">
        <v>6000</v>
      </c>
      <c r="O231" s="100">
        <v>1</v>
      </c>
      <c r="R231" s="99" t="s">
        <v>283</v>
      </c>
    </row>
    <row r="232" spans="1:18" x14ac:dyDescent="0.2">
      <c r="A232" s="99" t="s">
        <v>59</v>
      </c>
      <c r="B232" s="96" t="s">
        <v>289</v>
      </c>
      <c r="C232" s="75" t="s">
        <v>284</v>
      </c>
      <c r="D232" s="98">
        <v>5000</v>
      </c>
      <c r="E232" s="103">
        <v>5000</v>
      </c>
      <c r="O232" s="100">
        <v>1</v>
      </c>
      <c r="R232" s="99" t="s">
        <v>285</v>
      </c>
    </row>
    <row r="233" spans="1:18" x14ac:dyDescent="0.2">
      <c r="A233" s="99" t="s">
        <v>53</v>
      </c>
      <c r="B233" s="96" t="s">
        <v>290</v>
      </c>
      <c r="C233" s="75" t="s">
        <v>288</v>
      </c>
      <c r="D233" s="98">
        <v>10000</v>
      </c>
      <c r="E233" s="103">
        <v>10000</v>
      </c>
      <c r="N233" s="100">
        <v>1</v>
      </c>
      <c r="R233" s="99" t="s">
        <v>81</v>
      </c>
    </row>
    <row r="234" spans="1:18" x14ac:dyDescent="0.2">
      <c r="B234" s="96"/>
    </row>
    <row r="235" spans="1:18" x14ac:dyDescent="0.2">
      <c r="B235" s="96"/>
    </row>
    <row r="236" spans="1:18" s="46" customFormat="1" x14ac:dyDescent="0.2">
      <c r="A236" s="77"/>
      <c r="B236" s="104"/>
      <c r="C236" s="88" t="s">
        <v>43</v>
      </c>
      <c r="D236" s="89">
        <f>SUM(D237:D244)</f>
        <v>181500</v>
      </c>
      <c r="E236" s="103">
        <f t="shared" ref="E236:M236" si="31">SUM(E237:E244)</f>
        <v>164000</v>
      </c>
      <c r="F236" s="103">
        <f t="shared" si="31"/>
        <v>0</v>
      </c>
      <c r="G236" s="103">
        <f t="shared" si="31"/>
        <v>0</v>
      </c>
      <c r="H236" s="103">
        <f t="shared" si="31"/>
        <v>17500</v>
      </c>
      <c r="I236" s="103">
        <f t="shared" si="31"/>
        <v>0</v>
      </c>
      <c r="J236" s="103">
        <f t="shared" si="31"/>
        <v>0</v>
      </c>
      <c r="K236" s="103">
        <f t="shared" si="31"/>
        <v>0</v>
      </c>
      <c r="L236" s="103">
        <f t="shared" si="31"/>
        <v>0</v>
      </c>
      <c r="M236" s="103">
        <f t="shared" si="31"/>
        <v>0</v>
      </c>
      <c r="N236" s="82"/>
      <c r="O236" s="82"/>
      <c r="P236" s="82"/>
      <c r="Q236" s="82"/>
      <c r="R236" s="77"/>
    </row>
    <row r="237" spans="1:18" x14ac:dyDescent="0.2">
      <c r="A237" s="99" t="s">
        <v>59</v>
      </c>
      <c r="B237" s="96" t="s">
        <v>119</v>
      </c>
      <c r="C237" s="75" t="s">
        <v>120</v>
      </c>
      <c r="D237" s="98">
        <v>6000</v>
      </c>
      <c r="E237" s="103">
        <v>6000</v>
      </c>
      <c r="O237" s="100">
        <v>1</v>
      </c>
      <c r="P237" s="84"/>
      <c r="Q237" s="84"/>
      <c r="R237" s="99" t="s">
        <v>81</v>
      </c>
    </row>
    <row r="238" spans="1:18" ht="15" x14ac:dyDescent="0.25">
      <c r="A238" s="99" t="s">
        <v>67</v>
      </c>
      <c r="B238" s="87" t="s">
        <v>119</v>
      </c>
      <c r="C238" s="76" t="s">
        <v>351</v>
      </c>
      <c r="D238" s="110">
        <v>40000</v>
      </c>
      <c r="E238" s="110">
        <v>40000</v>
      </c>
      <c r="F238" s="110"/>
      <c r="G238" s="110"/>
      <c r="H238" s="110"/>
      <c r="I238" s="110"/>
      <c r="J238" s="110"/>
      <c r="K238" s="110"/>
      <c r="L238" s="110"/>
      <c r="M238" s="110"/>
      <c r="N238" s="84">
        <v>0.5</v>
      </c>
      <c r="O238" s="100">
        <v>0.5</v>
      </c>
      <c r="P238" s="84"/>
      <c r="Q238" s="84"/>
      <c r="R238" s="99" t="s">
        <v>81</v>
      </c>
    </row>
    <row r="239" spans="1:18" ht="15" x14ac:dyDescent="0.25">
      <c r="A239" s="99" t="s">
        <v>59</v>
      </c>
      <c r="B239" s="87" t="s">
        <v>119</v>
      </c>
      <c r="C239" s="76" t="s">
        <v>405</v>
      </c>
      <c r="D239" s="110">
        <v>80000</v>
      </c>
      <c r="E239" s="110">
        <v>80000</v>
      </c>
      <c r="F239" s="110"/>
      <c r="G239" s="110"/>
      <c r="H239" s="110"/>
      <c r="I239" s="110"/>
      <c r="J239" s="110"/>
      <c r="K239" s="110"/>
      <c r="L239" s="110"/>
      <c r="M239" s="110"/>
      <c r="N239" s="84">
        <v>0.5</v>
      </c>
      <c r="O239" s="100">
        <v>0.5</v>
      </c>
      <c r="Q239" s="84"/>
      <c r="R239" s="99" t="s">
        <v>81</v>
      </c>
    </row>
    <row r="240" spans="1:18" ht="15" x14ac:dyDescent="0.25">
      <c r="A240" s="99" t="s">
        <v>53</v>
      </c>
      <c r="B240" s="87" t="s">
        <v>119</v>
      </c>
      <c r="C240" s="76" t="s">
        <v>352</v>
      </c>
      <c r="D240" s="110">
        <v>37500</v>
      </c>
      <c r="E240" s="110">
        <v>20000</v>
      </c>
      <c r="F240" s="110"/>
      <c r="G240" s="110"/>
      <c r="H240" s="110">
        <v>17500</v>
      </c>
      <c r="I240" s="110"/>
      <c r="J240" s="110"/>
      <c r="K240" s="110"/>
      <c r="L240" s="110"/>
      <c r="M240" s="110"/>
      <c r="N240" s="84">
        <v>0.3</v>
      </c>
      <c r="O240" s="100">
        <v>0.7</v>
      </c>
      <c r="P240" s="84"/>
      <c r="Q240" s="84"/>
      <c r="R240" s="99" t="s">
        <v>81</v>
      </c>
    </row>
    <row r="241" spans="1:18" ht="15" x14ac:dyDescent="0.25">
      <c r="A241" s="99" t="s">
        <v>53</v>
      </c>
      <c r="B241" s="87" t="s">
        <v>348</v>
      </c>
      <c r="C241" s="76" t="s">
        <v>353</v>
      </c>
      <c r="D241" s="110">
        <v>10000</v>
      </c>
      <c r="E241" s="110">
        <v>10000</v>
      </c>
      <c r="F241" s="110"/>
      <c r="G241" s="110"/>
      <c r="H241" s="110"/>
      <c r="I241" s="110"/>
      <c r="J241" s="110"/>
      <c r="K241" s="110"/>
      <c r="L241" s="110"/>
      <c r="M241" s="110"/>
      <c r="O241" s="100">
        <v>1</v>
      </c>
      <c r="P241" s="84"/>
      <c r="Q241" s="84"/>
      <c r="R241" s="99" t="s">
        <v>81</v>
      </c>
    </row>
    <row r="242" spans="1:18" ht="15" x14ac:dyDescent="0.25">
      <c r="A242" s="99" t="s">
        <v>53</v>
      </c>
      <c r="B242" s="87" t="s">
        <v>349</v>
      </c>
      <c r="C242" s="76" t="s">
        <v>354</v>
      </c>
      <c r="D242" s="110">
        <v>2000</v>
      </c>
      <c r="E242" s="110">
        <v>2000</v>
      </c>
      <c r="F242" s="110"/>
      <c r="G242" s="110"/>
      <c r="H242" s="110"/>
      <c r="I242" s="110"/>
      <c r="J242" s="110"/>
      <c r="K242" s="110"/>
      <c r="L242" s="110"/>
      <c r="M242" s="110"/>
      <c r="O242" s="100">
        <v>1</v>
      </c>
      <c r="P242" s="84"/>
      <c r="Q242" s="84"/>
      <c r="R242" s="99" t="s">
        <v>81</v>
      </c>
    </row>
    <row r="243" spans="1:18" ht="15" x14ac:dyDescent="0.25">
      <c r="A243" s="99" t="s">
        <v>59</v>
      </c>
      <c r="B243" s="87" t="s">
        <v>350</v>
      </c>
      <c r="C243" s="76" t="s">
        <v>355</v>
      </c>
      <c r="D243" s="110">
        <v>6000</v>
      </c>
      <c r="E243" s="110">
        <v>6000</v>
      </c>
      <c r="F243" s="110"/>
      <c r="G243" s="110"/>
      <c r="H243" s="110"/>
      <c r="I243" s="110"/>
      <c r="J243" s="110"/>
      <c r="K243" s="110"/>
      <c r="L243" s="110"/>
      <c r="M243" s="110"/>
      <c r="N243" s="100">
        <v>0.4</v>
      </c>
      <c r="O243" s="100">
        <v>0.6</v>
      </c>
      <c r="R243" s="99" t="s">
        <v>81</v>
      </c>
    </row>
    <row r="244" spans="1:18" x14ac:dyDescent="0.2">
      <c r="B244" s="96"/>
    </row>
    <row r="245" spans="1:18" x14ac:dyDescent="0.2">
      <c r="B245" s="96"/>
    </row>
    <row r="246" spans="1:18" s="46" customFormat="1" x14ac:dyDescent="0.2">
      <c r="A246" s="77"/>
      <c r="B246" s="104"/>
      <c r="C246" s="88" t="s">
        <v>44</v>
      </c>
      <c r="D246" s="89">
        <f>SUM(D247:D251)</f>
        <v>100000</v>
      </c>
      <c r="E246" s="103">
        <f t="shared" ref="E246:M246" si="32">SUM(E247:E251)</f>
        <v>100000</v>
      </c>
      <c r="F246" s="103">
        <f t="shared" si="32"/>
        <v>0</v>
      </c>
      <c r="G246" s="103">
        <f t="shared" si="32"/>
        <v>0</v>
      </c>
      <c r="H246" s="103">
        <f t="shared" si="32"/>
        <v>0</v>
      </c>
      <c r="I246" s="103">
        <f t="shared" si="32"/>
        <v>0</v>
      </c>
      <c r="J246" s="103">
        <f t="shared" si="32"/>
        <v>0</v>
      </c>
      <c r="K246" s="103">
        <f t="shared" si="32"/>
        <v>0</v>
      </c>
      <c r="L246" s="103">
        <f t="shared" si="32"/>
        <v>0</v>
      </c>
      <c r="M246" s="103">
        <f t="shared" si="32"/>
        <v>0</v>
      </c>
      <c r="N246" s="82"/>
      <c r="O246" s="82"/>
      <c r="P246" s="82"/>
      <c r="Q246" s="82"/>
      <c r="R246" s="77"/>
    </row>
    <row r="247" spans="1:18" x14ac:dyDescent="0.2">
      <c r="A247" s="99" t="s">
        <v>66</v>
      </c>
      <c r="B247" s="96" t="s">
        <v>263</v>
      </c>
      <c r="C247" s="75" t="s">
        <v>264</v>
      </c>
      <c r="D247" s="98">
        <v>25000</v>
      </c>
      <c r="E247" s="103">
        <v>25000</v>
      </c>
      <c r="N247" s="100">
        <v>0.3</v>
      </c>
      <c r="O247" s="100">
        <v>0.7</v>
      </c>
      <c r="R247" s="99" t="s">
        <v>81</v>
      </c>
    </row>
    <row r="248" spans="1:18" x14ac:dyDescent="0.2">
      <c r="A248" s="99" t="s">
        <v>67</v>
      </c>
      <c r="B248" s="96" t="s">
        <v>263</v>
      </c>
      <c r="C248" s="75" t="s">
        <v>264</v>
      </c>
      <c r="D248" s="98">
        <v>25000</v>
      </c>
      <c r="E248" s="103">
        <v>25000</v>
      </c>
      <c r="N248" s="100">
        <v>0.3</v>
      </c>
      <c r="O248" s="100">
        <v>0.7</v>
      </c>
      <c r="R248" s="99" t="s">
        <v>81</v>
      </c>
    </row>
    <row r="249" spans="1:18" x14ac:dyDescent="0.2">
      <c r="A249" s="99" t="s">
        <v>59</v>
      </c>
      <c r="B249" s="96" t="s">
        <v>263</v>
      </c>
      <c r="C249" s="75" t="s">
        <v>265</v>
      </c>
      <c r="D249" s="98">
        <v>10000</v>
      </c>
      <c r="E249" s="103">
        <v>10000</v>
      </c>
      <c r="N249" s="100">
        <v>0.75</v>
      </c>
      <c r="O249" s="100">
        <v>0.25</v>
      </c>
      <c r="R249" s="99" t="s">
        <v>81</v>
      </c>
    </row>
    <row r="250" spans="1:18" x14ac:dyDescent="0.2">
      <c r="A250" s="99" t="s">
        <v>53</v>
      </c>
      <c r="B250" s="96" t="s">
        <v>263</v>
      </c>
      <c r="C250" s="75" t="s">
        <v>266</v>
      </c>
      <c r="D250" s="98">
        <v>40000</v>
      </c>
      <c r="E250" s="103">
        <v>40000</v>
      </c>
      <c r="O250" s="100">
        <v>1</v>
      </c>
      <c r="R250" s="99" t="s">
        <v>81</v>
      </c>
    </row>
    <row r="251" spans="1:18" x14ac:dyDescent="0.2">
      <c r="B251" s="96"/>
    </row>
    <row r="252" spans="1:18" x14ac:dyDescent="0.2">
      <c r="B252" s="96"/>
    </row>
    <row r="253" spans="1:18" s="46" customFormat="1" x14ac:dyDescent="0.2">
      <c r="A253" s="77"/>
      <c r="B253" s="104"/>
      <c r="C253" s="88" t="s">
        <v>45</v>
      </c>
      <c r="D253" s="89">
        <f t="shared" ref="D253:K253" si="33">SUM(D254:D265)</f>
        <v>200000</v>
      </c>
      <c r="E253" s="103">
        <f t="shared" si="33"/>
        <v>108000</v>
      </c>
      <c r="F253" s="103">
        <f t="shared" si="33"/>
        <v>3000</v>
      </c>
      <c r="G253" s="103">
        <f t="shared" si="33"/>
        <v>12000</v>
      </c>
      <c r="H253" s="103">
        <f t="shared" si="33"/>
        <v>37000</v>
      </c>
      <c r="I253" s="103">
        <f t="shared" si="33"/>
        <v>16000</v>
      </c>
      <c r="J253" s="103">
        <f t="shared" si="33"/>
        <v>0</v>
      </c>
      <c r="K253" s="103">
        <f t="shared" si="33"/>
        <v>24000</v>
      </c>
      <c r="L253" s="103">
        <f t="shared" ref="L253:M253" si="34">SUM(L254:L265)</f>
        <v>0</v>
      </c>
      <c r="M253" s="103">
        <f t="shared" si="34"/>
        <v>0</v>
      </c>
      <c r="N253" s="82"/>
      <c r="O253" s="82"/>
      <c r="P253" s="82"/>
      <c r="Q253" s="82"/>
      <c r="R253" s="77"/>
    </row>
    <row r="254" spans="1:18" x14ac:dyDescent="0.2">
      <c r="A254" s="99" t="s">
        <v>53</v>
      </c>
      <c r="B254" s="96" t="s">
        <v>121</v>
      </c>
      <c r="C254" s="75" t="s">
        <v>122</v>
      </c>
      <c r="D254" s="98">
        <v>2000</v>
      </c>
      <c r="E254" s="103">
        <v>2000</v>
      </c>
      <c r="O254" s="100">
        <v>1</v>
      </c>
      <c r="R254" s="99" t="s">
        <v>81</v>
      </c>
    </row>
    <row r="255" spans="1:18" x14ac:dyDescent="0.2">
      <c r="A255" s="99" t="s">
        <v>59</v>
      </c>
      <c r="B255" s="96" t="s">
        <v>123</v>
      </c>
      <c r="C255" s="75" t="s">
        <v>124</v>
      </c>
      <c r="D255" s="98">
        <v>70000</v>
      </c>
      <c r="E255" s="103">
        <v>70000</v>
      </c>
      <c r="Q255" s="100">
        <v>1</v>
      </c>
      <c r="R255" s="99" t="s">
        <v>81</v>
      </c>
    </row>
    <row r="256" spans="1:18" x14ac:dyDescent="0.2">
      <c r="A256" s="99" t="s">
        <v>59</v>
      </c>
      <c r="B256" s="96" t="s">
        <v>123</v>
      </c>
      <c r="C256" s="75" t="s">
        <v>125</v>
      </c>
      <c r="D256" s="98">
        <v>28000</v>
      </c>
      <c r="E256" s="103">
        <v>28000</v>
      </c>
      <c r="F256" s="95"/>
      <c r="O256" s="100">
        <v>1</v>
      </c>
      <c r="R256" s="99" t="s">
        <v>81</v>
      </c>
    </row>
    <row r="257" spans="1:18" x14ac:dyDescent="0.2">
      <c r="A257" s="99" t="s">
        <v>53</v>
      </c>
      <c r="B257" s="111" t="s">
        <v>292</v>
      </c>
      <c r="C257" s="112" t="s">
        <v>293</v>
      </c>
      <c r="D257" s="113">
        <v>12000</v>
      </c>
      <c r="E257" s="114"/>
      <c r="F257" s="114"/>
      <c r="G257" s="114">
        <v>6000</v>
      </c>
      <c r="H257" s="114">
        <v>6000</v>
      </c>
      <c r="I257" s="114"/>
      <c r="J257" s="114"/>
      <c r="K257" s="114"/>
      <c r="L257" s="114"/>
      <c r="M257" s="114"/>
      <c r="O257" s="100">
        <v>1</v>
      </c>
      <c r="R257" s="99" t="s">
        <v>81</v>
      </c>
    </row>
    <row r="258" spans="1:18" x14ac:dyDescent="0.2">
      <c r="A258" s="99" t="s">
        <v>53</v>
      </c>
      <c r="B258" s="111" t="s">
        <v>294</v>
      </c>
      <c r="C258" s="115" t="s">
        <v>300</v>
      </c>
      <c r="D258" s="113">
        <v>4000</v>
      </c>
      <c r="E258" s="114"/>
      <c r="F258" s="114"/>
      <c r="G258" s="114"/>
      <c r="H258" s="95"/>
      <c r="I258" s="114"/>
      <c r="J258" s="114"/>
      <c r="K258" s="114">
        <v>4000</v>
      </c>
      <c r="L258" s="114"/>
      <c r="M258" s="114"/>
      <c r="O258" s="100">
        <v>1</v>
      </c>
      <c r="R258" s="99" t="s">
        <v>81</v>
      </c>
    </row>
    <row r="259" spans="1:18" x14ac:dyDescent="0.2">
      <c r="A259" s="99" t="s">
        <v>53</v>
      </c>
      <c r="B259" s="111" t="s">
        <v>294</v>
      </c>
      <c r="C259" s="112" t="s">
        <v>295</v>
      </c>
      <c r="D259" s="113">
        <v>21000</v>
      </c>
      <c r="E259" s="114"/>
      <c r="F259" s="114">
        <v>3000</v>
      </c>
      <c r="G259" s="114">
        <v>6000</v>
      </c>
      <c r="H259" s="114"/>
      <c r="I259" s="114">
        <v>6000</v>
      </c>
      <c r="J259" s="114"/>
      <c r="K259" s="114">
        <v>6000</v>
      </c>
      <c r="L259" s="114"/>
      <c r="M259" s="114"/>
      <c r="O259" s="100">
        <v>1</v>
      </c>
      <c r="R259" s="99" t="s">
        <v>81</v>
      </c>
    </row>
    <row r="260" spans="1:18" x14ac:dyDescent="0.2">
      <c r="A260" s="99" t="s">
        <v>53</v>
      </c>
      <c r="B260" s="111" t="s">
        <v>121</v>
      </c>
      <c r="C260" s="115" t="s">
        <v>301</v>
      </c>
      <c r="D260" s="113">
        <v>12000</v>
      </c>
      <c r="E260" s="114">
        <v>3000</v>
      </c>
      <c r="F260" s="114"/>
      <c r="G260" s="114"/>
      <c r="H260" s="114">
        <v>6000</v>
      </c>
      <c r="I260" s="114"/>
      <c r="J260" s="114"/>
      <c r="K260" s="114">
        <v>3000</v>
      </c>
      <c r="L260" s="114"/>
      <c r="M260" s="114"/>
      <c r="O260" s="100">
        <v>1</v>
      </c>
      <c r="R260" s="99" t="s">
        <v>81</v>
      </c>
    </row>
    <row r="261" spans="1:18" x14ac:dyDescent="0.2">
      <c r="A261" s="99" t="s">
        <v>53</v>
      </c>
      <c r="B261" s="111" t="s">
        <v>123</v>
      </c>
      <c r="C261" s="115" t="s">
        <v>302</v>
      </c>
      <c r="D261" s="113">
        <v>9000</v>
      </c>
      <c r="E261" s="114"/>
      <c r="F261" s="114"/>
      <c r="G261" s="114"/>
      <c r="H261" s="114">
        <v>9000</v>
      </c>
      <c r="I261" s="114"/>
      <c r="J261" s="114"/>
      <c r="K261" s="114"/>
      <c r="L261" s="114"/>
      <c r="M261" s="114"/>
      <c r="O261" s="100">
        <v>1</v>
      </c>
      <c r="R261" s="99" t="s">
        <v>81</v>
      </c>
    </row>
    <row r="262" spans="1:18" x14ac:dyDescent="0.2">
      <c r="A262" s="99" t="s">
        <v>53</v>
      </c>
      <c r="B262" s="111" t="s">
        <v>123</v>
      </c>
      <c r="C262" s="112" t="s">
        <v>296</v>
      </c>
      <c r="D262" s="113">
        <v>15000</v>
      </c>
      <c r="E262" s="114">
        <v>5000</v>
      </c>
      <c r="F262" s="114"/>
      <c r="G262" s="114"/>
      <c r="H262" s="114">
        <v>5000</v>
      </c>
      <c r="I262" s="114">
        <v>5000</v>
      </c>
      <c r="J262" s="114"/>
      <c r="K262" s="114"/>
      <c r="L262" s="114"/>
      <c r="M262" s="114"/>
      <c r="O262" s="100">
        <v>1</v>
      </c>
      <c r="R262" s="99" t="s">
        <v>81</v>
      </c>
    </row>
    <row r="263" spans="1:18" x14ac:dyDescent="0.2">
      <c r="A263" s="99" t="s">
        <v>53</v>
      </c>
      <c r="B263" s="111" t="s">
        <v>297</v>
      </c>
      <c r="C263" s="112" t="s">
        <v>298</v>
      </c>
      <c r="D263" s="113">
        <v>15000</v>
      </c>
      <c r="E263" s="114"/>
      <c r="F263" s="114"/>
      <c r="G263" s="114"/>
      <c r="H263" s="114">
        <v>5000</v>
      </c>
      <c r="I263" s="114">
        <v>5000</v>
      </c>
      <c r="J263" s="114"/>
      <c r="K263" s="114">
        <v>5000</v>
      </c>
      <c r="L263" s="114"/>
      <c r="M263" s="114"/>
      <c r="O263" s="100">
        <v>1</v>
      </c>
      <c r="R263" s="99" t="s">
        <v>81</v>
      </c>
    </row>
    <row r="264" spans="1:18" x14ac:dyDescent="0.2">
      <c r="A264" s="99" t="s">
        <v>53</v>
      </c>
      <c r="B264" s="111" t="s">
        <v>299</v>
      </c>
      <c r="C264" s="115" t="s">
        <v>378</v>
      </c>
      <c r="D264" s="113">
        <v>12000</v>
      </c>
      <c r="E264" s="114"/>
      <c r="F264" s="114"/>
      <c r="G264" s="114"/>
      <c r="H264" s="114">
        <v>6000</v>
      </c>
      <c r="I264" s="114"/>
      <c r="J264" s="114"/>
      <c r="K264" s="114">
        <v>6000</v>
      </c>
      <c r="L264" s="114"/>
      <c r="M264" s="114"/>
      <c r="N264" s="84"/>
      <c r="O264" s="100">
        <v>1</v>
      </c>
      <c r="P264" s="84"/>
      <c r="Q264" s="84"/>
      <c r="R264" s="99" t="s">
        <v>81</v>
      </c>
    </row>
    <row r="265" spans="1:18" x14ac:dyDescent="0.2">
      <c r="B265" s="96"/>
    </row>
    <row r="266" spans="1:18" x14ac:dyDescent="0.2">
      <c r="B266" s="96"/>
    </row>
    <row r="267" spans="1:18" s="46" customFormat="1" x14ac:dyDescent="0.2">
      <c r="A267" s="77"/>
      <c r="B267" s="104"/>
      <c r="C267" s="88" t="s">
        <v>46</v>
      </c>
      <c r="D267" s="89">
        <f>SUM(D268:D279)</f>
        <v>1015000</v>
      </c>
      <c r="E267" s="103">
        <f t="shared" ref="E267:M267" si="35">SUM(E268:E279)</f>
        <v>0</v>
      </c>
      <c r="F267" s="103">
        <f t="shared" si="35"/>
        <v>0</v>
      </c>
      <c r="G267" s="103">
        <f t="shared" si="35"/>
        <v>0</v>
      </c>
      <c r="H267" s="103">
        <f t="shared" si="35"/>
        <v>0</v>
      </c>
      <c r="I267" s="103">
        <f t="shared" si="35"/>
        <v>0</v>
      </c>
      <c r="J267" s="103">
        <f t="shared" si="35"/>
        <v>0</v>
      </c>
      <c r="K267" s="103">
        <f t="shared" si="35"/>
        <v>0</v>
      </c>
      <c r="L267" s="103">
        <f t="shared" si="35"/>
        <v>0</v>
      </c>
      <c r="M267" s="103">
        <f t="shared" si="35"/>
        <v>0</v>
      </c>
      <c r="N267" s="82"/>
      <c r="O267" s="82"/>
      <c r="P267" s="82"/>
      <c r="Q267" s="82"/>
      <c r="R267" s="77"/>
    </row>
    <row r="268" spans="1:18" x14ac:dyDescent="0.2">
      <c r="A268" s="99" t="s">
        <v>53</v>
      </c>
      <c r="B268" s="96" t="s">
        <v>126</v>
      </c>
      <c r="C268" s="75" t="s">
        <v>127</v>
      </c>
      <c r="D268" s="98">
        <v>300000</v>
      </c>
      <c r="O268" s="100">
        <v>1</v>
      </c>
      <c r="R268" s="99" t="s">
        <v>81</v>
      </c>
    </row>
    <row r="269" spans="1:18" x14ac:dyDescent="0.2">
      <c r="A269" s="99" t="s">
        <v>59</v>
      </c>
      <c r="B269" s="96" t="s">
        <v>126</v>
      </c>
      <c r="C269" s="75" t="s">
        <v>127</v>
      </c>
      <c r="D269" s="98">
        <v>15000</v>
      </c>
      <c r="O269" s="100">
        <v>1</v>
      </c>
      <c r="R269" s="99" t="s">
        <v>81</v>
      </c>
    </row>
    <row r="270" spans="1:18" x14ac:dyDescent="0.2">
      <c r="A270" s="99" t="s">
        <v>53</v>
      </c>
      <c r="B270" s="96" t="s">
        <v>128</v>
      </c>
      <c r="C270" s="75" t="s">
        <v>129</v>
      </c>
      <c r="D270" s="98">
        <v>55000</v>
      </c>
      <c r="N270" s="100">
        <v>0.1</v>
      </c>
      <c r="O270" s="100">
        <v>0.9</v>
      </c>
      <c r="R270" s="99" t="s">
        <v>81</v>
      </c>
    </row>
    <row r="271" spans="1:18" x14ac:dyDescent="0.2">
      <c r="A271" s="99" t="s">
        <v>59</v>
      </c>
      <c r="B271" s="96" t="s">
        <v>128</v>
      </c>
      <c r="C271" s="75" t="s">
        <v>129</v>
      </c>
      <c r="D271" s="98">
        <v>25000</v>
      </c>
      <c r="O271" s="100">
        <v>1</v>
      </c>
      <c r="R271" s="99" t="s">
        <v>81</v>
      </c>
    </row>
    <row r="272" spans="1:18" x14ac:dyDescent="0.2">
      <c r="A272" s="99" t="s">
        <v>53</v>
      </c>
      <c r="B272" s="96" t="s">
        <v>130</v>
      </c>
      <c r="C272" s="75" t="s">
        <v>131</v>
      </c>
      <c r="D272" s="98">
        <v>100000</v>
      </c>
      <c r="P272" s="100">
        <v>1</v>
      </c>
      <c r="R272" s="99" t="s">
        <v>81</v>
      </c>
    </row>
    <row r="273" spans="1:18" x14ac:dyDescent="0.2">
      <c r="A273" s="99" t="s">
        <v>53</v>
      </c>
      <c r="B273" s="96" t="s">
        <v>132</v>
      </c>
      <c r="C273" s="75" t="s">
        <v>133</v>
      </c>
      <c r="D273" s="98">
        <v>70000</v>
      </c>
      <c r="N273" s="100">
        <v>0.5</v>
      </c>
      <c r="O273" s="100">
        <v>0.5</v>
      </c>
      <c r="R273" s="99" t="s">
        <v>81</v>
      </c>
    </row>
    <row r="274" spans="1:18" x14ac:dyDescent="0.2">
      <c r="A274" s="99" t="s">
        <v>53</v>
      </c>
      <c r="B274" s="96" t="s">
        <v>132</v>
      </c>
      <c r="C274" s="75" t="s">
        <v>134</v>
      </c>
      <c r="D274" s="98">
        <v>60000</v>
      </c>
      <c r="N274" s="100">
        <v>1</v>
      </c>
      <c r="R274" s="99" t="s">
        <v>81</v>
      </c>
    </row>
    <row r="275" spans="1:18" x14ac:dyDescent="0.2">
      <c r="A275" s="99" t="s">
        <v>53</v>
      </c>
      <c r="B275" s="96" t="s">
        <v>135</v>
      </c>
      <c r="C275" s="75" t="s">
        <v>278</v>
      </c>
      <c r="D275" s="98">
        <v>80000</v>
      </c>
      <c r="N275" s="100">
        <v>0.5</v>
      </c>
      <c r="O275" s="100">
        <v>0.5</v>
      </c>
      <c r="R275" s="99" t="s">
        <v>81</v>
      </c>
    </row>
    <row r="276" spans="1:18" x14ac:dyDescent="0.2">
      <c r="A276" s="99" t="s">
        <v>53</v>
      </c>
      <c r="B276" s="96" t="s">
        <v>136</v>
      </c>
      <c r="C276" s="75" t="s">
        <v>137</v>
      </c>
      <c r="D276" s="98">
        <v>60000</v>
      </c>
      <c r="N276" s="100">
        <v>1</v>
      </c>
      <c r="R276" s="99" t="s">
        <v>139</v>
      </c>
    </row>
    <row r="277" spans="1:18" x14ac:dyDescent="0.2">
      <c r="A277" s="99" t="s">
        <v>53</v>
      </c>
      <c r="B277" s="96" t="s">
        <v>135</v>
      </c>
      <c r="C277" s="75" t="s">
        <v>277</v>
      </c>
      <c r="D277" s="98">
        <v>150000</v>
      </c>
      <c r="N277" s="100">
        <v>0.5</v>
      </c>
      <c r="O277" s="100">
        <v>0.5</v>
      </c>
      <c r="R277" s="99" t="s">
        <v>81</v>
      </c>
    </row>
    <row r="278" spans="1:18" x14ac:dyDescent="0.2">
      <c r="A278" s="99" t="s">
        <v>53</v>
      </c>
      <c r="B278" s="96" t="s">
        <v>136</v>
      </c>
      <c r="C278" s="75" t="s">
        <v>279</v>
      </c>
      <c r="D278" s="98">
        <v>100000</v>
      </c>
      <c r="N278" s="100">
        <v>0.5</v>
      </c>
      <c r="O278" s="100">
        <v>0.5</v>
      </c>
      <c r="R278" s="99" t="s">
        <v>81</v>
      </c>
    </row>
    <row r="279" spans="1:18" x14ac:dyDescent="0.2">
      <c r="B279" s="96"/>
    </row>
    <row r="280" spans="1:18" x14ac:dyDescent="0.2">
      <c r="B280" s="96"/>
    </row>
    <row r="281" spans="1:18" s="46" customFormat="1" x14ac:dyDescent="0.2">
      <c r="A281" s="77"/>
      <c r="B281" s="104"/>
      <c r="C281" s="88" t="s">
        <v>47</v>
      </c>
      <c r="D281" s="89">
        <f>SUM(D282:D289)</f>
        <v>226820</v>
      </c>
      <c r="E281" s="103">
        <f t="shared" ref="E281:M281" si="36">SUM(E282:E289)</f>
        <v>193000</v>
      </c>
      <c r="F281" s="103">
        <f t="shared" si="36"/>
        <v>0</v>
      </c>
      <c r="G281" s="103">
        <f t="shared" si="36"/>
        <v>9820</v>
      </c>
      <c r="H281" s="103">
        <f t="shared" si="36"/>
        <v>24000</v>
      </c>
      <c r="I281" s="103">
        <f t="shared" si="36"/>
        <v>0</v>
      </c>
      <c r="J281" s="103">
        <f t="shared" si="36"/>
        <v>0</v>
      </c>
      <c r="K281" s="103">
        <f t="shared" si="36"/>
        <v>0</v>
      </c>
      <c r="L281" s="103">
        <f t="shared" si="36"/>
        <v>0</v>
      </c>
      <c r="M281" s="103">
        <f t="shared" si="36"/>
        <v>0</v>
      </c>
      <c r="N281" s="82"/>
      <c r="O281" s="82"/>
      <c r="P281" s="82"/>
      <c r="Q281" s="82"/>
      <c r="R281" s="77"/>
    </row>
    <row r="282" spans="1:18" x14ac:dyDescent="0.2">
      <c r="A282" s="99" t="s">
        <v>53</v>
      </c>
      <c r="B282" s="96" t="s">
        <v>140</v>
      </c>
      <c r="C282" s="75" t="s">
        <v>141</v>
      </c>
      <c r="D282" s="98">
        <v>120000</v>
      </c>
      <c r="E282" s="103">
        <v>120000</v>
      </c>
      <c r="N282" s="100">
        <v>0.8</v>
      </c>
      <c r="O282" s="100">
        <v>0.2</v>
      </c>
      <c r="P282" s="84"/>
      <c r="R282" s="99" t="s">
        <v>81</v>
      </c>
    </row>
    <row r="283" spans="1:18" x14ac:dyDescent="0.2">
      <c r="A283" s="99" t="s">
        <v>53</v>
      </c>
      <c r="B283" s="96" t="s">
        <v>142</v>
      </c>
      <c r="C283" s="75" t="s">
        <v>143</v>
      </c>
      <c r="D283" s="98">
        <v>9000</v>
      </c>
      <c r="E283" s="103">
        <v>9000</v>
      </c>
      <c r="N283" s="100">
        <v>1</v>
      </c>
      <c r="P283" s="84"/>
      <c r="R283" s="99" t="s">
        <v>81</v>
      </c>
    </row>
    <row r="284" spans="1:18" x14ac:dyDescent="0.2">
      <c r="A284" s="99" t="s">
        <v>59</v>
      </c>
      <c r="B284" s="96" t="s">
        <v>142</v>
      </c>
      <c r="C284" s="75" t="s">
        <v>223</v>
      </c>
      <c r="D284" s="98">
        <v>40000</v>
      </c>
      <c r="E284" s="103">
        <v>40000</v>
      </c>
      <c r="N284" s="100">
        <v>0.75</v>
      </c>
      <c r="O284" s="100">
        <v>0.25</v>
      </c>
      <c r="P284" s="84"/>
      <c r="R284" s="99" t="s">
        <v>222</v>
      </c>
    </row>
    <row r="285" spans="1:18" x14ac:dyDescent="0.2">
      <c r="A285" s="99" t="s">
        <v>53</v>
      </c>
      <c r="B285" s="96" t="s">
        <v>140</v>
      </c>
      <c r="C285" s="75" t="s">
        <v>224</v>
      </c>
      <c r="D285" s="98">
        <v>18000</v>
      </c>
      <c r="E285" s="103">
        <v>9000</v>
      </c>
      <c r="H285" s="103">
        <v>9000</v>
      </c>
      <c r="N285" s="84"/>
      <c r="O285" s="100">
        <v>1</v>
      </c>
      <c r="P285" s="84"/>
      <c r="Q285" s="84"/>
      <c r="R285" s="99" t="s">
        <v>225</v>
      </c>
    </row>
    <row r="286" spans="1:18" x14ac:dyDescent="0.2">
      <c r="A286" s="99" t="s">
        <v>53</v>
      </c>
      <c r="B286" s="96" t="s">
        <v>226</v>
      </c>
      <c r="C286" s="75" t="s">
        <v>234</v>
      </c>
      <c r="D286" s="98">
        <v>15000</v>
      </c>
      <c r="H286" s="103">
        <v>15000</v>
      </c>
      <c r="N286" s="100">
        <v>0.8</v>
      </c>
      <c r="O286" s="100">
        <v>0.2</v>
      </c>
      <c r="P286" s="84"/>
      <c r="Q286" s="84"/>
      <c r="R286" s="99" t="s">
        <v>227</v>
      </c>
    </row>
    <row r="287" spans="1:18" x14ac:dyDescent="0.2">
      <c r="A287" s="99" t="s">
        <v>53</v>
      </c>
      <c r="B287" s="96" t="s">
        <v>140</v>
      </c>
      <c r="C287" s="75" t="s">
        <v>228</v>
      </c>
      <c r="D287" s="98">
        <v>15000</v>
      </c>
      <c r="E287" s="103">
        <v>15000</v>
      </c>
      <c r="N287" s="100">
        <v>0.5</v>
      </c>
      <c r="O287" s="100">
        <v>0.5</v>
      </c>
      <c r="P287" s="84"/>
      <c r="R287" s="99" t="s">
        <v>229</v>
      </c>
    </row>
    <row r="288" spans="1:18" x14ac:dyDescent="0.2">
      <c r="A288" s="99" t="s">
        <v>53</v>
      </c>
      <c r="B288" s="96" t="s">
        <v>140</v>
      </c>
      <c r="C288" s="75" t="s">
        <v>236</v>
      </c>
      <c r="D288" s="98">
        <v>9820</v>
      </c>
      <c r="G288" s="103">
        <v>9820</v>
      </c>
      <c r="N288" s="100">
        <v>0.8</v>
      </c>
      <c r="O288" s="100">
        <v>0.2</v>
      </c>
      <c r="P288" s="84"/>
      <c r="R288" s="99" t="s">
        <v>81</v>
      </c>
    </row>
    <row r="289" spans="1:18" x14ac:dyDescent="0.2">
      <c r="B289" s="96"/>
    </row>
    <row r="290" spans="1:18" x14ac:dyDescent="0.2">
      <c r="B290" s="96"/>
    </row>
    <row r="291" spans="1:18" s="46" customFormat="1" x14ac:dyDescent="0.2">
      <c r="A291" s="77"/>
      <c r="B291" s="104"/>
      <c r="C291" s="88" t="s">
        <v>48</v>
      </c>
      <c r="D291" s="89">
        <f>SUM(D292:D295)</f>
        <v>126000</v>
      </c>
      <c r="E291" s="103">
        <f t="shared" ref="E291:M291" si="37">SUM(E292:E295)</f>
        <v>76000</v>
      </c>
      <c r="F291" s="103">
        <f t="shared" si="37"/>
        <v>0</v>
      </c>
      <c r="G291" s="103">
        <f t="shared" si="37"/>
        <v>50000</v>
      </c>
      <c r="H291" s="103">
        <f t="shared" si="37"/>
        <v>0</v>
      </c>
      <c r="I291" s="103">
        <f t="shared" si="37"/>
        <v>0</v>
      </c>
      <c r="J291" s="103">
        <f t="shared" si="37"/>
        <v>0</v>
      </c>
      <c r="K291" s="103">
        <f t="shared" si="37"/>
        <v>0</v>
      </c>
      <c r="L291" s="103">
        <f t="shared" si="37"/>
        <v>0</v>
      </c>
      <c r="M291" s="103">
        <f t="shared" si="37"/>
        <v>0</v>
      </c>
      <c r="N291" s="82"/>
      <c r="O291" s="82"/>
      <c r="P291" s="82"/>
      <c r="Q291" s="82"/>
      <c r="R291" s="77"/>
    </row>
    <row r="292" spans="1:18" x14ac:dyDescent="0.2">
      <c r="A292" s="99" t="s">
        <v>53</v>
      </c>
      <c r="B292" s="96" t="s">
        <v>144</v>
      </c>
      <c r="C292" s="75" t="s">
        <v>145</v>
      </c>
      <c r="D292" s="98">
        <v>60000</v>
      </c>
      <c r="E292" s="98">
        <v>60000</v>
      </c>
      <c r="N292" s="100">
        <v>0.85</v>
      </c>
      <c r="O292" s="100">
        <v>0.15</v>
      </c>
      <c r="R292" s="99" t="s">
        <v>101</v>
      </c>
    </row>
    <row r="293" spans="1:18" x14ac:dyDescent="0.2">
      <c r="A293" s="99" t="s">
        <v>59</v>
      </c>
      <c r="B293" s="96" t="s">
        <v>144</v>
      </c>
      <c r="C293" s="75" t="s">
        <v>221</v>
      </c>
      <c r="D293" s="98">
        <v>6000</v>
      </c>
      <c r="E293" s="98">
        <v>6000</v>
      </c>
      <c r="N293" s="100">
        <v>0.3</v>
      </c>
      <c r="O293" s="100">
        <v>0.7</v>
      </c>
      <c r="R293" s="99" t="s">
        <v>222</v>
      </c>
    </row>
    <row r="294" spans="1:18" x14ac:dyDescent="0.2">
      <c r="A294" s="99" t="s">
        <v>53</v>
      </c>
      <c r="B294" s="96" t="s">
        <v>144</v>
      </c>
      <c r="C294" s="75" t="s">
        <v>220</v>
      </c>
      <c r="D294" s="98">
        <v>10000</v>
      </c>
      <c r="E294" s="98">
        <v>10000</v>
      </c>
      <c r="N294" s="100">
        <v>0.5</v>
      </c>
      <c r="O294" s="100">
        <v>0.5</v>
      </c>
      <c r="R294" s="99" t="s">
        <v>81</v>
      </c>
    </row>
    <row r="295" spans="1:18" x14ac:dyDescent="0.2">
      <c r="A295" s="99" t="s">
        <v>59</v>
      </c>
      <c r="B295" s="96" t="s">
        <v>144</v>
      </c>
      <c r="C295" s="75" t="s">
        <v>404</v>
      </c>
      <c r="D295" s="98">
        <v>50000</v>
      </c>
      <c r="G295" s="103">
        <v>50000</v>
      </c>
    </row>
    <row r="296" spans="1:18" x14ac:dyDescent="0.2">
      <c r="B296" s="96"/>
    </row>
    <row r="297" spans="1:18" s="46" customFormat="1" x14ac:dyDescent="0.2">
      <c r="A297" s="77"/>
      <c r="B297" s="104"/>
      <c r="C297" s="88" t="s">
        <v>49</v>
      </c>
      <c r="D297" s="89">
        <f>SUM(D298:D306)</f>
        <v>552000</v>
      </c>
      <c r="E297" s="103">
        <f t="shared" ref="E297:M297" si="38">SUM(E298:E306)</f>
        <v>527000</v>
      </c>
      <c r="F297" s="103">
        <f t="shared" si="38"/>
        <v>0</v>
      </c>
      <c r="G297" s="103">
        <f t="shared" si="38"/>
        <v>0</v>
      </c>
      <c r="H297" s="103">
        <f t="shared" si="38"/>
        <v>25000</v>
      </c>
      <c r="I297" s="103">
        <f t="shared" si="38"/>
        <v>0</v>
      </c>
      <c r="J297" s="103">
        <f t="shared" si="38"/>
        <v>0</v>
      </c>
      <c r="K297" s="103">
        <f t="shared" si="38"/>
        <v>0</v>
      </c>
      <c r="L297" s="103">
        <f t="shared" si="38"/>
        <v>0</v>
      </c>
      <c r="M297" s="103">
        <f t="shared" si="38"/>
        <v>0</v>
      </c>
      <c r="N297" s="82"/>
      <c r="O297" s="82"/>
      <c r="P297" s="82"/>
      <c r="Q297" s="82"/>
      <c r="R297" s="77"/>
    </row>
    <row r="298" spans="1:18" x14ac:dyDescent="0.2">
      <c r="A298" s="99" t="s">
        <v>59</v>
      </c>
      <c r="B298" s="96" t="s">
        <v>146</v>
      </c>
      <c r="C298" s="75" t="s">
        <v>147</v>
      </c>
      <c r="D298" s="98">
        <v>342000</v>
      </c>
      <c r="E298" s="103">
        <v>342000</v>
      </c>
      <c r="N298" s="100">
        <v>1</v>
      </c>
      <c r="O298" s="84"/>
      <c r="R298" s="99" t="s">
        <v>81</v>
      </c>
    </row>
    <row r="299" spans="1:18" x14ac:dyDescent="0.2">
      <c r="A299" s="99" t="s">
        <v>59</v>
      </c>
      <c r="B299" s="96" t="s">
        <v>146</v>
      </c>
      <c r="C299" s="75" t="s">
        <v>334</v>
      </c>
      <c r="D299" s="98">
        <v>30000</v>
      </c>
      <c r="E299" s="103">
        <v>20000</v>
      </c>
      <c r="H299" s="103">
        <v>10000</v>
      </c>
      <c r="N299" s="100">
        <v>0.25</v>
      </c>
      <c r="O299" s="100">
        <v>0.75</v>
      </c>
      <c r="R299" s="99" t="s">
        <v>81</v>
      </c>
    </row>
    <row r="300" spans="1:18" x14ac:dyDescent="0.2">
      <c r="A300" s="99" t="s">
        <v>59</v>
      </c>
      <c r="B300" s="96" t="s">
        <v>146</v>
      </c>
      <c r="C300" s="75" t="s">
        <v>321</v>
      </c>
      <c r="D300" s="98">
        <v>110000</v>
      </c>
      <c r="E300" s="103">
        <v>110000</v>
      </c>
      <c r="N300" s="100">
        <v>0.5</v>
      </c>
      <c r="O300" s="100">
        <v>0.5</v>
      </c>
      <c r="R300" s="99" t="s">
        <v>81</v>
      </c>
    </row>
    <row r="301" spans="1:18" x14ac:dyDescent="0.2">
      <c r="A301" s="99" t="s">
        <v>59</v>
      </c>
      <c r="B301" s="96" t="s">
        <v>146</v>
      </c>
      <c r="C301" s="75" t="s">
        <v>322</v>
      </c>
      <c r="D301" s="98">
        <v>30000</v>
      </c>
      <c r="E301" s="103">
        <v>15000</v>
      </c>
      <c r="H301" s="103">
        <v>15000</v>
      </c>
      <c r="N301" s="100">
        <v>0.25</v>
      </c>
      <c r="O301" s="100">
        <v>0.75</v>
      </c>
      <c r="R301" s="99" t="s">
        <v>81</v>
      </c>
    </row>
    <row r="302" spans="1:18" x14ac:dyDescent="0.2">
      <c r="A302" s="99" t="s">
        <v>58</v>
      </c>
      <c r="B302" s="96" t="s">
        <v>317</v>
      </c>
      <c r="C302" s="75" t="s">
        <v>318</v>
      </c>
      <c r="D302" s="98">
        <v>4000</v>
      </c>
      <c r="E302" s="103">
        <v>4000</v>
      </c>
      <c r="N302" s="106"/>
      <c r="O302" s="100">
        <v>1</v>
      </c>
      <c r="R302" s="99" t="s">
        <v>81</v>
      </c>
    </row>
    <row r="303" spans="1:18" x14ac:dyDescent="0.2">
      <c r="A303" s="99" t="s">
        <v>58</v>
      </c>
      <c r="B303" s="96" t="s">
        <v>146</v>
      </c>
      <c r="C303" s="75" t="s">
        <v>323</v>
      </c>
      <c r="D303" s="98">
        <v>15000</v>
      </c>
      <c r="E303" s="103">
        <v>15000</v>
      </c>
      <c r="N303" s="100">
        <v>0.5</v>
      </c>
      <c r="O303" s="100">
        <v>0.5</v>
      </c>
      <c r="R303" s="99" t="s">
        <v>81</v>
      </c>
    </row>
    <row r="304" spans="1:18" x14ac:dyDescent="0.2">
      <c r="A304" s="99" t="s">
        <v>59</v>
      </c>
      <c r="B304" s="96" t="s">
        <v>319</v>
      </c>
      <c r="C304" s="75" t="s">
        <v>320</v>
      </c>
      <c r="D304" s="98">
        <v>5000</v>
      </c>
      <c r="E304" s="103">
        <v>5000</v>
      </c>
      <c r="N304" s="106"/>
      <c r="O304" s="100">
        <v>1</v>
      </c>
      <c r="R304" s="99" t="s">
        <v>81</v>
      </c>
    </row>
    <row r="305" spans="1:18" x14ac:dyDescent="0.2">
      <c r="A305" s="99" t="s">
        <v>59</v>
      </c>
      <c r="B305" s="96" t="s">
        <v>146</v>
      </c>
      <c r="C305" s="75" t="s">
        <v>376</v>
      </c>
      <c r="D305" s="98">
        <v>16000</v>
      </c>
      <c r="E305" s="103">
        <v>16000</v>
      </c>
      <c r="N305" s="106">
        <v>1</v>
      </c>
      <c r="R305" s="99" t="s">
        <v>81</v>
      </c>
    </row>
    <row r="306" spans="1:18" x14ac:dyDescent="0.2">
      <c r="B306" s="96"/>
    </row>
    <row r="307" spans="1:18" x14ac:dyDescent="0.2">
      <c r="B307" s="96"/>
    </row>
    <row r="308" spans="1:18" s="46" customFormat="1" x14ac:dyDescent="0.2">
      <c r="A308" s="77"/>
      <c r="B308" s="104"/>
      <c r="C308" s="88" t="s">
        <v>50</v>
      </c>
      <c r="D308" s="89">
        <f>SUM(D309:D319)</f>
        <v>1790000</v>
      </c>
      <c r="E308" s="103">
        <f t="shared" ref="E308:M308" si="39">SUM(E309:E319)</f>
        <v>1390000</v>
      </c>
      <c r="F308" s="103">
        <f t="shared" si="39"/>
        <v>0</v>
      </c>
      <c r="G308" s="103">
        <f t="shared" si="39"/>
        <v>400000</v>
      </c>
      <c r="H308" s="103">
        <f t="shared" si="39"/>
        <v>0</v>
      </c>
      <c r="I308" s="103">
        <f t="shared" si="39"/>
        <v>0</v>
      </c>
      <c r="J308" s="103">
        <f t="shared" si="39"/>
        <v>0</v>
      </c>
      <c r="K308" s="103">
        <f t="shared" si="39"/>
        <v>0</v>
      </c>
      <c r="L308" s="103">
        <f t="shared" si="39"/>
        <v>0</v>
      </c>
      <c r="M308" s="103">
        <f t="shared" si="39"/>
        <v>0</v>
      </c>
      <c r="N308" s="82"/>
      <c r="O308" s="82"/>
      <c r="P308" s="82"/>
      <c r="Q308" s="82"/>
      <c r="R308" s="77"/>
    </row>
    <row r="309" spans="1:18" x14ac:dyDescent="0.2">
      <c r="A309" s="99" t="s">
        <v>59</v>
      </c>
      <c r="B309" s="96" t="s">
        <v>303</v>
      </c>
      <c r="C309" s="95" t="s">
        <v>388</v>
      </c>
      <c r="D309" s="98">
        <v>380000</v>
      </c>
      <c r="E309" s="103">
        <v>380000</v>
      </c>
      <c r="N309" s="100">
        <v>0.35</v>
      </c>
      <c r="O309" s="100">
        <v>0.65</v>
      </c>
      <c r="R309" s="99" t="s">
        <v>81</v>
      </c>
    </row>
    <row r="310" spans="1:18" x14ac:dyDescent="0.2">
      <c r="A310" s="99" t="s">
        <v>59</v>
      </c>
      <c r="B310" s="96" t="s">
        <v>303</v>
      </c>
      <c r="C310" s="95" t="s">
        <v>304</v>
      </c>
      <c r="D310" s="98">
        <v>10000</v>
      </c>
      <c r="E310" s="103">
        <v>10000</v>
      </c>
      <c r="O310" s="100">
        <v>1</v>
      </c>
      <c r="R310" s="99" t="s">
        <v>81</v>
      </c>
    </row>
    <row r="311" spans="1:18" x14ac:dyDescent="0.2">
      <c r="A311" s="99" t="s">
        <v>59</v>
      </c>
      <c r="B311" s="96" t="s">
        <v>303</v>
      </c>
      <c r="C311" s="95" t="s">
        <v>305</v>
      </c>
      <c r="D311" s="98">
        <v>250000</v>
      </c>
      <c r="E311" s="103">
        <v>250000</v>
      </c>
      <c r="N311" s="100">
        <v>1</v>
      </c>
      <c r="R311" s="99" t="s">
        <v>81</v>
      </c>
    </row>
    <row r="312" spans="1:18" x14ac:dyDescent="0.2">
      <c r="A312" s="99" t="s">
        <v>59</v>
      </c>
      <c r="B312" s="96" t="s">
        <v>306</v>
      </c>
      <c r="C312" s="95" t="s">
        <v>307</v>
      </c>
      <c r="D312" s="98">
        <v>60000</v>
      </c>
      <c r="E312" s="103">
        <v>60000</v>
      </c>
      <c r="N312" s="95"/>
      <c r="O312" s="100">
        <v>1</v>
      </c>
      <c r="R312" s="99" t="s">
        <v>81</v>
      </c>
    </row>
    <row r="313" spans="1:18" x14ac:dyDescent="0.2">
      <c r="A313" s="99" t="s">
        <v>59</v>
      </c>
      <c r="B313" s="96" t="s">
        <v>308</v>
      </c>
      <c r="C313" s="95" t="s">
        <v>399</v>
      </c>
      <c r="D313" s="98">
        <v>100000</v>
      </c>
      <c r="G313" s="103">
        <v>100000</v>
      </c>
      <c r="N313" s="100">
        <v>0.6</v>
      </c>
      <c r="O313" s="100">
        <v>0.4</v>
      </c>
      <c r="R313" s="99" t="s">
        <v>81</v>
      </c>
    </row>
    <row r="314" spans="1:18" x14ac:dyDescent="0.2">
      <c r="A314" s="99" t="s">
        <v>59</v>
      </c>
      <c r="B314" s="96" t="s">
        <v>308</v>
      </c>
      <c r="C314" s="95" t="s">
        <v>389</v>
      </c>
      <c r="D314" s="98">
        <v>150000</v>
      </c>
      <c r="E314" s="103">
        <v>150000</v>
      </c>
      <c r="N314" s="100">
        <v>0.6</v>
      </c>
      <c r="O314" s="100">
        <v>0.4</v>
      </c>
      <c r="R314" s="99" t="s">
        <v>81</v>
      </c>
    </row>
    <row r="315" spans="1:18" x14ac:dyDescent="0.2">
      <c r="A315" s="99" t="s">
        <v>59</v>
      </c>
      <c r="B315" s="96" t="s">
        <v>308</v>
      </c>
      <c r="C315" s="95" t="s">
        <v>390</v>
      </c>
      <c r="D315" s="98">
        <v>600000</v>
      </c>
      <c r="E315" s="103">
        <v>500000</v>
      </c>
      <c r="N315" s="100">
        <v>0.9</v>
      </c>
      <c r="O315" s="100">
        <v>0.1</v>
      </c>
      <c r="R315" s="99" t="s">
        <v>81</v>
      </c>
    </row>
    <row r="316" spans="1:18" x14ac:dyDescent="0.2">
      <c r="A316" s="99" t="s">
        <v>59</v>
      </c>
      <c r="B316" s="96" t="s">
        <v>308</v>
      </c>
      <c r="C316" s="95" t="s">
        <v>391</v>
      </c>
      <c r="D316" s="98">
        <v>200000</v>
      </c>
      <c r="G316" s="103">
        <v>300000</v>
      </c>
      <c r="N316" s="100">
        <v>0.9</v>
      </c>
      <c r="O316" s="100">
        <v>0.1</v>
      </c>
      <c r="R316" s="99" t="s">
        <v>81</v>
      </c>
    </row>
    <row r="317" spans="1:18" x14ac:dyDescent="0.2">
      <c r="A317" s="99" t="s">
        <v>59</v>
      </c>
      <c r="B317" s="97" t="s">
        <v>309</v>
      </c>
      <c r="C317" s="95" t="s">
        <v>310</v>
      </c>
      <c r="D317" s="98">
        <v>20000</v>
      </c>
      <c r="E317" s="103">
        <v>20000</v>
      </c>
      <c r="N317" s="95"/>
      <c r="O317" s="100">
        <v>1</v>
      </c>
      <c r="R317" s="99" t="s">
        <v>81</v>
      </c>
    </row>
    <row r="318" spans="1:18" x14ac:dyDescent="0.2">
      <c r="A318" s="99" t="s">
        <v>59</v>
      </c>
      <c r="B318" s="96" t="s">
        <v>311</v>
      </c>
      <c r="C318" s="95" t="s">
        <v>312</v>
      </c>
      <c r="D318" s="98">
        <v>5000</v>
      </c>
      <c r="E318" s="103">
        <v>5000</v>
      </c>
      <c r="O318" s="100">
        <v>1</v>
      </c>
      <c r="R318" s="99" t="s">
        <v>81</v>
      </c>
    </row>
    <row r="319" spans="1:18" x14ac:dyDescent="0.2">
      <c r="A319" s="99" t="s">
        <v>59</v>
      </c>
      <c r="B319" s="96" t="s">
        <v>313</v>
      </c>
      <c r="C319" s="95" t="s">
        <v>314</v>
      </c>
      <c r="D319" s="98">
        <v>15000</v>
      </c>
      <c r="E319" s="103">
        <v>15000</v>
      </c>
      <c r="O319" s="100">
        <v>1</v>
      </c>
      <c r="R319" s="99" t="s">
        <v>81</v>
      </c>
    </row>
    <row r="320" spans="1:18" x14ac:dyDescent="0.2">
      <c r="B320" s="96"/>
      <c r="C320" s="95"/>
    </row>
    <row r="321" spans="1:18" x14ac:dyDescent="0.2">
      <c r="B321" s="96"/>
    </row>
    <row r="322" spans="1:18" x14ac:dyDescent="0.2">
      <c r="A322" s="77"/>
      <c r="B322" s="77"/>
      <c r="C322" s="88" t="s">
        <v>369</v>
      </c>
      <c r="D322" s="89">
        <v>0</v>
      </c>
      <c r="E322" s="103">
        <v>0</v>
      </c>
      <c r="F322" s="103">
        <v>0</v>
      </c>
      <c r="G322" s="103">
        <v>0</v>
      </c>
      <c r="H322" s="103">
        <v>0</v>
      </c>
      <c r="I322" s="103">
        <v>0</v>
      </c>
      <c r="J322" s="103">
        <v>0</v>
      </c>
      <c r="K322" s="103">
        <v>0</v>
      </c>
      <c r="L322" s="103">
        <v>0</v>
      </c>
      <c r="M322" s="103">
        <v>0</v>
      </c>
    </row>
    <row r="323" spans="1:18" x14ac:dyDescent="0.2">
      <c r="B323" s="96"/>
    </row>
    <row r="324" spans="1:18" x14ac:dyDescent="0.2">
      <c r="B324" s="96"/>
    </row>
    <row r="325" spans="1:18" s="46" customFormat="1" x14ac:dyDescent="0.2">
      <c r="A325" s="77"/>
      <c r="B325" s="77"/>
      <c r="C325" s="88" t="s">
        <v>51</v>
      </c>
      <c r="D325" s="89">
        <f>SUM(D326:D335)</f>
        <v>74562</v>
      </c>
      <c r="E325" s="103">
        <f t="shared" ref="E325:M325" si="40">SUM(E326:E335)</f>
        <v>29562</v>
      </c>
      <c r="F325" s="103">
        <f t="shared" si="40"/>
        <v>15000</v>
      </c>
      <c r="G325" s="103">
        <f t="shared" si="40"/>
        <v>0</v>
      </c>
      <c r="H325" s="103">
        <f t="shared" si="40"/>
        <v>0</v>
      </c>
      <c r="I325" s="103">
        <f t="shared" si="40"/>
        <v>0</v>
      </c>
      <c r="J325" s="103">
        <f t="shared" si="40"/>
        <v>30000</v>
      </c>
      <c r="K325" s="103">
        <f t="shared" si="40"/>
        <v>0</v>
      </c>
      <c r="L325" s="103">
        <f t="shared" si="40"/>
        <v>0</v>
      </c>
      <c r="M325" s="103">
        <f t="shared" si="40"/>
        <v>0</v>
      </c>
      <c r="N325" s="82"/>
      <c r="O325" s="82"/>
      <c r="P325" s="82"/>
      <c r="Q325" s="82"/>
      <c r="R325" s="77"/>
    </row>
    <row r="326" spans="1:18" x14ac:dyDescent="0.2">
      <c r="A326" s="99" t="s">
        <v>66</v>
      </c>
      <c r="B326" s="99" t="s">
        <v>149</v>
      </c>
      <c r="C326" s="75" t="s">
        <v>148</v>
      </c>
      <c r="D326" s="98">
        <v>29562</v>
      </c>
      <c r="E326" s="98">
        <v>29562</v>
      </c>
      <c r="N326" s="100">
        <v>1</v>
      </c>
      <c r="R326" s="99" t="s">
        <v>150</v>
      </c>
    </row>
    <row r="327" spans="1:18" x14ac:dyDescent="0.2">
      <c r="A327" s="99" t="s">
        <v>59</v>
      </c>
      <c r="B327" s="99" t="s">
        <v>149</v>
      </c>
      <c r="C327" s="75" t="s">
        <v>151</v>
      </c>
      <c r="D327" s="98">
        <v>15000</v>
      </c>
      <c r="F327" s="98">
        <v>15000</v>
      </c>
      <c r="O327" s="100">
        <v>1</v>
      </c>
      <c r="R327" s="99" t="s">
        <v>81</v>
      </c>
    </row>
    <row r="328" spans="1:18" x14ac:dyDescent="0.2">
      <c r="A328" s="99" t="s">
        <v>53</v>
      </c>
      <c r="B328" s="99" t="s">
        <v>366</v>
      </c>
      <c r="C328" s="75" t="s">
        <v>367</v>
      </c>
      <c r="D328" s="98">
        <v>30000</v>
      </c>
      <c r="J328" s="98">
        <v>30000</v>
      </c>
      <c r="N328" s="100">
        <v>0.5</v>
      </c>
      <c r="O328" s="100">
        <v>0.5</v>
      </c>
      <c r="R328" s="99" t="s">
        <v>81</v>
      </c>
    </row>
  </sheetData>
  <pageMargins left="0.5" right="0.5" top="0.5" bottom="0.5" header="0.5" footer="0.5"/>
  <pageSetup scale="31" fitToHeight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5"/>
  <sheetViews>
    <sheetView zoomScale="75" zoomScaleNormal="75" workbookViewId="0">
      <pane ySplit="1" topLeftCell="A285" activePane="bottomLeft" state="frozen"/>
      <selection pane="bottomLeft"/>
    </sheetView>
  </sheetViews>
  <sheetFormatPr defaultRowHeight="12.75" x14ac:dyDescent="0.2"/>
  <cols>
    <col min="1" max="1" width="11" style="99" bestFit="1" customWidth="1"/>
    <col min="2" max="2" width="7.7109375" style="99" bestFit="1" customWidth="1"/>
    <col min="3" max="3" width="81.28515625" style="75" bestFit="1" customWidth="1"/>
    <col min="4" max="4" width="20.28515625" style="98" bestFit="1" customWidth="1"/>
    <col min="5" max="13" width="20.28515625" style="103" customWidth="1"/>
    <col min="14" max="14" width="19.28515625" style="100" customWidth="1"/>
    <col min="15" max="15" width="16" style="100" customWidth="1"/>
    <col min="16" max="16" width="19.28515625" style="100" customWidth="1"/>
    <col min="17" max="17" width="9" style="100" bestFit="1" customWidth="1"/>
    <col min="18" max="18" width="23.85546875" style="99" customWidth="1"/>
    <col min="19" max="16384" width="9.140625" style="95"/>
  </cols>
  <sheetData>
    <row r="1" spans="1:19" s="46" customFormat="1" x14ac:dyDescent="0.2">
      <c r="A1" s="77" t="s">
        <v>52</v>
      </c>
      <c r="B1" s="104" t="s">
        <v>31</v>
      </c>
      <c r="C1" s="88" t="s">
        <v>55</v>
      </c>
      <c r="D1" s="89" t="s">
        <v>60</v>
      </c>
      <c r="E1" s="89" t="s">
        <v>379</v>
      </c>
      <c r="F1" s="89" t="s">
        <v>380</v>
      </c>
      <c r="G1" s="89" t="s">
        <v>381</v>
      </c>
      <c r="H1" s="89" t="s">
        <v>382</v>
      </c>
      <c r="I1" s="89" t="s">
        <v>383</v>
      </c>
      <c r="J1" s="89" t="s">
        <v>384</v>
      </c>
      <c r="K1" s="89" t="s">
        <v>385</v>
      </c>
      <c r="L1" s="89" t="s">
        <v>386</v>
      </c>
      <c r="M1" s="89" t="s">
        <v>387</v>
      </c>
      <c r="N1" s="82" t="s">
        <v>56</v>
      </c>
      <c r="O1" s="82" t="s">
        <v>54</v>
      </c>
      <c r="P1" s="82" t="s">
        <v>138</v>
      </c>
      <c r="Q1" s="82" t="s">
        <v>61</v>
      </c>
      <c r="R1" s="77" t="s">
        <v>57</v>
      </c>
    </row>
    <row r="2" spans="1:19" s="46" customFormat="1" x14ac:dyDescent="0.2">
      <c r="A2" s="77"/>
      <c r="B2" s="104"/>
      <c r="C2" s="88"/>
      <c r="D2" s="89"/>
      <c r="E2" s="103"/>
      <c r="F2" s="103"/>
      <c r="G2" s="103"/>
      <c r="H2" s="103"/>
      <c r="I2" s="103"/>
      <c r="J2" s="103"/>
      <c r="K2" s="103"/>
      <c r="L2" s="103"/>
      <c r="M2" s="103"/>
      <c r="N2" s="82"/>
      <c r="O2" s="82"/>
      <c r="P2" s="82"/>
      <c r="Q2" s="82"/>
      <c r="R2" s="77"/>
    </row>
    <row r="3" spans="1:19" s="46" customFormat="1" x14ac:dyDescent="0.2">
      <c r="A3" s="77"/>
      <c r="B3" s="104" t="s">
        <v>0</v>
      </c>
      <c r="C3" s="88" t="s">
        <v>1</v>
      </c>
      <c r="D3" s="89">
        <f>SUM(D4:D12)</f>
        <v>118500</v>
      </c>
      <c r="E3" s="103">
        <f t="shared" ref="E3:M3" si="0">SUM(E4:E12)</f>
        <v>83500</v>
      </c>
      <c r="F3" s="103">
        <f t="shared" si="0"/>
        <v>0</v>
      </c>
      <c r="G3" s="103">
        <f t="shared" si="0"/>
        <v>0</v>
      </c>
      <c r="H3" s="103">
        <f t="shared" si="0"/>
        <v>0</v>
      </c>
      <c r="I3" s="103">
        <f t="shared" si="0"/>
        <v>0</v>
      </c>
      <c r="J3" s="103">
        <f t="shared" si="0"/>
        <v>0</v>
      </c>
      <c r="K3" s="103">
        <f t="shared" si="0"/>
        <v>35000</v>
      </c>
      <c r="L3" s="103">
        <f t="shared" si="0"/>
        <v>0</v>
      </c>
      <c r="M3" s="103">
        <f t="shared" si="0"/>
        <v>0</v>
      </c>
      <c r="N3" s="82"/>
      <c r="O3" s="82"/>
      <c r="P3" s="94">
        <v>1</v>
      </c>
      <c r="Q3" s="82"/>
      <c r="R3" s="80" t="s">
        <v>81</v>
      </c>
    </row>
    <row r="4" spans="1:19" x14ac:dyDescent="0.2">
      <c r="A4" s="96" t="s">
        <v>53</v>
      </c>
      <c r="B4" s="96" t="s">
        <v>0</v>
      </c>
      <c r="C4" s="105" t="s">
        <v>72</v>
      </c>
      <c r="D4" s="98">
        <v>25000</v>
      </c>
      <c r="E4" s="98">
        <v>25000</v>
      </c>
      <c r="N4" s="106"/>
      <c r="O4" s="106"/>
      <c r="P4" s="94">
        <v>1</v>
      </c>
      <c r="Q4" s="106"/>
      <c r="R4" s="80" t="s">
        <v>81</v>
      </c>
      <c r="S4" s="107"/>
    </row>
    <row r="5" spans="1:19" x14ac:dyDescent="0.2">
      <c r="A5" s="96" t="s">
        <v>53</v>
      </c>
      <c r="B5" s="96" t="s">
        <v>0</v>
      </c>
      <c r="C5" s="105" t="s">
        <v>73</v>
      </c>
      <c r="D5" s="98">
        <v>8000</v>
      </c>
      <c r="E5" s="98">
        <v>8000</v>
      </c>
      <c r="N5" s="106"/>
      <c r="O5" s="106"/>
      <c r="P5" s="94">
        <v>1</v>
      </c>
      <c r="Q5" s="106"/>
      <c r="R5" s="80" t="s">
        <v>81</v>
      </c>
      <c r="S5" s="107"/>
    </row>
    <row r="6" spans="1:19" x14ac:dyDescent="0.2">
      <c r="A6" s="96" t="s">
        <v>53</v>
      </c>
      <c r="B6" s="96" t="s">
        <v>0</v>
      </c>
      <c r="C6" s="105" t="s">
        <v>74</v>
      </c>
      <c r="D6" s="98">
        <v>15000</v>
      </c>
      <c r="E6" s="98">
        <v>15000</v>
      </c>
      <c r="N6" s="106"/>
      <c r="O6" s="106"/>
      <c r="P6" s="94">
        <v>1</v>
      </c>
      <c r="Q6" s="106"/>
      <c r="R6" s="80" t="s">
        <v>81</v>
      </c>
      <c r="S6" s="107"/>
    </row>
    <row r="7" spans="1:19" x14ac:dyDescent="0.2">
      <c r="A7" s="96" t="s">
        <v>53</v>
      </c>
      <c r="B7" s="96" t="s">
        <v>0</v>
      </c>
      <c r="C7" s="105" t="s">
        <v>75</v>
      </c>
      <c r="D7" s="98">
        <v>9000</v>
      </c>
      <c r="E7" s="98">
        <v>9000</v>
      </c>
      <c r="N7" s="106"/>
      <c r="O7" s="106"/>
      <c r="P7" s="94">
        <v>1</v>
      </c>
      <c r="Q7" s="106"/>
      <c r="R7" s="80" t="s">
        <v>81</v>
      </c>
      <c r="S7" s="107"/>
    </row>
    <row r="8" spans="1:19" x14ac:dyDescent="0.2">
      <c r="A8" s="96" t="s">
        <v>53</v>
      </c>
      <c r="B8" s="96" t="s">
        <v>0</v>
      </c>
      <c r="C8" s="105" t="s">
        <v>76</v>
      </c>
      <c r="D8" s="98">
        <v>35000</v>
      </c>
      <c r="E8" s="95"/>
      <c r="K8" s="98">
        <v>35000</v>
      </c>
      <c r="N8" s="106"/>
      <c r="O8" s="106"/>
      <c r="P8" s="94">
        <v>1</v>
      </c>
      <c r="Q8" s="106"/>
      <c r="R8" s="80" t="s">
        <v>81</v>
      </c>
      <c r="S8" s="107"/>
    </row>
    <row r="9" spans="1:19" x14ac:dyDescent="0.2">
      <c r="A9" s="96" t="s">
        <v>53</v>
      </c>
      <c r="B9" s="96" t="s">
        <v>0</v>
      </c>
      <c r="C9" s="105" t="s">
        <v>77</v>
      </c>
      <c r="D9" s="98">
        <v>18000</v>
      </c>
      <c r="E9" s="98">
        <v>18000</v>
      </c>
      <c r="N9" s="106"/>
      <c r="O9" s="106"/>
      <c r="P9" s="94">
        <v>1</v>
      </c>
      <c r="Q9" s="106"/>
      <c r="R9" s="80" t="s">
        <v>81</v>
      </c>
      <c r="S9" s="107"/>
    </row>
    <row r="10" spans="1:19" x14ac:dyDescent="0.2">
      <c r="A10" s="96" t="s">
        <v>53</v>
      </c>
      <c r="B10" s="96" t="s">
        <v>0</v>
      </c>
      <c r="C10" s="105" t="s">
        <v>78</v>
      </c>
      <c r="D10" s="98">
        <v>2000</v>
      </c>
      <c r="E10" s="98">
        <v>2000</v>
      </c>
      <c r="N10" s="106"/>
      <c r="O10" s="106"/>
      <c r="P10" s="94">
        <v>1</v>
      </c>
      <c r="Q10" s="106"/>
      <c r="R10" s="80" t="s">
        <v>81</v>
      </c>
      <c r="S10" s="107"/>
    </row>
    <row r="11" spans="1:19" x14ac:dyDescent="0.2">
      <c r="A11" s="96" t="s">
        <v>53</v>
      </c>
      <c r="B11" s="96" t="s">
        <v>0</v>
      </c>
      <c r="C11" s="105" t="s">
        <v>79</v>
      </c>
      <c r="D11" s="98">
        <v>5000</v>
      </c>
      <c r="E11" s="98">
        <v>5000</v>
      </c>
      <c r="N11" s="106"/>
      <c r="O11" s="106"/>
      <c r="P11" s="94">
        <v>1</v>
      </c>
      <c r="Q11" s="106"/>
      <c r="R11" s="80" t="s">
        <v>81</v>
      </c>
      <c r="S11" s="107"/>
    </row>
    <row r="12" spans="1:19" x14ac:dyDescent="0.2">
      <c r="A12" s="96" t="s">
        <v>53</v>
      </c>
      <c r="B12" s="96" t="s">
        <v>0</v>
      </c>
      <c r="C12" s="105" t="s">
        <v>80</v>
      </c>
      <c r="D12" s="98">
        <v>1500</v>
      </c>
      <c r="E12" s="98">
        <v>1500</v>
      </c>
      <c r="N12" s="106"/>
      <c r="O12" s="106"/>
      <c r="P12" s="94">
        <v>1</v>
      </c>
      <c r="Q12" s="106"/>
      <c r="R12" s="80" t="s">
        <v>81</v>
      </c>
      <c r="S12" s="107"/>
    </row>
    <row r="13" spans="1:19" x14ac:dyDescent="0.2">
      <c r="B13" s="96"/>
    </row>
    <row r="14" spans="1:19" x14ac:dyDescent="0.2">
      <c r="B14" s="96"/>
    </row>
    <row r="15" spans="1:19" s="46" customFormat="1" x14ac:dyDescent="0.2">
      <c r="A15" s="77"/>
      <c r="B15" s="104" t="s">
        <v>62</v>
      </c>
      <c r="C15" s="88" t="s">
        <v>63</v>
      </c>
      <c r="D15" s="89">
        <f>SUM(D16:D18)</f>
        <v>3000</v>
      </c>
      <c r="E15" s="103">
        <f t="shared" ref="E15:M15" si="1">SUM(E16:E18)</f>
        <v>0</v>
      </c>
      <c r="F15" s="103">
        <f t="shared" si="1"/>
        <v>3000</v>
      </c>
      <c r="G15" s="103">
        <f t="shared" si="1"/>
        <v>0</v>
      </c>
      <c r="H15" s="103">
        <f t="shared" si="1"/>
        <v>0</v>
      </c>
      <c r="I15" s="103">
        <f t="shared" si="1"/>
        <v>0</v>
      </c>
      <c r="J15" s="103">
        <f t="shared" si="1"/>
        <v>0</v>
      </c>
      <c r="K15" s="103">
        <f t="shared" si="1"/>
        <v>0</v>
      </c>
      <c r="L15" s="103">
        <f t="shared" si="1"/>
        <v>0</v>
      </c>
      <c r="M15" s="103">
        <f t="shared" si="1"/>
        <v>0</v>
      </c>
      <c r="N15" s="82"/>
      <c r="O15" s="82"/>
      <c r="P15" s="82"/>
      <c r="Q15" s="82"/>
      <c r="R15" s="77"/>
    </row>
    <row r="16" spans="1:19" x14ac:dyDescent="0.2">
      <c r="A16" s="96" t="s">
        <v>53</v>
      </c>
      <c r="B16" s="96" t="s">
        <v>62</v>
      </c>
      <c r="C16" s="105" t="s">
        <v>74</v>
      </c>
      <c r="D16" s="98">
        <v>1000</v>
      </c>
      <c r="F16" s="98">
        <v>1000</v>
      </c>
      <c r="P16" s="94">
        <v>1</v>
      </c>
      <c r="Q16" s="106"/>
      <c r="R16" s="80" t="s">
        <v>81</v>
      </c>
    </row>
    <row r="17" spans="1:18" x14ac:dyDescent="0.2">
      <c r="A17" s="96" t="s">
        <v>53</v>
      </c>
      <c r="B17" s="96" t="s">
        <v>62</v>
      </c>
      <c r="C17" s="105" t="s">
        <v>77</v>
      </c>
      <c r="D17" s="98">
        <v>1000</v>
      </c>
      <c r="F17" s="98">
        <v>1000</v>
      </c>
      <c r="P17" s="94">
        <v>1</v>
      </c>
      <c r="Q17" s="106"/>
      <c r="R17" s="80" t="s">
        <v>81</v>
      </c>
    </row>
    <row r="18" spans="1:18" x14ac:dyDescent="0.2">
      <c r="A18" s="96" t="s">
        <v>53</v>
      </c>
      <c r="B18" s="96" t="s">
        <v>62</v>
      </c>
      <c r="C18" s="105" t="s">
        <v>79</v>
      </c>
      <c r="D18" s="98">
        <v>1000</v>
      </c>
      <c r="F18" s="98">
        <v>1000</v>
      </c>
      <c r="P18" s="94">
        <v>1</v>
      </c>
      <c r="Q18" s="106"/>
      <c r="R18" s="80" t="s">
        <v>81</v>
      </c>
    </row>
    <row r="19" spans="1:18" x14ac:dyDescent="0.2">
      <c r="B19" s="96"/>
    </row>
    <row r="20" spans="1:18" x14ac:dyDescent="0.2">
      <c r="B20" s="96"/>
    </row>
    <row r="21" spans="1:18" s="46" customFormat="1" x14ac:dyDescent="0.2">
      <c r="A21" s="77"/>
      <c r="B21" s="104" t="s">
        <v>2</v>
      </c>
      <c r="C21" s="88" t="s">
        <v>3</v>
      </c>
      <c r="D21" s="89">
        <f>SUM(D22:D24)</f>
        <v>45000</v>
      </c>
      <c r="E21" s="103">
        <f t="shared" ref="E21:M21" si="2">SUM(E22:E24)</f>
        <v>0</v>
      </c>
      <c r="F21" s="103">
        <f t="shared" si="2"/>
        <v>45000</v>
      </c>
      <c r="G21" s="103">
        <f t="shared" si="2"/>
        <v>0</v>
      </c>
      <c r="H21" s="103">
        <f t="shared" si="2"/>
        <v>0</v>
      </c>
      <c r="I21" s="103">
        <f t="shared" si="2"/>
        <v>0</v>
      </c>
      <c r="J21" s="103">
        <f t="shared" si="2"/>
        <v>0</v>
      </c>
      <c r="K21" s="103">
        <f t="shared" si="2"/>
        <v>0</v>
      </c>
      <c r="L21" s="103">
        <f t="shared" si="2"/>
        <v>0</v>
      </c>
      <c r="M21" s="103">
        <f t="shared" si="2"/>
        <v>0</v>
      </c>
      <c r="N21" s="82"/>
      <c r="O21" s="82"/>
      <c r="P21" s="82"/>
      <c r="Q21" s="82"/>
      <c r="R21" s="77"/>
    </row>
    <row r="22" spans="1:18" x14ac:dyDescent="0.2">
      <c r="A22" s="96" t="s">
        <v>53</v>
      </c>
      <c r="B22" s="96" t="s">
        <v>2</v>
      </c>
      <c r="C22" s="105" t="s">
        <v>82</v>
      </c>
      <c r="D22" s="98">
        <v>2000</v>
      </c>
      <c r="F22" s="98">
        <v>2000</v>
      </c>
      <c r="P22" s="100">
        <v>1</v>
      </c>
      <c r="R22" s="99" t="s">
        <v>81</v>
      </c>
    </row>
    <row r="23" spans="1:18" x14ac:dyDescent="0.2">
      <c r="A23" s="96" t="s">
        <v>53</v>
      </c>
      <c r="B23" s="96" t="s">
        <v>2</v>
      </c>
      <c r="C23" s="105" t="s">
        <v>83</v>
      </c>
      <c r="D23" s="98">
        <v>40000</v>
      </c>
      <c r="F23" s="98">
        <v>40000</v>
      </c>
      <c r="P23" s="100">
        <v>1</v>
      </c>
      <c r="R23" s="99" t="s">
        <v>81</v>
      </c>
    </row>
    <row r="24" spans="1:18" x14ac:dyDescent="0.2">
      <c r="A24" s="96" t="s">
        <v>53</v>
      </c>
      <c r="B24" s="96" t="s">
        <v>2</v>
      </c>
      <c r="C24" s="105" t="s">
        <v>84</v>
      </c>
      <c r="D24" s="98">
        <v>3000</v>
      </c>
      <c r="F24" s="98">
        <v>3000</v>
      </c>
      <c r="O24" s="100">
        <v>1</v>
      </c>
      <c r="R24" s="99" t="s">
        <v>81</v>
      </c>
    </row>
    <row r="25" spans="1:18" x14ac:dyDescent="0.2">
      <c r="B25" s="96"/>
    </row>
    <row r="26" spans="1:18" x14ac:dyDescent="0.2">
      <c r="B26" s="96"/>
    </row>
    <row r="27" spans="1:18" s="46" customFormat="1" x14ac:dyDescent="0.2">
      <c r="A27" s="77"/>
      <c r="B27" s="104" t="s">
        <v>4</v>
      </c>
      <c r="C27" s="88" t="s">
        <v>5</v>
      </c>
      <c r="D27" s="89">
        <f>SUM(D28:D29)</f>
        <v>160000</v>
      </c>
      <c r="E27" s="103">
        <f t="shared" ref="E27:M27" si="3">SUM(E28:E29)</f>
        <v>160000</v>
      </c>
      <c r="F27" s="103">
        <f t="shared" si="3"/>
        <v>0</v>
      </c>
      <c r="G27" s="103">
        <f t="shared" si="3"/>
        <v>0</v>
      </c>
      <c r="H27" s="103">
        <f t="shared" si="3"/>
        <v>0</v>
      </c>
      <c r="I27" s="103">
        <f t="shared" si="3"/>
        <v>0</v>
      </c>
      <c r="J27" s="103">
        <f t="shared" si="3"/>
        <v>0</v>
      </c>
      <c r="K27" s="103">
        <f t="shared" si="3"/>
        <v>0</v>
      </c>
      <c r="L27" s="103">
        <f t="shared" si="3"/>
        <v>0</v>
      </c>
      <c r="M27" s="103">
        <f t="shared" si="3"/>
        <v>0</v>
      </c>
      <c r="N27" s="82"/>
      <c r="O27" s="82"/>
      <c r="P27" s="82"/>
      <c r="Q27" s="82"/>
      <c r="R27" s="77"/>
    </row>
    <row r="28" spans="1:18" x14ac:dyDescent="0.2">
      <c r="A28" s="96" t="s">
        <v>53</v>
      </c>
      <c r="B28" s="96" t="s">
        <v>4</v>
      </c>
      <c r="C28" s="105" t="s">
        <v>86</v>
      </c>
      <c r="D28" s="98">
        <v>5000</v>
      </c>
      <c r="E28" s="98">
        <v>5000</v>
      </c>
      <c r="P28" s="100">
        <v>1</v>
      </c>
      <c r="R28" s="99" t="s">
        <v>81</v>
      </c>
    </row>
    <row r="29" spans="1:18" x14ac:dyDescent="0.2">
      <c r="A29" s="96" t="s">
        <v>53</v>
      </c>
      <c r="B29" s="96" t="s">
        <v>4</v>
      </c>
      <c r="C29" s="105" t="s">
        <v>85</v>
      </c>
      <c r="D29" s="98">
        <v>155000</v>
      </c>
      <c r="E29" s="98">
        <v>155000</v>
      </c>
      <c r="N29" s="100">
        <v>1</v>
      </c>
      <c r="R29" s="99" t="s">
        <v>81</v>
      </c>
    </row>
    <row r="30" spans="1:18" x14ac:dyDescent="0.2">
      <c r="B30" s="96"/>
    </row>
    <row r="31" spans="1:18" x14ac:dyDescent="0.2">
      <c r="B31" s="96"/>
    </row>
    <row r="32" spans="1:18" s="46" customFormat="1" x14ac:dyDescent="0.2">
      <c r="A32" s="77"/>
      <c r="B32" s="104" t="s">
        <v>6</v>
      </c>
      <c r="C32" s="88" t="s">
        <v>7</v>
      </c>
      <c r="D32" s="89">
        <f>SUM(D33:D38)</f>
        <v>75000</v>
      </c>
      <c r="E32" s="103">
        <f t="shared" ref="E32:M32" si="4">SUM(E33:E38)</f>
        <v>75000</v>
      </c>
      <c r="F32" s="103">
        <f t="shared" si="4"/>
        <v>0</v>
      </c>
      <c r="G32" s="103">
        <f t="shared" si="4"/>
        <v>0</v>
      </c>
      <c r="H32" s="103">
        <f t="shared" si="4"/>
        <v>0</v>
      </c>
      <c r="I32" s="103">
        <f t="shared" si="4"/>
        <v>0</v>
      </c>
      <c r="J32" s="103">
        <f t="shared" si="4"/>
        <v>0</v>
      </c>
      <c r="K32" s="103">
        <f t="shared" si="4"/>
        <v>0</v>
      </c>
      <c r="L32" s="103">
        <f t="shared" si="4"/>
        <v>0</v>
      </c>
      <c r="M32" s="103">
        <f t="shared" si="4"/>
        <v>0</v>
      </c>
      <c r="N32" s="82"/>
      <c r="O32" s="82"/>
      <c r="P32" s="82"/>
      <c r="Q32" s="82"/>
      <c r="R32" s="77"/>
    </row>
    <row r="33" spans="1:18" x14ac:dyDescent="0.2">
      <c r="A33" s="96" t="s">
        <v>53</v>
      </c>
      <c r="B33" s="96" t="s">
        <v>6</v>
      </c>
      <c r="C33" s="105" t="s">
        <v>95</v>
      </c>
      <c r="D33" s="98">
        <v>7000</v>
      </c>
      <c r="E33" s="98">
        <v>7000</v>
      </c>
      <c r="N33" s="100">
        <v>1</v>
      </c>
      <c r="R33" s="99" t="s">
        <v>81</v>
      </c>
    </row>
    <row r="34" spans="1:18" x14ac:dyDescent="0.2">
      <c r="A34" s="96" t="s">
        <v>53</v>
      </c>
      <c r="B34" s="96" t="s">
        <v>6</v>
      </c>
      <c r="C34" s="105" t="s">
        <v>96</v>
      </c>
      <c r="D34" s="98">
        <v>2000</v>
      </c>
      <c r="E34" s="98">
        <v>2000</v>
      </c>
      <c r="N34" s="100">
        <v>1</v>
      </c>
      <c r="R34" s="99" t="s">
        <v>81</v>
      </c>
    </row>
    <row r="35" spans="1:18" x14ac:dyDescent="0.2">
      <c r="A35" s="96" t="s">
        <v>53</v>
      </c>
      <c r="B35" s="96" t="s">
        <v>6</v>
      </c>
      <c r="C35" s="105" t="s">
        <v>97</v>
      </c>
      <c r="D35" s="98">
        <v>45000</v>
      </c>
      <c r="E35" s="98">
        <v>45000</v>
      </c>
      <c r="N35" s="100">
        <v>1</v>
      </c>
      <c r="R35" s="99" t="s">
        <v>101</v>
      </c>
    </row>
    <row r="36" spans="1:18" x14ac:dyDescent="0.2">
      <c r="A36" s="96" t="s">
        <v>53</v>
      </c>
      <c r="B36" s="96" t="s">
        <v>6</v>
      </c>
      <c r="C36" s="105" t="s">
        <v>98</v>
      </c>
      <c r="D36" s="98">
        <v>1000</v>
      </c>
      <c r="E36" s="98">
        <v>1000</v>
      </c>
      <c r="N36" s="100">
        <v>1</v>
      </c>
      <c r="R36" s="99" t="s">
        <v>81</v>
      </c>
    </row>
    <row r="37" spans="1:18" x14ac:dyDescent="0.2">
      <c r="A37" s="96" t="s">
        <v>53</v>
      </c>
      <c r="B37" s="96" t="s">
        <v>6</v>
      </c>
      <c r="C37" s="105" t="s">
        <v>99</v>
      </c>
      <c r="D37" s="98">
        <v>10000</v>
      </c>
      <c r="E37" s="98">
        <v>10000</v>
      </c>
      <c r="O37" s="100">
        <v>1</v>
      </c>
      <c r="R37" s="99" t="s">
        <v>81</v>
      </c>
    </row>
    <row r="38" spans="1:18" x14ac:dyDescent="0.2">
      <c r="A38" s="96" t="s">
        <v>53</v>
      </c>
      <c r="B38" s="96" t="s">
        <v>6</v>
      </c>
      <c r="C38" s="105" t="s">
        <v>100</v>
      </c>
      <c r="D38" s="98">
        <v>10000</v>
      </c>
      <c r="E38" s="98">
        <v>10000</v>
      </c>
      <c r="O38" s="100">
        <v>1</v>
      </c>
      <c r="R38" s="99" t="s">
        <v>102</v>
      </c>
    </row>
    <row r="39" spans="1:18" x14ac:dyDescent="0.2">
      <c r="A39" s="96"/>
      <c r="B39" s="96"/>
      <c r="C39" s="105"/>
    </row>
    <row r="40" spans="1:18" x14ac:dyDescent="0.2">
      <c r="B40" s="96"/>
    </row>
    <row r="41" spans="1:18" s="46" customFormat="1" x14ac:dyDescent="0.2">
      <c r="A41" s="77"/>
      <c r="B41" s="104" t="s">
        <v>8</v>
      </c>
      <c r="C41" s="88" t="s">
        <v>9</v>
      </c>
      <c r="D41" s="89">
        <f>SUM(D42:D48)</f>
        <v>102000</v>
      </c>
      <c r="E41" s="103">
        <f t="shared" ref="E41:M41" si="5">SUM(E42:E48)</f>
        <v>102000</v>
      </c>
      <c r="F41" s="103">
        <f t="shared" si="5"/>
        <v>0</v>
      </c>
      <c r="G41" s="103">
        <f t="shared" si="5"/>
        <v>0</v>
      </c>
      <c r="H41" s="103">
        <f t="shared" si="5"/>
        <v>0</v>
      </c>
      <c r="I41" s="103">
        <f t="shared" si="5"/>
        <v>0</v>
      </c>
      <c r="J41" s="103">
        <f t="shared" si="5"/>
        <v>0</v>
      </c>
      <c r="K41" s="103">
        <f t="shared" si="5"/>
        <v>0</v>
      </c>
      <c r="L41" s="103">
        <f t="shared" si="5"/>
        <v>0</v>
      </c>
      <c r="M41" s="103">
        <f t="shared" si="5"/>
        <v>0</v>
      </c>
      <c r="N41" s="82"/>
      <c r="O41" s="82"/>
      <c r="P41" s="82"/>
      <c r="Q41" s="82"/>
      <c r="R41" s="77"/>
    </row>
    <row r="42" spans="1:18" x14ac:dyDescent="0.2">
      <c r="A42" s="96" t="s">
        <v>53</v>
      </c>
      <c r="B42" s="96" t="s">
        <v>8</v>
      </c>
      <c r="C42" s="105" t="s">
        <v>104</v>
      </c>
      <c r="D42" s="98">
        <v>15000</v>
      </c>
      <c r="E42" s="98">
        <v>15000</v>
      </c>
      <c r="P42" s="100">
        <v>1</v>
      </c>
      <c r="R42" s="99" t="s">
        <v>81</v>
      </c>
    </row>
    <row r="43" spans="1:18" x14ac:dyDescent="0.2">
      <c r="A43" s="96" t="s">
        <v>53</v>
      </c>
      <c r="B43" s="96" t="s">
        <v>8</v>
      </c>
      <c r="C43" s="105" t="s">
        <v>105</v>
      </c>
      <c r="D43" s="98">
        <v>3000</v>
      </c>
      <c r="E43" s="98">
        <v>3000</v>
      </c>
      <c r="P43" s="100">
        <v>1</v>
      </c>
      <c r="R43" s="99" t="s">
        <v>81</v>
      </c>
    </row>
    <row r="44" spans="1:18" x14ac:dyDescent="0.2">
      <c r="A44" s="96" t="s">
        <v>53</v>
      </c>
      <c r="B44" s="96" t="s">
        <v>8</v>
      </c>
      <c r="C44" s="105" t="s">
        <v>74</v>
      </c>
      <c r="D44" s="98">
        <v>3000</v>
      </c>
      <c r="E44" s="98">
        <v>3000</v>
      </c>
      <c r="P44" s="100">
        <v>1</v>
      </c>
      <c r="R44" s="99" t="s">
        <v>81</v>
      </c>
    </row>
    <row r="45" spans="1:18" x14ac:dyDescent="0.2">
      <c r="A45" s="96" t="s">
        <v>53</v>
      </c>
      <c r="B45" s="96" t="s">
        <v>8</v>
      </c>
      <c r="C45" s="105" t="s">
        <v>75</v>
      </c>
      <c r="D45" s="98">
        <v>2000</v>
      </c>
      <c r="E45" s="98">
        <v>2000</v>
      </c>
      <c r="P45" s="100">
        <v>1</v>
      </c>
      <c r="R45" s="99" t="s">
        <v>81</v>
      </c>
    </row>
    <row r="46" spans="1:18" x14ac:dyDescent="0.2">
      <c r="A46" s="96" t="s">
        <v>53</v>
      </c>
      <c r="B46" s="96" t="s">
        <v>8</v>
      </c>
      <c r="C46" s="105" t="s">
        <v>77</v>
      </c>
      <c r="D46" s="98">
        <v>3000</v>
      </c>
      <c r="E46" s="98">
        <v>3000</v>
      </c>
      <c r="P46" s="100">
        <v>1</v>
      </c>
      <c r="R46" s="99" t="s">
        <v>81</v>
      </c>
    </row>
    <row r="47" spans="1:18" x14ac:dyDescent="0.2">
      <c r="A47" s="96" t="s">
        <v>53</v>
      </c>
      <c r="B47" s="96" t="s">
        <v>8</v>
      </c>
      <c r="C47" s="105" t="s">
        <v>103</v>
      </c>
      <c r="D47" s="98">
        <v>6000</v>
      </c>
      <c r="E47" s="98">
        <v>6000</v>
      </c>
      <c r="N47" s="100">
        <v>1</v>
      </c>
      <c r="R47" s="99" t="s">
        <v>81</v>
      </c>
    </row>
    <row r="48" spans="1:18" x14ac:dyDescent="0.2">
      <c r="A48" s="96" t="s">
        <v>53</v>
      </c>
      <c r="B48" s="96" t="s">
        <v>8</v>
      </c>
      <c r="C48" s="105" t="s">
        <v>106</v>
      </c>
      <c r="D48" s="98">
        <v>70000</v>
      </c>
      <c r="E48" s="98">
        <v>70000</v>
      </c>
      <c r="O48" s="100">
        <v>1</v>
      </c>
      <c r="R48" s="99" t="s">
        <v>81</v>
      </c>
    </row>
    <row r="49" spans="1:18" x14ac:dyDescent="0.2">
      <c r="B49" s="96"/>
    </row>
    <row r="50" spans="1:18" x14ac:dyDescent="0.2">
      <c r="B50" s="96"/>
    </row>
    <row r="51" spans="1:18" s="46" customFormat="1" x14ac:dyDescent="0.2">
      <c r="A51" s="77"/>
      <c r="B51" s="104" t="s">
        <v>64</v>
      </c>
      <c r="C51" s="88" t="s">
        <v>32</v>
      </c>
      <c r="D51" s="89">
        <f>SUM(D52)</f>
        <v>375416</v>
      </c>
      <c r="E51" s="103">
        <f t="shared" ref="E51:M51" si="6">SUM(E52)</f>
        <v>375416</v>
      </c>
      <c r="F51" s="103">
        <f t="shared" si="6"/>
        <v>0</v>
      </c>
      <c r="G51" s="103">
        <f t="shared" si="6"/>
        <v>0</v>
      </c>
      <c r="H51" s="103">
        <f t="shared" si="6"/>
        <v>0</v>
      </c>
      <c r="I51" s="103">
        <f t="shared" si="6"/>
        <v>0</v>
      </c>
      <c r="J51" s="103">
        <f t="shared" si="6"/>
        <v>0</v>
      </c>
      <c r="K51" s="103">
        <f t="shared" si="6"/>
        <v>0</v>
      </c>
      <c r="L51" s="103">
        <f t="shared" si="6"/>
        <v>0</v>
      </c>
      <c r="M51" s="103">
        <f t="shared" si="6"/>
        <v>0</v>
      </c>
      <c r="N51" s="82"/>
      <c r="O51" s="82"/>
      <c r="P51" s="82"/>
      <c r="Q51" s="82"/>
      <c r="R51" s="77"/>
    </row>
    <row r="52" spans="1:18" x14ac:dyDescent="0.2">
      <c r="A52" s="96" t="s">
        <v>53</v>
      </c>
      <c r="B52" s="96" t="s">
        <v>64</v>
      </c>
      <c r="C52" s="105" t="s">
        <v>65</v>
      </c>
      <c r="D52" s="98">
        <v>375416</v>
      </c>
      <c r="E52" s="98">
        <v>375416</v>
      </c>
      <c r="P52" s="100">
        <v>1</v>
      </c>
      <c r="R52" s="99" t="s">
        <v>81</v>
      </c>
    </row>
    <row r="53" spans="1:18" x14ac:dyDescent="0.2">
      <c r="B53" s="96"/>
    </row>
    <row r="54" spans="1:18" x14ac:dyDescent="0.2">
      <c r="B54" s="96"/>
    </row>
    <row r="55" spans="1:18" s="46" customFormat="1" x14ac:dyDescent="0.2">
      <c r="A55" s="77"/>
      <c r="B55" s="104" t="s">
        <v>10</v>
      </c>
      <c r="C55" s="88" t="s">
        <v>11</v>
      </c>
      <c r="D55" s="89">
        <f>SUM(D56:D60)</f>
        <v>15000</v>
      </c>
      <c r="E55" s="103">
        <f t="shared" ref="E55:M55" si="7">SUM(E56:E60)</f>
        <v>15000</v>
      </c>
      <c r="F55" s="103">
        <f t="shared" si="7"/>
        <v>0</v>
      </c>
      <c r="G55" s="103">
        <f t="shared" si="7"/>
        <v>0</v>
      </c>
      <c r="H55" s="103">
        <f t="shared" si="7"/>
        <v>0</v>
      </c>
      <c r="I55" s="103">
        <f t="shared" si="7"/>
        <v>0</v>
      </c>
      <c r="J55" s="103">
        <f t="shared" si="7"/>
        <v>0</v>
      </c>
      <c r="K55" s="103">
        <f t="shared" si="7"/>
        <v>0</v>
      </c>
      <c r="L55" s="103">
        <f t="shared" si="7"/>
        <v>0</v>
      </c>
      <c r="M55" s="103">
        <f t="shared" si="7"/>
        <v>0</v>
      </c>
      <c r="N55" s="82"/>
      <c r="O55" s="82"/>
      <c r="P55" s="82"/>
      <c r="Q55" s="82"/>
      <c r="R55" s="77"/>
    </row>
    <row r="56" spans="1:18" x14ac:dyDescent="0.2">
      <c r="A56" s="96" t="s">
        <v>66</v>
      </c>
      <c r="B56" s="96" t="s">
        <v>10</v>
      </c>
      <c r="C56" s="105" t="s">
        <v>87</v>
      </c>
      <c r="D56" s="98">
        <v>4500</v>
      </c>
      <c r="E56" s="98">
        <v>4500</v>
      </c>
      <c r="N56" s="100">
        <v>1</v>
      </c>
      <c r="R56" s="99" t="s">
        <v>81</v>
      </c>
    </row>
    <row r="57" spans="1:18" x14ac:dyDescent="0.2">
      <c r="A57" s="96" t="s">
        <v>67</v>
      </c>
      <c r="B57" s="96" t="s">
        <v>10</v>
      </c>
      <c r="C57" s="105" t="s">
        <v>87</v>
      </c>
      <c r="D57" s="98">
        <v>4500</v>
      </c>
      <c r="E57" s="98">
        <v>4500</v>
      </c>
      <c r="N57" s="100">
        <v>1</v>
      </c>
      <c r="R57" s="99" t="s">
        <v>81</v>
      </c>
    </row>
    <row r="58" spans="1:18" x14ac:dyDescent="0.2">
      <c r="A58" s="96" t="s">
        <v>58</v>
      </c>
      <c r="B58" s="96" t="s">
        <v>10</v>
      </c>
      <c r="C58" s="105" t="s">
        <v>87</v>
      </c>
      <c r="D58" s="98">
        <v>500</v>
      </c>
      <c r="E58" s="98">
        <v>500</v>
      </c>
      <c r="N58" s="100">
        <v>1</v>
      </c>
      <c r="R58" s="99" t="s">
        <v>81</v>
      </c>
    </row>
    <row r="59" spans="1:18" x14ac:dyDescent="0.2">
      <c r="A59" s="96" t="s">
        <v>59</v>
      </c>
      <c r="B59" s="96" t="s">
        <v>10</v>
      </c>
      <c r="C59" s="105" t="s">
        <v>87</v>
      </c>
      <c r="D59" s="98">
        <v>3000</v>
      </c>
      <c r="E59" s="98">
        <v>3000</v>
      </c>
      <c r="N59" s="100">
        <v>1</v>
      </c>
      <c r="R59" s="99" t="s">
        <v>81</v>
      </c>
    </row>
    <row r="60" spans="1:18" x14ac:dyDescent="0.2">
      <c r="A60" s="96" t="s">
        <v>53</v>
      </c>
      <c r="B60" s="96" t="s">
        <v>10</v>
      </c>
      <c r="C60" s="105" t="s">
        <v>87</v>
      </c>
      <c r="D60" s="98">
        <v>2500</v>
      </c>
      <c r="E60" s="98">
        <v>2500</v>
      </c>
      <c r="N60" s="100">
        <v>1</v>
      </c>
      <c r="R60" s="99" t="s">
        <v>81</v>
      </c>
    </row>
    <row r="61" spans="1:18" x14ac:dyDescent="0.2">
      <c r="B61" s="96"/>
    </row>
    <row r="62" spans="1:18" x14ac:dyDescent="0.2">
      <c r="B62" s="96"/>
    </row>
    <row r="63" spans="1:18" s="46" customFormat="1" x14ac:dyDescent="0.2">
      <c r="A63" s="77"/>
      <c r="B63" s="104" t="s">
        <v>12</v>
      </c>
      <c r="C63" s="88" t="s">
        <v>13</v>
      </c>
      <c r="D63" s="89">
        <f>SUM(D64)</f>
        <v>20000</v>
      </c>
      <c r="E63" s="103">
        <f t="shared" ref="E63:M63" si="8">SUM(E64)</f>
        <v>20000</v>
      </c>
      <c r="F63" s="103">
        <f t="shared" si="8"/>
        <v>0</v>
      </c>
      <c r="G63" s="103">
        <f t="shared" si="8"/>
        <v>0</v>
      </c>
      <c r="H63" s="103">
        <f t="shared" si="8"/>
        <v>0</v>
      </c>
      <c r="I63" s="103">
        <f t="shared" si="8"/>
        <v>0</v>
      </c>
      <c r="J63" s="103">
        <f t="shared" si="8"/>
        <v>0</v>
      </c>
      <c r="K63" s="103">
        <f t="shared" si="8"/>
        <v>0</v>
      </c>
      <c r="L63" s="103">
        <f t="shared" si="8"/>
        <v>0</v>
      </c>
      <c r="M63" s="103">
        <f t="shared" si="8"/>
        <v>0</v>
      </c>
      <c r="N63" s="82"/>
      <c r="O63" s="82"/>
      <c r="P63" s="82"/>
      <c r="Q63" s="82"/>
      <c r="R63" s="77"/>
    </row>
    <row r="64" spans="1:18" x14ac:dyDescent="0.2">
      <c r="A64" s="96" t="s">
        <v>53</v>
      </c>
      <c r="B64" s="96" t="s">
        <v>12</v>
      </c>
      <c r="C64" s="105" t="s">
        <v>88</v>
      </c>
      <c r="D64" s="98">
        <v>20000</v>
      </c>
      <c r="E64" s="98">
        <v>20000</v>
      </c>
      <c r="P64" s="100">
        <v>1</v>
      </c>
      <c r="R64" s="99" t="s">
        <v>81</v>
      </c>
    </row>
    <row r="65" spans="1:18" x14ac:dyDescent="0.2">
      <c r="B65" s="96"/>
    </row>
    <row r="66" spans="1:18" x14ac:dyDescent="0.2">
      <c r="B66" s="96"/>
    </row>
    <row r="67" spans="1:18" s="46" customFormat="1" x14ac:dyDescent="0.2">
      <c r="A67" s="77"/>
      <c r="B67" s="104" t="s">
        <v>14</v>
      </c>
      <c r="C67" s="88" t="s">
        <v>15</v>
      </c>
      <c r="D67" s="89">
        <f>SUM(D68)</f>
        <v>35000</v>
      </c>
      <c r="E67" s="103">
        <f t="shared" ref="E67:M67" si="9">SUM(E68)</f>
        <v>0</v>
      </c>
      <c r="F67" s="103">
        <f t="shared" si="9"/>
        <v>35000</v>
      </c>
      <c r="G67" s="103">
        <f t="shared" si="9"/>
        <v>0</v>
      </c>
      <c r="H67" s="103">
        <f t="shared" si="9"/>
        <v>0</v>
      </c>
      <c r="I67" s="103">
        <f t="shared" si="9"/>
        <v>0</v>
      </c>
      <c r="J67" s="103">
        <f t="shared" si="9"/>
        <v>0</v>
      </c>
      <c r="K67" s="103">
        <f t="shared" si="9"/>
        <v>0</v>
      </c>
      <c r="L67" s="103">
        <f t="shared" si="9"/>
        <v>0</v>
      </c>
      <c r="M67" s="103">
        <f t="shared" si="9"/>
        <v>0</v>
      </c>
      <c r="N67" s="82"/>
      <c r="O67" s="82"/>
      <c r="P67" s="82"/>
      <c r="Q67" s="82"/>
      <c r="R67" s="77"/>
    </row>
    <row r="68" spans="1:18" x14ac:dyDescent="0.2">
      <c r="A68" s="96" t="s">
        <v>53</v>
      </c>
      <c r="B68" s="96" t="s">
        <v>14</v>
      </c>
      <c r="C68" s="105" t="s">
        <v>89</v>
      </c>
      <c r="D68" s="98">
        <v>35000</v>
      </c>
      <c r="F68" s="98">
        <v>35000</v>
      </c>
      <c r="O68" s="100">
        <v>1</v>
      </c>
      <c r="R68" s="99" t="s">
        <v>81</v>
      </c>
    </row>
    <row r="69" spans="1:18" x14ac:dyDescent="0.2">
      <c r="B69" s="96"/>
    </row>
    <row r="70" spans="1:18" x14ac:dyDescent="0.2">
      <c r="B70" s="96"/>
    </row>
    <row r="71" spans="1:18" s="46" customFormat="1" x14ac:dyDescent="0.2">
      <c r="A71" s="77"/>
      <c r="B71" s="104" t="s">
        <v>68</v>
      </c>
      <c r="C71" s="88" t="s">
        <v>69</v>
      </c>
      <c r="D71" s="89">
        <f>SUM(D72)</f>
        <v>20000</v>
      </c>
      <c r="E71" s="103">
        <f t="shared" ref="E71:M71" si="10">SUM(E72)</f>
        <v>20000</v>
      </c>
      <c r="F71" s="103">
        <f t="shared" si="10"/>
        <v>0</v>
      </c>
      <c r="G71" s="103">
        <f t="shared" si="10"/>
        <v>0</v>
      </c>
      <c r="H71" s="103">
        <f t="shared" si="10"/>
        <v>0</v>
      </c>
      <c r="I71" s="103">
        <f t="shared" si="10"/>
        <v>0</v>
      </c>
      <c r="J71" s="103">
        <f t="shared" si="10"/>
        <v>0</v>
      </c>
      <c r="K71" s="103">
        <f t="shared" si="10"/>
        <v>0</v>
      </c>
      <c r="L71" s="103">
        <f t="shared" si="10"/>
        <v>0</v>
      </c>
      <c r="M71" s="103">
        <f t="shared" si="10"/>
        <v>0</v>
      </c>
      <c r="N71" s="82"/>
      <c r="O71" s="82"/>
      <c r="P71" s="82"/>
      <c r="Q71" s="82"/>
      <c r="R71" s="77"/>
    </row>
    <row r="72" spans="1:18" x14ac:dyDescent="0.2">
      <c r="A72" s="96" t="s">
        <v>53</v>
      </c>
      <c r="B72" s="96" t="s">
        <v>68</v>
      </c>
      <c r="C72" s="105" t="s">
        <v>107</v>
      </c>
      <c r="D72" s="98">
        <v>20000</v>
      </c>
      <c r="E72" s="98">
        <v>20000</v>
      </c>
      <c r="N72" s="100">
        <v>1</v>
      </c>
      <c r="R72" s="99" t="s">
        <v>81</v>
      </c>
    </row>
    <row r="73" spans="1:18" x14ac:dyDescent="0.2">
      <c r="B73" s="96"/>
    </row>
    <row r="74" spans="1:18" x14ac:dyDescent="0.2">
      <c r="B74" s="96"/>
    </row>
    <row r="75" spans="1:18" s="46" customFormat="1" x14ac:dyDescent="0.2">
      <c r="A75" s="77"/>
      <c r="B75" s="104" t="s">
        <v>16</v>
      </c>
      <c r="C75" s="88" t="s">
        <v>17</v>
      </c>
      <c r="D75" s="89">
        <f>SUM(D76:D78)</f>
        <v>2000</v>
      </c>
      <c r="E75" s="103">
        <f t="shared" ref="E75:M75" si="11">SUM(E76:E78)</f>
        <v>0</v>
      </c>
      <c r="F75" s="103">
        <f t="shared" si="11"/>
        <v>0</v>
      </c>
      <c r="G75" s="103">
        <f t="shared" si="11"/>
        <v>2000</v>
      </c>
      <c r="H75" s="103">
        <f t="shared" si="11"/>
        <v>0</v>
      </c>
      <c r="I75" s="103">
        <f t="shared" si="11"/>
        <v>0</v>
      </c>
      <c r="J75" s="103">
        <f t="shared" si="11"/>
        <v>0</v>
      </c>
      <c r="K75" s="103">
        <f t="shared" si="11"/>
        <v>0</v>
      </c>
      <c r="L75" s="103">
        <f t="shared" si="11"/>
        <v>0</v>
      </c>
      <c r="M75" s="103">
        <f t="shared" si="11"/>
        <v>0</v>
      </c>
      <c r="N75" s="82"/>
      <c r="O75" s="82"/>
      <c r="P75" s="82"/>
      <c r="Q75" s="82"/>
      <c r="R75" s="77"/>
    </row>
    <row r="76" spans="1:18" x14ac:dyDescent="0.2">
      <c r="A76" s="96" t="s">
        <v>53</v>
      </c>
      <c r="B76" s="96" t="s">
        <v>16</v>
      </c>
      <c r="C76" s="105" t="s">
        <v>74</v>
      </c>
      <c r="D76" s="98">
        <v>1000</v>
      </c>
      <c r="G76" s="98">
        <v>1000</v>
      </c>
      <c r="P76" s="100">
        <v>1</v>
      </c>
      <c r="R76" s="99" t="s">
        <v>81</v>
      </c>
    </row>
    <row r="77" spans="1:18" x14ac:dyDescent="0.2">
      <c r="A77" s="96" t="s">
        <v>53</v>
      </c>
      <c r="B77" s="96" t="s">
        <v>16</v>
      </c>
      <c r="C77" s="105" t="s">
        <v>75</v>
      </c>
      <c r="D77" s="98">
        <v>500</v>
      </c>
      <c r="G77" s="98">
        <v>500</v>
      </c>
      <c r="P77" s="100">
        <v>1</v>
      </c>
      <c r="R77" s="99" t="s">
        <v>81</v>
      </c>
    </row>
    <row r="78" spans="1:18" x14ac:dyDescent="0.2">
      <c r="A78" s="96" t="s">
        <v>53</v>
      </c>
      <c r="B78" s="96" t="s">
        <v>16</v>
      </c>
      <c r="C78" s="105" t="s">
        <v>77</v>
      </c>
      <c r="D78" s="98">
        <v>500</v>
      </c>
      <c r="G78" s="98">
        <v>500</v>
      </c>
      <c r="P78" s="100">
        <v>1</v>
      </c>
      <c r="R78" s="99" t="s">
        <v>81</v>
      </c>
    </row>
    <row r="79" spans="1:18" x14ac:dyDescent="0.2">
      <c r="B79" s="96"/>
    </row>
    <row r="80" spans="1:18" x14ac:dyDescent="0.2">
      <c r="B80" s="96"/>
    </row>
    <row r="81" spans="1:18" s="46" customFormat="1" x14ac:dyDescent="0.2">
      <c r="A81" s="77"/>
      <c r="B81" s="104" t="s">
        <v>70</v>
      </c>
      <c r="C81" s="88" t="s">
        <v>17</v>
      </c>
      <c r="D81" s="89">
        <f>SUM(D82:D84)</f>
        <v>1500</v>
      </c>
      <c r="E81" s="103">
        <f t="shared" ref="E81:M81" si="12">SUM(E82:E84)</f>
        <v>0</v>
      </c>
      <c r="F81" s="103">
        <f t="shared" si="12"/>
        <v>0</v>
      </c>
      <c r="G81" s="103">
        <f t="shared" si="12"/>
        <v>1500</v>
      </c>
      <c r="H81" s="103">
        <f t="shared" si="12"/>
        <v>0</v>
      </c>
      <c r="I81" s="103">
        <f t="shared" si="12"/>
        <v>0</v>
      </c>
      <c r="J81" s="103">
        <f t="shared" si="12"/>
        <v>0</v>
      </c>
      <c r="K81" s="103">
        <f t="shared" si="12"/>
        <v>0</v>
      </c>
      <c r="L81" s="103">
        <f t="shared" si="12"/>
        <v>0</v>
      </c>
      <c r="M81" s="103">
        <f t="shared" si="12"/>
        <v>0</v>
      </c>
      <c r="N81" s="82"/>
      <c r="O81" s="82"/>
      <c r="P81" s="82"/>
      <c r="Q81" s="82"/>
      <c r="R81" s="77"/>
    </row>
    <row r="82" spans="1:18" x14ac:dyDescent="0.2">
      <c r="A82" s="96" t="s">
        <v>53</v>
      </c>
      <c r="B82" s="96" t="s">
        <v>70</v>
      </c>
      <c r="C82" s="105" t="s">
        <v>74</v>
      </c>
      <c r="D82" s="98">
        <v>500</v>
      </c>
      <c r="G82" s="98">
        <v>500</v>
      </c>
      <c r="P82" s="100">
        <v>1</v>
      </c>
      <c r="R82" s="99" t="s">
        <v>81</v>
      </c>
    </row>
    <row r="83" spans="1:18" x14ac:dyDescent="0.2">
      <c r="A83" s="96" t="s">
        <v>53</v>
      </c>
      <c r="B83" s="96" t="s">
        <v>70</v>
      </c>
      <c r="C83" s="105" t="s">
        <v>75</v>
      </c>
      <c r="D83" s="98">
        <v>500</v>
      </c>
      <c r="G83" s="98">
        <v>500</v>
      </c>
      <c r="P83" s="100">
        <v>1</v>
      </c>
      <c r="R83" s="99" t="s">
        <v>81</v>
      </c>
    </row>
    <row r="84" spans="1:18" x14ac:dyDescent="0.2">
      <c r="A84" s="96" t="s">
        <v>53</v>
      </c>
      <c r="B84" s="96" t="s">
        <v>70</v>
      </c>
      <c r="C84" s="105" t="s">
        <v>77</v>
      </c>
      <c r="D84" s="98">
        <v>500</v>
      </c>
      <c r="G84" s="98">
        <v>500</v>
      </c>
      <c r="P84" s="100">
        <v>1</v>
      </c>
      <c r="R84" s="99" t="s">
        <v>81</v>
      </c>
    </row>
    <row r="85" spans="1:18" x14ac:dyDescent="0.2">
      <c r="A85" s="96"/>
      <c r="B85" s="96"/>
      <c r="C85" s="105"/>
    </row>
    <row r="86" spans="1:18" x14ac:dyDescent="0.2">
      <c r="B86" s="96"/>
    </row>
    <row r="87" spans="1:18" s="46" customFormat="1" x14ac:dyDescent="0.2">
      <c r="A87" s="77"/>
      <c r="B87" s="104" t="s">
        <v>18</v>
      </c>
      <c r="C87" s="88" t="s">
        <v>19</v>
      </c>
      <c r="D87" s="89">
        <f>SUM(D88:D91)</f>
        <v>36500</v>
      </c>
      <c r="E87" s="103">
        <f t="shared" ref="E87:M87" si="13">SUM(E88:E91)</f>
        <v>0</v>
      </c>
      <c r="F87" s="103">
        <f t="shared" si="13"/>
        <v>0</v>
      </c>
      <c r="G87" s="103">
        <f t="shared" si="13"/>
        <v>36500</v>
      </c>
      <c r="H87" s="103">
        <f t="shared" si="13"/>
        <v>0</v>
      </c>
      <c r="I87" s="103">
        <f t="shared" si="13"/>
        <v>0</v>
      </c>
      <c r="J87" s="103">
        <f t="shared" si="13"/>
        <v>0</v>
      </c>
      <c r="K87" s="103">
        <f t="shared" si="13"/>
        <v>0</v>
      </c>
      <c r="L87" s="103">
        <f t="shared" si="13"/>
        <v>0</v>
      </c>
      <c r="M87" s="103">
        <f t="shared" si="13"/>
        <v>0</v>
      </c>
      <c r="N87" s="82"/>
      <c r="O87" s="82"/>
      <c r="P87" s="82"/>
      <c r="Q87" s="82"/>
      <c r="R87" s="77"/>
    </row>
    <row r="88" spans="1:18" x14ac:dyDescent="0.2">
      <c r="A88" s="96" t="s">
        <v>53</v>
      </c>
      <c r="B88" s="96" t="s">
        <v>18</v>
      </c>
      <c r="C88" s="105" t="s">
        <v>74</v>
      </c>
      <c r="D88" s="98">
        <v>10000</v>
      </c>
      <c r="G88" s="98">
        <v>10000</v>
      </c>
      <c r="P88" s="100">
        <v>1</v>
      </c>
      <c r="R88" s="99" t="s">
        <v>81</v>
      </c>
    </row>
    <row r="89" spans="1:18" x14ac:dyDescent="0.2">
      <c r="A89" s="96" t="s">
        <v>53</v>
      </c>
      <c r="B89" s="96" t="s">
        <v>18</v>
      </c>
      <c r="C89" s="105" t="s">
        <v>75</v>
      </c>
      <c r="D89" s="98">
        <v>1500</v>
      </c>
      <c r="G89" s="98">
        <v>1500</v>
      </c>
      <c r="P89" s="100">
        <v>1</v>
      </c>
      <c r="R89" s="99" t="s">
        <v>81</v>
      </c>
    </row>
    <row r="90" spans="1:18" x14ac:dyDescent="0.2">
      <c r="A90" s="96" t="s">
        <v>53</v>
      </c>
      <c r="B90" s="96" t="s">
        <v>18</v>
      </c>
      <c r="C90" s="105" t="s">
        <v>77</v>
      </c>
      <c r="D90" s="98">
        <v>5000</v>
      </c>
      <c r="G90" s="98">
        <v>5000</v>
      </c>
      <c r="P90" s="100">
        <v>1</v>
      </c>
      <c r="R90" s="99" t="s">
        <v>81</v>
      </c>
    </row>
    <row r="91" spans="1:18" x14ac:dyDescent="0.2">
      <c r="A91" s="96" t="s">
        <v>53</v>
      </c>
      <c r="B91" s="96" t="s">
        <v>18</v>
      </c>
      <c r="C91" s="105" t="s">
        <v>90</v>
      </c>
      <c r="D91" s="98">
        <v>20000</v>
      </c>
      <c r="G91" s="98">
        <v>20000</v>
      </c>
      <c r="P91" s="100">
        <v>1</v>
      </c>
      <c r="R91" s="99" t="s">
        <v>81</v>
      </c>
    </row>
    <row r="92" spans="1:18" x14ac:dyDescent="0.2">
      <c r="B92" s="96"/>
    </row>
    <row r="93" spans="1:18" x14ac:dyDescent="0.2">
      <c r="B93" s="96"/>
    </row>
    <row r="94" spans="1:18" s="46" customFormat="1" x14ac:dyDescent="0.2">
      <c r="A94" s="77"/>
      <c r="B94" s="104" t="s">
        <v>20</v>
      </c>
      <c r="C94" s="88" t="s">
        <v>21</v>
      </c>
      <c r="D94" s="89">
        <f>SUM(D95:D98)</f>
        <v>31500</v>
      </c>
      <c r="E94" s="103">
        <f t="shared" ref="E94:M94" si="14">SUM(E95:E98)</f>
        <v>0</v>
      </c>
      <c r="F94" s="103">
        <f t="shared" si="14"/>
        <v>0</v>
      </c>
      <c r="G94" s="103">
        <f t="shared" si="14"/>
        <v>31500</v>
      </c>
      <c r="H94" s="103">
        <f t="shared" si="14"/>
        <v>0</v>
      </c>
      <c r="I94" s="103">
        <f t="shared" si="14"/>
        <v>0</v>
      </c>
      <c r="J94" s="103">
        <f t="shared" si="14"/>
        <v>0</v>
      </c>
      <c r="K94" s="103">
        <f t="shared" si="14"/>
        <v>0</v>
      </c>
      <c r="L94" s="103">
        <f t="shared" si="14"/>
        <v>0</v>
      </c>
      <c r="M94" s="103">
        <f t="shared" si="14"/>
        <v>0</v>
      </c>
      <c r="N94" s="82"/>
      <c r="O94" s="82"/>
      <c r="P94" s="82"/>
      <c r="Q94" s="82"/>
      <c r="R94" s="77"/>
    </row>
    <row r="95" spans="1:18" x14ac:dyDescent="0.2">
      <c r="A95" s="96" t="s">
        <v>53</v>
      </c>
      <c r="B95" s="96" t="s">
        <v>20</v>
      </c>
      <c r="C95" s="105" t="s">
        <v>74</v>
      </c>
      <c r="D95" s="98">
        <v>10000</v>
      </c>
      <c r="G95" s="98">
        <v>10000</v>
      </c>
      <c r="P95" s="100">
        <v>1</v>
      </c>
      <c r="R95" s="99" t="s">
        <v>81</v>
      </c>
    </row>
    <row r="96" spans="1:18" x14ac:dyDescent="0.2">
      <c r="A96" s="96" t="s">
        <v>53</v>
      </c>
      <c r="B96" s="96" t="s">
        <v>20</v>
      </c>
      <c r="C96" s="105" t="s">
        <v>75</v>
      </c>
      <c r="D96" s="98">
        <v>500</v>
      </c>
      <c r="G96" s="98">
        <v>500</v>
      </c>
      <c r="P96" s="100">
        <v>1</v>
      </c>
      <c r="R96" s="99" t="s">
        <v>81</v>
      </c>
    </row>
    <row r="97" spans="1:18" x14ac:dyDescent="0.2">
      <c r="A97" s="96" t="s">
        <v>53</v>
      </c>
      <c r="B97" s="96" t="s">
        <v>20</v>
      </c>
      <c r="C97" s="105" t="s">
        <v>77</v>
      </c>
      <c r="D97" s="98">
        <v>1000</v>
      </c>
      <c r="G97" s="98">
        <v>1000</v>
      </c>
      <c r="P97" s="100">
        <v>1</v>
      </c>
      <c r="R97" s="99" t="s">
        <v>81</v>
      </c>
    </row>
    <row r="98" spans="1:18" x14ac:dyDescent="0.2">
      <c r="A98" s="96" t="s">
        <v>53</v>
      </c>
      <c r="B98" s="96" t="s">
        <v>20</v>
      </c>
      <c r="C98" s="105" t="s">
        <v>90</v>
      </c>
      <c r="D98" s="98">
        <v>20000</v>
      </c>
      <c r="G98" s="98">
        <v>20000</v>
      </c>
      <c r="P98" s="100">
        <v>1</v>
      </c>
      <c r="R98" s="99" t="s">
        <v>81</v>
      </c>
    </row>
    <row r="99" spans="1:18" x14ac:dyDescent="0.2">
      <c r="B99" s="96"/>
    </row>
    <row r="100" spans="1:18" x14ac:dyDescent="0.2">
      <c r="B100" s="96"/>
    </row>
    <row r="101" spans="1:18" s="46" customFormat="1" x14ac:dyDescent="0.2">
      <c r="A101" s="77"/>
      <c r="B101" s="104" t="s">
        <v>22</v>
      </c>
      <c r="C101" s="88" t="s">
        <v>23</v>
      </c>
      <c r="D101" s="89">
        <f>SUM(D102:D105)</f>
        <v>43500</v>
      </c>
      <c r="E101" s="103">
        <f t="shared" ref="E101:M101" si="15">SUM(E102:E105)</f>
        <v>0</v>
      </c>
      <c r="F101" s="103">
        <f t="shared" si="15"/>
        <v>0</v>
      </c>
      <c r="G101" s="103">
        <f t="shared" si="15"/>
        <v>43500</v>
      </c>
      <c r="H101" s="103">
        <f t="shared" si="15"/>
        <v>0</v>
      </c>
      <c r="I101" s="103">
        <f t="shared" si="15"/>
        <v>0</v>
      </c>
      <c r="J101" s="103">
        <f t="shared" si="15"/>
        <v>0</v>
      </c>
      <c r="K101" s="103">
        <f t="shared" si="15"/>
        <v>0</v>
      </c>
      <c r="L101" s="103">
        <f t="shared" si="15"/>
        <v>0</v>
      </c>
      <c r="M101" s="103">
        <f t="shared" si="15"/>
        <v>0</v>
      </c>
      <c r="N101" s="82"/>
      <c r="O101" s="82"/>
      <c r="P101" s="82"/>
      <c r="Q101" s="82"/>
      <c r="R101" s="77"/>
    </row>
    <row r="102" spans="1:18" x14ac:dyDescent="0.2">
      <c r="A102" s="96" t="s">
        <v>53</v>
      </c>
      <c r="B102" s="96" t="s">
        <v>22</v>
      </c>
      <c r="C102" s="105" t="s">
        <v>74</v>
      </c>
      <c r="D102" s="98">
        <v>15500</v>
      </c>
      <c r="G102" s="98">
        <v>15500</v>
      </c>
      <c r="P102" s="100">
        <v>1</v>
      </c>
      <c r="R102" s="99" t="s">
        <v>81</v>
      </c>
    </row>
    <row r="103" spans="1:18" x14ac:dyDescent="0.2">
      <c r="A103" s="96" t="s">
        <v>53</v>
      </c>
      <c r="B103" s="96" t="s">
        <v>22</v>
      </c>
      <c r="C103" s="105" t="s">
        <v>75</v>
      </c>
      <c r="D103" s="98">
        <v>10000</v>
      </c>
      <c r="G103" s="98">
        <v>10000</v>
      </c>
      <c r="P103" s="100">
        <v>1</v>
      </c>
      <c r="R103" s="99" t="s">
        <v>81</v>
      </c>
    </row>
    <row r="104" spans="1:18" x14ac:dyDescent="0.2">
      <c r="A104" s="96" t="s">
        <v>53</v>
      </c>
      <c r="B104" s="96" t="s">
        <v>22</v>
      </c>
      <c r="C104" s="105" t="s">
        <v>77</v>
      </c>
      <c r="D104" s="98">
        <v>10000</v>
      </c>
      <c r="G104" s="98">
        <v>10000</v>
      </c>
      <c r="P104" s="100">
        <v>1</v>
      </c>
      <c r="R104" s="99" t="s">
        <v>81</v>
      </c>
    </row>
    <row r="105" spans="1:18" x14ac:dyDescent="0.2">
      <c r="A105" s="96" t="s">
        <v>53</v>
      </c>
      <c r="B105" s="96" t="s">
        <v>22</v>
      </c>
      <c r="C105" s="105" t="s">
        <v>90</v>
      </c>
      <c r="D105" s="98">
        <v>8000</v>
      </c>
      <c r="G105" s="98">
        <v>8000</v>
      </c>
      <c r="P105" s="100">
        <v>1</v>
      </c>
      <c r="R105" s="99" t="s">
        <v>81</v>
      </c>
    </row>
    <row r="106" spans="1:18" x14ac:dyDescent="0.2">
      <c r="B106" s="96"/>
    </row>
    <row r="107" spans="1:18" x14ac:dyDescent="0.2">
      <c r="B107" s="96"/>
    </row>
    <row r="108" spans="1:18" s="46" customFormat="1" x14ac:dyDescent="0.2">
      <c r="A108" s="77"/>
      <c r="B108" s="104" t="s">
        <v>71</v>
      </c>
      <c r="C108" s="88" t="s">
        <v>23</v>
      </c>
      <c r="D108" s="89">
        <f>SUM(D109:D112)</f>
        <v>30000</v>
      </c>
      <c r="E108" s="103">
        <f t="shared" ref="E108:M108" si="16">SUM(E109:E112)</f>
        <v>0</v>
      </c>
      <c r="F108" s="103">
        <f t="shared" si="16"/>
        <v>0</v>
      </c>
      <c r="G108" s="103">
        <f t="shared" si="16"/>
        <v>30000</v>
      </c>
      <c r="H108" s="103">
        <f t="shared" si="16"/>
        <v>0</v>
      </c>
      <c r="I108" s="103">
        <f t="shared" si="16"/>
        <v>0</v>
      </c>
      <c r="J108" s="103">
        <f t="shared" si="16"/>
        <v>0</v>
      </c>
      <c r="K108" s="103">
        <f t="shared" si="16"/>
        <v>0</v>
      </c>
      <c r="L108" s="103">
        <f t="shared" si="16"/>
        <v>0</v>
      </c>
      <c r="M108" s="103">
        <f t="shared" si="16"/>
        <v>0</v>
      </c>
      <c r="N108" s="82"/>
      <c r="O108" s="82"/>
      <c r="P108" s="82"/>
      <c r="Q108" s="82"/>
      <c r="R108" s="77"/>
    </row>
    <row r="109" spans="1:18" x14ac:dyDescent="0.2">
      <c r="A109" s="96" t="s">
        <v>53</v>
      </c>
      <c r="B109" s="96" t="s">
        <v>71</v>
      </c>
      <c r="C109" s="105" t="s">
        <v>74</v>
      </c>
      <c r="D109" s="98">
        <v>12000</v>
      </c>
      <c r="G109" s="98">
        <v>12000</v>
      </c>
      <c r="P109" s="100">
        <v>1</v>
      </c>
      <c r="R109" s="99" t="s">
        <v>81</v>
      </c>
    </row>
    <row r="110" spans="1:18" x14ac:dyDescent="0.2">
      <c r="A110" s="96" t="s">
        <v>53</v>
      </c>
      <c r="B110" s="96" t="s">
        <v>71</v>
      </c>
      <c r="C110" s="105" t="s">
        <v>75</v>
      </c>
      <c r="D110" s="98">
        <v>3000</v>
      </c>
      <c r="G110" s="98">
        <v>3000</v>
      </c>
      <c r="P110" s="100">
        <v>1</v>
      </c>
      <c r="R110" s="99" t="s">
        <v>81</v>
      </c>
    </row>
    <row r="111" spans="1:18" x14ac:dyDescent="0.2">
      <c r="A111" s="96" t="s">
        <v>53</v>
      </c>
      <c r="B111" s="96" t="s">
        <v>71</v>
      </c>
      <c r="C111" s="105" t="s">
        <v>77</v>
      </c>
      <c r="D111" s="98">
        <v>5000</v>
      </c>
      <c r="G111" s="98">
        <v>5000</v>
      </c>
      <c r="P111" s="100">
        <v>1</v>
      </c>
      <c r="R111" s="99" t="s">
        <v>81</v>
      </c>
    </row>
    <row r="112" spans="1:18" x14ac:dyDescent="0.2">
      <c r="A112" s="96" t="s">
        <v>53</v>
      </c>
      <c r="B112" s="96" t="s">
        <v>71</v>
      </c>
      <c r="C112" s="105" t="s">
        <v>90</v>
      </c>
      <c r="D112" s="98">
        <v>10000</v>
      </c>
      <c r="G112" s="98">
        <v>10000</v>
      </c>
      <c r="P112" s="100">
        <v>1</v>
      </c>
      <c r="R112" s="99" t="s">
        <v>81</v>
      </c>
    </row>
    <row r="113" spans="1:18" x14ac:dyDescent="0.2">
      <c r="B113" s="96"/>
    </row>
    <row r="114" spans="1:18" x14ac:dyDescent="0.2">
      <c r="B114" s="96"/>
    </row>
    <row r="115" spans="1:18" s="46" customFormat="1" x14ac:dyDescent="0.2">
      <c r="A115" s="77"/>
      <c r="B115" s="104" t="s">
        <v>24</v>
      </c>
      <c r="C115" s="88" t="s">
        <v>25</v>
      </c>
      <c r="D115" s="89">
        <f>SUM(D116)</f>
        <v>12000</v>
      </c>
      <c r="E115" s="103">
        <f t="shared" ref="E115:M115" si="17">SUM(E116)</f>
        <v>0</v>
      </c>
      <c r="F115" s="103">
        <f t="shared" si="17"/>
        <v>0</v>
      </c>
      <c r="G115" s="103">
        <f t="shared" si="17"/>
        <v>12000</v>
      </c>
      <c r="H115" s="103">
        <f t="shared" si="17"/>
        <v>0</v>
      </c>
      <c r="I115" s="103">
        <f t="shared" si="17"/>
        <v>0</v>
      </c>
      <c r="J115" s="103">
        <f t="shared" si="17"/>
        <v>0</v>
      </c>
      <c r="K115" s="103">
        <f t="shared" si="17"/>
        <v>0</v>
      </c>
      <c r="L115" s="103">
        <f t="shared" si="17"/>
        <v>0</v>
      </c>
      <c r="M115" s="103">
        <f t="shared" si="17"/>
        <v>0</v>
      </c>
      <c r="N115" s="82"/>
      <c r="O115" s="82"/>
      <c r="P115" s="82"/>
      <c r="Q115" s="82"/>
      <c r="R115" s="77"/>
    </row>
    <row r="116" spans="1:18" x14ac:dyDescent="0.2">
      <c r="A116" s="96" t="s">
        <v>59</v>
      </c>
      <c r="B116" s="96" t="s">
        <v>24</v>
      </c>
      <c r="C116" s="105" t="s">
        <v>90</v>
      </c>
      <c r="D116" s="98">
        <v>12000</v>
      </c>
      <c r="G116" s="98">
        <v>12000</v>
      </c>
      <c r="P116" s="100">
        <v>1</v>
      </c>
      <c r="R116" s="99" t="s">
        <v>81</v>
      </c>
    </row>
    <row r="117" spans="1:18" x14ac:dyDescent="0.2">
      <c r="B117" s="96"/>
    </row>
    <row r="118" spans="1:18" x14ac:dyDescent="0.2">
      <c r="B118" s="96"/>
    </row>
    <row r="119" spans="1:18" s="46" customFormat="1" x14ac:dyDescent="0.2">
      <c r="A119" s="77"/>
      <c r="B119" s="104" t="s">
        <v>26</v>
      </c>
      <c r="C119" s="88" t="s">
        <v>27</v>
      </c>
      <c r="D119" s="89">
        <f>SUM(D120)</f>
        <v>2000</v>
      </c>
      <c r="E119" s="103">
        <f t="shared" ref="E119:G119" si="18">SUM(E120)</f>
        <v>0</v>
      </c>
      <c r="F119" s="103">
        <f t="shared" si="18"/>
        <v>2000</v>
      </c>
      <c r="G119" s="103">
        <f t="shared" si="18"/>
        <v>0</v>
      </c>
      <c r="H119" s="103">
        <f t="shared" ref="H119:M119" si="19">SUM(H120)</f>
        <v>0</v>
      </c>
      <c r="I119" s="103">
        <f t="shared" si="19"/>
        <v>0</v>
      </c>
      <c r="J119" s="103">
        <f t="shared" si="19"/>
        <v>0</v>
      </c>
      <c r="K119" s="103">
        <f t="shared" si="19"/>
        <v>0</v>
      </c>
      <c r="L119" s="103">
        <f t="shared" si="19"/>
        <v>0</v>
      </c>
      <c r="M119" s="103">
        <f t="shared" si="19"/>
        <v>0</v>
      </c>
      <c r="N119" s="82"/>
      <c r="O119" s="82"/>
      <c r="P119" s="82"/>
      <c r="Q119" s="82"/>
      <c r="R119" s="77"/>
    </row>
    <row r="120" spans="1:18" x14ac:dyDescent="0.2">
      <c r="A120" s="96" t="s">
        <v>53</v>
      </c>
      <c r="B120" s="96" t="s">
        <v>26</v>
      </c>
      <c r="C120" s="105" t="s">
        <v>91</v>
      </c>
      <c r="D120" s="98">
        <v>2000</v>
      </c>
      <c r="F120" s="98">
        <v>2000</v>
      </c>
      <c r="O120" s="100">
        <v>1</v>
      </c>
      <c r="R120" s="99" t="s">
        <v>81</v>
      </c>
    </row>
    <row r="121" spans="1:18" x14ac:dyDescent="0.2">
      <c r="B121" s="96"/>
    </row>
    <row r="122" spans="1:18" x14ac:dyDescent="0.2">
      <c r="B122" s="96"/>
    </row>
    <row r="123" spans="1:18" s="46" customFormat="1" x14ac:dyDescent="0.2">
      <c r="A123" s="77"/>
      <c r="B123" s="104" t="s">
        <v>28</v>
      </c>
      <c r="C123" s="88" t="s">
        <v>29</v>
      </c>
      <c r="D123" s="89">
        <f>SUM(D124:D125)</f>
        <v>32000</v>
      </c>
      <c r="E123" s="103">
        <f t="shared" ref="E123:G123" si="20">SUM(E124:E125)</f>
        <v>32000</v>
      </c>
      <c r="F123" s="103">
        <f t="shared" si="20"/>
        <v>0</v>
      </c>
      <c r="G123" s="103">
        <f t="shared" si="20"/>
        <v>0</v>
      </c>
      <c r="H123" s="103">
        <f t="shared" ref="H123:M123" si="21">SUM(H124:H125)</f>
        <v>0</v>
      </c>
      <c r="I123" s="103">
        <f t="shared" si="21"/>
        <v>0</v>
      </c>
      <c r="J123" s="103">
        <f t="shared" si="21"/>
        <v>0</v>
      </c>
      <c r="K123" s="103">
        <f t="shared" si="21"/>
        <v>0</v>
      </c>
      <c r="L123" s="103">
        <f t="shared" si="21"/>
        <v>0</v>
      </c>
      <c r="M123" s="103">
        <f t="shared" si="21"/>
        <v>0</v>
      </c>
      <c r="N123" s="82"/>
      <c r="O123" s="82"/>
      <c r="P123" s="82"/>
      <c r="Q123" s="82"/>
      <c r="R123" s="77"/>
    </row>
    <row r="124" spans="1:18" x14ac:dyDescent="0.2">
      <c r="A124" s="96" t="s">
        <v>53</v>
      </c>
      <c r="B124" s="96" t="s">
        <v>28</v>
      </c>
      <c r="C124" s="105" t="s">
        <v>92</v>
      </c>
      <c r="D124" s="98">
        <v>2000</v>
      </c>
      <c r="E124" s="98">
        <v>2000</v>
      </c>
      <c r="P124" s="100">
        <v>1</v>
      </c>
      <c r="R124" s="99" t="s">
        <v>81</v>
      </c>
    </row>
    <row r="125" spans="1:18" x14ac:dyDescent="0.2">
      <c r="A125" s="96" t="s">
        <v>53</v>
      </c>
      <c r="B125" s="96" t="s">
        <v>28</v>
      </c>
      <c r="C125" s="105" t="s">
        <v>93</v>
      </c>
      <c r="D125" s="98">
        <v>30000</v>
      </c>
      <c r="E125" s="98">
        <v>30000</v>
      </c>
      <c r="O125" s="100">
        <v>1</v>
      </c>
      <c r="R125" s="99" t="s">
        <v>81</v>
      </c>
    </row>
    <row r="126" spans="1:18" x14ac:dyDescent="0.2">
      <c r="B126" s="96"/>
    </row>
    <row r="127" spans="1:18" x14ac:dyDescent="0.2">
      <c r="B127" s="96"/>
    </row>
    <row r="128" spans="1:18" s="46" customFormat="1" x14ac:dyDescent="0.2">
      <c r="A128" s="77"/>
      <c r="B128" s="104" t="s">
        <v>30</v>
      </c>
      <c r="C128" s="88" t="s">
        <v>94</v>
      </c>
      <c r="D128" s="89">
        <f>SUM(D129)</f>
        <v>20000</v>
      </c>
      <c r="E128" s="103">
        <f t="shared" ref="E128:G128" si="22">SUM(E129)</f>
        <v>20000</v>
      </c>
      <c r="F128" s="103">
        <f t="shared" si="22"/>
        <v>0</v>
      </c>
      <c r="G128" s="103">
        <f t="shared" si="22"/>
        <v>0</v>
      </c>
      <c r="H128" s="103">
        <f t="shared" ref="H128:M128" si="23">SUM(H129)</f>
        <v>0</v>
      </c>
      <c r="I128" s="103">
        <f t="shared" si="23"/>
        <v>0</v>
      </c>
      <c r="J128" s="103">
        <f t="shared" si="23"/>
        <v>0</v>
      </c>
      <c r="K128" s="103">
        <f t="shared" si="23"/>
        <v>0</v>
      </c>
      <c r="L128" s="103">
        <f t="shared" si="23"/>
        <v>0</v>
      </c>
      <c r="M128" s="103">
        <f t="shared" si="23"/>
        <v>0</v>
      </c>
      <c r="N128" s="82"/>
      <c r="O128" s="82"/>
      <c r="P128" s="82"/>
      <c r="Q128" s="82"/>
      <c r="R128" s="77"/>
    </row>
    <row r="129" spans="1:18" x14ac:dyDescent="0.2">
      <c r="A129" s="96" t="s">
        <v>59</v>
      </c>
      <c r="B129" s="96" t="s">
        <v>30</v>
      </c>
      <c r="C129" s="105" t="s">
        <v>93</v>
      </c>
      <c r="D129" s="98">
        <v>20000</v>
      </c>
      <c r="E129" s="98">
        <v>20000</v>
      </c>
      <c r="P129" s="100">
        <v>1</v>
      </c>
      <c r="R129" s="99" t="s">
        <v>81</v>
      </c>
    </row>
    <row r="130" spans="1:18" x14ac:dyDescent="0.2">
      <c r="B130" s="96"/>
    </row>
    <row r="131" spans="1:18" x14ac:dyDescent="0.2">
      <c r="B131" s="96"/>
    </row>
    <row r="132" spans="1:18" s="46" customFormat="1" x14ac:dyDescent="0.2">
      <c r="A132" s="77"/>
      <c r="B132" s="104"/>
      <c r="C132" s="88" t="s">
        <v>33</v>
      </c>
      <c r="D132" s="89">
        <f>SUM(D133:D142)</f>
        <v>803000</v>
      </c>
      <c r="E132" s="103">
        <f t="shared" ref="E132:M132" si="24">SUM(E133:E142)</f>
        <v>733000</v>
      </c>
      <c r="F132" s="103">
        <f t="shared" si="24"/>
        <v>20000</v>
      </c>
      <c r="G132" s="103">
        <f t="shared" si="24"/>
        <v>0</v>
      </c>
      <c r="H132" s="103">
        <f t="shared" si="24"/>
        <v>50000</v>
      </c>
      <c r="I132" s="103">
        <f t="shared" si="24"/>
        <v>0</v>
      </c>
      <c r="J132" s="103">
        <f t="shared" si="24"/>
        <v>0</v>
      </c>
      <c r="K132" s="103">
        <f t="shared" si="24"/>
        <v>0</v>
      </c>
      <c r="L132" s="103">
        <f t="shared" si="24"/>
        <v>0</v>
      </c>
      <c r="M132" s="103">
        <f t="shared" si="24"/>
        <v>0</v>
      </c>
      <c r="N132" s="82"/>
      <c r="O132" s="82"/>
      <c r="P132" s="82"/>
      <c r="Q132" s="82"/>
      <c r="R132" s="77"/>
    </row>
    <row r="133" spans="1:18" x14ac:dyDescent="0.2">
      <c r="A133" s="79" t="s">
        <v>66</v>
      </c>
      <c r="B133" s="79" t="s">
        <v>173</v>
      </c>
      <c r="C133" s="76" t="s">
        <v>364</v>
      </c>
      <c r="D133" s="101">
        <v>1500</v>
      </c>
      <c r="E133" s="101">
        <v>1500</v>
      </c>
      <c r="F133" s="102"/>
      <c r="G133" s="102"/>
      <c r="H133" s="102"/>
      <c r="I133" s="102"/>
      <c r="J133" s="102"/>
      <c r="K133" s="102"/>
      <c r="L133" s="102"/>
      <c r="M133" s="102"/>
      <c r="N133" s="85"/>
      <c r="O133" s="83">
        <v>1</v>
      </c>
      <c r="R133" s="99" t="s">
        <v>81</v>
      </c>
    </row>
    <row r="134" spans="1:18" x14ac:dyDescent="0.2">
      <c r="A134" s="79" t="s">
        <v>66</v>
      </c>
      <c r="B134" s="79" t="s">
        <v>176</v>
      </c>
      <c r="C134" s="76" t="s">
        <v>177</v>
      </c>
      <c r="D134" s="86">
        <v>5000</v>
      </c>
      <c r="E134" s="93">
        <v>2000</v>
      </c>
      <c r="F134" s="93">
        <v>3000</v>
      </c>
      <c r="G134" s="93"/>
      <c r="H134" s="93"/>
      <c r="I134" s="93"/>
      <c r="J134" s="93"/>
      <c r="K134" s="93"/>
      <c r="L134" s="93"/>
      <c r="M134" s="93"/>
      <c r="N134" s="85"/>
      <c r="O134" s="83">
        <v>1</v>
      </c>
      <c r="R134" s="99" t="s">
        <v>81</v>
      </c>
    </row>
    <row r="135" spans="1:18" x14ac:dyDescent="0.2">
      <c r="A135" s="79" t="s">
        <v>66</v>
      </c>
      <c r="B135" s="79" t="s">
        <v>176</v>
      </c>
      <c r="C135" s="76" t="s">
        <v>178</v>
      </c>
      <c r="D135" s="86">
        <v>5000</v>
      </c>
      <c r="E135" s="93">
        <v>3000</v>
      </c>
      <c r="F135" s="93">
        <v>2000</v>
      </c>
      <c r="G135" s="93"/>
      <c r="H135" s="93"/>
      <c r="I135" s="93"/>
      <c r="J135" s="93"/>
      <c r="K135" s="93"/>
      <c r="L135" s="93"/>
      <c r="M135" s="93"/>
      <c r="N135" s="85"/>
      <c r="O135" s="83">
        <v>1</v>
      </c>
      <c r="R135" s="99" t="s">
        <v>81</v>
      </c>
    </row>
    <row r="136" spans="1:18" ht="14.25" customHeight="1" x14ac:dyDescent="0.2">
      <c r="A136" s="79" t="s">
        <v>66</v>
      </c>
      <c r="B136" s="87" t="s">
        <v>174</v>
      </c>
      <c r="C136" s="76" t="s">
        <v>185</v>
      </c>
      <c r="D136" s="101">
        <v>15000</v>
      </c>
      <c r="E136" s="101">
        <v>10000</v>
      </c>
      <c r="F136" s="102">
        <v>5000</v>
      </c>
      <c r="G136" s="102"/>
      <c r="H136" s="102"/>
      <c r="I136" s="102"/>
      <c r="J136" s="102"/>
      <c r="K136" s="102"/>
      <c r="L136" s="102"/>
      <c r="M136" s="102"/>
      <c r="N136" s="85"/>
      <c r="O136" s="83">
        <v>1</v>
      </c>
      <c r="R136" s="99" t="s">
        <v>81</v>
      </c>
    </row>
    <row r="137" spans="1:18" ht="14.25" customHeight="1" x14ac:dyDescent="0.2">
      <c r="A137" s="79" t="s">
        <v>67</v>
      </c>
      <c r="B137" s="79" t="s">
        <v>173</v>
      </c>
      <c r="C137" s="76" t="s">
        <v>364</v>
      </c>
      <c r="D137" s="101">
        <v>1500</v>
      </c>
      <c r="E137" s="102">
        <v>1500</v>
      </c>
      <c r="F137" s="102"/>
      <c r="G137" s="102"/>
      <c r="H137" s="102"/>
      <c r="I137" s="102"/>
      <c r="J137" s="102"/>
      <c r="K137" s="102"/>
      <c r="L137" s="102"/>
      <c r="M137" s="102"/>
      <c r="N137" s="85"/>
      <c r="O137" s="83">
        <v>1</v>
      </c>
      <c r="R137" s="99" t="s">
        <v>81</v>
      </c>
    </row>
    <row r="138" spans="1:18" ht="14.25" customHeight="1" x14ac:dyDescent="0.2">
      <c r="A138" s="79" t="s">
        <v>67</v>
      </c>
      <c r="B138" s="79" t="s">
        <v>176</v>
      </c>
      <c r="C138" s="76" t="s">
        <v>177</v>
      </c>
      <c r="D138" s="86">
        <v>5000</v>
      </c>
      <c r="E138" s="93">
        <v>2000</v>
      </c>
      <c r="F138" s="93">
        <v>3000</v>
      </c>
      <c r="G138" s="93"/>
      <c r="H138" s="93"/>
      <c r="I138" s="93"/>
      <c r="J138" s="93"/>
      <c r="K138" s="93"/>
      <c r="L138" s="93"/>
      <c r="M138" s="93"/>
      <c r="N138" s="85"/>
      <c r="O138" s="83">
        <v>1</v>
      </c>
      <c r="R138" s="99" t="s">
        <v>81</v>
      </c>
    </row>
    <row r="139" spans="1:18" ht="14.25" customHeight="1" x14ac:dyDescent="0.2">
      <c r="A139" s="79" t="s">
        <v>67</v>
      </c>
      <c r="B139" s="79" t="s">
        <v>176</v>
      </c>
      <c r="C139" s="76" t="s">
        <v>178</v>
      </c>
      <c r="D139" s="86">
        <v>5000</v>
      </c>
      <c r="E139" s="93">
        <v>3000</v>
      </c>
      <c r="F139" s="93">
        <v>2000</v>
      </c>
      <c r="G139" s="93"/>
      <c r="H139" s="93"/>
      <c r="I139" s="93"/>
      <c r="J139" s="93"/>
      <c r="K139" s="93"/>
      <c r="L139" s="93"/>
      <c r="M139" s="93"/>
      <c r="N139" s="85"/>
      <c r="O139" s="83">
        <v>1</v>
      </c>
      <c r="R139" s="99" t="s">
        <v>81</v>
      </c>
    </row>
    <row r="140" spans="1:18" ht="14.25" customHeight="1" x14ac:dyDescent="0.2">
      <c r="A140" s="79" t="s">
        <v>67</v>
      </c>
      <c r="B140" s="87" t="s">
        <v>174</v>
      </c>
      <c r="C140" s="76" t="s">
        <v>185</v>
      </c>
      <c r="D140" s="101">
        <v>15000</v>
      </c>
      <c r="E140" s="102">
        <v>10000</v>
      </c>
      <c r="F140" s="102">
        <v>5000</v>
      </c>
      <c r="G140" s="102"/>
      <c r="H140" s="102"/>
      <c r="I140" s="102"/>
      <c r="J140" s="102"/>
      <c r="K140" s="102"/>
      <c r="L140" s="102"/>
      <c r="M140" s="102"/>
      <c r="N140" s="85"/>
      <c r="O140" s="83">
        <v>1</v>
      </c>
      <c r="R140" s="99" t="s">
        <v>81</v>
      </c>
    </row>
    <row r="141" spans="1:18" ht="14.25" customHeight="1" x14ac:dyDescent="0.2">
      <c r="A141" s="79" t="s">
        <v>53</v>
      </c>
      <c r="B141" s="87" t="s">
        <v>181</v>
      </c>
      <c r="C141" s="76" t="s">
        <v>183</v>
      </c>
      <c r="D141" s="101">
        <v>50000</v>
      </c>
      <c r="E141" s="102"/>
      <c r="F141" s="102"/>
      <c r="G141" s="102"/>
      <c r="H141" s="102">
        <v>50000</v>
      </c>
      <c r="I141" s="102"/>
      <c r="J141" s="102"/>
      <c r="K141" s="102"/>
      <c r="L141" s="102"/>
      <c r="M141" s="102"/>
      <c r="N141" s="83">
        <v>1</v>
      </c>
      <c r="O141" s="85"/>
      <c r="R141" s="99" t="s">
        <v>196</v>
      </c>
    </row>
    <row r="142" spans="1:18" ht="14.25" customHeight="1" x14ac:dyDescent="0.2">
      <c r="A142" s="79" t="s">
        <v>53</v>
      </c>
      <c r="B142" s="87" t="s">
        <v>181</v>
      </c>
      <c r="C142" s="76" t="s">
        <v>184</v>
      </c>
      <c r="D142" s="101">
        <v>700000</v>
      </c>
      <c r="E142" s="102">
        <v>700000</v>
      </c>
      <c r="F142" s="102"/>
      <c r="G142" s="102"/>
      <c r="H142" s="102"/>
      <c r="I142" s="102"/>
      <c r="J142" s="102"/>
      <c r="K142" s="102"/>
      <c r="L142" s="102"/>
      <c r="M142" s="102"/>
      <c r="N142" s="83">
        <v>1</v>
      </c>
      <c r="O142" s="85"/>
      <c r="R142" s="99" t="s">
        <v>195</v>
      </c>
    </row>
    <row r="143" spans="1:18" x14ac:dyDescent="0.2">
      <c r="B143" s="96"/>
    </row>
    <row r="144" spans="1:18" x14ac:dyDescent="0.2">
      <c r="B144" s="96"/>
    </row>
    <row r="145" spans="1:18" s="46" customFormat="1" x14ac:dyDescent="0.2">
      <c r="A145" s="77"/>
      <c r="B145" s="104"/>
      <c r="C145" s="88" t="s">
        <v>34</v>
      </c>
      <c r="D145" s="89">
        <f t="shared" ref="D145:M145" si="25">SUM(D146:D154)</f>
        <v>135000</v>
      </c>
      <c r="E145" s="103">
        <f t="shared" si="25"/>
        <v>105000</v>
      </c>
      <c r="F145" s="103">
        <f t="shared" si="25"/>
        <v>30000</v>
      </c>
      <c r="G145" s="103">
        <f t="shared" si="25"/>
        <v>0</v>
      </c>
      <c r="H145" s="103">
        <f t="shared" si="25"/>
        <v>0</v>
      </c>
      <c r="I145" s="103">
        <f t="shared" si="25"/>
        <v>0</v>
      </c>
      <c r="J145" s="103">
        <f t="shared" si="25"/>
        <v>0</v>
      </c>
      <c r="K145" s="103">
        <f t="shared" si="25"/>
        <v>0</v>
      </c>
      <c r="L145" s="103">
        <f t="shared" si="25"/>
        <v>0</v>
      </c>
      <c r="M145" s="103">
        <f t="shared" si="25"/>
        <v>0</v>
      </c>
      <c r="N145" s="82"/>
      <c r="O145" s="82"/>
      <c r="P145" s="82"/>
      <c r="Q145" s="82"/>
      <c r="R145" s="77"/>
    </row>
    <row r="146" spans="1:18" x14ac:dyDescent="0.2">
      <c r="A146" s="99" t="s">
        <v>53</v>
      </c>
      <c r="B146" s="96" t="s">
        <v>108</v>
      </c>
      <c r="C146" s="75" t="s">
        <v>197</v>
      </c>
      <c r="D146" s="98">
        <v>66000</v>
      </c>
      <c r="E146" s="98">
        <v>66000</v>
      </c>
      <c r="N146" s="100">
        <v>1</v>
      </c>
      <c r="O146" s="84"/>
      <c r="P146" s="84"/>
      <c r="Q146" s="84"/>
      <c r="R146" s="99" t="s">
        <v>81</v>
      </c>
    </row>
    <row r="147" spans="1:18" x14ac:dyDescent="0.2">
      <c r="A147" s="99" t="s">
        <v>66</v>
      </c>
      <c r="B147" s="96" t="s">
        <v>198</v>
      </c>
      <c r="C147" s="75" t="s">
        <v>215</v>
      </c>
      <c r="D147" s="98">
        <v>15000</v>
      </c>
      <c r="E147" s="95"/>
      <c r="F147" s="98">
        <v>15000</v>
      </c>
      <c r="N147" s="100">
        <v>0.5</v>
      </c>
      <c r="O147" s="100">
        <v>0.5</v>
      </c>
      <c r="P147" s="84"/>
      <c r="Q147" s="84"/>
      <c r="R147" s="99" t="s">
        <v>81</v>
      </c>
    </row>
    <row r="148" spans="1:18" x14ac:dyDescent="0.2">
      <c r="A148" s="99" t="s">
        <v>67</v>
      </c>
      <c r="B148" s="96" t="s">
        <v>198</v>
      </c>
      <c r="C148" s="75" t="s">
        <v>215</v>
      </c>
      <c r="D148" s="98">
        <v>15000</v>
      </c>
      <c r="E148" s="95"/>
      <c r="F148" s="98">
        <v>15000</v>
      </c>
      <c r="N148" s="100">
        <v>0.5</v>
      </c>
      <c r="O148" s="100">
        <v>0.5</v>
      </c>
      <c r="P148" s="84"/>
      <c r="Q148" s="84"/>
      <c r="R148" s="99" t="s">
        <v>81</v>
      </c>
    </row>
    <row r="149" spans="1:18" x14ac:dyDescent="0.2">
      <c r="A149" s="99" t="s">
        <v>67</v>
      </c>
      <c r="B149" s="96" t="s">
        <v>202</v>
      </c>
      <c r="C149" s="75" t="s">
        <v>217</v>
      </c>
      <c r="D149" s="98">
        <v>5000</v>
      </c>
      <c r="E149" s="98">
        <v>2000</v>
      </c>
      <c r="N149" s="100">
        <v>0.5</v>
      </c>
      <c r="O149" s="100">
        <v>0.5</v>
      </c>
      <c r="P149" s="84"/>
      <c r="Q149" s="84"/>
      <c r="R149" s="99" t="s">
        <v>81</v>
      </c>
    </row>
    <row r="150" spans="1:18" x14ac:dyDescent="0.2">
      <c r="A150" s="99" t="s">
        <v>66</v>
      </c>
      <c r="B150" s="96" t="s">
        <v>204</v>
      </c>
      <c r="C150" s="75" t="s">
        <v>216</v>
      </c>
      <c r="D150" s="98">
        <v>2000</v>
      </c>
      <c r="E150" s="98">
        <v>2000</v>
      </c>
      <c r="N150" s="100">
        <v>0.8</v>
      </c>
      <c r="O150" s="100">
        <v>0.2</v>
      </c>
      <c r="P150" s="84"/>
      <c r="Q150" s="84"/>
      <c r="R150" s="99" t="s">
        <v>205</v>
      </c>
    </row>
    <row r="151" spans="1:18" x14ac:dyDescent="0.2">
      <c r="A151" s="99" t="s">
        <v>67</v>
      </c>
      <c r="B151" s="96" t="s">
        <v>204</v>
      </c>
      <c r="C151" s="75" t="s">
        <v>216</v>
      </c>
      <c r="D151" s="98">
        <v>2000</v>
      </c>
      <c r="E151" s="98">
        <v>5000</v>
      </c>
      <c r="N151" s="100">
        <v>0.8</v>
      </c>
      <c r="O151" s="100">
        <v>0.2</v>
      </c>
      <c r="P151" s="84"/>
      <c r="Q151" s="84"/>
      <c r="R151" s="99" t="s">
        <v>205</v>
      </c>
    </row>
    <row r="152" spans="1:18" x14ac:dyDescent="0.2">
      <c r="A152" s="99" t="s">
        <v>53</v>
      </c>
      <c r="B152" s="96" t="s">
        <v>198</v>
      </c>
      <c r="C152" s="75" t="s">
        <v>207</v>
      </c>
      <c r="D152" s="98">
        <v>20000</v>
      </c>
      <c r="E152" s="98">
        <v>20000</v>
      </c>
      <c r="N152" s="100">
        <v>0.8</v>
      </c>
      <c r="O152" s="100">
        <v>0.2</v>
      </c>
      <c r="P152" s="84"/>
      <c r="Q152" s="84"/>
      <c r="R152" s="99" t="s">
        <v>208</v>
      </c>
    </row>
    <row r="153" spans="1:18" x14ac:dyDescent="0.2">
      <c r="A153" s="99" t="s">
        <v>53</v>
      </c>
      <c r="B153" s="96" t="s">
        <v>209</v>
      </c>
      <c r="C153" s="75" t="s">
        <v>210</v>
      </c>
      <c r="D153" s="98">
        <v>10000</v>
      </c>
      <c r="E153" s="98">
        <v>10000</v>
      </c>
      <c r="N153" s="84"/>
      <c r="O153" s="84"/>
      <c r="P153" s="100">
        <v>1</v>
      </c>
      <c r="Q153" s="84"/>
      <c r="R153" s="99" t="s">
        <v>81</v>
      </c>
    </row>
    <row r="154" spans="1:18" x14ac:dyDescent="0.2">
      <c r="B154" s="96"/>
    </row>
    <row r="155" spans="1:18" x14ac:dyDescent="0.2">
      <c r="B155" s="96"/>
    </row>
    <row r="156" spans="1:18" s="46" customFormat="1" x14ac:dyDescent="0.2">
      <c r="A156" s="77"/>
      <c r="B156" s="104"/>
      <c r="C156" s="88" t="s">
        <v>35</v>
      </c>
      <c r="D156" s="89">
        <f>SUM(D157:D163)</f>
        <v>249100</v>
      </c>
      <c r="E156" s="103">
        <f t="shared" ref="E156:M156" si="26">SUM(E157:E163)</f>
        <v>181100</v>
      </c>
      <c r="F156" s="103">
        <f t="shared" si="26"/>
        <v>0</v>
      </c>
      <c r="G156" s="103">
        <f t="shared" si="26"/>
        <v>6000</v>
      </c>
      <c r="H156" s="103">
        <f t="shared" si="26"/>
        <v>42500</v>
      </c>
      <c r="I156" s="103">
        <f t="shared" si="26"/>
        <v>0</v>
      </c>
      <c r="J156" s="103">
        <f t="shared" si="26"/>
        <v>0</v>
      </c>
      <c r="K156" s="103">
        <f t="shared" si="26"/>
        <v>19500</v>
      </c>
      <c r="L156" s="103">
        <f t="shared" si="26"/>
        <v>0</v>
      </c>
      <c r="M156" s="103">
        <f t="shared" si="26"/>
        <v>0</v>
      </c>
      <c r="N156" s="82"/>
      <c r="O156" s="82"/>
      <c r="P156" s="82"/>
      <c r="Q156" s="82"/>
      <c r="R156" s="77"/>
    </row>
    <row r="157" spans="1:18" x14ac:dyDescent="0.2">
      <c r="A157" s="99" t="s">
        <v>53</v>
      </c>
      <c r="B157" s="96" t="s">
        <v>152</v>
      </c>
      <c r="C157" s="75" t="s">
        <v>153</v>
      </c>
      <c r="D157" s="98">
        <v>12000</v>
      </c>
      <c r="E157" s="103">
        <v>5000</v>
      </c>
      <c r="H157" s="103">
        <v>7000</v>
      </c>
      <c r="O157" s="100">
        <v>1</v>
      </c>
      <c r="R157" s="99" t="s">
        <v>81</v>
      </c>
    </row>
    <row r="158" spans="1:18" x14ac:dyDescent="0.2">
      <c r="A158" s="99" t="s">
        <v>53</v>
      </c>
      <c r="B158" s="96" t="s">
        <v>152</v>
      </c>
      <c r="C158" s="75" t="s">
        <v>155</v>
      </c>
      <c r="D158" s="98">
        <v>6000</v>
      </c>
      <c r="G158" s="103">
        <v>6000</v>
      </c>
      <c r="O158" s="100">
        <v>1</v>
      </c>
      <c r="R158" s="99" t="s">
        <v>81</v>
      </c>
    </row>
    <row r="159" spans="1:18" x14ac:dyDescent="0.2">
      <c r="A159" s="99" t="s">
        <v>53</v>
      </c>
      <c r="B159" s="96" t="s">
        <v>154</v>
      </c>
      <c r="C159" s="75" t="s">
        <v>156</v>
      </c>
      <c r="D159" s="98">
        <v>45500</v>
      </c>
      <c r="E159" s="103">
        <v>20000</v>
      </c>
      <c r="H159" s="103">
        <v>25500</v>
      </c>
      <c r="O159" s="100">
        <v>1</v>
      </c>
      <c r="R159" s="99" t="s">
        <v>81</v>
      </c>
    </row>
    <row r="160" spans="1:18" x14ac:dyDescent="0.2">
      <c r="A160" s="99" t="s">
        <v>53</v>
      </c>
      <c r="B160" s="96" t="s">
        <v>158</v>
      </c>
      <c r="C160" s="75" t="s">
        <v>159</v>
      </c>
      <c r="D160" s="98">
        <v>39500</v>
      </c>
      <c r="E160" s="103">
        <v>10000</v>
      </c>
      <c r="H160" s="103">
        <v>10000</v>
      </c>
      <c r="K160" s="103">
        <v>19500</v>
      </c>
      <c r="O160" s="100">
        <v>1</v>
      </c>
      <c r="R160" s="99" t="s">
        <v>81</v>
      </c>
    </row>
    <row r="161" spans="1:18" x14ac:dyDescent="0.2">
      <c r="A161" s="99" t="s">
        <v>53</v>
      </c>
      <c r="B161" s="96" t="s">
        <v>157</v>
      </c>
      <c r="C161" s="75" t="s">
        <v>172</v>
      </c>
      <c r="D161" s="98">
        <v>6100</v>
      </c>
      <c r="E161" s="103">
        <v>6100</v>
      </c>
      <c r="N161" s="100">
        <v>1</v>
      </c>
      <c r="R161" s="99" t="s">
        <v>81</v>
      </c>
    </row>
    <row r="162" spans="1:18" x14ac:dyDescent="0.2">
      <c r="A162" s="99" t="s">
        <v>53</v>
      </c>
      <c r="B162" s="96" t="s">
        <v>157</v>
      </c>
      <c r="C162" s="75" t="s">
        <v>315</v>
      </c>
      <c r="D162" s="98">
        <v>140000</v>
      </c>
      <c r="E162" s="103">
        <v>140000</v>
      </c>
      <c r="N162" s="100">
        <v>0.2</v>
      </c>
      <c r="O162" s="100">
        <v>0.8</v>
      </c>
      <c r="R162" s="99" t="s">
        <v>205</v>
      </c>
    </row>
    <row r="163" spans="1:18" x14ac:dyDescent="0.2">
      <c r="B163" s="96"/>
    </row>
    <row r="164" spans="1:18" x14ac:dyDescent="0.2">
      <c r="B164" s="96"/>
    </row>
    <row r="165" spans="1:18" s="46" customFormat="1" x14ac:dyDescent="0.2">
      <c r="A165" s="77"/>
      <c r="B165" s="104"/>
      <c r="C165" s="88" t="s">
        <v>36</v>
      </c>
      <c r="D165" s="89">
        <f>SUM(D166:D174)</f>
        <v>345500</v>
      </c>
      <c r="E165" s="103">
        <f t="shared" ref="E165:M165" si="27">SUM(E166:E174)</f>
        <v>308500</v>
      </c>
      <c r="F165" s="103">
        <f t="shared" si="27"/>
        <v>12800</v>
      </c>
      <c r="G165" s="103">
        <f t="shared" si="27"/>
        <v>15500</v>
      </c>
      <c r="H165" s="103">
        <f t="shared" si="27"/>
        <v>8700</v>
      </c>
      <c r="I165" s="103">
        <f t="shared" si="27"/>
        <v>0</v>
      </c>
      <c r="J165" s="103">
        <f t="shared" si="27"/>
        <v>0</v>
      </c>
      <c r="K165" s="103">
        <f t="shared" si="27"/>
        <v>0</v>
      </c>
      <c r="L165" s="103">
        <f t="shared" si="27"/>
        <v>0</v>
      </c>
      <c r="M165" s="103">
        <f t="shared" si="27"/>
        <v>0</v>
      </c>
      <c r="N165" s="82"/>
      <c r="O165" s="82"/>
      <c r="P165" s="82"/>
      <c r="Q165" s="82"/>
      <c r="R165" s="77"/>
    </row>
    <row r="166" spans="1:18" s="5" customFormat="1" x14ac:dyDescent="0.2">
      <c r="A166" s="79" t="s">
        <v>59</v>
      </c>
      <c r="B166" s="87" t="s">
        <v>109</v>
      </c>
      <c r="C166" s="76" t="s">
        <v>110</v>
      </c>
      <c r="D166" s="101">
        <v>110000</v>
      </c>
      <c r="E166" s="102">
        <v>110000</v>
      </c>
      <c r="F166" s="102"/>
      <c r="G166" s="102"/>
      <c r="H166" s="102"/>
      <c r="I166" s="102"/>
      <c r="J166" s="102"/>
      <c r="K166" s="102"/>
      <c r="L166" s="102"/>
      <c r="M166" s="102"/>
      <c r="N166" s="100">
        <v>1</v>
      </c>
      <c r="O166" s="84"/>
      <c r="P166" s="83"/>
      <c r="Q166" s="83"/>
      <c r="R166" s="79" t="s">
        <v>81</v>
      </c>
    </row>
    <row r="167" spans="1:18" s="5" customFormat="1" x14ac:dyDescent="0.2">
      <c r="A167" s="79" t="s">
        <v>59</v>
      </c>
      <c r="B167" s="79" t="s">
        <v>109</v>
      </c>
      <c r="C167" s="76" t="s">
        <v>160</v>
      </c>
      <c r="D167" s="101">
        <v>38500</v>
      </c>
      <c r="E167" s="93">
        <v>38500</v>
      </c>
      <c r="F167" s="93"/>
      <c r="G167" s="93"/>
      <c r="H167" s="93"/>
      <c r="I167" s="102"/>
      <c r="J167" s="102"/>
      <c r="K167" s="102"/>
      <c r="L167" s="102"/>
      <c r="M167" s="102"/>
      <c r="N167" s="85"/>
      <c r="O167" s="85">
        <v>1</v>
      </c>
      <c r="P167" s="83"/>
      <c r="Q167" s="83"/>
      <c r="R167" s="79" t="s">
        <v>81</v>
      </c>
    </row>
    <row r="168" spans="1:18" s="5" customFormat="1" x14ac:dyDescent="0.2">
      <c r="A168" s="79" t="s">
        <v>53</v>
      </c>
      <c r="B168" s="87" t="s">
        <v>111</v>
      </c>
      <c r="C168" s="78" t="s">
        <v>112</v>
      </c>
      <c r="D168" s="101">
        <v>35000</v>
      </c>
      <c r="E168" s="102">
        <v>35000</v>
      </c>
      <c r="F168" s="102"/>
      <c r="G168" s="102"/>
      <c r="H168" s="102"/>
      <c r="I168" s="102"/>
      <c r="J168" s="102"/>
      <c r="K168" s="102"/>
      <c r="L168" s="102"/>
      <c r="M168" s="102"/>
      <c r="N168" s="100">
        <v>1</v>
      </c>
      <c r="O168" s="100"/>
      <c r="P168" s="83"/>
      <c r="Q168" s="83"/>
      <c r="R168" s="79" t="s">
        <v>81</v>
      </c>
    </row>
    <row r="169" spans="1:18" s="5" customFormat="1" x14ac:dyDescent="0.2">
      <c r="A169" s="79" t="s">
        <v>53</v>
      </c>
      <c r="B169" s="87" t="s">
        <v>111</v>
      </c>
      <c r="C169" s="76" t="s">
        <v>161</v>
      </c>
      <c r="D169" s="101">
        <v>7800</v>
      </c>
      <c r="E169" s="102"/>
      <c r="F169" s="102">
        <v>7800</v>
      </c>
      <c r="G169" s="102"/>
      <c r="H169" s="102"/>
      <c r="I169" s="102"/>
      <c r="J169" s="102"/>
      <c r="K169" s="102"/>
      <c r="L169" s="102"/>
      <c r="M169" s="102"/>
      <c r="N169" s="100"/>
      <c r="O169" s="100">
        <v>1</v>
      </c>
      <c r="P169" s="83"/>
      <c r="Q169" s="83"/>
      <c r="R169" s="79" t="s">
        <v>81</v>
      </c>
    </row>
    <row r="170" spans="1:18" s="5" customFormat="1" x14ac:dyDescent="0.2">
      <c r="A170" s="79" t="s">
        <v>53</v>
      </c>
      <c r="B170" s="87" t="s">
        <v>162</v>
      </c>
      <c r="C170" s="76" t="s">
        <v>167</v>
      </c>
      <c r="D170" s="101">
        <v>3500</v>
      </c>
      <c r="E170" s="102"/>
      <c r="F170" s="102"/>
      <c r="G170" s="102">
        <v>3500</v>
      </c>
      <c r="H170" s="102"/>
      <c r="I170" s="102"/>
      <c r="J170" s="102"/>
      <c r="K170" s="102"/>
      <c r="L170" s="102"/>
      <c r="M170" s="102"/>
      <c r="N170" s="100"/>
      <c r="O170" s="100">
        <v>1</v>
      </c>
      <c r="P170" s="83"/>
      <c r="Q170" s="83"/>
      <c r="R170" s="79" t="s">
        <v>81</v>
      </c>
    </row>
    <row r="171" spans="1:18" s="5" customFormat="1" x14ac:dyDescent="0.2">
      <c r="A171" s="79" t="s">
        <v>53</v>
      </c>
      <c r="B171" s="87" t="s">
        <v>163</v>
      </c>
      <c r="C171" s="76" t="s">
        <v>168</v>
      </c>
      <c r="D171" s="101">
        <v>125000</v>
      </c>
      <c r="E171" s="102">
        <v>125000</v>
      </c>
      <c r="F171" s="102"/>
      <c r="G171" s="102"/>
      <c r="H171" s="102"/>
      <c r="I171" s="102"/>
      <c r="J171" s="102"/>
      <c r="K171" s="102"/>
      <c r="L171" s="102"/>
      <c r="M171" s="102"/>
      <c r="N171" s="100"/>
      <c r="O171" s="100">
        <v>1</v>
      </c>
      <c r="P171" s="83"/>
      <c r="Q171" s="83"/>
      <c r="R171" s="79" t="s">
        <v>81</v>
      </c>
    </row>
    <row r="172" spans="1:18" s="5" customFormat="1" x14ac:dyDescent="0.2">
      <c r="A172" s="79" t="s">
        <v>53</v>
      </c>
      <c r="B172" s="87" t="s">
        <v>164</v>
      </c>
      <c r="C172" s="76" t="s">
        <v>169</v>
      </c>
      <c r="D172" s="101">
        <v>12000</v>
      </c>
      <c r="E172" s="102"/>
      <c r="F172" s="102"/>
      <c r="G172" s="102">
        <v>12000</v>
      </c>
      <c r="H172" s="102"/>
      <c r="I172" s="102"/>
      <c r="J172" s="102"/>
      <c r="K172" s="102"/>
      <c r="L172" s="102"/>
      <c r="M172" s="102"/>
      <c r="N172" s="100"/>
      <c r="O172" s="100">
        <v>1</v>
      </c>
      <c r="P172" s="83"/>
      <c r="Q172" s="83"/>
      <c r="R172" s="79" t="s">
        <v>81</v>
      </c>
    </row>
    <row r="173" spans="1:18" s="5" customFormat="1" x14ac:dyDescent="0.2">
      <c r="A173" s="79" t="s">
        <v>53</v>
      </c>
      <c r="B173" s="87" t="s">
        <v>165</v>
      </c>
      <c r="C173" s="76" t="s">
        <v>170</v>
      </c>
      <c r="D173" s="101">
        <v>5000</v>
      </c>
      <c r="E173" s="102"/>
      <c r="F173" s="102">
        <v>5000</v>
      </c>
      <c r="G173" s="102"/>
      <c r="H173" s="102"/>
      <c r="I173" s="102"/>
      <c r="J173" s="102"/>
      <c r="K173" s="102"/>
      <c r="L173" s="102"/>
      <c r="M173" s="102"/>
      <c r="N173" s="83"/>
      <c r="O173" s="100">
        <v>1</v>
      </c>
      <c r="P173" s="83"/>
      <c r="Q173" s="83"/>
      <c r="R173" s="79" t="s">
        <v>81</v>
      </c>
    </row>
    <row r="174" spans="1:18" x14ac:dyDescent="0.2">
      <c r="A174" s="79" t="s">
        <v>53</v>
      </c>
      <c r="B174" s="87" t="s">
        <v>166</v>
      </c>
      <c r="C174" s="76" t="s">
        <v>171</v>
      </c>
      <c r="D174" s="101">
        <v>8700</v>
      </c>
      <c r="E174" s="102"/>
      <c r="F174" s="102"/>
      <c r="G174" s="102"/>
      <c r="H174" s="102">
        <v>8700</v>
      </c>
      <c r="I174" s="102"/>
      <c r="J174" s="102"/>
      <c r="K174" s="102"/>
      <c r="L174" s="102"/>
      <c r="M174" s="102"/>
      <c r="O174" s="100">
        <v>1</v>
      </c>
      <c r="R174" s="79" t="s">
        <v>81</v>
      </c>
    </row>
    <row r="175" spans="1:18" x14ac:dyDescent="0.2">
      <c r="A175" s="79"/>
      <c r="B175" s="87"/>
      <c r="C175" s="76"/>
      <c r="D175" s="101"/>
      <c r="E175" s="102"/>
      <c r="F175" s="102"/>
      <c r="G175" s="102"/>
      <c r="H175" s="102"/>
      <c r="I175" s="102"/>
      <c r="J175" s="102"/>
      <c r="K175" s="102"/>
      <c r="L175" s="102"/>
      <c r="M175" s="102"/>
      <c r="R175" s="79"/>
    </row>
    <row r="176" spans="1:18" x14ac:dyDescent="0.2">
      <c r="B176" s="96"/>
    </row>
    <row r="177" spans="1:18" s="46" customFormat="1" x14ac:dyDescent="0.2">
      <c r="A177" s="77"/>
      <c r="B177" s="104"/>
      <c r="C177" s="88" t="s">
        <v>37</v>
      </c>
      <c r="D177" s="89">
        <f>SUM(D178:D182)</f>
        <v>114000</v>
      </c>
      <c r="E177" s="103">
        <f t="shared" ref="E177:M177" si="28">SUM(E178:E182)</f>
        <v>114000</v>
      </c>
      <c r="F177" s="103">
        <f t="shared" si="28"/>
        <v>0</v>
      </c>
      <c r="G177" s="103">
        <f t="shared" si="28"/>
        <v>0</v>
      </c>
      <c r="H177" s="103">
        <f t="shared" si="28"/>
        <v>0</v>
      </c>
      <c r="I177" s="103">
        <f t="shared" si="28"/>
        <v>0</v>
      </c>
      <c r="J177" s="103">
        <f t="shared" si="28"/>
        <v>0</v>
      </c>
      <c r="K177" s="103">
        <f t="shared" si="28"/>
        <v>0</v>
      </c>
      <c r="L177" s="103">
        <f t="shared" si="28"/>
        <v>0</v>
      </c>
      <c r="M177" s="103">
        <f t="shared" si="28"/>
        <v>0</v>
      </c>
      <c r="N177" s="82"/>
      <c r="O177" s="82"/>
      <c r="P177" s="82"/>
      <c r="Q177" s="82"/>
      <c r="R177" s="77"/>
    </row>
    <row r="178" spans="1:18" x14ac:dyDescent="0.2">
      <c r="A178" s="99" t="s">
        <v>59</v>
      </c>
      <c r="B178" s="96" t="s">
        <v>113</v>
      </c>
      <c r="C178" s="75" t="s">
        <v>115</v>
      </c>
      <c r="D178" s="98">
        <v>80000</v>
      </c>
      <c r="E178" s="103">
        <v>80000</v>
      </c>
      <c r="O178" s="100">
        <v>1</v>
      </c>
      <c r="R178" s="99" t="s">
        <v>81</v>
      </c>
    </row>
    <row r="179" spans="1:18" x14ac:dyDescent="0.2">
      <c r="A179" s="99" t="s">
        <v>59</v>
      </c>
      <c r="B179" s="96" t="s">
        <v>113</v>
      </c>
      <c r="C179" s="75" t="s">
        <v>114</v>
      </c>
      <c r="D179" s="98">
        <v>24000</v>
      </c>
      <c r="E179" s="103">
        <v>24000</v>
      </c>
      <c r="Q179" s="100">
        <v>1</v>
      </c>
      <c r="R179" s="99" t="s">
        <v>81</v>
      </c>
    </row>
    <row r="180" spans="1:18" x14ac:dyDescent="0.2">
      <c r="A180" s="99" t="s">
        <v>59</v>
      </c>
      <c r="B180" s="96" t="s">
        <v>324</v>
      </c>
      <c r="C180" s="75" t="s">
        <v>325</v>
      </c>
      <c r="D180" s="98">
        <v>5000</v>
      </c>
      <c r="E180" s="103">
        <v>5000</v>
      </c>
      <c r="O180" s="100">
        <v>1</v>
      </c>
      <c r="R180" s="99" t="s">
        <v>81</v>
      </c>
    </row>
    <row r="181" spans="1:18" x14ac:dyDescent="0.2">
      <c r="A181" s="99" t="s">
        <v>53</v>
      </c>
      <c r="B181" s="96" t="s">
        <v>324</v>
      </c>
      <c r="C181" s="75" t="s">
        <v>325</v>
      </c>
      <c r="D181" s="98">
        <v>5000</v>
      </c>
      <c r="E181" s="103">
        <v>5000</v>
      </c>
      <c r="O181" s="100">
        <v>1</v>
      </c>
      <c r="R181" s="99" t="s">
        <v>81</v>
      </c>
    </row>
    <row r="182" spans="1:18" x14ac:dyDescent="0.2">
      <c r="B182" s="96"/>
    </row>
    <row r="183" spans="1:18" x14ac:dyDescent="0.2">
      <c r="B183" s="96"/>
    </row>
    <row r="184" spans="1:18" s="46" customFormat="1" x14ac:dyDescent="0.2">
      <c r="A184" s="77"/>
      <c r="B184" s="104"/>
      <c r="C184" s="88" t="s">
        <v>38</v>
      </c>
      <c r="D184" s="89">
        <f>SUM(D185:D194)</f>
        <v>343000</v>
      </c>
      <c r="E184" s="103">
        <f t="shared" ref="E184:M184" si="29">SUM(E185:E194)</f>
        <v>133000</v>
      </c>
      <c r="F184" s="103">
        <f t="shared" si="29"/>
        <v>0</v>
      </c>
      <c r="G184" s="103">
        <f t="shared" si="29"/>
        <v>205000</v>
      </c>
      <c r="H184" s="103">
        <f t="shared" si="29"/>
        <v>5000</v>
      </c>
      <c r="I184" s="103">
        <f t="shared" si="29"/>
        <v>0</v>
      </c>
      <c r="J184" s="103">
        <f t="shared" si="29"/>
        <v>0</v>
      </c>
      <c r="K184" s="103">
        <f t="shared" si="29"/>
        <v>0</v>
      </c>
      <c r="L184" s="103">
        <f t="shared" si="29"/>
        <v>0</v>
      </c>
      <c r="M184" s="103">
        <f t="shared" si="29"/>
        <v>0</v>
      </c>
      <c r="N184" s="82"/>
      <c r="O184" s="82"/>
      <c r="P184" s="82"/>
      <c r="Q184" s="82"/>
      <c r="R184" s="77"/>
    </row>
    <row r="185" spans="1:18" x14ac:dyDescent="0.2">
      <c r="A185" s="99" t="s">
        <v>59</v>
      </c>
      <c r="B185" s="96" t="s">
        <v>326</v>
      </c>
      <c r="C185" s="75" t="s">
        <v>334</v>
      </c>
      <c r="D185" s="98">
        <v>10000</v>
      </c>
      <c r="E185" s="103">
        <v>8000</v>
      </c>
      <c r="H185" s="103">
        <v>2000</v>
      </c>
      <c r="N185" s="84"/>
      <c r="O185" s="100">
        <v>1</v>
      </c>
      <c r="R185" s="99" t="s">
        <v>81</v>
      </c>
    </row>
    <row r="186" spans="1:18" x14ac:dyDescent="0.2">
      <c r="A186" s="99" t="s">
        <v>59</v>
      </c>
      <c r="B186" s="96" t="s">
        <v>327</v>
      </c>
      <c r="C186" s="75" t="s">
        <v>407</v>
      </c>
      <c r="D186" s="98">
        <v>50000</v>
      </c>
      <c r="E186" s="103">
        <v>25000</v>
      </c>
      <c r="G186" s="103">
        <v>25000</v>
      </c>
      <c r="N186" s="100">
        <v>0.5</v>
      </c>
      <c r="O186" s="100">
        <v>0.5</v>
      </c>
      <c r="R186" s="99" t="s">
        <v>81</v>
      </c>
    </row>
    <row r="187" spans="1:18" x14ac:dyDescent="0.2">
      <c r="A187" s="99" t="s">
        <v>53</v>
      </c>
      <c r="B187" s="96" t="s">
        <v>326</v>
      </c>
      <c r="C187" s="75" t="s">
        <v>334</v>
      </c>
      <c r="D187" s="98">
        <v>10000</v>
      </c>
      <c r="E187" s="103">
        <v>10000</v>
      </c>
      <c r="N187" s="84"/>
      <c r="O187" s="100">
        <v>1</v>
      </c>
      <c r="R187" s="99" t="s">
        <v>81</v>
      </c>
    </row>
    <row r="188" spans="1:18" x14ac:dyDescent="0.2">
      <c r="A188" s="99" t="s">
        <v>59</v>
      </c>
      <c r="B188" s="96" t="s">
        <v>328</v>
      </c>
      <c r="C188" s="75" t="s">
        <v>335</v>
      </c>
      <c r="D188" s="98">
        <v>12000</v>
      </c>
      <c r="E188" s="103">
        <v>12000</v>
      </c>
      <c r="O188" s="100">
        <v>1</v>
      </c>
      <c r="R188" s="99" t="s">
        <v>81</v>
      </c>
    </row>
    <row r="189" spans="1:18" x14ac:dyDescent="0.2">
      <c r="A189" s="99" t="s">
        <v>59</v>
      </c>
      <c r="B189" s="96" t="s">
        <v>329</v>
      </c>
      <c r="C189" s="75" t="s">
        <v>330</v>
      </c>
      <c r="D189" s="98">
        <v>15000</v>
      </c>
      <c r="E189" s="103">
        <v>15000</v>
      </c>
      <c r="N189" s="100">
        <v>1</v>
      </c>
      <c r="R189" s="99" t="s">
        <v>81</v>
      </c>
    </row>
    <row r="190" spans="1:18" x14ac:dyDescent="0.2">
      <c r="A190" s="99" t="s">
        <v>53</v>
      </c>
      <c r="B190" s="96" t="s">
        <v>328</v>
      </c>
      <c r="C190" s="75" t="s">
        <v>331</v>
      </c>
      <c r="D190" s="98">
        <v>30000</v>
      </c>
      <c r="E190" s="103">
        <v>30000</v>
      </c>
      <c r="O190" s="100">
        <v>1</v>
      </c>
      <c r="R190" s="99" t="s">
        <v>81</v>
      </c>
    </row>
    <row r="191" spans="1:18" x14ac:dyDescent="0.2">
      <c r="A191" s="99" t="s">
        <v>59</v>
      </c>
      <c r="B191" s="96" t="s">
        <v>327</v>
      </c>
      <c r="C191" s="75" t="s">
        <v>332</v>
      </c>
      <c r="D191" s="98">
        <v>30000</v>
      </c>
      <c r="E191" s="103">
        <v>30000</v>
      </c>
      <c r="N191" s="100">
        <v>0.5</v>
      </c>
      <c r="O191" s="100">
        <v>0.5</v>
      </c>
      <c r="R191" s="99" t="s">
        <v>81</v>
      </c>
    </row>
    <row r="192" spans="1:18" x14ac:dyDescent="0.2">
      <c r="A192" s="99" t="s">
        <v>59</v>
      </c>
      <c r="B192" s="96" t="s">
        <v>326</v>
      </c>
      <c r="C192" s="75" t="s">
        <v>333</v>
      </c>
      <c r="D192" s="98">
        <v>6000</v>
      </c>
      <c r="E192" s="103">
        <v>3000</v>
      </c>
      <c r="H192" s="103">
        <v>3000</v>
      </c>
      <c r="N192" s="84"/>
      <c r="O192" s="100">
        <v>1</v>
      </c>
      <c r="R192" s="99" t="s">
        <v>81</v>
      </c>
    </row>
    <row r="193" spans="1:18" x14ac:dyDescent="0.2">
      <c r="A193" s="99" t="s">
        <v>53</v>
      </c>
      <c r="B193" s="96" t="s">
        <v>327</v>
      </c>
      <c r="C193" s="75" t="s">
        <v>220</v>
      </c>
      <c r="D193" s="98">
        <v>30000</v>
      </c>
      <c r="G193" s="103">
        <v>30000</v>
      </c>
      <c r="N193" s="100">
        <v>0.5</v>
      </c>
      <c r="O193" s="100">
        <v>0.5</v>
      </c>
      <c r="R193" s="99" t="s">
        <v>81</v>
      </c>
    </row>
    <row r="194" spans="1:18" x14ac:dyDescent="0.2">
      <c r="A194" s="99" t="s">
        <v>59</v>
      </c>
      <c r="B194" s="96" t="s">
        <v>329</v>
      </c>
      <c r="C194" s="95" t="s">
        <v>406</v>
      </c>
      <c r="D194" s="98">
        <v>150000</v>
      </c>
      <c r="G194" s="103">
        <v>150000</v>
      </c>
    </row>
    <row r="195" spans="1:18" x14ac:dyDescent="0.2">
      <c r="B195" s="96"/>
    </row>
    <row r="196" spans="1:18" s="46" customFormat="1" x14ac:dyDescent="0.2">
      <c r="A196" s="77"/>
      <c r="B196" s="104"/>
      <c r="C196" s="88" t="s">
        <v>39</v>
      </c>
      <c r="D196" s="89">
        <f>SUM(D197:D198)</f>
        <v>2000</v>
      </c>
      <c r="E196" s="103">
        <f t="shared" ref="E196:M196" si="30">SUM(E197:E198)</f>
        <v>2000</v>
      </c>
      <c r="F196" s="103">
        <f t="shared" si="30"/>
        <v>0</v>
      </c>
      <c r="G196" s="103">
        <f t="shared" si="30"/>
        <v>0</v>
      </c>
      <c r="H196" s="103">
        <f t="shared" si="30"/>
        <v>0</v>
      </c>
      <c r="I196" s="103">
        <f t="shared" si="30"/>
        <v>0</v>
      </c>
      <c r="J196" s="103">
        <f t="shared" si="30"/>
        <v>0</v>
      </c>
      <c r="K196" s="103">
        <f t="shared" si="30"/>
        <v>0</v>
      </c>
      <c r="L196" s="103">
        <f t="shared" si="30"/>
        <v>0</v>
      </c>
      <c r="M196" s="103">
        <f t="shared" si="30"/>
        <v>0</v>
      </c>
      <c r="N196" s="82"/>
      <c r="O196" s="82"/>
      <c r="P196" s="82"/>
      <c r="Q196" s="82"/>
      <c r="R196" s="77"/>
    </row>
    <row r="197" spans="1:18" x14ac:dyDescent="0.2">
      <c r="A197" s="99" t="s">
        <v>53</v>
      </c>
      <c r="B197" s="96" t="s">
        <v>280</v>
      </c>
      <c r="C197" s="108" t="s">
        <v>286</v>
      </c>
      <c r="D197" s="98">
        <v>2000</v>
      </c>
      <c r="E197" s="103">
        <v>2000</v>
      </c>
      <c r="N197" s="100">
        <v>0.5</v>
      </c>
      <c r="O197" s="100">
        <v>0.5</v>
      </c>
      <c r="R197" s="99" t="s">
        <v>291</v>
      </c>
    </row>
    <row r="198" spans="1:18" x14ac:dyDescent="0.2">
      <c r="B198" s="96"/>
    </row>
    <row r="199" spans="1:18" x14ac:dyDescent="0.2">
      <c r="B199" s="96"/>
    </row>
    <row r="200" spans="1:18" s="46" customFormat="1" x14ac:dyDescent="0.2">
      <c r="A200" s="77"/>
      <c r="B200" s="104"/>
      <c r="C200" s="88" t="s">
        <v>40</v>
      </c>
      <c r="D200" s="89">
        <f>SUM(D201:D210)</f>
        <v>687500</v>
      </c>
      <c r="E200" s="103">
        <f t="shared" ref="E200:M200" si="31">SUM(E201:E210)</f>
        <v>542500</v>
      </c>
      <c r="F200" s="103">
        <f t="shared" si="31"/>
        <v>0</v>
      </c>
      <c r="G200" s="103">
        <f t="shared" si="31"/>
        <v>50000</v>
      </c>
      <c r="H200" s="103">
        <f t="shared" si="31"/>
        <v>95000</v>
      </c>
      <c r="I200" s="103">
        <f t="shared" si="31"/>
        <v>0</v>
      </c>
      <c r="J200" s="103">
        <f t="shared" si="31"/>
        <v>0</v>
      </c>
      <c r="K200" s="103">
        <f t="shared" si="31"/>
        <v>0</v>
      </c>
      <c r="L200" s="103">
        <f t="shared" si="31"/>
        <v>0</v>
      </c>
      <c r="M200" s="103">
        <f t="shared" si="31"/>
        <v>0</v>
      </c>
      <c r="N200" s="82"/>
      <c r="O200" s="82"/>
      <c r="P200" s="82"/>
      <c r="Q200" s="82"/>
      <c r="R200" s="77"/>
    </row>
    <row r="201" spans="1:18" x14ac:dyDescent="0.2">
      <c r="A201" s="99" t="s">
        <v>53</v>
      </c>
      <c r="B201" s="96" t="s">
        <v>116</v>
      </c>
      <c r="C201" s="75" t="s">
        <v>117</v>
      </c>
      <c r="D201" s="98">
        <v>225000</v>
      </c>
      <c r="E201" s="98">
        <v>225000</v>
      </c>
      <c r="N201" s="84"/>
      <c r="O201" s="100">
        <v>1</v>
      </c>
      <c r="Q201" s="84"/>
      <c r="R201" s="99" t="s">
        <v>81</v>
      </c>
    </row>
    <row r="202" spans="1:18" x14ac:dyDescent="0.2">
      <c r="A202" s="99" t="s">
        <v>59</v>
      </c>
      <c r="B202" s="96" t="s">
        <v>116</v>
      </c>
      <c r="C202" s="75" t="s">
        <v>118</v>
      </c>
      <c r="D202" s="98">
        <v>60000</v>
      </c>
      <c r="E202" s="98">
        <v>60000</v>
      </c>
      <c r="N202" s="84"/>
      <c r="O202" s="100">
        <v>1</v>
      </c>
      <c r="Q202" s="84"/>
      <c r="R202" s="99" t="s">
        <v>81</v>
      </c>
    </row>
    <row r="203" spans="1:18" x14ac:dyDescent="0.2">
      <c r="A203" s="99" t="s">
        <v>53</v>
      </c>
      <c r="B203" s="99" t="s">
        <v>336</v>
      </c>
      <c r="C203" s="75" t="s">
        <v>356</v>
      </c>
      <c r="D203" s="98">
        <v>60000</v>
      </c>
      <c r="E203" s="98">
        <v>30000</v>
      </c>
      <c r="H203" s="103">
        <v>30000</v>
      </c>
      <c r="N203" s="84">
        <v>0.5</v>
      </c>
      <c r="O203" s="100">
        <v>0.5</v>
      </c>
      <c r="Q203" s="84"/>
      <c r="R203" s="99" t="s">
        <v>81</v>
      </c>
    </row>
    <row r="204" spans="1:18" x14ac:dyDescent="0.2">
      <c r="A204" s="99" t="s">
        <v>67</v>
      </c>
      <c r="B204" s="79" t="s">
        <v>337</v>
      </c>
      <c r="C204" s="75" t="s">
        <v>401</v>
      </c>
      <c r="D204" s="98">
        <v>42500</v>
      </c>
      <c r="E204" s="98">
        <v>42500</v>
      </c>
      <c r="N204" s="84">
        <v>0.5</v>
      </c>
      <c r="O204" s="100">
        <v>0.5</v>
      </c>
      <c r="Q204" s="84"/>
      <c r="R204" s="99" t="s">
        <v>81</v>
      </c>
    </row>
    <row r="205" spans="1:18" x14ac:dyDescent="0.2">
      <c r="A205" s="99" t="s">
        <v>59</v>
      </c>
      <c r="B205" s="87" t="s">
        <v>338</v>
      </c>
      <c r="C205" s="75" t="s">
        <v>357</v>
      </c>
      <c r="D205" s="98">
        <v>25000</v>
      </c>
      <c r="E205" s="98">
        <v>10000</v>
      </c>
      <c r="H205" s="103">
        <v>15000</v>
      </c>
      <c r="N205" s="84">
        <v>0.7</v>
      </c>
      <c r="O205" s="100">
        <v>0.3</v>
      </c>
      <c r="Q205" s="84"/>
      <c r="R205" s="99" t="s">
        <v>81</v>
      </c>
    </row>
    <row r="206" spans="1:18" x14ac:dyDescent="0.2">
      <c r="A206" s="99" t="s">
        <v>53</v>
      </c>
      <c r="B206" s="87" t="s">
        <v>339</v>
      </c>
      <c r="C206" s="76" t="s">
        <v>402</v>
      </c>
      <c r="D206" s="98">
        <v>15000</v>
      </c>
      <c r="E206" s="98">
        <v>15000</v>
      </c>
      <c r="N206" s="84">
        <v>0.4</v>
      </c>
      <c r="O206" s="100">
        <v>0.6</v>
      </c>
      <c r="Q206" s="84"/>
      <c r="R206" s="99" t="s">
        <v>81</v>
      </c>
    </row>
    <row r="207" spans="1:18" x14ac:dyDescent="0.2">
      <c r="A207" s="99" t="s">
        <v>59</v>
      </c>
      <c r="B207" s="96" t="s">
        <v>340</v>
      </c>
      <c r="C207" s="75" t="s">
        <v>358</v>
      </c>
      <c r="D207" s="98">
        <v>50000</v>
      </c>
      <c r="E207" s="98">
        <v>50000</v>
      </c>
      <c r="N207" s="100">
        <v>0.5</v>
      </c>
      <c r="O207" s="100">
        <v>0.5</v>
      </c>
      <c r="P207" s="84"/>
      <c r="Q207" s="84"/>
      <c r="R207" s="99" t="s">
        <v>81</v>
      </c>
    </row>
    <row r="208" spans="1:18" x14ac:dyDescent="0.2">
      <c r="A208" s="99" t="s">
        <v>59</v>
      </c>
      <c r="B208" s="96" t="s">
        <v>340</v>
      </c>
      <c r="C208" s="75" t="s">
        <v>341</v>
      </c>
      <c r="D208" s="98">
        <v>60000</v>
      </c>
      <c r="E208" s="98">
        <v>60000</v>
      </c>
      <c r="N208" s="100">
        <v>0.5</v>
      </c>
      <c r="O208" s="100">
        <v>0.5</v>
      </c>
      <c r="P208" s="84"/>
      <c r="Q208" s="84"/>
      <c r="R208" s="99" t="s">
        <v>81</v>
      </c>
    </row>
    <row r="209" spans="1:18" x14ac:dyDescent="0.2">
      <c r="A209" s="99" t="s">
        <v>59</v>
      </c>
      <c r="B209" s="96" t="s">
        <v>340</v>
      </c>
      <c r="C209" s="75" t="s">
        <v>359</v>
      </c>
      <c r="D209" s="98">
        <v>50000</v>
      </c>
      <c r="E209" s="98"/>
      <c r="H209" s="103">
        <v>50000</v>
      </c>
      <c r="N209" s="84"/>
      <c r="P209" s="84"/>
      <c r="Q209" s="84"/>
      <c r="R209" s="99" t="s">
        <v>81</v>
      </c>
    </row>
    <row r="210" spans="1:18" x14ac:dyDescent="0.2">
      <c r="A210" s="99" t="s">
        <v>408</v>
      </c>
      <c r="B210" s="96" t="s">
        <v>338</v>
      </c>
      <c r="C210" s="75" t="s">
        <v>409</v>
      </c>
      <c r="D210" s="98">
        <v>100000</v>
      </c>
      <c r="E210" s="103">
        <v>50000</v>
      </c>
      <c r="G210" s="103">
        <v>50000</v>
      </c>
    </row>
    <row r="211" spans="1:18" x14ac:dyDescent="0.2">
      <c r="B211" s="96"/>
    </row>
    <row r="212" spans="1:18" s="46" customFormat="1" x14ac:dyDescent="0.2">
      <c r="A212" s="77"/>
      <c r="B212" s="104"/>
      <c r="C212" s="88" t="s">
        <v>41</v>
      </c>
      <c r="D212" s="89">
        <f>SUM(D213:D222)</f>
        <v>206700</v>
      </c>
      <c r="E212" s="103">
        <f t="shared" ref="E212:M212" si="32">SUM(E213:E222)</f>
        <v>0</v>
      </c>
      <c r="F212" s="103">
        <f t="shared" si="32"/>
        <v>0</v>
      </c>
      <c r="G212" s="103">
        <f t="shared" si="32"/>
        <v>0</v>
      </c>
      <c r="H212" s="103">
        <f t="shared" si="32"/>
        <v>0</v>
      </c>
      <c r="I212" s="103">
        <f t="shared" si="32"/>
        <v>0</v>
      </c>
      <c r="J212" s="103">
        <f t="shared" si="32"/>
        <v>0</v>
      </c>
      <c r="K212" s="103">
        <f t="shared" si="32"/>
        <v>0</v>
      </c>
      <c r="L212" s="103">
        <f t="shared" si="32"/>
        <v>0</v>
      </c>
      <c r="M212" s="103">
        <f t="shared" si="32"/>
        <v>0</v>
      </c>
      <c r="N212" s="82"/>
      <c r="O212" s="82"/>
      <c r="P212" s="82"/>
      <c r="Q212" s="82"/>
      <c r="R212" s="77"/>
    </row>
    <row r="213" spans="1:18" x14ac:dyDescent="0.2">
      <c r="A213" s="99" t="s">
        <v>53</v>
      </c>
      <c r="B213" s="96" t="s">
        <v>186</v>
      </c>
      <c r="C213" s="109" t="s">
        <v>189</v>
      </c>
      <c r="D213" s="98">
        <v>25550</v>
      </c>
      <c r="N213" s="84"/>
      <c r="O213" s="100">
        <v>1</v>
      </c>
      <c r="P213" s="84"/>
      <c r="Q213" s="84"/>
      <c r="R213" s="99" t="s">
        <v>81</v>
      </c>
    </row>
    <row r="214" spans="1:18" x14ac:dyDescent="0.2">
      <c r="A214" s="99" t="s">
        <v>67</v>
      </c>
      <c r="B214" s="96" t="s">
        <v>187</v>
      </c>
      <c r="C214" s="75" t="s">
        <v>190</v>
      </c>
      <c r="D214" s="98">
        <v>16000</v>
      </c>
      <c r="N214" s="100">
        <v>0.4</v>
      </c>
      <c r="O214" s="100">
        <v>0.6</v>
      </c>
      <c r="P214" s="84"/>
      <c r="Q214" s="84"/>
      <c r="R214" s="99" t="s">
        <v>81</v>
      </c>
    </row>
    <row r="215" spans="1:18" x14ac:dyDescent="0.2">
      <c r="A215" s="99" t="s">
        <v>67</v>
      </c>
      <c r="B215" s="96" t="s">
        <v>188</v>
      </c>
      <c r="C215" s="75" t="s">
        <v>191</v>
      </c>
      <c r="D215" s="98">
        <v>40000</v>
      </c>
      <c r="N215" s="84"/>
      <c r="O215" s="100">
        <v>1</v>
      </c>
      <c r="P215" s="84"/>
      <c r="Q215" s="84"/>
      <c r="R215" s="99" t="s">
        <v>81</v>
      </c>
    </row>
    <row r="216" spans="1:18" x14ac:dyDescent="0.2">
      <c r="A216" s="99" t="s">
        <v>66</v>
      </c>
      <c r="B216" s="99" t="s">
        <v>188</v>
      </c>
      <c r="C216" s="75" t="s">
        <v>191</v>
      </c>
      <c r="D216" s="98">
        <v>18500</v>
      </c>
      <c r="N216" s="84"/>
      <c r="O216" s="100">
        <v>1</v>
      </c>
      <c r="P216" s="84"/>
      <c r="Q216" s="84"/>
      <c r="R216" s="99" t="s">
        <v>81</v>
      </c>
    </row>
    <row r="217" spans="1:18" x14ac:dyDescent="0.2">
      <c r="A217" s="99" t="s">
        <v>66</v>
      </c>
      <c r="B217" s="96" t="s">
        <v>187</v>
      </c>
      <c r="C217" s="75" t="s">
        <v>192</v>
      </c>
      <c r="D217" s="98">
        <v>20000</v>
      </c>
      <c r="N217" s="84"/>
      <c r="O217" s="100">
        <v>1</v>
      </c>
      <c r="P217" s="84"/>
      <c r="Q217" s="84"/>
      <c r="R217" s="99" t="s">
        <v>81</v>
      </c>
    </row>
    <row r="218" spans="1:18" x14ac:dyDescent="0.2">
      <c r="A218" s="99" t="s">
        <v>66</v>
      </c>
      <c r="B218" s="96" t="s">
        <v>188</v>
      </c>
      <c r="C218" s="109" t="s">
        <v>193</v>
      </c>
      <c r="D218" s="98">
        <v>20000</v>
      </c>
      <c r="N218" s="84"/>
      <c r="O218" s="100">
        <v>1</v>
      </c>
      <c r="P218" s="84"/>
      <c r="Q218" s="84"/>
      <c r="R218" s="99" t="s">
        <v>81</v>
      </c>
    </row>
    <row r="219" spans="1:18" x14ac:dyDescent="0.2">
      <c r="A219" s="99" t="s">
        <v>67</v>
      </c>
      <c r="B219" s="96" t="s">
        <v>188</v>
      </c>
      <c r="C219" s="109" t="s">
        <v>193</v>
      </c>
      <c r="D219" s="98">
        <v>26100</v>
      </c>
      <c r="N219" s="84"/>
      <c r="O219" s="100">
        <v>1</v>
      </c>
      <c r="P219" s="84"/>
      <c r="Q219" s="84"/>
      <c r="R219" s="99" t="s">
        <v>81</v>
      </c>
    </row>
    <row r="220" spans="1:18" x14ac:dyDescent="0.2">
      <c r="A220" s="99" t="s">
        <v>67</v>
      </c>
      <c r="B220" s="96" t="s">
        <v>188</v>
      </c>
      <c r="C220" s="75" t="s">
        <v>194</v>
      </c>
      <c r="D220" s="98">
        <v>20000</v>
      </c>
      <c r="N220" s="84"/>
      <c r="O220" s="100">
        <v>1</v>
      </c>
      <c r="P220" s="84"/>
      <c r="Q220" s="84"/>
      <c r="R220" s="99" t="s">
        <v>81</v>
      </c>
    </row>
    <row r="221" spans="1:18" x14ac:dyDescent="0.2">
      <c r="A221" s="99" t="s">
        <v>66</v>
      </c>
      <c r="B221" s="96" t="s">
        <v>188</v>
      </c>
      <c r="C221" s="75" t="s">
        <v>194</v>
      </c>
      <c r="D221" s="98">
        <v>20550</v>
      </c>
      <c r="N221" s="84"/>
      <c r="O221" s="100">
        <v>1</v>
      </c>
      <c r="P221" s="84"/>
      <c r="Q221" s="84"/>
      <c r="R221" s="99" t="s">
        <v>81</v>
      </c>
    </row>
    <row r="222" spans="1:18" x14ac:dyDescent="0.2">
      <c r="B222" s="96"/>
      <c r="P222" s="84"/>
      <c r="Q222" s="84"/>
    </row>
    <row r="223" spans="1:18" s="46" customFormat="1" x14ac:dyDescent="0.2">
      <c r="A223" s="77"/>
      <c r="B223" s="104"/>
      <c r="C223" s="88"/>
      <c r="D223" s="89"/>
      <c r="E223" s="103"/>
      <c r="F223" s="103"/>
      <c r="G223" s="103"/>
      <c r="H223" s="103"/>
      <c r="I223" s="103"/>
      <c r="J223" s="103"/>
      <c r="K223" s="103"/>
      <c r="L223" s="103"/>
      <c r="M223" s="103"/>
      <c r="N223" s="82"/>
      <c r="O223" s="82"/>
      <c r="P223" s="82"/>
      <c r="Q223" s="82"/>
      <c r="R223" s="77"/>
    </row>
    <row r="224" spans="1:18" s="46" customFormat="1" x14ac:dyDescent="0.2">
      <c r="A224" s="77"/>
      <c r="B224" s="104"/>
      <c r="C224" s="88" t="s">
        <v>42</v>
      </c>
      <c r="D224" s="89">
        <f>SUM(D225:D229)</f>
        <v>24000</v>
      </c>
      <c r="E224" s="103">
        <f t="shared" ref="E224:L224" si="33">SUM(E225:E229)</f>
        <v>24000</v>
      </c>
      <c r="F224" s="103">
        <f t="shared" si="33"/>
        <v>0</v>
      </c>
      <c r="G224" s="103">
        <f t="shared" si="33"/>
        <v>0</v>
      </c>
      <c r="H224" s="103">
        <f t="shared" si="33"/>
        <v>0</v>
      </c>
      <c r="I224" s="103">
        <f t="shared" si="33"/>
        <v>0</v>
      </c>
      <c r="J224" s="103">
        <f t="shared" si="33"/>
        <v>0</v>
      </c>
      <c r="K224" s="103">
        <f t="shared" si="33"/>
        <v>0</v>
      </c>
      <c r="L224" s="103">
        <f t="shared" si="33"/>
        <v>0</v>
      </c>
      <c r="M224" s="103">
        <f>SUM(M225:M229)</f>
        <v>0</v>
      </c>
      <c r="N224" s="82"/>
      <c r="O224" s="82"/>
      <c r="P224" s="82"/>
      <c r="Q224" s="82"/>
      <c r="R224" s="77"/>
    </row>
    <row r="225" spans="1:18" s="6" customFormat="1" x14ac:dyDescent="0.2">
      <c r="A225" s="99" t="s">
        <v>53</v>
      </c>
      <c r="B225" s="96" t="s">
        <v>287</v>
      </c>
      <c r="C225" s="75" t="s">
        <v>281</v>
      </c>
      <c r="D225" s="103">
        <v>3000</v>
      </c>
      <c r="E225" s="103">
        <v>3000</v>
      </c>
      <c r="F225" s="103"/>
      <c r="G225" s="103"/>
      <c r="H225" s="103"/>
      <c r="I225" s="103"/>
      <c r="J225" s="103"/>
      <c r="K225" s="103"/>
      <c r="L225" s="103"/>
      <c r="M225" s="103"/>
      <c r="N225" s="94">
        <v>1</v>
      </c>
      <c r="O225" s="94"/>
      <c r="P225" s="94"/>
      <c r="Q225" s="94"/>
      <c r="R225" s="99" t="s">
        <v>222</v>
      </c>
    </row>
    <row r="226" spans="1:18" x14ac:dyDescent="0.2">
      <c r="A226" s="99" t="s">
        <v>59</v>
      </c>
      <c r="B226" s="96" t="s">
        <v>287</v>
      </c>
      <c r="C226" s="75" t="s">
        <v>282</v>
      </c>
      <c r="D226" s="98">
        <v>6000</v>
      </c>
      <c r="E226" s="103">
        <v>6000</v>
      </c>
      <c r="O226" s="100">
        <v>1</v>
      </c>
      <c r="R226" s="99" t="s">
        <v>283</v>
      </c>
    </row>
    <row r="227" spans="1:18" x14ac:dyDescent="0.2">
      <c r="A227" s="99" t="s">
        <v>59</v>
      </c>
      <c r="B227" s="96" t="s">
        <v>289</v>
      </c>
      <c r="C227" s="75" t="s">
        <v>284</v>
      </c>
      <c r="D227" s="98">
        <v>5000</v>
      </c>
      <c r="E227" s="103">
        <v>5000</v>
      </c>
      <c r="O227" s="100">
        <v>1</v>
      </c>
      <c r="R227" s="99" t="s">
        <v>285</v>
      </c>
    </row>
    <row r="228" spans="1:18" x14ac:dyDescent="0.2">
      <c r="A228" s="99" t="s">
        <v>53</v>
      </c>
      <c r="B228" s="96" t="s">
        <v>290</v>
      </c>
      <c r="C228" s="75" t="s">
        <v>288</v>
      </c>
      <c r="D228" s="98">
        <v>10000</v>
      </c>
      <c r="E228" s="103">
        <v>10000</v>
      </c>
      <c r="N228" s="100">
        <v>1</v>
      </c>
      <c r="R228" s="99" t="s">
        <v>81</v>
      </c>
    </row>
    <row r="229" spans="1:18" x14ac:dyDescent="0.2">
      <c r="B229" s="96"/>
    </row>
    <row r="230" spans="1:18" x14ac:dyDescent="0.2">
      <c r="B230" s="96"/>
    </row>
    <row r="231" spans="1:18" s="46" customFormat="1" x14ac:dyDescent="0.2">
      <c r="A231" s="77"/>
      <c r="B231" s="104"/>
      <c r="C231" s="88" t="s">
        <v>43</v>
      </c>
      <c r="D231" s="89">
        <f>SUM(D232:D240)</f>
        <v>219000</v>
      </c>
      <c r="E231" s="103">
        <f t="shared" ref="E231:M231" si="34">SUM(E232:E240)</f>
        <v>67000</v>
      </c>
      <c r="F231" s="103">
        <f t="shared" si="34"/>
        <v>30000</v>
      </c>
      <c r="G231" s="103">
        <f t="shared" si="34"/>
        <v>60000</v>
      </c>
      <c r="H231" s="103">
        <f t="shared" si="34"/>
        <v>62000</v>
      </c>
      <c r="I231" s="103">
        <f t="shared" si="34"/>
        <v>0</v>
      </c>
      <c r="J231" s="103">
        <f t="shared" si="34"/>
        <v>0</v>
      </c>
      <c r="K231" s="103">
        <f t="shared" si="34"/>
        <v>0</v>
      </c>
      <c r="L231" s="103">
        <f t="shared" si="34"/>
        <v>0</v>
      </c>
      <c r="M231" s="103">
        <f t="shared" si="34"/>
        <v>0</v>
      </c>
      <c r="N231" s="82"/>
      <c r="O231" s="82"/>
      <c r="P231" s="82"/>
      <c r="Q231" s="82"/>
      <c r="R231" s="77"/>
    </row>
    <row r="232" spans="1:18" x14ac:dyDescent="0.2">
      <c r="A232" s="99" t="s">
        <v>59</v>
      </c>
      <c r="B232" s="96" t="s">
        <v>119</v>
      </c>
      <c r="C232" s="75" t="s">
        <v>120</v>
      </c>
      <c r="D232" s="98">
        <v>6000</v>
      </c>
      <c r="E232" s="103">
        <v>6000</v>
      </c>
      <c r="O232" s="100">
        <v>1</v>
      </c>
      <c r="P232" s="84"/>
      <c r="Q232" s="84"/>
      <c r="R232" s="99" t="s">
        <v>81</v>
      </c>
    </row>
    <row r="233" spans="1:18" ht="15" x14ac:dyDescent="0.25">
      <c r="A233" s="99" t="s">
        <v>59</v>
      </c>
      <c r="B233" s="87" t="s">
        <v>119</v>
      </c>
      <c r="C233" s="76" t="s">
        <v>360</v>
      </c>
      <c r="D233" s="110">
        <v>15000</v>
      </c>
      <c r="E233" s="110">
        <v>15000</v>
      </c>
      <c r="F233" s="110"/>
      <c r="G233" s="110"/>
      <c r="H233" s="110"/>
      <c r="I233" s="110"/>
      <c r="J233" s="110"/>
      <c r="K233" s="110"/>
      <c r="L233" s="110"/>
      <c r="M233" s="110"/>
      <c r="N233" s="84">
        <v>0.5</v>
      </c>
      <c r="O233" s="100">
        <v>0.5</v>
      </c>
      <c r="P233" s="84"/>
      <c r="Q233" s="84"/>
      <c r="R233" s="99" t="s">
        <v>81</v>
      </c>
    </row>
    <row r="234" spans="1:18" ht="15" x14ac:dyDescent="0.25">
      <c r="A234" s="99" t="s">
        <v>66</v>
      </c>
      <c r="B234" s="87" t="s">
        <v>119</v>
      </c>
      <c r="C234" s="76" t="s">
        <v>363</v>
      </c>
      <c r="D234" s="110">
        <v>50000</v>
      </c>
      <c r="E234" s="110"/>
      <c r="F234" s="110"/>
      <c r="G234" s="110"/>
      <c r="H234" s="110">
        <v>50000</v>
      </c>
      <c r="I234" s="110"/>
      <c r="J234" s="110"/>
      <c r="K234" s="110"/>
      <c r="L234" s="110"/>
      <c r="M234" s="110"/>
      <c r="N234" s="84">
        <v>0.5</v>
      </c>
      <c r="O234" s="100">
        <v>0.5</v>
      </c>
      <c r="P234" s="84"/>
      <c r="Q234" s="84"/>
      <c r="R234" s="99" t="s">
        <v>81</v>
      </c>
    </row>
    <row r="235" spans="1:18" ht="15" x14ac:dyDescent="0.25">
      <c r="A235" s="99" t="s">
        <v>53</v>
      </c>
      <c r="B235" s="87" t="s">
        <v>119</v>
      </c>
      <c r="C235" s="76" t="s">
        <v>361</v>
      </c>
      <c r="D235" s="110">
        <v>30000</v>
      </c>
      <c r="E235" s="110"/>
      <c r="F235" s="110">
        <v>30000</v>
      </c>
      <c r="G235" s="110"/>
      <c r="H235" s="110"/>
      <c r="I235" s="110"/>
      <c r="J235" s="110"/>
      <c r="K235" s="110"/>
      <c r="L235" s="110"/>
      <c r="M235" s="110"/>
      <c r="N235" s="84"/>
      <c r="O235" s="100">
        <v>1</v>
      </c>
      <c r="P235" s="84"/>
      <c r="Q235" s="84"/>
      <c r="R235" s="99" t="s">
        <v>81</v>
      </c>
    </row>
    <row r="236" spans="1:18" ht="15" x14ac:dyDescent="0.25">
      <c r="A236" s="99" t="s">
        <v>53</v>
      </c>
      <c r="B236" s="87" t="s">
        <v>119</v>
      </c>
      <c r="C236" s="76" t="s">
        <v>362</v>
      </c>
      <c r="D236" s="110">
        <v>20000</v>
      </c>
      <c r="E236" s="110"/>
      <c r="F236" s="110"/>
      <c r="G236" s="110">
        <v>20000</v>
      </c>
      <c r="H236" s="110"/>
      <c r="I236" s="110"/>
      <c r="J236" s="110"/>
      <c r="K236" s="110"/>
      <c r="L236" s="110"/>
      <c r="M236" s="110"/>
      <c r="N236" s="84">
        <v>0.3</v>
      </c>
      <c r="O236" s="100">
        <v>0.7</v>
      </c>
      <c r="P236" s="84"/>
      <c r="Q236" s="84"/>
      <c r="R236" s="99" t="s">
        <v>81</v>
      </c>
    </row>
    <row r="237" spans="1:18" ht="15" x14ac:dyDescent="0.25">
      <c r="A237" s="99" t="s">
        <v>53</v>
      </c>
      <c r="B237" s="87" t="s">
        <v>348</v>
      </c>
      <c r="C237" s="76" t="s">
        <v>353</v>
      </c>
      <c r="D237" s="110">
        <v>10000</v>
      </c>
      <c r="E237" s="110"/>
      <c r="F237" s="110"/>
      <c r="G237" s="110"/>
      <c r="H237" s="110">
        <v>10000</v>
      </c>
      <c r="I237" s="110"/>
      <c r="J237" s="110"/>
      <c r="K237" s="110"/>
      <c r="L237" s="110"/>
      <c r="M237" s="110"/>
      <c r="O237" s="100">
        <v>1</v>
      </c>
      <c r="Q237" s="84"/>
      <c r="R237" s="99" t="s">
        <v>81</v>
      </c>
    </row>
    <row r="238" spans="1:18" ht="15" x14ac:dyDescent="0.25">
      <c r="A238" s="99" t="s">
        <v>53</v>
      </c>
      <c r="B238" s="87" t="s">
        <v>349</v>
      </c>
      <c r="C238" s="76" t="s">
        <v>354</v>
      </c>
      <c r="D238" s="110">
        <v>2000</v>
      </c>
      <c r="E238" s="110"/>
      <c r="F238" s="110"/>
      <c r="G238" s="110"/>
      <c r="H238" s="110">
        <v>2000</v>
      </c>
      <c r="I238" s="110"/>
      <c r="J238" s="110"/>
      <c r="K238" s="110"/>
      <c r="L238" s="110"/>
      <c r="M238" s="110"/>
      <c r="O238" s="100">
        <v>1</v>
      </c>
      <c r="P238" s="84"/>
      <c r="Q238" s="84"/>
      <c r="R238" s="99" t="s">
        <v>81</v>
      </c>
    </row>
    <row r="239" spans="1:18" ht="15" x14ac:dyDescent="0.25">
      <c r="A239" s="99" t="s">
        <v>59</v>
      </c>
      <c r="B239" s="87" t="s">
        <v>350</v>
      </c>
      <c r="C239" s="76" t="s">
        <v>355</v>
      </c>
      <c r="D239" s="110">
        <v>6000</v>
      </c>
      <c r="E239" s="110">
        <v>6000</v>
      </c>
      <c r="F239" s="110"/>
      <c r="G239" s="110"/>
      <c r="H239" s="110"/>
      <c r="I239" s="110"/>
      <c r="J239" s="110"/>
      <c r="K239" s="110"/>
      <c r="L239" s="110"/>
      <c r="M239" s="110"/>
      <c r="N239" s="100">
        <v>0.4</v>
      </c>
      <c r="O239" s="100">
        <v>0.6</v>
      </c>
      <c r="R239" s="99" t="s">
        <v>81</v>
      </c>
    </row>
    <row r="240" spans="1:18" x14ac:dyDescent="0.2">
      <c r="A240" s="99" t="s">
        <v>59</v>
      </c>
      <c r="B240" s="96" t="s">
        <v>119</v>
      </c>
      <c r="C240" s="75" t="s">
        <v>410</v>
      </c>
      <c r="D240" s="98">
        <v>80000</v>
      </c>
      <c r="E240" s="103">
        <v>40000</v>
      </c>
      <c r="G240" s="103">
        <v>40000</v>
      </c>
    </row>
    <row r="241" spans="1:18" x14ac:dyDescent="0.2">
      <c r="B241" s="96"/>
    </row>
    <row r="242" spans="1:18" s="46" customFormat="1" x14ac:dyDescent="0.2">
      <c r="A242" s="77"/>
      <c r="B242" s="104"/>
      <c r="C242" s="88" t="s">
        <v>44</v>
      </c>
      <c r="D242" s="89">
        <f>SUM(D243:D247)</f>
        <v>142000</v>
      </c>
      <c r="E242" s="103">
        <f t="shared" ref="E242:M242" si="35">SUM(E243:E247)</f>
        <v>142000</v>
      </c>
      <c r="F242" s="103">
        <f t="shared" si="35"/>
        <v>0</v>
      </c>
      <c r="G242" s="103">
        <f t="shared" si="35"/>
        <v>0</v>
      </c>
      <c r="H242" s="103">
        <f t="shared" si="35"/>
        <v>0</v>
      </c>
      <c r="I242" s="103">
        <f t="shared" si="35"/>
        <v>0</v>
      </c>
      <c r="J242" s="103">
        <f t="shared" si="35"/>
        <v>0</v>
      </c>
      <c r="K242" s="103">
        <f t="shared" si="35"/>
        <v>0</v>
      </c>
      <c r="L242" s="103">
        <f t="shared" si="35"/>
        <v>0</v>
      </c>
      <c r="M242" s="103">
        <f t="shared" si="35"/>
        <v>0</v>
      </c>
      <c r="N242" s="82"/>
      <c r="O242" s="82"/>
      <c r="P242" s="82"/>
      <c r="Q242" s="82"/>
      <c r="R242" s="77"/>
    </row>
    <row r="243" spans="1:18" x14ac:dyDescent="0.2">
      <c r="A243" s="99" t="s">
        <v>66</v>
      </c>
      <c r="B243" s="96" t="s">
        <v>263</v>
      </c>
      <c r="C243" s="75" t="s">
        <v>264</v>
      </c>
      <c r="D243" s="98">
        <v>26000</v>
      </c>
      <c r="E243" s="103">
        <v>26000</v>
      </c>
      <c r="N243" s="100">
        <v>0.3</v>
      </c>
      <c r="O243" s="100">
        <v>0.7</v>
      </c>
      <c r="R243" s="99" t="s">
        <v>81</v>
      </c>
    </row>
    <row r="244" spans="1:18" x14ac:dyDescent="0.2">
      <c r="A244" s="99" t="s">
        <v>67</v>
      </c>
      <c r="B244" s="96" t="s">
        <v>263</v>
      </c>
      <c r="C244" s="75" t="s">
        <v>264</v>
      </c>
      <c r="D244" s="98">
        <v>26000</v>
      </c>
      <c r="E244" s="103">
        <v>26000</v>
      </c>
      <c r="N244" s="100">
        <v>0.3</v>
      </c>
      <c r="O244" s="100">
        <v>0.7</v>
      </c>
      <c r="R244" s="99" t="s">
        <v>81</v>
      </c>
    </row>
    <row r="245" spans="1:18" x14ac:dyDescent="0.2">
      <c r="A245" s="99" t="s">
        <v>59</v>
      </c>
      <c r="B245" s="96" t="s">
        <v>263</v>
      </c>
      <c r="C245" s="75" t="s">
        <v>265</v>
      </c>
      <c r="D245" s="98">
        <v>50000</v>
      </c>
      <c r="E245" s="103">
        <v>50000</v>
      </c>
      <c r="N245" s="100">
        <v>0.75</v>
      </c>
      <c r="O245" s="100">
        <v>0.25</v>
      </c>
      <c r="R245" s="99" t="s">
        <v>81</v>
      </c>
    </row>
    <row r="246" spans="1:18" x14ac:dyDescent="0.2">
      <c r="A246" s="99" t="s">
        <v>53</v>
      </c>
      <c r="B246" s="96" t="s">
        <v>263</v>
      </c>
      <c r="C246" s="75" t="s">
        <v>266</v>
      </c>
      <c r="D246" s="98">
        <v>40000</v>
      </c>
      <c r="E246" s="103">
        <v>40000</v>
      </c>
      <c r="O246" s="100">
        <v>1</v>
      </c>
      <c r="R246" s="99" t="s">
        <v>81</v>
      </c>
    </row>
    <row r="247" spans="1:18" x14ac:dyDescent="0.2">
      <c r="B247" s="96"/>
    </row>
    <row r="248" spans="1:18" x14ac:dyDescent="0.2">
      <c r="B248" s="96"/>
    </row>
    <row r="249" spans="1:18" s="46" customFormat="1" x14ac:dyDescent="0.2">
      <c r="A249" s="77"/>
      <c r="B249" s="104"/>
      <c r="C249" s="88" t="s">
        <v>45</v>
      </c>
      <c r="D249" s="89">
        <f>SUM(D250:D260)</f>
        <v>200000</v>
      </c>
      <c r="E249" s="103">
        <f t="shared" ref="E249:M249" si="36">SUM(E250:E260)</f>
        <v>108000</v>
      </c>
      <c r="F249" s="103">
        <f t="shared" si="36"/>
        <v>3000</v>
      </c>
      <c r="G249" s="103">
        <f t="shared" si="36"/>
        <v>12000</v>
      </c>
      <c r="H249" s="103">
        <f t="shared" si="36"/>
        <v>37000</v>
      </c>
      <c r="I249" s="103">
        <f t="shared" si="36"/>
        <v>16000</v>
      </c>
      <c r="J249" s="103">
        <f t="shared" si="36"/>
        <v>0</v>
      </c>
      <c r="K249" s="103">
        <f t="shared" si="36"/>
        <v>24000</v>
      </c>
      <c r="L249" s="103">
        <f t="shared" si="36"/>
        <v>0</v>
      </c>
      <c r="M249" s="103">
        <f t="shared" si="36"/>
        <v>0</v>
      </c>
      <c r="N249" s="82"/>
      <c r="O249" s="82"/>
      <c r="P249" s="82"/>
      <c r="Q249" s="82"/>
      <c r="R249" s="77"/>
    </row>
    <row r="250" spans="1:18" x14ac:dyDescent="0.2">
      <c r="A250" s="99" t="s">
        <v>53</v>
      </c>
      <c r="B250" s="96" t="s">
        <v>121</v>
      </c>
      <c r="C250" s="75" t="s">
        <v>122</v>
      </c>
      <c r="D250" s="98">
        <v>2000</v>
      </c>
      <c r="E250" s="103">
        <v>2000</v>
      </c>
      <c r="N250" s="84"/>
      <c r="O250" s="100">
        <v>1</v>
      </c>
      <c r="P250" s="84"/>
      <c r="Q250" s="84"/>
      <c r="R250" s="99" t="s">
        <v>81</v>
      </c>
    </row>
    <row r="251" spans="1:18" x14ac:dyDescent="0.2">
      <c r="A251" s="99" t="s">
        <v>59</v>
      </c>
      <c r="B251" s="96" t="s">
        <v>123</v>
      </c>
      <c r="C251" s="75" t="s">
        <v>124</v>
      </c>
      <c r="D251" s="98">
        <v>70000</v>
      </c>
      <c r="E251" s="103">
        <v>70000</v>
      </c>
      <c r="N251" s="84"/>
      <c r="O251" s="84"/>
      <c r="P251" s="84"/>
      <c r="Q251" s="100">
        <v>1</v>
      </c>
      <c r="R251" s="99" t="s">
        <v>81</v>
      </c>
    </row>
    <row r="252" spans="1:18" x14ac:dyDescent="0.2">
      <c r="A252" s="99" t="s">
        <v>59</v>
      </c>
      <c r="B252" s="96" t="s">
        <v>123</v>
      </c>
      <c r="C252" s="75" t="s">
        <v>125</v>
      </c>
      <c r="D252" s="98">
        <v>28000</v>
      </c>
      <c r="E252" s="103">
        <v>28000</v>
      </c>
      <c r="F252" s="95"/>
      <c r="N252" s="84"/>
      <c r="O252" s="100">
        <v>1</v>
      </c>
      <c r="P252" s="84"/>
      <c r="Q252" s="84"/>
      <c r="R252" s="99" t="s">
        <v>81</v>
      </c>
    </row>
    <row r="253" spans="1:18" x14ac:dyDescent="0.2">
      <c r="A253" s="99" t="s">
        <v>53</v>
      </c>
      <c r="B253" s="111" t="s">
        <v>292</v>
      </c>
      <c r="C253" s="112" t="s">
        <v>293</v>
      </c>
      <c r="D253" s="113">
        <v>12000</v>
      </c>
      <c r="E253" s="114"/>
      <c r="F253" s="114"/>
      <c r="G253" s="114">
        <v>6000</v>
      </c>
      <c r="H253" s="114">
        <v>6000</v>
      </c>
      <c r="I253" s="114"/>
      <c r="J253" s="114"/>
      <c r="K253" s="114"/>
      <c r="L253" s="114"/>
      <c r="M253" s="114"/>
      <c r="O253" s="100">
        <v>1</v>
      </c>
      <c r="R253" s="99" t="s">
        <v>81</v>
      </c>
    </row>
    <row r="254" spans="1:18" x14ac:dyDescent="0.2">
      <c r="A254" s="99" t="s">
        <v>53</v>
      </c>
      <c r="B254" s="111" t="s">
        <v>294</v>
      </c>
      <c r="C254" s="115" t="s">
        <v>300</v>
      </c>
      <c r="D254" s="113">
        <v>4000</v>
      </c>
      <c r="E254" s="114"/>
      <c r="F254" s="114"/>
      <c r="G254" s="114"/>
      <c r="H254" s="95"/>
      <c r="I254" s="114"/>
      <c r="J254" s="114"/>
      <c r="K254" s="114">
        <v>4000</v>
      </c>
      <c r="L254" s="114"/>
      <c r="M254" s="114"/>
      <c r="O254" s="100">
        <v>1</v>
      </c>
      <c r="R254" s="99" t="s">
        <v>81</v>
      </c>
    </row>
    <row r="255" spans="1:18" x14ac:dyDescent="0.2">
      <c r="A255" s="99" t="s">
        <v>53</v>
      </c>
      <c r="B255" s="111" t="s">
        <v>294</v>
      </c>
      <c r="C255" s="112" t="s">
        <v>295</v>
      </c>
      <c r="D255" s="113">
        <v>21000</v>
      </c>
      <c r="E255" s="114"/>
      <c r="F255" s="114">
        <v>3000</v>
      </c>
      <c r="G255" s="114">
        <v>6000</v>
      </c>
      <c r="H255" s="114"/>
      <c r="I255" s="114">
        <v>6000</v>
      </c>
      <c r="J255" s="114"/>
      <c r="K255" s="114">
        <v>6000</v>
      </c>
      <c r="L255" s="114"/>
      <c r="M255" s="114"/>
      <c r="N255" s="84"/>
      <c r="O255" s="100">
        <v>1</v>
      </c>
      <c r="P255" s="84"/>
      <c r="Q255" s="84"/>
      <c r="R255" s="99" t="s">
        <v>81</v>
      </c>
    </row>
    <row r="256" spans="1:18" x14ac:dyDescent="0.2">
      <c r="A256" s="99" t="s">
        <v>53</v>
      </c>
      <c r="B256" s="111" t="s">
        <v>121</v>
      </c>
      <c r="C256" s="115" t="s">
        <v>301</v>
      </c>
      <c r="D256" s="113">
        <v>12000</v>
      </c>
      <c r="E256" s="114">
        <v>3000</v>
      </c>
      <c r="F256" s="114"/>
      <c r="G256" s="114"/>
      <c r="H256" s="114">
        <v>6000</v>
      </c>
      <c r="I256" s="114"/>
      <c r="J256" s="114"/>
      <c r="K256" s="114">
        <v>3000</v>
      </c>
      <c r="L256" s="114"/>
      <c r="M256" s="114"/>
      <c r="N256" s="84"/>
      <c r="O256" s="100">
        <v>1</v>
      </c>
      <c r="P256" s="84"/>
      <c r="Q256" s="84"/>
      <c r="R256" s="99" t="s">
        <v>81</v>
      </c>
    </row>
    <row r="257" spans="1:18" x14ac:dyDescent="0.2">
      <c r="A257" s="99" t="s">
        <v>53</v>
      </c>
      <c r="B257" s="111" t="s">
        <v>123</v>
      </c>
      <c r="C257" s="115" t="s">
        <v>302</v>
      </c>
      <c r="D257" s="113">
        <v>9000</v>
      </c>
      <c r="E257" s="114"/>
      <c r="F257" s="114"/>
      <c r="G257" s="114"/>
      <c r="H257" s="114">
        <v>9000</v>
      </c>
      <c r="I257" s="114"/>
      <c r="J257" s="114"/>
      <c r="K257" s="114"/>
      <c r="L257" s="114"/>
      <c r="M257" s="114"/>
      <c r="N257" s="84"/>
      <c r="O257" s="100">
        <v>1</v>
      </c>
      <c r="P257" s="84"/>
      <c r="Q257" s="84"/>
      <c r="R257" s="99" t="s">
        <v>81</v>
      </c>
    </row>
    <row r="258" spans="1:18" x14ac:dyDescent="0.2">
      <c r="A258" s="99" t="s">
        <v>53</v>
      </c>
      <c r="B258" s="111" t="s">
        <v>123</v>
      </c>
      <c r="C258" s="112" t="s">
        <v>296</v>
      </c>
      <c r="D258" s="113">
        <v>15000</v>
      </c>
      <c r="E258" s="114">
        <v>5000</v>
      </c>
      <c r="F258" s="114"/>
      <c r="G258" s="114"/>
      <c r="H258" s="114">
        <v>5000</v>
      </c>
      <c r="I258" s="114">
        <v>5000</v>
      </c>
      <c r="J258" s="114"/>
      <c r="K258" s="114"/>
      <c r="L258" s="114"/>
      <c r="M258" s="114"/>
      <c r="N258" s="84"/>
      <c r="O258" s="100">
        <v>1</v>
      </c>
      <c r="P258" s="84"/>
      <c r="Q258" s="84"/>
      <c r="R258" s="99" t="s">
        <v>81</v>
      </c>
    </row>
    <row r="259" spans="1:18" x14ac:dyDescent="0.2">
      <c r="A259" s="99" t="s">
        <v>53</v>
      </c>
      <c r="B259" s="111" t="s">
        <v>297</v>
      </c>
      <c r="C259" s="112" t="s">
        <v>298</v>
      </c>
      <c r="D259" s="113">
        <v>15000</v>
      </c>
      <c r="E259" s="114"/>
      <c r="F259" s="114"/>
      <c r="G259" s="114"/>
      <c r="H259" s="114">
        <v>5000</v>
      </c>
      <c r="I259" s="114">
        <v>5000</v>
      </c>
      <c r="J259" s="114"/>
      <c r="K259" s="114">
        <v>5000</v>
      </c>
      <c r="L259" s="114"/>
      <c r="M259" s="114"/>
      <c r="N259" s="84"/>
      <c r="O259" s="100">
        <v>1</v>
      </c>
      <c r="P259" s="84"/>
      <c r="Q259" s="84"/>
      <c r="R259" s="99" t="s">
        <v>81</v>
      </c>
    </row>
    <row r="260" spans="1:18" x14ac:dyDescent="0.2">
      <c r="A260" s="99" t="s">
        <v>53</v>
      </c>
      <c r="B260" s="111" t="s">
        <v>299</v>
      </c>
      <c r="C260" s="115" t="s">
        <v>378</v>
      </c>
      <c r="D260" s="113">
        <v>12000</v>
      </c>
      <c r="E260" s="114"/>
      <c r="F260" s="114"/>
      <c r="G260" s="114"/>
      <c r="H260" s="114">
        <v>6000</v>
      </c>
      <c r="I260" s="114"/>
      <c r="J260" s="114"/>
      <c r="K260" s="114">
        <v>6000</v>
      </c>
      <c r="L260" s="114"/>
      <c r="M260" s="114"/>
      <c r="N260" s="84"/>
      <c r="O260" s="100">
        <v>1</v>
      </c>
      <c r="P260" s="84"/>
      <c r="Q260" s="84"/>
      <c r="R260" s="99" t="s">
        <v>81</v>
      </c>
    </row>
    <row r="261" spans="1:18" x14ac:dyDescent="0.2">
      <c r="B261" s="111"/>
      <c r="C261" s="112"/>
      <c r="D261" s="113"/>
      <c r="E261" s="114"/>
      <c r="F261" s="114"/>
      <c r="G261" s="114"/>
      <c r="H261" s="114"/>
      <c r="I261" s="114"/>
      <c r="J261" s="114"/>
      <c r="K261" s="114"/>
      <c r="L261" s="114"/>
      <c r="M261" s="114"/>
      <c r="N261" s="84"/>
      <c r="P261" s="84"/>
      <c r="Q261" s="84"/>
    </row>
    <row r="262" spans="1:18" x14ac:dyDescent="0.2">
      <c r="B262" s="96"/>
    </row>
    <row r="263" spans="1:18" s="46" customFormat="1" x14ac:dyDescent="0.2">
      <c r="A263" s="77"/>
      <c r="B263" s="104"/>
      <c r="C263" s="88" t="s">
        <v>46</v>
      </c>
      <c r="D263" s="89">
        <f>SUM(D264:D275)</f>
        <v>1055000</v>
      </c>
      <c r="E263" s="103">
        <f t="shared" ref="E263:M263" si="37">SUM(E264:E275)</f>
        <v>0</v>
      </c>
      <c r="F263" s="103">
        <f t="shared" si="37"/>
        <v>0</v>
      </c>
      <c r="G263" s="103">
        <f t="shared" si="37"/>
        <v>0</v>
      </c>
      <c r="H263" s="103">
        <f t="shared" si="37"/>
        <v>0</v>
      </c>
      <c r="I263" s="103">
        <f t="shared" si="37"/>
        <v>0</v>
      </c>
      <c r="J263" s="103">
        <f t="shared" si="37"/>
        <v>0</v>
      </c>
      <c r="K263" s="103">
        <f t="shared" si="37"/>
        <v>0</v>
      </c>
      <c r="L263" s="103">
        <f t="shared" si="37"/>
        <v>0</v>
      </c>
      <c r="M263" s="103">
        <f t="shared" si="37"/>
        <v>0</v>
      </c>
      <c r="N263" s="82"/>
      <c r="O263" s="82"/>
      <c r="P263" s="82"/>
      <c r="Q263" s="82"/>
      <c r="R263" s="77"/>
    </row>
    <row r="264" spans="1:18" x14ac:dyDescent="0.2">
      <c r="A264" s="99" t="s">
        <v>53</v>
      </c>
      <c r="B264" s="96" t="s">
        <v>126</v>
      </c>
      <c r="C264" s="75" t="s">
        <v>127</v>
      </c>
      <c r="D264" s="98">
        <v>300000</v>
      </c>
      <c r="O264" s="100">
        <v>1</v>
      </c>
      <c r="R264" s="99" t="s">
        <v>81</v>
      </c>
    </row>
    <row r="265" spans="1:18" x14ac:dyDescent="0.2">
      <c r="A265" s="99" t="s">
        <v>59</v>
      </c>
      <c r="B265" s="96" t="s">
        <v>126</v>
      </c>
      <c r="C265" s="75" t="s">
        <v>127</v>
      </c>
      <c r="D265" s="98">
        <v>35000</v>
      </c>
      <c r="O265" s="100">
        <v>1</v>
      </c>
      <c r="R265" s="99" t="s">
        <v>81</v>
      </c>
    </row>
    <row r="266" spans="1:18" x14ac:dyDescent="0.2">
      <c r="A266" s="99" t="s">
        <v>53</v>
      </c>
      <c r="B266" s="96" t="s">
        <v>128</v>
      </c>
      <c r="C266" s="75" t="s">
        <v>129</v>
      </c>
      <c r="D266" s="98">
        <v>55000</v>
      </c>
      <c r="N266" s="100">
        <v>0.1</v>
      </c>
      <c r="O266" s="100">
        <v>0.9</v>
      </c>
      <c r="R266" s="99" t="s">
        <v>81</v>
      </c>
    </row>
    <row r="267" spans="1:18" x14ac:dyDescent="0.2">
      <c r="A267" s="99" t="s">
        <v>59</v>
      </c>
      <c r="B267" s="96" t="s">
        <v>128</v>
      </c>
      <c r="C267" s="75" t="s">
        <v>129</v>
      </c>
      <c r="D267" s="98">
        <v>25000</v>
      </c>
      <c r="O267" s="100">
        <v>1</v>
      </c>
      <c r="R267" s="99" t="s">
        <v>81</v>
      </c>
    </row>
    <row r="268" spans="1:18" x14ac:dyDescent="0.2">
      <c r="A268" s="99" t="s">
        <v>53</v>
      </c>
      <c r="B268" s="96" t="s">
        <v>130</v>
      </c>
      <c r="C268" s="75" t="s">
        <v>131</v>
      </c>
      <c r="D268" s="98">
        <v>100000</v>
      </c>
      <c r="P268" s="100">
        <v>1</v>
      </c>
      <c r="R268" s="99" t="s">
        <v>81</v>
      </c>
    </row>
    <row r="269" spans="1:18" x14ac:dyDescent="0.2">
      <c r="A269" s="99" t="s">
        <v>53</v>
      </c>
      <c r="B269" s="96" t="s">
        <v>132</v>
      </c>
      <c r="C269" s="75" t="s">
        <v>133</v>
      </c>
      <c r="D269" s="98">
        <v>90000</v>
      </c>
      <c r="N269" s="100">
        <v>0.5</v>
      </c>
      <c r="O269" s="100">
        <v>0.5</v>
      </c>
      <c r="R269" s="99" t="s">
        <v>81</v>
      </c>
    </row>
    <row r="270" spans="1:18" x14ac:dyDescent="0.2">
      <c r="A270" s="99" t="s">
        <v>53</v>
      </c>
      <c r="B270" s="96" t="s">
        <v>132</v>
      </c>
      <c r="C270" s="75" t="s">
        <v>134</v>
      </c>
      <c r="D270" s="98">
        <v>60000</v>
      </c>
      <c r="N270" s="100">
        <v>1</v>
      </c>
      <c r="R270" s="99" t="s">
        <v>81</v>
      </c>
    </row>
    <row r="271" spans="1:18" x14ac:dyDescent="0.2">
      <c r="A271" s="99" t="s">
        <v>53</v>
      </c>
      <c r="B271" s="96" t="s">
        <v>135</v>
      </c>
      <c r="C271" s="75" t="s">
        <v>278</v>
      </c>
      <c r="D271" s="98">
        <v>80000</v>
      </c>
      <c r="N271" s="100">
        <v>0.5</v>
      </c>
      <c r="O271" s="100">
        <v>0.5</v>
      </c>
      <c r="R271" s="99" t="s">
        <v>81</v>
      </c>
    </row>
    <row r="272" spans="1:18" x14ac:dyDescent="0.2">
      <c r="A272" s="99" t="s">
        <v>53</v>
      </c>
      <c r="B272" s="96" t="s">
        <v>136</v>
      </c>
      <c r="C272" s="75" t="s">
        <v>137</v>
      </c>
      <c r="D272" s="98">
        <v>60000</v>
      </c>
      <c r="N272" s="100">
        <v>1</v>
      </c>
      <c r="R272" s="99" t="s">
        <v>139</v>
      </c>
    </row>
    <row r="273" spans="1:18" x14ac:dyDescent="0.2">
      <c r="A273" s="99" t="s">
        <v>53</v>
      </c>
      <c r="B273" s="96" t="s">
        <v>135</v>
      </c>
      <c r="C273" s="75" t="s">
        <v>277</v>
      </c>
      <c r="D273" s="98">
        <v>150000</v>
      </c>
      <c r="N273" s="100">
        <v>0.5</v>
      </c>
      <c r="O273" s="100">
        <v>0.5</v>
      </c>
      <c r="R273" s="99" t="s">
        <v>81</v>
      </c>
    </row>
    <row r="274" spans="1:18" x14ac:dyDescent="0.2">
      <c r="A274" s="99" t="s">
        <v>53</v>
      </c>
      <c r="B274" s="96" t="s">
        <v>136</v>
      </c>
      <c r="C274" s="75" t="s">
        <v>279</v>
      </c>
      <c r="D274" s="98">
        <v>100000</v>
      </c>
      <c r="N274" s="100">
        <v>0.5</v>
      </c>
      <c r="O274" s="100">
        <v>0.5</v>
      </c>
      <c r="R274" s="99" t="s">
        <v>81</v>
      </c>
    </row>
    <row r="275" spans="1:18" x14ac:dyDescent="0.2">
      <c r="B275" s="96"/>
    </row>
    <row r="276" spans="1:18" x14ac:dyDescent="0.2">
      <c r="B276" s="96"/>
    </row>
    <row r="277" spans="1:18" s="46" customFormat="1" x14ac:dyDescent="0.2">
      <c r="A277" s="77"/>
      <c r="B277" s="104"/>
      <c r="C277" s="88" t="s">
        <v>47</v>
      </c>
      <c r="D277" s="89">
        <f>SUM(D278:D285)</f>
        <v>235820</v>
      </c>
      <c r="E277" s="103">
        <f t="shared" ref="E277:M277" si="38">SUM(E278:E285)</f>
        <v>159000</v>
      </c>
      <c r="F277" s="103">
        <f t="shared" si="38"/>
        <v>3000</v>
      </c>
      <c r="G277" s="103">
        <f t="shared" si="38"/>
        <v>53820</v>
      </c>
      <c r="H277" s="103">
        <f t="shared" si="38"/>
        <v>20000</v>
      </c>
      <c r="I277" s="103">
        <f t="shared" si="38"/>
        <v>0</v>
      </c>
      <c r="J277" s="103">
        <f t="shared" si="38"/>
        <v>0</v>
      </c>
      <c r="K277" s="103">
        <f t="shared" si="38"/>
        <v>0</v>
      </c>
      <c r="L277" s="103">
        <f t="shared" si="38"/>
        <v>0</v>
      </c>
      <c r="M277" s="103">
        <f t="shared" si="38"/>
        <v>0</v>
      </c>
      <c r="N277" s="82"/>
      <c r="O277" s="82"/>
      <c r="P277" s="82"/>
      <c r="Q277" s="82"/>
      <c r="R277" s="77"/>
    </row>
    <row r="278" spans="1:18" x14ac:dyDescent="0.2">
      <c r="A278" s="99" t="s">
        <v>53</v>
      </c>
      <c r="B278" s="96" t="s">
        <v>140</v>
      </c>
      <c r="C278" s="75" t="s">
        <v>141</v>
      </c>
      <c r="D278" s="98">
        <v>120000</v>
      </c>
      <c r="E278" s="103">
        <v>120000</v>
      </c>
      <c r="N278" s="100">
        <v>0.8</v>
      </c>
      <c r="O278" s="100">
        <v>0.2</v>
      </c>
      <c r="P278" s="84"/>
      <c r="Q278" s="84"/>
      <c r="R278" s="99" t="s">
        <v>81</v>
      </c>
    </row>
    <row r="279" spans="1:18" x14ac:dyDescent="0.2">
      <c r="A279" s="99" t="s">
        <v>53</v>
      </c>
      <c r="B279" s="96" t="s">
        <v>142</v>
      </c>
      <c r="C279" s="75" t="s">
        <v>143</v>
      </c>
      <c r="D279" s="98">
        <v>9000</v>
      </c>
      <c r="E279" s="103">
        <v>9000</v>
      </c>
      <c r="N279" s="100">
        <v>1</v>
      </c>
      <c r="O279" s="84"/>
      <c r="P279" s="84"/>
      <c r="Q279" s="84"/>
      <c r="R279" s="99" t="s">
        <v>81</v>
      </c>
    </row>
    <row r="280" spans="1:18" x14ac:dyDescent="0.2">
      <c r="A280" s="99" t="s">
        <v>53</v>
      </c>
      <c r="B280" s="96" t="s">
        <v>140</v>
      </c>
      <c r="C280" s="75" t="s">
        <v>235</v>
      </c>
      <c r="D280" s="98">
        <v>20000</v>
      </c>
      <c r="G280" s="103">
        <v>20000</v>
      </c>
      <c r="N280" s="100">
        <v>0.75</v>
      </c>
      <c r="O280" s="100">
        <v>0.15</v>
      </c>
      <c r="P280" s="84"/>
      <c r="Q280" s="100">
        <v>0.1</v>
      </c>
      <c r="R280" s="99" t="s">
        <v>139</v>
      </c>
    </row>
    <row r="281" spans="1:18" x14ac:dyDescent="0.2">
      <c r="A281" s="99" t="s">
        <v>59</v>
      </c>
      <c r="B281" s="96" t="s">
        <v>140</v>
      </c>
      <c r="C281" s="75" t="s">
        <v>230</v>
      </c>
      <c r="D281" s="98">
        <v>40000</v>
      </c>
      <c r="E281" s="103">
        <v>20000</v>
      </c>
      <c r="H281" s="103">
        <v>20000</v>
      </c>
      <c r="N281" s="100">
        <v>0.8</v>
      </c>
      <c r="O281" s="84">
        <v>0.2</v>
      </c>
      <c r="P281" s="84"/>
      <c r="Q281" s="84"/>
      <c r="R281" s="99" t="s">
        <v>139</v>
      </c>
    </row>
    <row r="282" spans="1:18" x14ac:dyDescent="0.2">
      <c r="A282" s="99" t="s">
        <v>59</v>
      </c>
      <c r="B282" s="99" t="s">
        <v>142</v>
      </c>
      <c r="C282" s="75" t="s">
        <v>231</v>
      </c>
      <c r="D282" s="98">
        <v>10000</v>
      </c>
      <c r="E282" s="103">
        <v>10000</v>
      </c>
      <c r="N282" s="100">
        <v>0.75</v>
      </c>
      <c r="O282" s="100">
        <v>0.25</v>
      </c>
      <c r="P282" s="84"/>
      <c r="Q282" s="84"/>
      <c r="R282" s="99" t="s">
        <v>232</v>
      </c>
    </row>
    <row r="283" spans="1:18" x14ac:dyDescent="0.2">
      <c r="A283" s="99" t="s">
        <v>53</v>
      </c>
      <c r="B283" s="99" t="s">
        <v>140</v>
      </c>
      <c r="C283" s="75" t="s">
        <v>233</v>
      </c>
      <c r="D283" s="98">
        <v>3000</v>
      </c>
      <c r="F283" s="103">
        <v>3000</v>
      </c>
      <c r="N283" s="84"/>
      <c r="O283" s="100">
        <v>1</v>
      </c>
      <c r="P283" s="84"/>
      <c r="Q283" s="84"/>
      <c r="R283" s="99" t="s">
        <v>196</v>
      </c>
    </row>
    <row r="284" spans="1:18" x14ac:dyDescent="0.2">
      <c r="A284" s="99" t="s">
        <v>53</v>
      </c>
      <c r="B284" s="96" t="s">
        <v>140</v>
      </c>
      <c r="C284" s="75" t="s">
        <v>236</v>
      </c>
      <c r="D284" s="98">
        <v>33820</v>
      </c>
      <c r="G284" s="103">
        <v>33820</v>
      </c>
      <c r="N284" s="100">
        <v>0.8</v>
      </c>
      <c r="O284" s="100">
        <v>0.2</v>
      </c>
      <c r="P284" s="84"/>
      <c r="Q284" s="84"/>
      <c r="R284" s="99" t="s">
        <v>81</v>
      </c>
    </row>
    <row r="285" spans="1:18" x14ac:dyDescent="0.2">
      <c r="B285" s="96"/>
    </row>
    <row r="286" spans="1:18" x14ac:dyDescent="0.2">
      <c r="B286" s="96"/>
    </row>
    <row r="287" spans="1:18" s="46" customFormat="1" x14ac:dyDescent="0.2">
      <c r="A287" s="77"/>
      <c r="B287" s="104"/>
      <c r="C287" s="88" t="s">
        <v>48</v>
      </c>
      <c r="D287" s="89">
        <f>SUM(D288:D291)</f>
        <v>126000</v>
      </c>
      <c r="E287" s="103">
        <f t="shared" ref="E287:M287" si="39">SUM(E288:E291)</f>
        <v>126000</v>
      </c>
      <c r="F287" s="103">
        <f t="shared" si="39"/>
        <v>0</v>
      </c>
      <c r="G287" s="103">
        <f t="shared" si="39"/>
        <v>50000</v>
      </c>
      <c r="H287" s="103">
        <f t="shared" si="39"/>
        <v>0</v>
      </c>
      <c r="I287" s="103">
        <f t="shared" si="39"/>
        <v>0</v>
      </c>
      <c r="J287" s="103">
        <f t="shared" si="39"/>
        <v>0</v>
      </c>
      <c r="K287" s="103">
        <f t="shared" si="39"/>
        <v>0</v>
      </c>
      <c r="L287" s="103">
        <f t="shared" si="39"/>
        <v>0</v>
      </c>
      <c r="M287" s="103">
        <f t="shared" si="39"/>
        <v>0</v>
      </c>
      <c r="N287" s="82"/>
      <c r="O287" s="82"/>
      <c r="P287" s="82"/>
      <c r="Q287" s="82"/>
      <c r="R287" s="77"/>
    </row>
    <row r="288" spans="1:18" x14ac:dyDescent="0.2">
      <c r="A288" s="99" t="s">
        <v>53</v>
      </c>
      <c r="B288" s="96" t="s">
        <v>144</v>
      </c>
      <c r="C288" s="75" t="s">
        <v>145</v>
      </c>
      <c r="D288" s="98">
        <v>60000</v>
      </c>
      <c r="E288" s="98">
        <v>60000</v>
      </c>
      <c r="N288" s="100">
        <v>0.85</v>
      </c>
      <c r="O288" s="100">
        <v>0.15</v>
      </c>
      <c r="R288" s="99" t="s">
        <v>101</v>
      </c>
    </row>
    <row r="289" spans="1:18" x14ac:dyDescent="0.2">
      <c r="A289" s="99" t="s">
        <v>59</v>
      </c>
      <c r="B289" s="96" t="s">
        <v>144</v>
      </c>
      <c r="C289" s="75" t="s">
        <v>221</v>
      </c>
      <c r="D289" s="98">
        <v>6000</v>
      </c>
      <c r="E289" s="98">
        <v>6000</v>
      </c>
      <c r="N289" s="100">
        <v>0.3</v>
      </c>
      <c r="O289" s="100">
        <v>0.7</v>
      </c>
      <c r="R289" s="99" t="s">
        <v>222</v>
      </c>
    </row>
    <row r="290" spans="1:18" x14ac:dyDescent="0.2">
      <c r="A290" s="99" t="s">
        <v>53</v>
      </c>
      <c r="B290" s="96" t="s">
        <v>144</v>
      </c>
      <c r="C290" s="75" t="s">
        <v>220</v>
      </c>
      <c r="D290" s="98">
        <v>10000</v>
      </c>
      <c r="E290" s="98">
        <v>10000</v>
      </c>
      <c r="N290" s="100">
        <v>0.5</v>
      </c>
      <c r="O290" s="100">
        <v>0.5</v>
      </c>
      <c r="R290" s="99" t="s">
        <v>81</v>
      </c>
    </row>
    <row r="291" spans="1:18" x14ac:dyDescent="0.2">
      <c r="A291" s="99" t="s">
        <v>59</v>
      </c>
      <c r="B291" s="96" t="s">
        <v>144</v>
      </c>
      <c r="C291" s="75" t="s">
        <v>411</v>
      </c>
      <c r="D291" s="98">
        <v>50000</v>
      </c>
      <c r="E291" s="103">
        <v>50000</v>
      </c>
      <c r="G291" s="103">
        <v>50000</v>
      </c>
    </row>
    <row r="292" spans="1:18" x14ac:dyDescent="0.2">
      <c r="B292" s="96"/>
    </row>
    <row r="293" spans="1:18" s="46" customFormat="1" x14ac:dyDescent="0.2">
      <c r="A293" s="77"/>
      <c r="B293" s="104"/>
      <c r="C293" s="88" t="s">
        <v>49</v>
      </c>
      <c r="D293" s="89">
        <f>SUM(D294:D301)</f>
        <v>492000</v>
      </c>
      <c r="E293" s="103">
        <f t="shared" ref="E293:M293" si="40">SUM(E294:E301)</f>
        <v>457000</v>
      </c>
      <c r="F293" s="103">
        <f t="shared" si="40"/>
        <v>0</v>
      </c>
      <c r="G293" s="103">
        <f t="shared" si="40"/>
        <v>25000</v>
      </c>
      <c r="H293" s="103">
        <f t="shared" si="40"/>
        <v>10000</v>
      </c>
      <c r="I293" s="103">
        <f t="shared" si="40"/>
        <v>0</v>
      </c>
      <c r="J293" s="103">
        <f t="shared" si="40"/>
        <v>0</v>
      </c>
      <c r="K293" s="103">
        <f t="shared" si="40"/>
        <v>0</v>
      </c>
      <c r="L293" s="103">
        <f t="shared" si="40"/>
        <v>0</v>
      </c>
      <c r="M293" s="103">
        <f t="shared" si="40"/>
        <v>0</v>
      </c>
      <c r="N293" s="82"/>
      <c r="O293" s="82"/>
      <c r="P293" s="82"/>
      <c r="Q293" s="82"/>
      <c r="R293" s="77"/>
    </row>
    <row r="294" spans="1:18" x14ac:dyDescent="0.2">
      <c r="A294" s="99" t="s">
        <v>59</v>
      </c>
      <c r="B294" s="96" t="s">
        <v>146</v>
      </c>
      <c r="C294" s="75" t="s">
        <v>147</v>
      </c>
      <c r="D294" s="98">
        <v>342000</v>
      </c>
      <c r="E294" s="103">
        <v>342000</v>
      </c>
      <c r="N294" s="100">
        <v>1</v>
      </c>
      <c r="O294" s="84"/>
      <c r="R294" s="99" t="s">
        <v>81</v>
      </c>
    </row>
    <row r="295" spans="1:18" x14ac:dyDescent="0.2">
      <c r="A295" s="99" t="s">
        <v>59</v>
      </c>
      <c r="B295" s="96" t="s">
        <v>146</v>
      </c>
      <c r="C295" s="75" t="s">
        <v>316</v>
      </c>
      <c r="D295" s="98">
        <v>30000</v>
      </c>
      <c r="E295" s="103">
        <v>20000</v>
      </c>
      <c r="H295" s="103">
        <v>10000</v>
      </c>
      <c r="N295" s="100">
        <v>0.25</v>
      </c>
      <c r="O295" s="100">
        <v>0.75</v>
      </c>
      <c r="R295" s="99" t="s">
        <v>81</v>
      </c>
    </row>
    <row r="296" spans="1:18" x14ac:dyDescent="0.2">
      <c r="A296" s="99" t="s">
        <v>59</v>
      </c>
      <c r="B296" s="96" t="s">
        <v>146</v>
      </c>
      <c r="C296" s="75" t="s">
        <v>321</v>
      </c>
      <c r="D296" s="98">
        <v>50000</v>
      </c>
      <c r="E296" s="103">
        <v>25000</v>
      </c>
      <c r="G296" s="103">
        <v>25000</v>
      </c>
      <c r="N296" s="100">
        <v>0.5</v>
      </c>
      <c r="O296" s="100">
        <v>0.5</v>
      </c>
      <c r="R296" s="99" t="s">
        <v>81</v>
      </c>
    </row>
    <row r="297" spans="1:18" x14ac:dyDescent="0.2">
      <c r="A297" s="99" t="s">
        <v>59</v>
      </c>
      <c r="B297" s="96" t="s">
        <v>146</v>
      </c>
      <c r="C297" s="75" t="s">
        <v>322</v>
      </c>
      <c r="D297" s="98">
        <v>30000</v>
      </c>
      <c r="E297" s="103">
        <v>30000</v>
      </c>
      <c r="N297" s="100">
        <v>0.25</v>
      </c>
      <c r="O297" s="100">
        <v>0.75</v>
      </c>
      <c r="R297" s="99" t="s">
        <v>81</v>
      </c>
    </row>
    <row r="298" spans="1:18" x14ac:dyDescent="0.2">
      <c r="A298" s="99" t="s">
        <v>59</v>
      </c>
      <c r="B298" s="96" t="s">
        <v>317</v>
      </c>
      <c r="C298" s="75" t="s">
        <v>318</v>
      </c>
      <c r="D298" s="98">
        <v>4000</v>
      </c>
      <c r="E298" s="103">
        <v>4000</v>
      </c>
      <c r="N298" s="106"/>
      <c r="O298" s="100">
        <v>1</v>
      </c>
      <c r="R298" s="99" t="s">
        <v>81</v>
      </c>
    </row>
    <row r="299" spans="1:18" x14ac:dyDescent="0.2">
      <c r="A299" s="99" t="s">
        <v>58</v>
      </c>
      <c r="B299" s="96" t="s">
        <v>146</v>
      </c>
      <c r="C299" s="75" t="s">
        <v>323</v>
      </c>
      <c r="D299" s="98">
        <v>15000</v>
      </c>
      <c r="E299" s="103">
        <v>15000</v>
      </c>
      <c r="N299" s="100">
        <v>0.5</v>
      </c>
      <c r="O299" s="100">
        <v>0.5</v>
      </c>
      <c r="R299" s="99" t="s">
        <v>81</v>
      </c>
    </row>
    <row r="300" spans="1:18" x14ac:dyDescent="0.2">
      <c r="A300" s="99" t="s">
        <v>59</v>
      </c>
      <c r="B300" s="96" t="s">
        <v>319</v>
      </c>
      <c r="C300" s="75" t="s">
        <v>320</v>
      </c>
      <c r="D300" s="98">
        <v>5000</v>
      </c>
      <c r="E300" s="103">
        <v>5000</v>
      </c>
      <c r="N300" s="106"/>
      <c r="O300" s="100">
        <v>1</v>
      </c>
      <c r="R300" s="99" t="s">
        <v>81</v>
      </c>
    </row>
    <row r="301" spans="1:18" x14ac:dyDescent="0.2">
      <c r="A301" s="99" t="s">
        <v>59</v>
      </c>
      <c r="B301" s="96" t="s">
        <v>146</v>
      </c>
      <c r="C301" s="75" t="s">
        <v>376</v>
      </c>
      <c r="D301" s="98">
        <v>16000</v>
      </c>
      <c r="E301" s="103">
        <v>16000</v>
      </c>
      <c r="N301" s="106">
        <v>1</v>
      </c>
      <c r="R301" s="99" t="s">
        <v>81</v>
      </c>
    </row>
    <row r="302" spans="1:18" x14ac:dyDescent="0.2">
      <c r="B302" s="96"/>
      <c r="N302" s="106"/>
    </row>
    <row r="303" spans="1:18" x14ac:dyDescent="0.2">
      <c r="B303" s="96"/>
    </row>
    <row r="304" spans="1:18" s="46" customFormat="1" x14ac:dyDescent="0.2">
      <c r="A304" s="77"/>
      <c r="B304" s="104"/>
      <c r="C304" s="88" t="s">
        <v>50</v>
      </c>
      <c r="D304" s="89">
        <f>SUM(D305:D316)</f>
        <v>1824000</v>
      </c>
      <c r="E304" s="103">
        <f t="shared" ref="E304:M304" si="41">SUM(E305:E316)</f>
        <v>1174000</v>
      </c>
      <c r="F304" s="103">
        <f t="shared" si="41"/>
        <v>0</v>
      </c>
      <c r="G304" s="103">
        <f t="shared" si="41"/>
        <v>650000</v>
      </c>
      <c r="H304" s="103">
        <f t="shared" si="41"/>
        <v>0</v>
      </c>
      <c r="I304" s="103">
        <f t="shared" si="41"/>
        <v>0</v>
      </c>
      <c r="J304" s="103">
        <f t="shared" si="41"/>
        <v>0</v>
      </c>
      <c r="K304" s="103">
        <f t="shared" si="41"/>
        <v>0</v>
      </c>
      <c r="L304" s="103">
        <f t="shared" si="41"/>
        <v>0</v>
      </c>
      <c r="M304" s="103">
        <f t="shared" si="41"/>
        <v>0</v>
      </c>
      <c r="N304" s="82"/>
      <c r="O304" s="82"/>
      <c r="P304" s="82"/>
      <c r="Q304" s="82"/>
      <c r="R304" s="77"/>
    </row>
    <row r="305" spans="1:18" x14ac:dyDescent="0.2">
      <c r="A305" s="99" t="s">
        <v>59</v>
      </c>
      <c r="B305" s="96" t="s">
        <v>303</v>
      </c>
      <c r="C305" s="95" t="s">
        <v>388</v>
      </c>
      <c r="D305" s="98">
        <v>605000</v>
      </c>
      <c r="E305" s="98">
        <v>605000</v>
      </c>
      <c r="N305" s="100">
        <v>0.35</v>
      </c>
      <c r="O305" s="100">
        <v>0.65</v>
      </c>
      <c r="R305" s="99" t="s">
        <v>81</v>
      </c>
    </row>
    <row r="306" spans="1:18" x14ac:dyDescent="0.2">
      <c r="A306" s="99" t="s">
        <v>59</v>
      </c>
      <c r="B306" s="96" t="s">
        <v>303</v>
      </c>
      <c r="C306" s="95" t="s">
        <v>304</v>
      </c>
      <c r="D306" s="98">
        <v>50000</v>
      </c>
      <c r="E306" s="98">
        <v>50000</v>
      </c>
      <c r="O306" s="100">
        <v>1</v>
      </c>
      <c r="R306" s="99" t="s">
        <v>81</v>
      </c>
    </row>
    <row r="307" spans="1:18" x14ac:dyDescent="0.2">
      <c r="A307" s="99" t="s">
        <v>59</v>
      </c>
      <c r="B307" s="96" t="s">
        <v>303</v>
      </c>
      <c r="C307" s="95" t="s">
        <v>305</v>
      </c>
      <c r="D307" s="98">
        <v>250000</v>
      </c>
      <c r="E307" s="98">
        <v>250000</v>
      </c>
      <c r="F307" s="95"/>
      <c r="N307" s="100">
        <v>1</v>
      </c>
      <c r="R307" s="99" t="s">
        <v>81</v>
      </c>
    </row>
    <row r="308" spans="1:18" x14ac:dyDescent="0.2">
      <c r="A308" s="99" t="s">
        <v>59</v>
      </c>
      <c r="B308" s="96" t="s">
        <v>306</v>
      </c>
      <c r="C308" s="95" t="s">
        <v>307</v>
      </c>
      <c r="D308" s="98">
        <v>62000</v>
      </c>
      <c r="E308" s="98">
        <v>62000</v>
      </c>
      <c r="F308" s="95"/>
      <c r="O308" s="100">
        <v>1</v>
      </c>
      <c r="R308" s="99" t="s">
        <v>81</v>
      </c>
    </row>
    <row r="309" spans="1:18" x14ac:dyDescent="0.2">
      <c r="A309" s="99" t="s">
        <v>59</v>
      </c>
      <c r="B309" s="96" t="s">
        <v>308</v>
      </c>
      <c r="C309" s="95" t="s">
        <v>400</v>
      </c>
      <c r="D309" s="98">
        <v>100000</v>
      </c>
      <c r="E309" s="95"/>
      <c r="F309" s="95"/>
      <c r="G309" s="103">
        <v>100000</v>
      </c>
      <c r="H309" s="95"/>
      <c r="N309" s="100">
        <v>0.6</v>
      </c>
      <c r="O309" s="100">
        <v>0.4</v>
      </c>
      <c r="R309" s="99" t="s">
        <v>81</v>
      </c>
    </row>
    <row r="310" spans="1:18" x14ac:dyDescent="0.2">
      <c r="A310" s="99" t="s">
        <v>59</v>
      </c>
      <c r="B310" s="96" t="s">
        <v>308</v>
      </c>
      <c r="C310" s="95" t="s">
        <v>392</v>
      </c>
      <c r="D310" s="98">
        <v>200000</v>
      </c>
      <c r="E310" s="98"/>
      <c r="F310" s="95"/>
      <c r="G310" s="103">
        <v>200000</v>
      </c>
      <c r="N310" s="100">
        <v>0.9</v>
      </c>
      <c r="O310" s="100">
        <v>0.1</v>
      </c>
      <c r="R310" s="99" t="s">
        <v>81</v>
      </c>
    </row>
    <row r="311" spans="1:18" x14ac:dyDescent="0.2">
      <c r="A311" s="99" t="s">
        <v>59</v>
      </c>
      <c r="B311" s="96" t="s">
        <v>308</v>
      </c>
      <c r="C311" s="95" t="s">
        <v>393</v>
      </c>
      <c r="D311" s="98">
        <v>200000</v>
      </c>
      <c r="E311" s="98"/>
      <c r="G311" s="103">
        <v>200000</v>
      </c>
      <c r="N311" s="100">
        <v>0.9</v>
      </c>
      <c r="O311" s="100">
        <v>0.1</v>
      </c>
      <c r="R311" s="99" t="s">
        <v>81</v>
      </c>
    </row>
    <row r="312" spans="1:18" x14ac:dyDescent="0.2">
      <c r="A312" s="99" t="s">
        <v>59</v>
      </c>
      <c r="B312" s="96" t="s">
        <v>308</v>
      </c>
      <c r="C312" s="95" t="s">
        <v>394</v>
      </c>
      <c r="D312" s="98">
        <v>165000</v>
      </c>
      <c r="E312" s="98">
        <v>165000</v>
      </c>
      <c r="F312" s="95"/>
      <c r="N312" s="100">
        <v>0.9</v>
      </c>
      <c r="O312" s="100">
        <v>0.1</v>
      </c>
      <c r="R312" s="99" t="s">
        <v>81</v>
      </c>
    </row>
    <row r="313" spans="1:18" x14ac:dyDescent="0.2">
      <c r="A313" s="99" t="s">
        <v>59</v>
      </c>
      <c r="B313" s="96" t="s">
        <v>308</v>
      </c>
      <c r="C313" s="95" t="s">
        <v>395</v>
      </c>
      <c r="D313" s="98">
        <v>150000</v>
      </c>
      <c r="E313" s="98"/>
      <c r="F313" s="95"/>
      <c r="G313" s="103">
        <v>150000</v>
      </c>
      <c r="N313" s="100">
        <v>0.9</v>
      </c>
      <c r="O313" s="100">
        <v>0.1</v>
      </c>
      <c r="R313" s="99" t="s">
        <v>81</v>
      </c>
    </row>
    <row r="314" spans="1:18" x14ac:dyDescent="0.2">
      <c r="A314" s="99" t="s">
        <v>59</v>
      </c>
      <c r="B314" s="96" t="s">
        <v>309</v>
      </c>
      <c r="C314" s="95" t="s">
        <v>310</v>
      </c>
      <c r="D314" s="98">
        <v>21000</v>
      </c>
      <c r="E314" s="98">
        <v>21000</v>
      </c>
      <c r="F314" s="95"/>
      <c r="O314" s="100">
        <v>1</v>
      </c>
      <c r="R314" s="99" t="s">
        <v>81</v>
      </c>
    </row>
    <row r="315" spans="1:18" x14ac:dyDescent="0.2">
      <c r="A315" s="99" t="s">
        <v>59</v>
      </c>
      <c r="B315" s="96" t="s">
        <v>311</v>
      </c>
      <c r="C315" s="95" t="s">
        <v>312</v>
      </c>
      <c r="D315" s="98">
        <v>5500</v>
      </c>
      <c r="E315" s="98">
        <v>5500</v>
      </c>
      <c r="F315" s="95"/>
      <c r="O315" s="100">
        <v>1</v>
      </c>
      <c r="R315" s="99" t="s">
        <v>81</v>
      </c>
    </row>
    <row r="316" spans="1:18" x14ac:dyDescent="0.2">
      <c r="A316" s="99" t="s">
        <v>59</v>
      </c>
      <c r="B316" s="96" t="s">
        <v>313</v>
      </c>
      <c r="C316" s="95" t="s">
        <v>314</v>
      </c>
      <c r="D316" s="98">
        <v>15500</v>
      </c>
      <c r="E316" s="98">
        <v>15500</v>
      </c>
      <c r="F316" s="95"/>
      <c r="O316" s="100">
        <v>1</v>
      </c>
      <c r="R316" s="99" t="s">
        <v>81</v>
      </c>
    </row>
    <row r="317" spans="1:18" x14ac:dyDescent="0.2">
      <c r="B317" s="96"/>
    </row>
    <row r="318" spans="1:18" x14ac:dyDescent="0.2">
      <c r="B318" s="96"/>
    </row>
    <row r="319" spans="1:18" x14ac:dyDescent="0.2">
      <c r="A319" s="77"/>
      <c r="B319" s="77"/>
      <c r="C319" s="88" t="s">
        <v>369</v>
      </c>
      <c r="D319" s="89">
        <v>0</v>
      </c>
      <c r="E319" s="103">
        <v>0</v>
      </c>
      <c r="F319" s="103">
        <v>0</v>
      </c>
      <c r="G319" s="103">
        <v>0</v>
      </c>
      <c r="H319" s="103">
        <v>0</v>
      </c>
      <c r="I319" s="103">
        <v>0</v>
      </c>
      <c r="J319" s="103">
        <v>0</v>
      </c>
      <c r="K319" s="103">
        <v>0</v>
      </c>
      <c r="L319" s="103">
        <v>0</v>
      </c>
      <c r="M319" s="103">
        <v>0</v>
      </c>
    </row>
    <row r="320" spans="1:18" x14ac:dyDescent="0.2">
      <c r="B320" s="96"/>
    </row>
    <row r="321" spans="1:18" x14ac:dyDescent="0.2">
      <c r="B321" s="96"/>
    </row>
    <row r="322" spans="1:18" s="46" customFormat="1" x14ac:dyDescent="0.2">
      <c r="A322" s="77"/>
      <c r="B322" s="77"/>
      <c r="C322" s="88" t="s">
        <v>51</v>
      </c>
      <c r="D322" s="89">
        <f>SUM(D323:D332)</f>
        <v>74562</v>
      </c>
      <c r="E322" s="103">
        <f t="shared" ref="E322:M322" si="42">SUM(E323:E332)</f>
        <v>29562</v>
      </c>
      <c r="F322" s="103">
        <f t="shared" si="42"/>
        <v>15000</v>
      </c>
      <c r="G322" s="103">
        <f t="shared" si="42"/>
        <v>0</v>
      </c>
      <c r="H322" s="103">
        <f t="shared" si="42"/>
        <v>0</v>
      </c>
      <c r="I322" s="103">
        <f t="shared" si="42"/>
        <v>0</v>
      </c>
      <c r="J322" s="103">
        <f t="shared" si="42"/>
        <v>30000</v>
      </c>
      <c r="K322" s="103">
        <f t="shared" si="42"/>
        <v>0</v>
      </c>
      <c r="L322" s="103">
        <f t="shared" si="42"/>
        <v>0</v>
      </c>
      <c r="M322" s="103">
        <f t="shared" si="42"/>
        <v>0</v>
      </c>
      <c r="N322" s="82"/>
      <c r="O322" s="82"/>
      <c r="P322" s="82"/>
      <c r="Q322" s="82"/>
      <c r="R322" s="77"/>
    </row>
    <row r="323" spans="1:18" x14ac:dyDescent="0.2">
      <c r="A323" s="99" t="s">
        <v>66</v>
      </c>
      <c r="B323" s="99" t="s">
        <v>149</v>
      </c>
      <c r="C323" s="75" t="s">
        <v>148</v>
      </c>
      <c r="D323" s="98">
        <v>29562</v>
      </c>
      <c r="E323" s="98">
        <v>29562</v>
      </c>
      <c r="N323" s="100">
        <v>1</v>
      </c>
      <c r="R323" s="99" t="s">
        <v>150</v>
      </c>
    </row>
    <row r="324" spans="1:18" x14ac:dyDescent="0.2">
      <c r="A324" s="99" t="s">
        <v>59</v>
      </c>
      <c r="B324" s="99" t="s">
        <v>149</v>
      </c>
      <c r="C324" s="75" t="s">
        <v>151</v>
      </c>
      <c r="D324" s="98">
        <v>15000</v>
      </c>
      <c r="F324" s="98">
        <v>15000</v>
      </c>
      <c r="O324" s="100">
        <v>1</v>
      </c>
      <c r="R324" s="99" t="s">
        <v>81</v>
      </c>
    </row>
    <row r="325" spans="1:18" x14ac:dyDescent="0.2">
      <c r="A325" s="99" t="s">
        <v>53</v>
      </c>
      <c r="B325" s="99" t="s">
        <v>366</v>
      </c>
      <c r="C325" s="75" t="s">
        <v>367</v>
      </c>
      <c r="D325" s="98">
        <v>30000</v>
      </c>
      <c r="J325" s="98">
        <v>30000</v>
      </c>
      <c r="N325" s="100">
        <v>0.5</v>
      </c>
      <c r="O325" s="100">
        <v>0.5</v>
      </c>
      <c r="R325" s="99" t="s">
        <v>81</v>
      </c>
    </row>
  </sheetData>
  <pageMargins left="0.5" right="0.5" top="0.5" bottom="0.5" header="0.3" footer="0.3"/>
  <pageSetup scale="32" fitToHeight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4"/>
  <sheetViews>
    <sheetView workbookViewId="0"/>
  </sheetViews>
  <sheetFormatPr defaultRowHeight="12.75" x14ac:dyDescent="0.2"/>
  <cols>
    <col min="1" max="1" width="8.42578125" bestFit="1" customWidth="1"/>
    <col min="2" max="2" width="7.5703125" bestFit="1" customWidth="1"/>
    <col min="3" max="3" width="81.28515625" bestFit="1" customWidth="1"/>
    <col min="4" max="4" width="14.42578125" style="12" hidden="1" customWidth="1"/>
    <col min="5" max="5" width="16.5703125" style="8" bestFit="1" customWidth="1"/>
    <col min="6" max="6" width="10.42578125" style="8" bestFit="1" customWidth="1"/>
    <col min="7" max="7" width="18.5703125" style="8" bestFit="1" customWidth="1"/>
    <col min="8" max="8" width="8.85546875" style="49" bestFit="1" customWidth="1"/>
    <col min="9" max="9" width="24.140625" bestFit="1" customWidth="1"/>
    <col min="10" max="10" width="5" bestFit="1" customWidth="1"/>
  </cols>
  <sheetData>
    <row r="1" spans="1:71" s="16" customFormat="1" x14ac:dyDescent="0.2">
      <c r="A1" s="22" t="s">
        <v>52</v>
      </c>
      <c r="B1" s="21" t="s">
        <v>31</v>
      </c>
      <c r="C1" s="16" t="s">
        <v>55</v>
      </c>
      <c r="D1" s="9" t="s">
        <v>60</v>
      </c>
      <c r="E1" s="7" t="s">
        <v>56</v>
      </c>
      <c r="F1" s="7" t="s">
        <v>54</v>
      </c>
      <c r="G1" s="7" t="s">
        <v>138</v>
      </c>
      <c r="H1" s="48" t="s">
        <v>61</v>
      </c>
      <c r="I1" s="18" t="s">
        <v>57</v>
      </c>
      <c r="J1" s="46" t="s">
        <v>219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</row>
    <row r="2" spans="1:71" x14ac:dyDescent="0.2">
      <c r="A2" s="23" t="s">
        <v>66</v>
      </c>
      <c r="B2" s="19" t="s">
        <v>198</v>
      </c>
      <c r="C2" s="20" t="s">
        <v>206</v>
      </c>
      <c r="D2" s="11">
        <v>10000</v>
      </c>
      <c r="E2" s="8">
        <v>0.5</v>
      </c>
      <c r="F2" s="8">
        <v>0.5</v>
      </c>
      <c r="G2" s="13"/>
      <c r="I2" s="24" t="s">
        <v>200</v>
      </c>
      <c r="J2">
        <v>2013</v>
      </c>
    </row>
    <row r="3" spans="1:71" s="2" customFormat="1" x14ac:dyDescent="0.2">
      <c r="A3" s="23" t="s">
        <v>66</v>
      </c>
      <c r="B3" s="19" t="s">
        <v>202</v>
      </c>
      <c r="C3" s="20" t="s">
        <v>211</v>
      </c>
      <c r="D3" s="11">
        <v>69000</v>
      </c>
      <c r="E3" s="13">
        <v>0.8</v>
      </c>
      <c r="F3" s="13">
        <v>0.2</v>
      </c>
      <c r="G3" s="8"/>
      <c r="H3" s="49"/>
      <c r="I3" s="24" t="s">
        <v>200</v>
      </c>
      <c r="J3" s="15">
        <v>2013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2" customFormat="1" x14ac:dyDescent="0.2">
      <c r="A4" s="23" t="s">
        <v>66</v>
      </c>
      <c r="B4" s="19" t="s">
        <v>198</v>
      </c>
      <c r="C4" s="20" t="s">
        <v>212</v>
      </c>
      <c r="D4" s="11">
        <v>10000</v>
      </c>
      <c r="E4" s="13">
        <v>1</v>
      </c>
      <c r="F4" s="8"/>
      <c r="G4" s="8"/>
      <c r="H4" s="49"/>
      <c r="I4" s="24" t="s">
        <v>200</v>
      </c>
      <c r="J4" s="15">
        <v>2013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s="2" customFormat="1" x14ac:dyDescent="0.2">
      <c r="A5" s="23" t="s">
        <v>67</v>
      </c>
      <c r="B5" s="19" t="s">
        <v>198</v>
      </c>
      <c r="C5" s="20" t="s">
        <v>213</v>
      </c>
      <c r="D5" s="11">
        <v>8000</v>
      </c>
      <c r="E5" s="13">
        <v>0.8</v>
      </c>
      <c r="F5" s="13">
        <v>0.2</v>
      </c>
      <c r="G5" s="8"/>
      <c r="H5" s="49"/>
      <c r="I5" s="24" t="s">
        <v>200</v>
      </c>
      <c r="J5" s="15">
        <v>2013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s="2" customFormat="1" x14ac:dyDescent="0.2">
      <c r="A6" s="23" t="s">
        <v>66</v>
      </c>
      <c r="B6" s="19" t="s">
        <v>198</v>
      </c>
      <c r="C6" s="20" t="s">
        <v>214</v>
      </c>
      <c r="D6" s="11">
        <v>2000</v>
      </c>
      <c r="E6" s="13">
        <v>0.8</v>
      </c>
      <c r="F6" s="13">
        <v>0.2</v>
      </c>
      <c r="G6" s="8"/>
      <c r="H6" s="49"/>
      <c r="I6" s="24" t="s">
        <v>200</v>
      </c>
      <c r="J6" s="15">
        <v>2013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x14ac:dyDescent="0.2">
      <c r="A7" s="23" t="s">
        <v>66</v>
      </c>
      <c r="B7" s="19" t="s">
        <v>198</v>
      </c>
      <c r="C7" s="15" t="s">
        <v>199</v>
      </c>
      <c r="D7" s="10">
        <v>30000</v>
      </c>
      <c r="E7" s="13">
        <v>1</v>
      </c>
      <c r="I7" s="24" t="s">
        <v>200</v>
      </c>
      <c r="J7" s="15">
        <v>2013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x14ac:dyDescent="0.2">
      <c r="A8" s="23" t="s">
        <v>66</v>
      </c>
      <c r="B8" s="19" t="s">
        <v>198</v>
      </c>
      <c r="C8" s="15" t="s">
        <v>201</v>
      </c>
      <c r="D8" s="10">
        <v>12000</v>
      </c>
      <c r="E8" s="13">
        <v>0.8</v>
      </c>
      <c r="F8" s="13">
        <v>0.2</v>
      </c>
      <c r="I8" s="24" t="s">
        <v>200</v>
      </c>
      <c r="J8" s="15">
        <v>2013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x14ac:dyDescent="0.2">
      <c r="A9" s="28" t="s">
        <v>66</v>
      </c>
      <c r="B9" s="26" t="s">
        <v>179</v>
      </c>
      <c r="C9" s="27" t="s">
        <v>237</v>
      </c>
      <c r="D9" s="11">
        <v>150000</v>
      </c>
      <c r="E9" s="8">
        <v>0.5</v>
      </c>
      <c r="F9" s="8">
        <v>0.5</v>
      </c>
      <c r="G9" s="67"/>
      <c r="H9" s="67"/>
      <c r="I9" s="50" t="s">
        <v>200</v>
      </c>
      <c r="J9" s="29">
        <v>2013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x14ac:dyDescent="0.2">
      <c r="A10" s="31" t="s">
        <v>66</v>
      </c>
      <c r="B10" s="30" t="s">
        <v>179</v>
      </c>
      <c r="C10" s="47" t="s">
        <v>238</v>
      </c>
      <c r="D10" s="11">
        <v>50000</v>
      </c>
      <c r="E10" s="71"/>
      <c r="I10" s="32" t="s">
        <v>200</v>
      </c>
      <c r="J10" s="29">
        <v>2013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x14ac:dyDescent="0.2">
      <c r="A11" s="31" t="s">
        <v>66</v>
      </c>
      <c r="B11" s="30" t="s">
        <v>179</v>
      </c>
      <c r="C11" s="68" t="s">
        <v>239</v>
      </c>
      <c r="D11" s="74">
        <v>16000</v>
      </c>
      <c r="E11" s="67"/>
      <c r="F11" s="8">
        <v>1</v>
      </c>
      <c r="G11" s="67"/>
      <c r="H11" s="67"/>
      <c r="I11" s="32" t="s">
        <v>200</v>
      </c>
      <c r="J11" s="29">
        <v>2013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x14ac:dyDescent="0.2">
      <c r="A12" s="31" t="s">
        <v>66</v>
      </c>
      <c r="B12" s="30" t="s">
        <v>176</v>
      </c>
      <c r="C12" s="68" t="s">
        <v>240</v>
      </c>
      <c r="D12" s="74">
        <v>50000</v>
      </c>
      <c r="E12" s="67"/>
      <c r="F12" s="71">
        <v>1</v>
      </c>
      <c r="G12" s="67"/>
      <c r="H12" s="67"/>
      <c r="I12" s="32" t="s">
        <v>200</v>
      </c>
      <c r="J12" s="29">
        <v>2013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x14ac:dyDescent="0.2">
      <c r="A13" s="35" t="s">
        <v>66</v>
      </c>
      <c r="B13" s="34" t="s">
        <v>188</v>
      </c>
      <c r="C13" s="33" t="s">
        <v>267</v>
      </c>
      <c r="D13" s="74">
        <v>10000</v>
      </c>
      <c r="E13" s="8">
        <v>0.5</v>
      </c>
      <c r="F13" s="8">
        <v>0.5</v>
      </c>
      <c r="G13" s="71"/>
      <c r="I13" s="36" t="s">
        <v>200</v>
      </c>
      <c r="J13" s="33">
        <v>2013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</row>
    <row r="14" spans="1:71" x14ac:dyDescent="0.2">
      <c r="A14" s="35" t="s">
        <v>66</v>
      </c>
      <c r="B14" s="34" t="s">
        <v>187</v>
      </c>
      <c r="C14" s="33" t="s">
        <v>268</v>
      </c>
      <c r="D14" s="74">
        <v>45000</v>
      </c>
      <c r="E14" s="71">
        <v>0.5</v>
      </c>
      <c r="F14" s="8">
        <v>0.5</v>
      </c>
      <c r="I14" s="36" t="s">
        <v>200</v>
      </c>
      <c r="J14" s="33">
        <v>2013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</row>
    <row r="15" spans="1:71" x14ac:dyDescent="0.2">
      <c r="A15" s="39" t="s">
        <v>66</v>
      </c>
      <c r="B15" s="38" t="s">
        <v>269</v>
      </c>
      <c r="C15" s="37" t="s">
        <v>270</v>
      </c>
      <c r="D15" s="74">
        <v>15000</v>
      </c>
      <c r="E15" s="71">
        <v>0.5</v>
      </c>
      <c r="F15" s="71">
        <v>0.5</v>
      </c>
      <c r="I15" s="40" t="s">
        <v>200</v>
      </c>
      <c r="J15" s="37">
        <v>2013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</row>
    <row r="16" spans="1:71" x14ac:dyDescent="0.2">
      <c r="A16" s="39" t="s">
        <v>66</v>
      </c>
      <c r="B16" s="38" t="s">
        <v>271</v>
      </c>
      <c r="C16" s="37" t="s">
        <v>272</v>
      </c>
      <c r="D16" s="74">
        <v>10000</v>
      </c>
      <c r="E16" s="8">
        <v>0.5</v>
      </c>
      <c r="F16" s="8">
        <v>0.5</v>
      </c>
      <c r="G16" s="71"/>
      <c r="I16" s="40" t="s">
        <v>200</v>
      </c>
      <c r="J16" s="37">
        <v>2013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</row>
    <row r="17" spans="1:71" x14ac:dyDescent="0.2">
      <c r="A17" s="43" t="s">
        <v>66</v>
      </c>
      <c r="B17" s="42" t="s">
        <v>186</v>
      </c>
      <c r="C17" s="41" t="s">
        <v>273</v>
      </c>
      <c r="D17" s="74">
        <v>75000</v>
      </c>
      <c r="E17" s="71">
        <v>0.5</v>
      </c>
      <c r="F17" s="8">
        <v>0.5</v>
      </c>
      <c r="I17" s="44" t="s">
        <v>200</v>
      </c>
      <c r="J17" s="41">
        <v>2013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</row>
    <row r="18" spans="1:71" x14ac:dyDescent="0.2">
      <c r="A18" s="43" t="s">
        <v>67</v>
      </c>
      <c r="B18" s="42" t="s">
        <v>198</v>
      </c>
      <c r="C18" s="68" t="s">
        <v>206</v>
      </c>
      <c r="D18" s="73">
        <v>10000</v>
      </c>
      <c r="E18" s="71"/>
      <c r="F18" s="71"/>
      <c r="G18" s="69">
        <v>1</v>
      </c>
      <c r="I18" s="44" t="s">
        <v>200</v>
      </c>
      <c r="J18" s="41">
        <v>2014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</row>
    <row r="19" spans="1:71" x14ac:dyDescent="0.2">
      <c r="A19" s="43" t="s">
        <v>53</v>
      </c>
      <c r="B19" s="42" t="s">
        <v>198</v>
      </c>
      <c r="C19" s="68" t="s">
        <v>218</v>
      </c>
      <c r="D19" s="73">
        <v>52000</v>
      </c>
      <c r="E19" s="69">
        <v>1</v>
      </c>
      <c r="G19" s="71"/>
      <c r="I19" s="44" t="s">
        <v>200</v>
      </c>
      <c r="J19" s="41">
        <v>2014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</row>
    <row r="20" spans="1:71" s="4" customFormat="1" x14ac:dyDescent="0.2">
      <c r="A20" s="49" t="s">
        <v>66</v>
      </c>
      <c r="B20" s="14" t="s">
        <v>198</v>
      </c>
      <c r="C20" s="45" t="s">
        <v>199</v>
      </c>
      <c r="D20" s="10">
        <v>40000</v>
      </c>
      <c r="E20" s="13">
        <v>1</v>
      </c>
      <c r="F20" s="8"/>
      <c r="G20" s="8"/>
      <c r="H20" s="49"/>
      <c r="I20" s="50" t="s">
        <v>200</v>
      </c>
      <c r="J20" s="45">
        <v>2014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</row>
    <row r="21" spans="1:71" s="4" customFormat="1" x14ac:dyDescent="0.2">
      <c r="A21" s="49" t="s">
        <v>66</v>
      </c>
      <c r="B21" s="14" t="s">
        <v>198</v>
      </c>
      <c r="C21" s="45" t="s">
        <v>201</v>
      </c>
      <c r="D21" s="10">
        <v>50000</v>
      </c>
      <c r="E21" s="13">
        <v>0.8</v>
      </c>
      <c r="F21" s="13">
        <v>0.2</v>
      </c>
      <c r="G21" s="8"/>
      <c r="H21" s="49"/>
      <c r="I21" s="50" t="s">
        <v>200</v>
      </c>
      <c r="J21" s="45">
        <v>2014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</row>
    <row r="22" spans="1:71" s="4" customFormat="1" x14ac:dyDescent="0.2">
      <c r="A22" s="49" t="s">
        <v>66</v>
      </c>
      <c r="B22" s="14" t="s">
        <v>202</v>
      </c>
      <c r="C22" s="45" t="s">
        <v>203</v>
      </c>
      <c r="D22" s="10">
        <v>6000</v>
      </c>
      <c r="E22" s="8"/>
      <c r="F22" s="8"/>
      <c r="G22" s="13">
        <v>1</v>
      </c>
      <c r="H22" s="49"/>
      <c r="I22" s="50" t="s">
        <v>200</v>
      </c>
      <c r="J22" s="45">
        <v>2014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</row>
    <row r="23" spans="1:71" x14ac:dyDescent="0.2">
      <c r="A23" s="55" t="s">
        <v>67</v>
      </c>
      <c r="B23" s="54" t="s">
        <v>179</v>
      </c>
      <c r="C23" s="52" t="s">
        <v>237</v>
      </c>
      <c r="D23" s="57">
        <v>150000</v>
      </c>
      <c r="E23" s="56">
        <v>0.5</v>
      </c>
      <c r="F23" s="56">
        <v>0.5</v>
      </c>
      <c r="G23" s="51"/>
      <c r="H23" s="51"/>
      <c r="I23" s="53" t="s">
        <v>200</v>
      </c>
      <c r="J23" s="51">
        <v>2014</v>
      </c>
    </row>
    <row r="24" spans="1:71" x14ac:dyDescent="0.2">
      <c r="A24" s="55" t="s">
        <v>67</v>
      </c>
      <c r="B24" s="54" t="s">
        <v>179</v>
      </c>
      <c r="C24" s="52" t="s">
        <v>238</v>
      </c>
      <c r="D24" s="57">
        <v>50000</v>
      </c>
      <c r="E24" s="56"/>
      <c r="F24" s="56"/>
      <c r="G24" s="56"/>
      <c r="H24" s="55"/>
      <c r="I24" s="53" t="s">
        <v>200</v>
      </c>
      <c r="J24" s="51">
        <v>2014</v>
      </c>
    </row>
    <row r="25" spans="1:71" x14ac:dyDescent="0.2">
      <c r="A25" s="55" t="s">
        <v>67</v>
      </c>
      <c r="B25" s="54" t="s">
        <v>179</v>
      </c>
      <c r="C25" s="52" t="s">
        <v>239</v>
      </c>
      <c r="D25" s="58">
        <v>16000</v>
      </c>
      <c r="E25" s="71"/>
      <c r="F25" s="56">
        <v>1</v>
      </c>
      <c r="G25" s="71"/>
      <c r="H25" s="70"/>
      <c r="I25" s="53" t="s">
        <v>200</v>
      </c>
      <c r="J25" s="51">
        <v>2014</v>
      </c>
    </row>
    <row r="26" spans="1:71" x14ac:dyDescent="0.2">
      <c r="A26" s="55" t="s">
        <v>67</v>
      </c>
      <c r="B26" s="54" t="s">
        <v>176</v>
      </c>
      <c r="C26" s="52" t="s">
        <v>240</v>
      </c>
      <c r="D26" s="58">
        <v>50000</v>
      </c>
      <c r="E26" s="51"/>
      <c r="F26" s="67"/>
      <c r="G26" s="51"/>
      <c r="H26" s="51"/>
      <c r="I26" s="53" t="s">
        <v>200</v>
      </c>
      <c r="J26" s="51">
        <v>2014</v>
      </c>
    </row>
    <row r="27" spans="1:71" x14ac:dyDescent="0.2">
      <c r="A27" s="55" t="s">
        <v>67</v>
      </c>
      <c r="B27" s="54" t="s">
        <v>188</v>
      </c>
      <c r="C27" s="67" t="s">
        <v>267</v>
      </c>
      <c r="D27" s="74">
        <v>15000</v>
      </c>
      <c r="E27" s="56">
        <v>0.5</v>
      </c>
      <c r="F27" s="56">
        <v>0.5</v>
      </c>
      <c r="G27" s="71"/>
      <c r="H27" s="70"/>
      <c r="I27" s="53" t="s">
        <v>200</v>
      </c>
      <c r="J27" s="51">
        <v>2014</v>
      </c>
    </row>
    <row r="28" spans="1:71" x14ac:dyDescent="0.2">
      <c r="A28" s="55" t="s">
        <v>67</v>
      </c>
      <c r="B28" s="54" t="s">
        <v>187</v>
      </c>
      <c r="C28" s="67" t="s">
        <v>274</v>
      </c>
      <c r="D28" s="74">
        <v>56000</v>
      </c>
      <c r="E28" s="56">
        <v>0.5</v>
      </c>
      <c r="F28" s="56">
        <v>0.5</v>
      </c>
      <c r="G28" s="56"/>
      <c r="H28" s="55"/>
      <c r="I28" s="53" t="s">
        <v>200</v>
      </c>
      <c r="J28" s="51">
        <v>2014</v>
      </c>
    </row>
    <row r="29" spans="1:71" x14ac:dyDescent="0.2">
      <c r="A29" s="55" t="s">
        <v>67</v>
      </c>
      <c r="B29" s="54" t="s">
        <v>269</v>
      </c>
      <c r="C29" s="67" t="s">
        <v>270</v>
      </c>
      <c r="D29" s="58">
        <v>15000</v>
      </c>
      <c r="E29" s="56">
        <v>0.5</v>
      </c>
      <c r="F29" s="56">
        <v>0.5</v>
      </c>
      <c r="G29" s="56"/>
      <c r="H29" s="55"/>
      <c r="I29" s="53" t="s">
        <v>200</v>
      </c>
      <c r="J29" s="51">
        <v>2014</v>
      </c>
    </row>
    <row r="30" spans="1:71" x14ac:dyDescent="0.2">
      <c r="A30" s="55" t="s">
        <v>67</v>
      </c>
      <c r="B30" s="54" t="s">
        <v>271</v>
      </c>
      <c r="C30" s="67" t="s">
        <v>272</v>
      </c>
      <c r="D30" s="58">
        <v>10000</v>
      </c>
      <c r="E30" s="71">
        <v>0.5</v>
      </c>
      <c r="F30" s="71">
        <v>0.5</v>
      </c>
      <c r="G30" s="71"/>
      <c r="H30" s="70"/>
      <c r="I30" s="53" t="s">
        <v>200</v>
      </c>
      <c r="J30" s="51">
        <v>2014</v>
      </c>
    </row>
    <row r="31" spans="1:71" x14ac:dyDescent="0.2">
      <c r="A31" s="55" t="s">
        <v>67</v>
      </c>
      <c r="B31" s="54" t="s">
        <v>186</v>
      </c>
      <c r="C31" s="67" t="s">
        <v>273</v>
      </c>
      <c r="D31" s="74">
        <v>85000</v>
      </c>
      <c r="E31" s="56">
        <v>0.5</v>
      </c>
      <c r="F31" s="56">
        <v>0.5</v>
      </c>
      <c r="G31" s="71"/>
      <c r="H31" s="70"/>
      <c r="I31" s="53" t="s">
        <v>200</v>
      </c>
      <c r="J31" s="51">
        <v>2014</v>
      </c>
    </row>
    <row r="32" spans="1:71" x14ac:dyDescent="0.2">
      <c r="A32" s="55" t="s">
        <v>67</v>
      </c>
      <c r="B32" s="54" t="s">
        <v>198</v>
      </c>
      <c r="C32" s="67" t="s">
        <v>199</v>
      </c>
      <c r="D32" s="72">
        <v>20000</v>
      </c>
      <c r="E32" s="69">
        <v>1</v>
      </c>
      <c r="F32" s="56"/>
      <c r="G32" s="56"/>
      <c r="H32" s="55"/>
      <c r="I32" s="53" t="s">
        <v>200</v>
      </c>
      <c r="J32" s="51">
        <v>2015</v>
      </c>
    </row>
    <row r="33" spans="1:10" x14ac:dyDescent="0.2">
      <c r="A33" s="55" t="s">
        <v>67</v>
      </c>
      <c r="B33" s="54" t="s">
        <v>198</v>
      </c>
      <c r="C33" s="67" t="s">
        <v>201</v>
      </c>
      <c r="D33" s="72">
        <v>20000</v>
      </c>
      <c r="E33" s="69">
        <v>0.8</v>
      </c>
      <c r="F33" s="69">
        <v>0.2</v>
      </c>
      <c r="G33" s="71"/>
      <c r="H33" s="70"/>
      <c r="I33" s="53" t="s">
        <v>200</v>
      </c>
      <c r="J33" s="51">
        <v>2015</v>
      </c>
    </row>
    <row r="34" spans="1:10" x14ac:dyDescent="0.2">
      <c r="A34" s="55" t="s">
        <v>66</v>
      </c>
      <c r="B34" s="54" t="s">
        <v>202</v>
      </c>
      <c r="C34" s="67" t="s">
        <v>203</v>
      </c>
      <c r="D34" s="72">
        <v>6000</v>
      </c>
      <c r="E34" s="56"/>
      <c r="F34" s="56"/>
      <c r="G34" s="69">
        <v>1</v>
      </c>
      <c r="H34" s="70"/>
      <c r="I34" s="53" t="s">
        <v>200</v>
      </c>
      <c r="J34" s="51">
        <v>2015</v>
      </c>
    </row>
    <row r="35" spans="1:10" x14ac:dyDescent="0.2">
      <c r="A35" s="55" t="s">
        <v>66</v>
      </c>
      <c r="B35" s="54" t="s">
        <v>179</v>
      </c>
      <c r="C35" s="52" t="s">
        <v>237</v>
      </c>
      <c r="D35" s="73">
        <v>150000</v>
      </c>
      <c r="E35" s="56">
        <v>0.5</v>
      </c>
      <c r="F35" s="56">
        <v>0.5</v>
      </c>
      <c r="G35" s="67"/>
      <c r="H35" s="67"/>
      <c r="I35" s="53" t="s">
        <v>200</v>
      </c>
      <c r="J35" s="51">
        <v>2015</v>
      </c>
    </row>
    <row r="36" spans="1:10" x14ac:dyDescent="0.2">
      <c r="A36" s="55" t="s">
        <v>66</v>
      </c>
      <c r="B36" s="54" t="s">
        <v>179</v>
      </c>
      <c r="C36" s="52" t="s">
        <v>239</v>
      </c>
      <c r="D36" s="58">
        <v>16000</v>
      </c>
      <c r="E36" s="71"/>
      <c r="F36" s="71">
        <v>1</v>
      </c>
      <c r="G36" s="71"/>
      <c r="H36" s="70"/>
      <c r="I36" s="53" t="s">
        <v>200</v>
      </c>
      <c r="J36" s="51">
        <v>2015</v>
      </c>
    </row>
    <row r="37" spans="1:10" x14ac:dyDescent="0.2">
      <c r="A37" s="55" t="s">
        <v>66</v>
      </c>
      <c r="B37" s="54" t="s">
        <v>176</v>
      </c>
      <c r="C37" s="52" t="s">
        <v>240</v>
      </c>
      <c r="D37" s="74">
        <v>50000</v>
      </c>
      <c r="E37" s="67"/>
      <c r="F37" s="67"/>
      <c r="G37" s="67"/>
      <c r="H37" s="67"/>
      <c r="I37" s="53" t="s">
        <v>200</v>
      </c>
      <c r="J37" s="51">
        <v>2015</v>
      </c>
    </row>
    <row r="38" spans="1:10" x14ac:dyDescent="0.2">
      <c r="A38" s="55" t="s">
        <v>66</v>
      </c>
      <c r="B38" s="54" t="s">
        <v>188</v>
      </c>
      <c r="C38" s="67" t="s">
        <v>267</v>
      </c>
      <c r="D38" s="58">
        <v>10000</v>
      </c>
      <c r="E38" s="56">
        <v>0.5</v>
      </c>
      <c r="F38" s="56">
        <v>0.5</v>
      </c>
      <c r="G38" s="56"/>
      <c r="H38" s="55"/>
      <c r="I38" s="53" t="s">
        <v>200</v>
      </c>
      <c r="J38" s="68">
        <v>2015</v>
      </c>
    </row>
    <row r="39" spans="1:10" x14ac:dyDescent="0.2">
      <c r="A39" s="55" t="s">
        <v>66</v>
      </c>
      <c r="B39" s="54" t="s">
        <v>187</v>
      </c>
      <c r="C39" s="67" t="s">
        <v>275</v>
      </c>
      <c r="D39" s="58">
        <v>25000</v>
      </c>
      <c r="E39" s="56">
        <v>0.5</v>
      </c>
      <c r="F39" s="56">
        <v>0.5</v>
      </c>
      <c r="G39" s="56"/>
      <c r="H39" s="55"/>
      <c r="I39" s="53" t="s">
        <v>200</v>
      </c>
      <c r="J39" s="51">
        <v>2015</v>
      </c>
    </row>
    <row r="40" spans="1:10" x14ac:dyDescent="0.2">
      <c r="A40" s="64" t="s">
        <v>66</v>
      </c>
      <c r="B40" s="63" t="s">
        <v>269</v>
      </c>
      <c r="C40" s="60" t="s">
        <v>270</v>
      </c>
      <c r="D40" s="66">
        <v>20000</v>
      </c>
      <c r="E40" s="65">
        <v>0.5</v>
      </c>
      <c r="F40" s="65">
        <v>0.5</v>
      </c>
      <c r="G40" s="65"/>
      <c r="H40" s="64"/>
      <c r="I40" s="62" t="s">
        <v>200</v>
      </c>
      <c r="J40" s="60">
        <v>2015</v>
      </c>
    </row>
    <row r="41" spans="1:10" x14ac:dyDescent="0.2">
      <c r="A41" s="64" t="s">
        <v>66</v>
      </c>
      <c r="B41" s="63" t="s">
        <v>271</v>
      </c>
      <c r="C41" s="60" t="s">
        <v>272</v>
      </c>
      <c r="D41" s="66">
        <v>15000</v>
      </c>
      <c r="E41" s="65">
        <v>0.5</v>
      </c>
      <c r="F41" s="65">
        <v>0.5</v>
      </c>
      <c r="G41" s="65"/>
      <c r="H41" s="64"/>
      <c r="I41" s="62" t="s">
        <v>200</v>
      </c>
      <c r="J41" s="60">
        <v>2015</v>
      </c>
    </row>
    <row r="42" spans="1:10" x14ac:dyDescent="0.2">
      <c r="A42" s="64" t="s">
        <v>66</v>
      </c>
      <c r="B42" s="63" t="s">
        <v>186</v>
      </c>
      <c r="C42" s="60" t="s">
        <v>273</v>
      </c>
      <c r="D42" s="66">
        <v>5000</v>
      </c>
      <c r="E42" s="65">
        <v>0.5</v>
      </c>
      <c r="F42" s="65">
        <v>0.5</v>
      </c>
      <c r="G42" s="65"/>
      <c r="H42" s="64"/>
      <c r="I42" s="62" t="s">
        <v>200</v>
      </c>
      <c r="J42" s="68">
        <v>2015</v>
      </c>
    </row>
    <row r="43" spans="1:10" x14ac:dyDescent="0.2">
      <c r="A43" s="64" t="s">
        <v>66</v>
      </c>
      <c r="B43" s="63" t="s">
        <v>198</v>
      </c>
      <c r="C43" s="60" t="s">
        <v>199</v>
      </c>
      <c r="D43" s="72">
        <v>40000</v>
      </c>
      <c r="E43" s="69">
        <v>1</v>
      </c>
      <c r="F43" s="65"/>
      <c r="G43" s="65"/>
      <c r="H43" s="64"/>
      <c r="I43" s="62" t="s">
        <v>200</v>
      </c>
      <c r="J43" s="60">
        <v>2016</v>
      </c>
    </row>
    <row r="44" spans="1:10" x14ac:dyDescent="0.2">
      <c r="A44" s="64" t="s">
        <v>66</v>
      </c>
      <c r="B44" s="63" t="s">
        <v>198</v>
      </c>
      <c r="C44" s="60" t="s">
        <v>201</v>
      </c>
      <c r="D44" s="72">
        <v>20000</v>
      </c>
      <c r="E44" s="69">
        <v>0.8</v>
      </c>
      <c r="F44" s="69">
        <v>0.2</v>
      </c>
      <c r="G44" s="65"/>
      <c r="H44" s="64"/>
      <c r="I44" s="62" t="s">
        <v>200</v>
      </c>
      <c r="J44" s="60">
        <v>2016</v>
      </c>
    </row>
    <row r="45" spans="1:10" x14ac:dyDescent="0.2">
      <c r="A45" s="64" t="s">
        <v>66</v>
      </c>
      <c r="B45" s="63" t="s">
        <v>202</v>
      </c>
      <c r="C45" s="60" t="s">
        <v>203</v>
      </c>
      <c r="D45" s="72">
        <v>6000</v>
      </c>
      <c r="E45" s="65"/>
      <c r="F45" s="65"/>
      <c r="G45" s="69">
        <v>1</v>
      </c>
      <c r="H45" s="64"/>
      <c r="I45" s="62" t="s">
        <v>200</v>
      </c>
      <c r="J45" s="60">
        <v>2016</v>
      </c>
    </row>
    <row r="46" spans="1:10" x14ac:dyDescent="0.2">
      <c r="A46" s="64" t="s">
        <v>67</v>
      </c>
      <c r="B46" s="63" t="s">
        <v>179</v>
      </c>
      <c r="C46" s="68" t="s">
        <v>237</v>
      </c>
      <c r="D46" s="73">
        <v>150000</v>
      </c>
      <c r="E46" s="65">
        <v>0.5</v>
      </c>
      <c r="F46" s="65">
        <v>0.5</v>
      </c>
      <c r="G46" s="67"/>
      <c r="H46" s="67"/>
      <c r="I46" s="62" t="s">
        <v>200</v>
      </c>
      <c r="J46" s="60">
        <v>2016</v>
      </c>
    </row>
    <row r="47" spans="1:10" x14ac:dyDescent="0.2">
      <c r="A47" s="64" t="s">
        <v>67</v>
      </c>
      <c r="B47" s="63" t="s">
        <v>179</v>
      </c>
      <c r="C47" s="68" t="s">
        <v>239</v>
      </c>
      <c r="D47" s="66">
        <v>16000</v>
      </c>
      <c r="E47" s="65"/>
      <c r="F47" s="65">
        <v>1</v>
      </c>
      <c r="G47" s="65"/>
      <c r="H47" s="64"/>
      <c r="I47" s="62" t="s">
        <v>200</v>
      </c>
      <c r="J47" s="60">
        <v>2016</v>
      </c>
    </row>
    <row r="48" spans="1:10" x14ac:dyDescent="0.2">
      <c r="A48" s="64" t="s">
        <v>67</v>
      </c>
      <c r="B48" s="63" t="s">
        <v>176</v>
      </c>
      <c r="C48" s="68" t="s">
        <v>240</v>
      </c>
      <c r="D48" s="66">
        <v>50000</v>
      </c>
      <c r="E48" s="67"/>
      <c r="F48" s="67"/>
      <c r="G48" s="67"/>
      <c r="H48" s="67"/>
      <c r="I48" s="62" t="s">
        <v>200</v>
      </c>
      <c r="J48" s="60">
        <v>2016</v>
      </c>
    </row>
    <row r="49" spans="1:10" x14ac:dyDescent="0.2">
      <c r="A49" s="64" t="s">
        <v>67</v>
      </c>
      <c r="B49" s="63" t="s">
        <v>188</v>
      </c>
      <c r="C49" s="60" t="s">
        <v>267</v>
      </c>
      <c r="D49" s="66">
        <v>15000</v>
      </c>
      <c r="E49" s="65">
        <v>0.5</v>
      </c>
      <c r="F49" s="65">
        <v>0.5</v>
      </c>
      <c r="G49" s="65"/>
      <c r="H49" s="64"/>
      <c r="I49" s="62" t="s">
        <v>200</v>
      </c>
      <c r="J49" s="60">
        <v>2016</v>
      </c>
    </row>
    <row r="50" spans="1:10" x14ac:dyDescent="0.2">
      <c r="A50" s="64" t="s">
        <v>67</v>
      </c>
      <c r="B50" s="63" t="s">
        <v>187</v>
      </c>
      <c r="C50" s="60" t="s">
        <v>276</v>
      </c>
      <c r="D50" s="66">
        <v>20000</v>
      </c>
      <c r="E50" s="65">
        <v>0.5</v>
      </c>
      <c r="F50" s="65">
        <v>0.5</v>
      </c>
      <c r="G50" s="65"/>
      <c r="H50" s="64"/>
      <c r="I50" s="62" t="s">
        <v>200</v>
      </c>
      <c r="J50" s="67">
        <v>2016</v>
      </c>
    </row>
    <row r="51" spans="1:10" x14ac:dyDescent="0.2">
      <c r="A51" s="64" t="s">
        <v>67</v>
      </c>
      <c r="B51" s="63" t="s">
        <v>269</v>
      </c>
      <c r="C51" s="60" t="s">
        <v>270</v>
      </c>
      <c r="D51" s="66">
        <v>15000</v>
      </c>
      <c r="E51" s="65">
        <v>0.5</v>
      </c>
      <c r="F51" s="65">
        <v>0.5</v>
      </c>
      <c r="G51" s="65"/>
      <c r="H51" s="64"/>
      <c r="I51" s="62" t="s">
        <v>200</v>
      </c>
      <c r="J51" s="68">
        <v>2016</v>
      </c>
    </row>
    <row r="52" spans="1:10" x14ac:dyDescent="0.2">
      <c r="A52" s="64" t="s">
        <v>67</v>
      </c>
      <c r="B52" s="63" t="s">
        <v>271</v>
      </c>
      <c r="C52" s="60" t="s">
        <v>272</v>
      </c>
      <c r="D52" s="66">
        <v>10000</v>
      </c>
      <c r="E52" s="65">
        <v>0.5</v>
      </c>
      <c r="F52" s="65">
        <v>0.5</v>
      </c>
      <c r="G52" s="65"/>
      <c r="H52" s="64"/>
      <c r="I52" s="62" t="s">
        <v>200</v>
      </c>
      <c r="J52" s="60">
        <v>2016</v>
      </c>
    </row>
    <row r="53" spans="1:10" x14ac:dyDescent="0.2">
      <c r="A53" s="64" t="s">
        <v>67</v>
      </c>
      <c r="B53" s="63" t="s">
        <v>186</v>
      </c>
      <c r="C53" s="60" t="s">
        <v>273</v>
      </c>
      <c r="D53" s="66">
        <v>3500</v>
      </c>
      <c r="E53" s="65">
        <v>0.5</v>
      </c>
      <c r="F53" s="65">
        <v>0.5</v>
      </c>
      <c r="G53" s="65"/>
      <c r="H53" s="64"/>
      <c r="I53" s="62" t="s">
        <v>200</v>
      </c>
      <c r="J53" s="60">
        <v>2016</v>
      </c>
    </row>
    <row r="54" spans="1:10" x14ac:dyDescent="0.2">
      <c r="A54" s="64" t="s">
        <v>67</v>
      </c>
      <c r="B54" s="63" t="s">
        <v>198</v>
      </c>
      <c r="C54" s="60" t="s">
        <v>199</v>
      </c>
      <c r="D54" s="72">
        <v>40000</v>
      </c>
      <c r="E54" s="69">
        <v>1</v>
      </c>
      <c r="F54" s="65"/>
      <c r="G54" s="65"/>
      <c r="H54" s="64"/>
      <c r="I54" s="62" t="s">
        <v>200</v>
      </c>
      <c r="J54" s="67">
        <v>2017</v>
      </c>
    </row>
    <row r="55" spans="1:10" x14ac:dyDescent="0.2">
      <c r="A55" s="64" t="s">
        <v>66</v>
      </c>
      <c r="B55" s="63" t="s">
        <v>198</v>
      </c>
      <c r="C55" s="60" t="s">
        <v>201</v>
      </c>
      <c r="D55" s="72">
        <v>10000</v>
      </c>
      <c r="E55" s="69">
        <v>0.8</v>
      </c>
      <c r="F55" s="69">
        <v>0.2</v>
      </c>
      <c r="G55" s="65"/>
      <c r="H55" s="64"/>
      <c r="I55" s="62" t="s">
        <v>200</v>
      </c>
      <c r="J55" s="60">
        <v>2017</v>
      </c>
    </row>
    <row r="56" spans="1:10" x14ac:dyDescent="0.2">
      <c r="A56" s="64" t="s">
        <v>66</v>
      </c>
      <c r="B56" s="63" t="s">
        <v>202</v>
      </c>
      <c r="C56" s="60" t="s">
        <v>203</v>
      </c>
      <c r="D56" s="72">
        <v>6000</v>
      </c>
      <c r="E56" s="65"/>
      <c r="F56" s="65"/>
      <c r="G56" s="69">
        <v>1</v>
      </c>
      <c r="H56" s="64"/>
      <c r="I56" s="62" t="s">
        <v>200</v>
      </c>
      <c r="J56" s="60">
        <v>2017</v>
      </c>
    </row>
    <row r="57" spans="1:10" x14ac:dyDescent="0.2">
      <c r="A57" s="64" t="s">
        <v>66</v>
      </c>
      <c r="B57" s="63" t="s">
        <v>179</v>
      </c>
      <c r="C57" s="68" t="s">
        <v>237</v>
      </c>
      <c r="D57" s="73">
        <v>150000</v>
      </c>
      <c r="E57" s="65">
        <v>0.5</v>
      </c>
      <c r="F57" s="65">
        <v>0.5</v>
      </c>
      <c r="G57" s="65"/>
      <c r="H57" s="64"/>
      <c r="I57" s="62" t="s">
        <v>200</v>
      </c>
      <c r="J57" s="67">
        <v>2017</v>
      </c>
    </row>
    <row r="58" spans="1:10" x14ac:dyDescent="0.2">
      <c r="A58" s="64" t="s">
        <v>66</v>
      </c>
      <c r="B58" s="63" t="s">
        <v>179</v>
      </c>
      <c r="C58" s="68" t="s">
        <v>239</v>
      </c>
      <c r="D58" s="66">
        <v>16000</v>
      </c>
      <c r="E58" s="65"/>
      <c r="F58" s="65">
        <v>1</v>
      </c>
      <c r="G58" s="65"/>
      <c r="H58" s="64"/>
      <c r="I58" s="62" t="s">
        <v>200</v>
      </c>
      <c r="J58" s="60">
        <v>2017</v>
      </c>
    </row>
    <row r="59" spans="1:10" x14ac:dyDescent="0.2">
      <c r="A59" s="64" t="s">
        <v>66</v>
      </c>
      <c r="B59" s="63" t="s">
        <v>176</v>
      </c>
      <c r="C59" s="68" t="s">
        <v>240</v>
      </c>
      <c r="D59" s="66">
        <v>50000</v>
      </c>
      <c r="E59" s="65">
        <v>0.5</v>
      </c>
      <c r="F59" s="65">
        <v>0.5</v>
      </c>
      <c r="G59" s="65"/>
      <c r="H59" s="64"/>
      <c r="I59" s="62" t="s">
        <v>200</v>
      </c>
      <c r="J59" s="60">
        <v>2017</v>
      </c>
    </row>
    <row r="60" spans="1:10" x14ac:dyDescent="0.2">
      <c r="A60" s="64" t="s">
        <v>66</v>
      </c>
      <c r="B60" s="63" t="s">
        <v>188</v>
      </c>
      <c r="C60" s="60" t="s">
        <v>267</v>
      </c>
      <c r="D60" s="66">
        <v>15000</v>
      </c>
      <c r="E60" s="65">
        <v>0.5</v>
      </c>
      <c r="F60" s="65">
        <v>0.5</v>
      </c>
      <c r="G60" s="65"/>
      <c r="H60" s="64"/>
      <c r="I60" s="62" t="s">
        <v>200</v>
      </c>
      <c r="J60" s="61">
        <v>2017</v>
      </c>
    </row>
    <row r="61" spans="1:10" x14ac:dyDescent="0.2">
      <c r="A61" s="64" t="s">
        <v>66</v>
      </c>
      <c r="B61" s="63" t="s">
        <v>187</v>
      </c>
      <c r="C61" s="60" t="s">
        <v>276</v>
      </c>
      <c r="D61" s="66">
        <v>20000</v>
      </c>
      <c r="E61" s="65">
        <v>0.5</v>
      </c>
      <c r="F61" s="65">
        <v>0.5</v>
      </c>
      <c r="G61" s="65"/>
      <c r="H61" s="64"/>
      <c r="I61" s="62" t="s">
        <v>200</v>
      </c>
      <c r="J61" s="61">
        <v>2017</v>
      </c>
    </row>
    <row r="62" spans="1:10" x14ac:dyDescent="0.2">
      <c r="A62" s="64" t="s">
        <v>66</v>
      </c>
      <c r="B62" s="63" t="s">
        <v>269</v>
      </c>
      <c r="C62" s="60" t="s">
        <v>270</v>
      </c>
      <c r="D62" s="66">
        <v>15000</v>
      </c>
      <c r="E62" s="65">
        <v>0.5</v>
      </c>
      <c r="F62" s="65">
        <v>0.5</v>
      </c>
      <c r="G62" s="65"/>
      <c r="H62" s="64"/>
      <c r="I62" s="62" t="s">
        <v>200</v>
      </c>
      <c r="J62" s="61">
        <v>2017</v>
      </c>
    </row>
    <row r="63" spans="1:10" x14ac:dyDescent="0.2">
      <c r="A63" s="64" t="s">
        <v>66</v>
      </c>
      <c r="B63" s="63" t="s">
        <v>271</v>
      </c>
      <c r="C63" s="60" t="s">
        <v>272</v>
      </c>
      <c r="D63" s="66">
        <v>20000</v>
      </c>
      <c r="E63" s="65">
        <v>0.5</v>
      </c>
      <c r="F63" s="65">
        <v>0.5</v>
      </c>
      <c r="G63" s="65"/>
      <c r="H63" s="64"/>
      <c r="I63" s="62" t="s">
        <v>200</v>
      </c>
      <c r="J63" s="61">
        <v>2017</v>
      </c>
    </row>
    <row r="64" spans="1:10" x14ac:dyDescent="0.2">
      <c r="A64" s="64" t="s">
        <v>66</v>
      </c>
      <c r="B64" s="63" t="s">
        <v>186</v>
      </c>
      <c r="C64" s="60" t="s">
        <v>273</v>
      </c>
      <c r="D64" s="66">
        <v>3500</v>
      </c>
      <c r="E64" s="65">
        <v>0.5</v>
      </c>
      <c r="F64" s="65">
        <v>0.5</v>
      </c>
      <c r="G64" s="65"/>
      <c r="H64" s="64"/>
      <c r="I64" s="62" t="s">
        <v>200</v>
      </c>
      <c r="J64" s="61">
        <v>2017</v>
      </c>
    </row>
  </sheetData>
  <autoFilter ref="A1:BS1">
    <sortState ref="A2:BS64">
      <sortCondition ref="J1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/>
  </sheetViews>
  <sheetFormatPr defaultRowHeight="12.75" x14ac:dyDescent="0.2"/>
  <cols>
    <col min="1" max="1" width="26.140625" style="55" customWidth="1"/>
    <col min="2" max="6" width="15.7109375" customWidth="1"/>
    <col min="7" max="7" width="15.5703125" customWidth="1"/>
    <col min="8" max="9" width="16.7109375" customWidth="1"/>
  </cols>
  <sheetData>
    <row r="1" spans="1:13" s="22" customFormat="1" ht="34.5" customHeight="1" x14ac:dyDescent="0.2">
      <c r="A1" s="81" t="s">
        <v>368</v>
      </c>
      <c r="B1" s="22">
        <v>2007</v>
      </c>
      <c r="C1" s="22">
        <v>2008</v>
      </c>
      <c r="D1" s="22">
        <v>2009</v>
      </c>
      <c r="E1" s="22">
        <v>2010</v>
      </c>
      <c r="F1" s="22">
        <v>2011</v>
      </c>
      <c r="G1" s="59" t="s">
        <v>375</v>
      </c>
      <c r="H1" s="59" t="s">
        <v>373</v>
      </c>
      <c r="I1" s="59" t="s">
        <v>374</v>
      </c>
    </row>
    <row r="2" spans="1:13" x14ac:dyDescent="0.2">
      <c r="A2" s="55" t="s">
        <v>241</v>
      </c>
      <c r="B2" s="58">
        <v>809657</v>
      </c>
      <c r="C2" s="58">
        <v>788030</v>
      </c>
      <c r="D2" s="58">
        <v>644754</v>
      </c>
      <c r="E2" s="58">
        <v>825882</v>
      </c>
      <c r="F2" s="58">
        <v>1023538</v>
      </c>
      <c r="G2" s="58">
        <v>461589</v>
      </c>
      <c r="H2" s="58">
        <f>SUM('2013'!D3,'2013'!D15,'2013'!D21,'2013'!D27,'2013'!D32,'2013'!D41,'2013'!D51,'2013'!D55,'2013'!D63,'2013'!D67,'2013'!D71,'2013'!D119,'2013'!D123,'2013'!D128)</f>
        <v>1017916</v>
      </c>
      <c r="I2" s="58">
        <f>SUM('2014'!D3,'2014'!D15,'2014'!D21,'2014'!D27,'2014'!D32,'2014'!D41,'2014'!D51,'2014'!D55,'2014'!D63,'2014'!D67,'2014'!D71,'2014'!D119,'2014'!D123,'2014'!D128)</f>
        <v>1022916</v>
      </c>
      <c r="J2" s="58"/>
      <c r="K2" s="58"/>
      <c r="L2" s="58"/>
      <c r="M2" s="58"/>
    </row>
    <row r="3" spans="1:13" x14ac:dyDescent="0.2">
      <c r="A3" s="55" t="s">
        <v>242</v>
      </c>
      <c r="B3" s="58">
        <v>155505</v>
      </c>
      <c r="C3" s="58">
        <v>109897</v>
      </c>
      <c r="D3" s="58">
        <v>69553</v>
      </c>
      <c r="E3" s="58">
        <v>63653</v>
      </c>
      <c r="F3" s="58">
        <v>133067</v>
      </c>
      <c r="G3" s="58">
        <v>116943</v>
      </c>
      <c r="H3" s="58">
        <f>SUM('2013'!D75,'2013'!D81,'2013'!D87,'2013'!D94,'2013'!D101,'2013'!D108,'2013'!D115)</f>
        <v>157000</v>
      </c>
      <c r="I3" s="58">
        <f>SUM('2014'!D115,'2014'!D108,'2014'!D101,'2014'!D94,'2014'!D87,'2014'!D81,'2014'!D75)</f>
        <v>157000</v>
      </c>
      <c r="J3" s="58"/>
      <c r="K3" s="58"/>
      <c r="L3" s="58"/>
      <c r="M3" s="58"/>
    </row>
    <row r="4" spans="1:13" x14ac:dyDescent="0.2">
      <c r="A4" s="55" t="s">
        <v>243</v>
      </c>
      <c r="B4" s="58">
        <v>657182</v>
      </c>
      <c r="C4" s="58">
        <v>195055</v>
      </c>
      <c r="D4" s="58">
        <v>632788</v>
      </c>
      <c r="E4" s="58">
        <v>747893</v>
      </c>
      <c r="F4" s="58">
        <v>1288340</v>
      </c>
      <c r="G4" s="58">
        <v>97116</v>
      </c>
      <c r="H4" s="58">
        <f>'2013'!D132</f>
        <v>1009500</v>
      </c>
      <c r="I4" s="58">
        <f>'2014'!D132</f>
        <v>803000</v>
      </c>
      <c r="J4" s="58"/>
      <c r="K4" s="58"/>
      <c r="L4" s="58"/>
      <c r="M4" s="58"/>
    </row>
    <row r="5" spans="1:13" x14ac:dyDescent="0.2">
      <c r="A5" s="55" t="s">
        <v>244</v>
      </c>
      <c r="B5" s="58">
        <v>103840</v>
      </c>
      <c r="C5" s="58">
        <v>283775</v>
      </c>
      <c r="D5" s="58">
        <v>74970</v>
      </c>
      <c r="E5" s="58">
        <v>120247</v>
      </c>
      <c r="F5" s="58">
        <v>117999</v>
      </c>
      <c r="G5" s="58">
        <v>40127</v>
      </c>
      <c r="H5" s="58">
        <f>'2013'!D148</f>
        <v>135000</v>
      </c>
      <c r="I5" s="58">
        <f>'2014'!D145</f>
        <v>135000</v>
      </c>
      <c r="J5" s="58"/>
      <c r="K5" s="58"/>
      <c r="L5" s="58"/>
      <c r="M5" s="58"/>
    </row>
    <row r="6" spans="1:13" x14ac:dyDescent="0.2">
      <c r="A6" s="55" t="s">
        <v>245</v>
      </c>
      <c r="B6" s="58">
        <v>101561</v>
      </c>
      <c r="C6" s="58">
        <v>293121</v>
      </c>
      <c r="D6" s="58">
        <v>238615</v>
      </c>
      <c r="E6" s="58">
        <v>368789</v>
      </c>
      <c r="F6" s="58">
        <v>501318</v>
      </c>
      <c r="G6" s="58">
        <v>26561</v>
      </c>
      <c r="H6" s="58">
        <f>'2013'!D159</f>
        <v>247000</v>
      </c>
      <c r="I6" s="58">
        <f>'2014'!D156</f>
        <v>249100</v>
      </c>
      <c r="J6" s="58"/>
      <c r="K6" s="58"/>
      <c r="L6" s="58"/>
      <c r="M6" s="58"/>
    </row>
    <row r="7" spans="1:13" x14ac:dyDescent="0.2">
      <c r="A7" s="55" t="s">
        <v>246</v>
      </c>
      <c r="B7" s="58">
        <v>721720</v>
      </c>
      <c r="C7" s="58">
        <v>742387</v>
      </c>
      <c r="D7" s="58">
        <v>354755</v>
      </c>
      <c r="E7" s="58">
        <v>344342</v>
      </c>
      <c r="F7" s="58">
        <v>350083</v>
      </c>
      <c r="G7" s="58">
        <v>271095</v>
      </c>
      <c r="H7" s="58">
        <f>'2013'!D168</f>
        <v>342500</v>
      </c>
      <c r="I7" s="58">
        <f>'2014'!D165</f>
        <v>345500</v>
      </c>
      <c r="J7" s="58"/>
      <c r="K7" s="58"/>
      <c r="L7" s="58"/>
      <c r="M7" s="58"/>
    </row>
    <row r="8" spans="1:13" x14ac:dyDescent="0.2">
      <c r="A8" s="55" t="s">
        <v>247</v>
      </c>
      <c r="B8" s="58">
        <v>247307</v>
      </c>
      <c r="C8" s="58">
        <v>110435</v>
      </c>
      <c r="D8" s="58">
        <v>164990</v>
      </c>
      <c r="E8" s="58">
        <v>166196</v>
      </c>
      <c r="F8" s="58">
        <v>142235</v>
      </c>
      <c r="G8" s="58">
        <v>63079</v>
      </c>
      <c r="H8" s="58">
        <f>'2013'!D180</f>
        <v>114000</v>
      </c>
      <c r="I8" s="58">
        <f>'2014'!D177</f>
        <v>114000</v>
      </c>
      <c r="J8" s="58"/>
      <c r="K8" s="58"/>
      <c r="L8" s="58"/>
      <c r="M8" s="58"/>
    </row>
    <row r="9" spans="1:13" x14ac:dyDescent="0.2">
      <c r="A9" s="55" t="s">
        <v>248</v>
      </c>
      <c r="B9" s="58">
        <v>579730</v>
      </c>
      <c r="C9" s="58">
        <v>419969</v>
      </c>
      <c r="D9" s="58">
        <v>421704</v>
      </c>
      <c r="E9" s="58">
        <v>371627</v>
      </c>
      <c r="F9" s="58">
        <v>111771</v>
      </c>
      <c r="G9" s="58">
        <v>43158</v>
      </c>
      <c r="H9" s="58">
        <f>'2013'!D187</f>
        <v>493000</v>
      </c>
      <c r="I9" s="58">
        <f>'2014'!D184</f>
        <v>343000</v>
      </c>
      <c r="J9" s="58"/>
      <c r="K9" s="58"/>
      <c r="L9" s="58"/>
      <c r="M9" s="58"/>
    </row>
    <row r="10" spans="1:13" x14ac:dyDescent="0.2">
      <c r="A10" s="55" t="s">
        <v>249</v>
      </c>
      <c r="B10" s="58">
        <v>0</v>
      </c>
      <c r="C10" s="58">
        <v>0</v>
      </c>
      <c r="D10" s="58">
        <v>0</v>
      </c>
      <c r="E10" s="58">
        <v>0</v>
      </c>
      <c r="F10" s="58">
        <v>547</v>
      </c>
      <c r="G10" s="58">
        <v>0</v>
      </c>
      <c r="H10" s="58">
        <f>'2013'!D199</f>
        <v>5000</v>
      </c>
      <c r="I10" s="58">
        <f>'2014'!D196</f>
        <v>2000</v>
      </c>
      <c r="J10" s="58"/>
      <c r="K10" s="58"/>
      <c r="L10" s="58"/>
      <c r="M10" s="58"/>
    </row>
    <row r="11" spans="1:13" x14ac:dyDescent="0.2">
      <c r="A11" s="55" t="s">
        <v>250</v>
      </c>
      <c r="B11" s="58">
        <v>379223</v>
      </c>
      <c r="C11" s="58">
        <v>520278</v>
      </c>
      <c r="D11" s="58">
        <v>506488</v>
      </c>
      <c r="E11" s="58">
        <v>508670</v>
      </c>
      <c r="F11" s="58">
        <v>541880</v>
      </c>
      <c r="G11" s="58">
        <v>310900</v>
      </c>
      <c r="H11" s="58">
        <f>'2013'!D204</f>
        <v>733000</v>
      </c>
      <c r="I11" s="58">
        <f>'2014'!D200</f>
        <v>687500</v>
      </c>
      <c r="J11" s="58"/>
      <c r="K11" s="58"/>
      <c r="L11" s="58"/>
      <c r="M11" s="58"/>
    </row>
    <row r="12" spans="1:13" x14ac:dyDescent="0.2">
      <c r="A12" s="55" t="s">
        <v>251</v>
      </c>
      <c r="B12" s="58">
        <v>289436</v>
      </c>
      <c r="C12" s="58">
        <v>189215</v>
      </c>
      <c r="D12" s="58">
        <v>68786</v>
      </c>
      <c r="E12" s="58">
        <v>72868</v>
      </c>
      <c r="F12" s="58">
        <v>209845</v>
      </c>
      <c r="G12" s="58">
        <v>25126</v>
      </c>
      <c r="H12" s="58">
        <f>'2013'!D217</f>
        <v>253700</v>
      </c>
      <c r="I12" s="58">
        <f>'2014'!D212</f>
        <v>206700</v>
      </c>
      <c r="J12" s="58"/>
      <c r="K12" s="58"/>
      <c r="L12" s="58"/>
      <c r="M12" s="58"/>
    </row>
    <row r="13" spans="1:13" x14ac:dyDescent="0.2">
      <c r="A13" s="55" t="s">
        <v>252</v>
      </c>
      <c r="B13" s="58">
        <v>10504</v>
      </c>
      <c r="C13" s="58">
        <v>14518</v>
      </c>
      <c r="D13" s="58">
        <v>30858</v>
      </c>
      <c r="E13" s="58">
        <v>22435</v>
      </c>
      <c r="F13" s="58">
        <v>31640</v>
      </c>
      <c r="G13" s="58">
        <v>4464</v>
      </c>
      <c r="H13" s="58">
        <f>'2013'!D229</f>
        <v>24000</v>
      </c>
      <c r="I13" s="58">
        <f>'2014'!D224</f>
        <v>24000</v>
      </c>
      <c r="J13" s="58"/>
      <c r="K13" s="58"/>
      <c r="L13" s="58"/>
      <c r="M13" s="58"/>
    </row>
    <row r="14" spans="1:13" x14ac:dyDescent="0.2">
      <c r="A14" s="55" t="s">
        <v>253</v>
      </c>
      <c r="B14" s="58">
        <v>185691</v>
      </c>
      <c r="C14" s="58">
        <v>121237</v>
      </c>
      <c r="D14" s="58">
        <v>11773</v>
      </c>
      <c r="E14" s="58">
        <v>61281</v>
      </c>
      <c r="F14" s="58">
        <v>23783</v>
      </c>
      <c r="G14" s="58">
        <v>43623</v>
      </c>
      <c r="H14" s="58">
        <f>'2013'!D236</f>
        <v>181500</v>
      </c>
      <c r="I14" s="58">
        <f>'2014'!D231</f>
        <v>219000</v>
      </c>
      <c r="J14" s="58"/>
      <c r="K14" s="58"/>
      <c r="L14" s="58"/>
      <c r="M14" s="58"/>
    </row>
    <row r="15" spans="1:13" x14ac:dyDescent="0.2">
      <c r="A15" s="55" t="s">
        <v>254</v>
      </c>
      <c r="B15" s="58">
        <v>21051</v>
      </c>
      <c r="C15" s="58">
        <v>168756</v>
      </c>
      <c r="D15" s="58">
        <v>134213</v>
      </c>
      <c r="E15" s="58">
        <v>22511</v>
      </c>
      <c r="F15" s="58">
        <v>24748</v>
      </c>
      <c r="G15" s="58">
        <v>81454</v>
      </c>
      <c r="H15" s="58">
        <f>'2013'!D246</f>
        <v>100000</v>
      </c>
      <c r="I15" s="58">
        <f>'2014'!D242</f>
        <v>142000</v>
      </c>
      <c r="J15" s="58"/>
      <c r="K15" s="58"/>
      <c r="L15" s="58"/>
      <c r="M15" s="58"/>
    </row>
    <row r="16" spans="1:13" x14ac:dyDescent="0.2">
      <c r="A16" s="55" t="s">
        <v>255</v>
      </c>
      <c r="B16" s="58">
        <v>191673</v>
      </c>
      <c r="C16" s="58">
        <v>367946</v>
      </c>
      <c r="D16" s="58">
        <v>181854</v>
      </c>
      <c r="E16" s="58">
        <v>195878</v>
      </c>
      <c r="F16" s="58">
        <v>149588</v>
      </c>
      <c r="G16" s="58">
        <v>85385</v>
      </c>
      <c r="H16" s="58">
        <f>'2013'!D253</f>
        <v>200000</v>
      </c>
      <c r="I16" s="58">
        <f>'2014'!D249</f>
        <v>200000</v>
      </c>
      <c r="J16" s="58"/>
      <c r="K16" s="58"/>
      <c r="L16" s="58"/>
      <c r="M16" s="58"/>
    </row>
    <row r="17" spans="1:13" x14ac:dyDescent="0.2">
      <c r="A17" s="55" t="s">
        <v>256</v>
      </c>
      <c r="B17" s="58">
        <v>943178</v>
      </c>
      <c r="C17" s="58">
        <v>743383</v>
      </c>
      <c r="D17" s="58">
        <v>1029807</v>
      </c>
      <c r="E17" s="58">
        <v>1232865</v>
      </c>
      <c r="F17" s="58">
        <v>1190874</v>
      </c>
      <c r="G17" s="58">
        <v>553749</v>
      </c>
      <c r="H17" s="58">
        <f>'2013'!D267</f>
        <v>1015000</v>
      </c>
      <c r="I17" s="58">
        <f>'2014'!D263</f>
        <v>1055000</v>
      </c>
      <c r="J17" s="58"/>
      <c r="K17" s="58"/>
      <c r="L17" s="58"/>
      <c r="M17" s="58"/>
    </row>
    <row r="18" spans="1:13" x14ac:dyDescent="0.2">
      <c r="A18" s="55" t="s">
        <v>257</v>
      </c>
      <c r="B18" s="58">
        <v>133192</v>
      </c>
      <c r="C18" s="58">
        <v>112886</v>
      </c>
      <c r="D18" s="58">
        <v>218001</v>
      </c>
      <c r="E18" s="58">
        <v>120347</v>
      </c>
      <c r="F18" s="58">
        <v>133503</v>
      </c>
      <c r="G18" s="58">
        <v>96202</v>
      </c>
      <c r="H18" s="58">
        <f>'2013'!D281</f>
        <v>226820</v>
      </c>
      <c r="I18" s="58">
        <f>'2014'!D277</f>
        <v>235820</v>
      </c>
      <c r="J18" s="58"/>
      <c r="K18" s="58"/>
      <c r="L18" s="58"/>
      <c r="M18" s="58"/>
    </row>
    <row r="19" spans="1:13" x14ac:dyDescent="0.2">
      <c r="A19" s="55" t="s">
        <v>258</v>
      </c>
      <c r="B19" s="58">
        <v>19956</v>
      </c>
      <c r="C19" s="58">
        <v>69053</v>
      </c>
      <c r="D19" s="58">
        <v>75613</v>
      </c>
      <c r="E19" s="58">
        <v>65538</v>
      </c>
      <c r="F19" s="58">
        <v>66075</v>
      </c>
      <c r="G19" s="58">
        <v>95552</v>
      </c>
      <c r="H19" s="58">
        <f>'2013'!D291</f>
        <v>126000</v>
      </c>
      <c r="I19" s="58">
        <f>'2014'!D287</f>
        <v>126000</v>
      </c>
      <c r="J19" s="58"/>
      <c r="K19" s="58"/>
      <c r="L19" s="58"/>
      <c r="M19" s="58"/>
    </row>
    <row r="20" spans="1:13" x14ac:dyDescent="0.2">
      <c r="A20" s="55" t="s">
        <v>259</v>
      </c>
      <c r="B20" s="58">
        <v>201939</v>
      </c>
      <c r="C20" s="58">
        <v>8430</v>
      </c>
      <c r="D20" s="58">
        <v>2176</v>
      </c>
      <c r="E20" s="58">
        <v>51266</v>
      </c>
      <c r="F20" s="58">
        <v>365867</v>
      </c>
      <c r="G20" s="58">
        <v>190435</v>
      </c>
      <c r="H20" s="58">
        <f>'2013'!D297</f>
        <v>552000</v>
      </c>
      <c r="I20" s="58">
        <f>'2014'!D293</f>
        <v>492000</v>
      </c>
      <c r="J20" s="58"/>
      <c r="K20" s="58"/>
      <c r="L20" s="58"/>
      <c r="M20" s="58"/>
    </row>
    <row r="21" spans="1:13" x14ac:dyDescent="0.2">
      <c r="A21" s="55" t="s">
        <v>260</v>
      </c>
      <c r="B21" s="58">
        <v>0</v>
      </c>
      <c r="C21" s="58">
        <v>56096</v>
      </c>
      <c r="D21" s="58">
        <v>54297</v>
      </c>
      <c r="E21" s="58">
        <v>127523</v>
      </c>
      <c r="F21" s="58">
        <v>1819728</v>
      </c>
      <c r="G21" s="58">
        <v>818241</v>
      </c>
      <c r="H21" s="58">
        <f>'2013'!D308</f>
        <v>1790000</v>
      </c>
      <c r="I21" s="58">
        <f>'2014'!D304</f>
        <v>1824000</v>
      </c>
      <c r="J21" s="58"/>
      <c r="K21" s="58"/>
      <c r="L21" s="58"/>
      <c r="M21" s="58"/>
    </row>
    <row r="22" spans="1:13" x14ac:dyDescent="0.2">
      <c r="A22" s="55" t="s">
        <v>261</v>
      </c>
      <c r="B22" s="58">
        <v>0</v>
      </c>
      <c r="C22" s="58">
        <v>0</v>
      </c>
      <c r="D22" s="58">
        <v>36</v>
      </c>
      <c r="E22" s="58">
        <v>6470</v>
      </c>
      <c r="F22" s="58">
        <v>10002</v>
      </c>
      <c r="G22" s="58">
        <v>17025</v>
      </c>
      <c r="H22" s="58">
        <f>'2013'!D322</f>
        <v>0</v>
      </c>
      <c r="I22" s="58">
        <f>'2014'!D319</f>
        <v>0</v>
      </c>
      <c r="J22" s="58"/>
      <c r="K22" s="58"/>
      <c r="L22" s="58"/>
      <c r="M22" s="58"/>
    </row>
    <row r="23" spans="1:13" x14ac:dyDescent="0.2">
      <c r="A23" s="55" t="s">
        <v>262</v>
      </c>
      <c r="B23" s="58">
        <v>156424</v>
      </c>
      <c r="C23" s="58">
        <v>12676</v>
      </c>
      <c r="D23" s="58">
        <v>38739</v>
      </c>
      <c r="E23" s="58">
        <v>48008</v>
      </c>
      <c r="F23" s="58">
        <v>46160</v>
      </c>
      <c r="G23" s="58">
        <v>30410</v>
      </c>
      <c r="H23" s="58">
        <f>'2013'!D325</f>
        <v>74562</v>
      </c>
      <c r="I23" s="58">
        <f>'2014'!D322</f>
        <v>74562</v>
      </c>
      <c r="J23" s="58"/>
      <c r="K23" s="58"/>
      <c r="L23" s="58"/>
      <c r="M23" s="58"/>
    </row>
    <row r="24" spans="1:13" x14ac:dyDescent="0.2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ht="28.5" customHeight="1" x14ac:dyDescent="0.2">
      <c r="B25" s="58"/>
      <c r="C25" s="58"/>
      <c r="D25" s="58"/>
      <c r="E25" s="58"/>
      <c r="F25" s="58"/>
      <c r="G25" s="90" t="s">
        <v>370</v>
      </c>
      <c r="H25" s="91">
        <f>SUM(H2:H24)</f>
        <v>8797498</v>
      </c>
      <c r="I25" s="91">
        <f>SUM(I2:I24)</f>
        <v>8458098</v>
      </c>
      <c r="J25" s="58"/>
      <c r="K25" s="58"/>
      <c r="L25" s="58"/>
      <c r="M25" s="58"/>
    </row>
    <row r="26" spans="1:13" x14ac:dyDescent="0.2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25.5" x14ac:dyDescent="0.2">
      <c r="B27" s="58"/>
      <c r="C27" s="58"/>
      <c r="D27" s="58"/>
      <c r="E27" s="58"/>
      <c r="F27" s="58"/>
      <c r="G27" s="90" t="s">
        <v>371</v>
      </c>
      <c r="H27" s="58">
        <v>10011058</v>
      </c>
      <c r="I27" s="58">
        <v>9446539</v>
      </c>
      <c r="J27" s="58"/>
      <c r="K27" s="58"/>
      <c r="L27" s="58"/>
      <c r="M27" s="58"/>
    </row>
    <row r="28" spans="1:13" x14ac:dyDescent="0.2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x14ac:dyDescent="0.2">
      <c r="B29" s="58"/>
      <c r="C29" s="58"/>
      <c r="D29" s="58"/>
      <c r="E29" s="58"/>
      <c r="F29" s="58"/>
      <c r="G29" s="90" t="s">
        <v>372</v>
      </c>
      <c r="H29" s="92">
        <f>H25-H27</f>
        <v>-1213560</v>
      </c>
      <c r="I29" s="92">
        <f t="shared" ref="I29" si="0">I25-I27</f>
        <v>-988441</v>
      </c>
      <c r="J29" s="58"/>
      <c r="K29" s="58"/>
      <c r="L29" s="58"/>
      <c r="M29" s="58"/>
    </row>
    <row r="30" spans="1:13" x14ac:dyDescent="0.2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x14ac:dyDescent="0.2">
      <c r="B31" s="58"/>
      <c r="C31" s="58"/>
      <c r="D31" s="58"/>
      <c r="E31" s="58"/>
      <c r="F31" s="58"/>
      <c r="G31" s="74" t="s">
        <v>377</v>
      </c>
      <c r="H31" s="58">
        <v>500000</v>
      </c>
      <c r="I31" s="74">
        <v>500000</v>
      </c>
      <c r="J31" s="58"/>
      <c r="K31" s="58"/>
      <c r="L31" s="58"/>
      <c r="M31" s="58"/>
    </row>
    <row r="32" spans="1:13" x14ac:dyDescent="0.2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2:13" x14ac:dyDescent="0.2">
      <c r="B33" s="58"/>
      <c r="C33" s="58"/>
      <c r="D33" s="58"/>
      <c r="E33" s="58"/>
      <c r="F33" s="58"/>
      <c r="G33" s="74" t="s">
        <v>403</v>
      </c>
      <c r="H33" s="58">
        <f>H29+H31</f>
        <v>-713560</v>
      </c>
      <c r="I33" s="74">
        <f t="shared" ref="I33" si="1">I29+I31</f>
        <v>-488441</v>
      </c>
      <c r="J33" s="58"/>
      <c r="K33" s="58"/>
      <c r="L33" s="58"/>
      <c r="M33" s="58"/>
    </row>
    <row r="34" spans="2:13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2:13" x14ac:dyDescent="0.2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2:13" x14ac:dyDescent="0.2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2:13" x14ac:dyDescent="0.2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2:13" x14ac:dyDescent="0.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2:13" x14ac:dyDescent="0.2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2:13" x14ac:dyDescent="0.2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</sheetData>
  <pageMargins left="0.7" right="0.7" top="0.75" bottom="0.75" header="0.3" footer="0.3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</vt:lpstr>
      <vt:lpstr>2014</vt:lpstr>
      <vt:lpstr>FUM or FUF</vt:lpstr>
      <vt:lpstr>Baseline Historicals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Marcus B Jolly</cp:lastModifiedBy>
  <cp:lastPrinted>2012-08-07T19:06:26Z</cp:lastPrinted>
  <dcterms:created xsi:type="dcterms:W3CDTF">2011-10-26T18:28:20Z</dcterms:created>
  <dcterms:modified xsi:type="dcterms:W3CDTF">2013-08-22T15:30:35Z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511827097</vt:i4>
  </property>
  <property fmtid="{D5CDD505-2E9C-101B-9397-08002B2CF9AE}" pid="3" name="_NewReviewCycle">
    <vt:lpwstr/>
  </property>
  <property fmtid="{D5CDD505-2E9C-101B-9397-08002B2CF9AE}" pid="4" name="_EmailSubject">
    <vt:lpwstr>Outage Budget Planning Spreadsheet 2013 - 2017 with Budget Numbers.xlsx  &lt;&lt;DRAFT&gt;&gt;</vt:lpwstr>
  </property>
  <property fmtid="{D5CDD505-2E9C-101B-9397-08002B2CF9AE}" pid="5" name="_AuthorEmail">
    <vt:lpwstr>NMPLOMBO@SOUTHERNCO.COM</vt:lpwstr>
  </property>
  <property fmtid="{D5CDD505-2E9C-101B-9397-08002B2CF9AE}" pid="6" name="_AuthorEmailDisplayName">
    <vt:lpwstr>Plombon, Nicholas M.</vt:lpwstr>
  </property>
  <property fmtid="{D5CDD505-2E9C-101B-9397-08002B2CF9AE}" pid="7" name="_ReviewingToolsShownOnce">
    <vt:lpwstr/>
  </property>
</Properties>
</file>