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5480" windowHeight="7680" activeTab="2"/>
  </bookViews>
  <sheets>
    <sheet name="Inputs" sheetId="2" r:id="rId1"/>
    <sheet name="Data" sheetId="4" r:id="rId2"/>
    <sheet name="Values" sheetId="1" r:id="rId3"/>
    <sheet name="ComSm by Rate" sheetId="3" r:id="rId4"/>
  </sheets>
  <calcPr calcId="125725" calcMode="manual" concurrentCalc="0"/>
</workbook>
</file>

<file path=xl/calcChain.xml><?xml version="1.0" encoding="utf-8"?>
<calcChain xmlns="http://schemas.openxmlformats.org/spreadsheetml/2006/main">
  <c r="B9" i="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L17" i="4"/>
  <c r="K17"/>
  <c r="L16"/>
  <c r="K16"/>
  <c r="L15"/>
  <c r="K15"/>
  <c r="L14"/>
  <c r="K14"/>
  <c r="L13"/>
  <c r="K13"/>
  <c r="L18"/>
  <c r="K18"/>
  <c r="L320"/>
  <c r="K320"/>
  <c r="L319"/>
  <c r="K319"/>
  <c r="L318"/>
  <c r="K318"/>
  <c r="L317"/>
  <c r="K317"/>
  <c r="L316"/>
  <c r="K316"/>
  <c r="L315"/>
  <c r="K315"/>
  <c r="L314"/>
  <c r="K314"/>
  <c r="L313"/>
  <c r="K313"/>
  <c r="L312"/>
  <c r="K312"/>
  <c r="L311"/>
  <c r="K311"/>
  <c r="L310"/>
  <c r="K310"/>
  <c r="L309"/>
  <c r="K309"/>
  <c r="L308"/>
  <c r="K308"/>
  <c r="L307"/>
  <c r="K307"/>
  <c r="L306"/>
  <c r="K306"/>
  <c r="L305"/>
  <c r="K305"/>
  <c r="L304"/>
  <c r="K304"/>
  <c r="L303"/>
  <c r="K303"/>
  <c r="L302"/>
  <c r="K302"/>
  <c r="L301"/>
  <c r="K301"/>
  <c r="L300"/>
  <c r="K300"/>
  <c r="L299"/>
  <c r="K299"/>
  <c r="L298"/>
  <c r="K298"/>
  <c r="L297"/>
  <c r="K297"/>
  <c r="L296"/>
  <c r="K296"/>
  <c r="L295"/>
  <c r="K295"/>
  <c r="L294"/>
  <c r="K294"/>
  <c r="L293"/>
  <c r="K293"/>
  <c r="L292"/>
  <c r="K292"/>
  <c r="L291"/>
  <c r="K291"/>
  <c r="L290"/>
  <c r="K290"/>
  <c r="L289"/>
  <c r="K289"/>
  <c r="L288"/>
  <c r="K288"/>
  <c r="L287"/>
  <c r="K287"/>
  <c r="L286"/>
  <c r="K286"/>
  <c r="L285"/>
  <c r="K285"/>
  <c r="L284"/>
  <c r="K284"/>
  <c r="L283"/>
  <c r="K283"/>
  <c r="L282"/>
  <c r="K282"/>
  <c r="L281"/>
  <c r="K281"/>
  <c r="L280"/>
  <c r="K280"/>
  <c r="L279"/>
  <c r="K279"/>
  <c r="L278"/>
  <c r="K278"/>
  <c r="L277"/>
  <c r="K277"/>
  <c r="L276"/>
  <c r="K276"/>
  <c r="L275"/>
  <c r="K275"/>
  <c r="L274"/>
  <c r="K274"/>
  <c r="L273"/>
  <c r="K273"/>
  <c r="L272"/>
  <c r="K272"/>
  <c r="L271"/>
  <c r="K271"/>
  <c r="L270"/>
  <c r="K270"/>
  <c r="L269"/>
  <c r="K269"/>
  <c r="L268"/>
  <c r="K268"/>
  <c r="L267"/>
  <c r="K267"/>
  <c r="L266"/>
  <c r="K266"/>
  <c r="L265"/>
  <c r="K265"/>
  <c r="L264"/>
  <c r="K264"/>
  <c r="L263"/>
  <c r="K263"/>
  <c r="L262"/>
  <c r="K262"/>
  <c r="L261"/>
  <c r="K261"/>
  <c r="L260"/>
  <c r="K260"/>
  <c r="L259"/>
  <c r="K259"/>
  <c r="L258"/>
  <c r="K258"/>
  <c r="L257"/>
  <c r="K257"/>
  <c r="L256"/>
  <c r="K256"/>
  <c r="L255"/>
  <c r="K255"/>
  <c r="L254"/>
  <c r="K254"/>
  <c r="L253"/>
  <c r="K253"/>
  <c r="L252"/>
  <c r="K252"/>
  <c r="L251"/>
  <c r="K251"/>
  <c r="L250"/>
  <c r="K250"/>
  <c r="L249"/>
  <c r="K249"/>
  <c r="L248"/>
  <c r="K248"/>
  <c r="L247"/>
  <c r="K247"/>
  <c r="L246"/>
  <c r="K246"/>
  <c r="L245"/>
  <c r="K245"/>
  <c r="L244"/>
  <c r="K244"/>
  <c r="L243"/>
  <c r="K243"/>
  <c r="L242"/>
  <c r="K242"/>
  <c r="L241"/>
  <c r="K241"/>
  <c r="L240"/>
  <c r="K240"/>
  <c r="L239"/>
  <c r="K239"/>
  <c r="L238"/>
  <c r="K238"/>
  <c r="L237"/>
  <c r="K237"/>
  <c r="L236"/>
  <c r="K236"/>
  <c r="L235"/>
  <c r="K235"/>
  <c r="L234"/>
  <c r="K234"/>
  <c r="L233"/>
  <c r="K233"/>
  <c r="L232"/>
  <c r="K232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2"/>
  <c r="K12"/>
  <c r="L11"/>
  <c r="K11"/>
  <c r="L10"/>
  <c r="K10"/>
  <c r="L9"/>
  <c r="K9"/>
  <c r="H2"/>
  <c r="I9"/>
  <c r="I10"/>
  <c r="I11"/>
  <c r="I12"/>
  <c r="I13"/>
  <c r="I14"/>
  <c r="I15"/>
  <c r="I16"/>
  <c r="I17"/>
  <c r="I18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7"/>
  <c r="G307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B13"/>
  <c r="B14"/>
  <c r="B15"/>
  <c r="B16"/>
  <c r="B17"/>
  <c r="A12"/>
  <c r="A13"/>
  <c r="A14"/>
  <c r="A15"/>
  <c r="A16"/>
  <c r="A17"/>
  <c r="E17"/>
  <c r="D17"/>
  <c r="C17"/>
  <c r="E16"/>
  <c r="D16"/>
  <c r="C16"/>
  <c r="E15"/>
  <c r="D15"/>
  <c r="C15"/>
  <c r="E14"/>
  <c r="D14"/>
  <c r="C14"/>
  <c r="E13"/>
  <c r="D13"/>
  <c r="C13"/>
  <c r="B18"/>
  <c r="A18"/>
  <c r="E18"/>
  <c r="D18"/>
  <c r="C18"/>
  <c r="B10"/>
  <c r="B11"/>
  <c r="B12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A10"/>
  <c r="A11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C18" i="3"/>
  <c r="I18"/>
  <c r="H18"/>
  <c r="C19"/>
  <c r="I19"/>
  <c r="H19"/>
  <c r="C20"/>
  <c r="I20"/>
  <c r="H20"/>
  <c r="C21"/>
  <c r="I21"/>
  <c r="H21"/>
  <c r="C22"/>
  <c r="I22"/>
  <c r="H22"/>
  <c r="C23"/>
  <c r="I23"/>
  <c r="H23"/>
  <c r="C24"/>
  <c r="I24"/>
  <c r="H24"/>
  <c r="C25"/>
  <c r="I25"/>
  <c r="H25"/>
  <c r="C26"/>
  <c r="I26"/>
  <c r="H26"/>
  <c r="C27"/>
  <c r="I27"/>
  <c r="H27"/>
  <c r="C28"/>
  <c r="I28"/>
  <c r="H28"/>
  <c r="C29"/>
  <c r="I29"/>
  <c r="H29"/>
  <c r="C30"/>
  <c r="I30"/>
  <c r="H30"/>
  <c r="C31"/>
  <c r="I31"/>
  <c r="H31"/>
  <c r="C32"/>
  <c r="I32"/>
  <c r="H32"/>
  <c r="C33"/>
  <c r="I33"/>
  <c r="H33"/>
  <c r="C34"/>
  <c r="I34"/>
  <c r="H34"/>
  <c r="C35"/>
  <c r="I35"/>
  <c r="H35"/>
  <c r="C36"/>
  <c r="I36"/>
  <c r="H36"/>
  <c r="C37"/>
  <c r="I37"/>
  <c r="H37"/>
  <c r="C38"/>
  <c r="I38"/>
  <c r="H38"/>
  <c r="C39"/>
  <c r="I39"/>
  <c r="H39"/>
  <c r="C40"/>
  <c r="I40"/>
  <c r="H40"/>
  <c r="C41"/>
  <c r="I41"/>
  <c r="H41"/>
  <c r="C42"/>
  <c r="I42"/>
  <c r="H42"/>
  <c r="C43"/>
  <c r="I43"/>
  <c r="H43"/>
  <c r="C44"/>
  <c r="I44"/>
  <c r="H44"/>
  <c r="C45"/>
  <c r="I45"/>
  <c r="H45"/>
  <c r="C46"/>
  <c r="I46"/>
  <c r="H46"/>
  <c r="C47"/>
  <c r="I47"/>
  <c r="H47"/>
  <c r="C48"/>
  <c r="I48"/>
  <c r="H48"/>
  <c r="C49"/>
  <c r="I49"/>
  <c r="H49"/>
  <c r="C50"/>
  <c r="I50"/>
  <c r="H50"/>
  <c r="C51"/>
  <c r="I51"/>
  <c r="H51"/>
  <c r="C52"/>
  <c r="I52"/>
  <c r="H52"/>
  <c r="C53"/>
  <c r="I53"/>
  <c r="H53"/>
  <c r="C54"/>
  <c r="I54"/>
  <c r="H54"/>
  <c r="C55"/>
  <c r="I55"/>
  <c r="H55"/>
  <c r="C56"/>
  <c r="I56"/>
  <c r="H56"/>
  <c r="C57"/>
  <c r="I57"/>
  <c r="H57"/>
  <c r="C58"/>
  <c r="I58"/>
  <c r="H58"/>
  <c r="C59"/>
  <c r="I59"/>
  <c r="H59"/>
  <c r="C60"/>
  <c r="I60"/>
  <c r="H60"/>
  <c r="C61"/>
  <c r="I61"/>
  <c r="H61"/>
  <c r="C62"/>
  <c r="I62"/>
  <c r="H62"/>
  <c r="C63"/>
  <c r="I63"/>
  <c r="H63"/>
  <c r="C64"/>
  <c r="I64"/>
  <c r="H64"/>
  <c r="C65"/>
  <c r="I65"/>
  <c r="H65"/>
  <c r="C66"/>
  <c r="I66"/>
  <c r="H66"/>
  <c r="C67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I97"/>
  <c r="H97"/>
  <c r="I98"/>
  <c r="H98"/>
  <c r="I99"/>
  <c r="H99"/>
  <c r="I100"/>
  <c r="H100"/>
  <c r="I101"/>
  <c r="H101"/>
  <c r="I102"/>
  <c r="H102"/>
  <c r="I103"/>
  <c r="H103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I123"/>
  <c r="H123"/>
  <c r="I124"/>
  <c r="H124"/>
  <c r="I125"/>
  <c r="H125"/>
  <c r="I126"/>
  <c r="H126"/>
  <c r="I127"/>
  <c r="H127"/>
  <c r="I128"/>
  <c r="H128"/>
  <c r="I129"/>
  <c r="H129"/>
  <c r="I130"/>
  <c r="H130"/>
  <c r="I131"/>
  <c r="H131"/>
  <c r="I132"/>
  <c r="H132"/>
  <c r="I133"/>
  <c r="H133"/>
  <c r="I134"/>
  <c r="H134"/>
  <c r="I135"/>
  <c r="H135"/>
  <c r="I136"/>
  <c r="H136"/>
  <c r="I137"/>
  <c r="H137"/>
  <c r="I138"/>
  <c r="H138"/>
  <c r="I139"/>
  <c r="H139"/>
  <c r="I140"/>
  <c r="H140"/>
  <c r="I141"/>
  <c r="H141"/>
  <c r="I142"/>
  <c r="H142"/>
  <c r="I143"/>
  <c r="H143"/>
  <c r="I144"/>
  <c r="H144"/>
  <c r="I145"/>
  <c r="H145"/>
  <c r="I146"/>
  <c r="H146"/>
  <c r="I147"/>
  <c r="H147"/>
  <c r="I148"/>
  <c r="H148"/>
  <c r="I149"/>
  <c r="H149"/>
  <c r="I150"/>
  <c r="H150"/>
  <c r="I151"/>
  <c r="H151"/>
  <c r="I152"/>
  <c r="H152"/>
  <c r="I153"/>
  <c r="H153"/>
  <c r="I154"/>
  <c r="H154"/>
  <c r="I155"/>
  <c r="H155"/>
  <c r="I156"/>
  <c r="H156"/>
  <c r="I157"/>
  <c r="H157"/>
  <c r="I158"/>
  <c r="H158"/>
  <c r="I159"/>
  <c r="H159"/>
  <c r="I160"/>
  <c r="H160"/>
  <c r="I161"/>
  <c r="H161"/>
  <c r="I162"/>
  <c r="H162"/>
  <c r="I163"/>
  <c r="H163"/>
  <c r="I164"/>
  <c r="H164"/>
  <c r="I165"/>
  <c r="H165"/>
  <c r="I166"/>
  <c r="H166"/>
  <c r="I167"/>
  <c r="H167"/>
  <c r="I168"/>
  <c r="H168"/>
  <c r="I169"/>
  <c r="H169"/>
  <c r="I170"/>
  <c r="H170"/>
  <c r="I171"/>
  <c r="H171"/>
  <c r="I172"/>
  <c r="H172"/>
  <c r="I173"/>
  <c r="H173"/>
  <c r="I174"/>
  <c r="H174"/>
  <c r="I175"/>
  <c r="H175"/>
  <c r="I176"/>
  <c r="H176"/>
  <c r="I177"/>
  <c r="H177"/>
  <c r="I178"/>
  <c r="H178"/>
  <c r="I179"/>
  <c r="H179"/>
  <c r="I180"/>
  <c r="H180"/>
  <c r="I181"/>
  <c r="H181"/>
  <c r="I182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I235"/>
  <c r="H235"/>
  <c r="I236"/>
  <c r="H236"/>
  <c r="I237"/>
  <c r="H237"/>
  <c r="I238"/>
  <c r="H238"/>
  <c r="I239"/>
  <c r="H239"/>
  <c r="I240"/>
  <c r="H240"/>
  <c r="I241"/>
  <c r="H241"/>
  <c r="I242"/>
  <c r="H242"/>
  <c r="I243"/>
  <c r="H243"/>
  <c r="I244"/>
  <c r="H244"/>
  <c r="I245"/>
  <c r="H245"/>
  <c r="I246"/>
  <c r="H246"/>
  <c r="I247"/>
  <c r="H247"/>
  <c r="I248"/>
  <c r="H248"/>
  <c r="I249"/>
  <c r="H249"/>
  <c r="I250"/>
  <c r="H250"/>
  <c r="I251"/>
  <c r="H251"/>
  <c r="I252"/>
  <c r="H252"/>
  <c r="I253"/>
  <c r="H253"/>
  <c r="I254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274"/>
  <c r="H274"/>
  <c r="I275"/>
  <c r="H275"/>
  <c r="I276"/>
  <c r="H276"/>
  <c r="I277"/>
  <c r="H277"/>
  <c r="I278"/>
  <c r="H278"/>
  <c r="I279"/>
  <c r="H279"/>
  <c r="I280"/>
  <c r="H280"/>
  <c r="I281"/>
  <c r="H281"/>
  <c r="I282"/>
  <c r="H282"/>
  <c r="I283"/>
  <c r="H283"/>
  <c r="I284"/>
  <c r="H284"/>
  <c r="I285"/>
  <c r="H285"/>
  <c r="I286"/>
  <c r="H286"/>
  <c r="I287"/>
  <c r="H287"/>
  <c r="I288"/>
  <c r="H288"/>
  <c r="I289"/>
  <c r="H289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P92"/>
  <c r="P91"/>
  <c r="T92"/>
  <c r="O92"/>
  <c r="O91"/>
  <c r="S92"/>
  <c r="N92"/>
  <c r="N91"/>
  <c r="R92"/>
  <c r="P90"/>
  <c r="T91"/>
  <c r="O90"/>
  <c r="S91"/>
  <c r="N90"/>
  <c r="R91"/>
  <c r="P89"/>
  <c r="T90"/>
  <c r="O89"/>
  <c r="S90"/>
  <c r="N89"/>
  <c r="R90"/>
  <c r="P88"/>
  <c r="T89"/>
  <c r="O88"/>
  <c r="S89"/>
  <c r="N88"/>
  <c r="R89"/>
  <c r="P87"/>
  <c r="T88"/>
  <c r="O87"/>
  <c r="S88"/>
  <c r="N87"/>
  <c r="R88"/>
  <c r="P86"/>
  <c r="T87"/>
  <c r="O86"/>
  <c r="S87"/>
  <c r="N86"/>
  <c r="R87"/>
  <c r="P85"/>
  <c r="T86"/>
  <c r="O85"/>
  <c r="S86"/>
  <c r="N85"/>
  <c r="R86"/>
  <c r="P84"/>
  <c r="T85"/>
  <c r="O84"/>
  <c r="S85"/>
  <c r="N84"/>
  <c r="R85"/>
  <c r="P83"/>
  <c r="T84"/>
  <c r="O83"/>
  <c r="S84"/>
  <c r="N83"/>
  <c r="R84"/>
  <c r="P82"/>
  <c r="T83"/>
  <c r="O82"/>
  <c r="S83"/>
  <c r="N82"/>
  <c r="R83"/>
  <c r="P81"/>
  <c r="T82"/>
  <c r="O81"/>
  <c r="S82"/>
  <c r="N81"/>
  <c r="R82"/>
  <c r="P80"/>
  <c r="T81"/>
  <c r="O80"/>
  <c r="S81"/>
  <c r="N80"/>
  <c r="R81"/>
  <c r="P79"/>
  <c r="T80"/>
  <c r="O79"/>
  <c r="S80"/>
  <c r="N79"/>
  <c r="R80"/>
  <c r="P78"/>
  <c r="T79"/>
  <c r="O78"/>
  <c r="S79"/>
  <c r="N78"/>
  <c r="R79"/>
  <c r="P77"/>
  <c r="T78"/>
  <c r="O77"/>
  <c r="S78"/>
  <c r="N77"/>
  <c r="R78"/>
  <c r="P76"/>
  <c r="T77"/>
  <c r="O76"/>
  <c r="S77"/>
  <c r="N76"/>
  <c r="R77"/>
  <c r="P75"/>
  <c r="T76"/>
  <c r="O75"/>
  <c r="S76"/>
  <c r="N75"/>
  <c r="R76"/>
  <c r="P74"/>
  <c r="T75"/>
  <c r="O74"/>
  <c r="S75"/>
  <c r="N74"/>
  <c r="R75"/>
  <c r="P73"/>
  <c r="T74"/>
  <c r="O73"/>
  <c r="S74"/>
  <c r="N73"/>
  <c r="R74"/>
  <c r="P72"/>
  <c r="T73"/>
  <c r="O72"/>
  <c r="S73"/>
  <c r="N72"/>
  <c r="R73"/>
  <c r="P71"/>
  <c r="T72"/>
  <c r="O71"/>
  <c r="S72"/>
  <c r="N71"/>
  <c r="R72"/>
  <c r="P70"/>
  <c r="T71"/>
  <c r="O70"/>
  <c r="S71"/>
  <c r="N70"/>
  <c r="R71"/>
  <c r="P69"/>
  <c r="T70"/>
  <c r="O69"/>
  <c r="S70"/>
  <c r="N69"/>
  <c r="R70"/>
  <c r="P68"/>
  <c r="T69"/>
  <c r="O68"/>
  <c r="S69"/>
  <c r="N68"/>
  <c r="R69"/>
  <c r="M90"/>
  <c r="M91"/>
  <c r="M92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P5" i="4"/>
  <c r="P3"/>
  <c r="P2"/>
  <c r="P1"/>
  <c r="O9"/>
  <c r="Q9"/>
  <c r="O10"/>
  <c r="Q10"/>
  <c r="O11"/>
  <c r="Q11"/>
  <c r="O12"/>
  <c r="Q12"/>
  <c r="Q13"/>
  <c r="T9"/>
  <c r="T10"/>
  <c r="T11"/>
  <c r="T12"/>
  <c r="T13"/>
  <c r="Q17"/>
  <c r="R9"/>
  <c r="R10"/>
  <c r="R11"/>
  <c r="R12"/>
  <c r="R13"/>
  <c r="U9"/>
  <c r="U10"/>
  <c r="U11"/>
  <c r="U12"/>
  <c r="U13"/>
  <c r="R17"/>
  <c r="R18"/>
  <c r="Q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O13"/>
  <c r="O17"/>
  <c r="A9"/>
  <c r="C9"/>
  <c r="D9"/>
  <c r="E9"/>
  <c r="C10"/>
  <c r="D10"/>
  <c r="E10"/>
  <c r="C11"/>
  <c r="D11"/>
  <c r="E11"/>
  <c r="C12"/>
  <c r="D12"/>
  <c r="E12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A8" i="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</calcChain>
</file>

<file path=xl/comments1.xml><?xml version="1.0" encoding="utf-8"?>
<comments xmlns="http://schemas.openxmlformats.org/spreadsheetml/2006/main">
  <authors>
    <author>Jun Park</author>
  </authors>
  <commentList>
    <comment ref="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Marketing\Forecasting\Data\Forecast\B2013A\customers\Nov\small commercial customers 2012-12-06.xls
Tab: Gulf
Column: F
2012-12-07</t>
        </r>
      </text>
    </comment>
    <comment ref="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Marketing\Forecasting\Data\Forecast\B2013A\customers\Nov\small commercial customers 2012-12-06.xls
Tab: Gulf
Column: G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Marketing\Forecasting\Data\Forecast\B2013A\metrix\ComSm_01.xls
Tab: YHat
Column: D
2012-12-07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Marketing\Forecasting\Data\Forecast\B2013A\customers\Nov\small commercial customers 2012-12-06.xls
Tab: Gulf
Column: F
2012-12-07</t>
        </r>
      </text>
    </comment>
    <comment ref="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Marketing\Forecasting\Data\Forecast\B2013A\customers\Nov\small commercial customers 2012-12-06.xls
Tab: Gulf
Column: G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Marketing\Forecasting\Data\Forecast\B2013A\metrix\ComSm_01.xls
Tab: YHat
Column: D
2012-12-07</t>
        </r>
      </text>
    </comment>
  </commentList>
</comments>
</file>

<file path=xl/comments3.xml><?xml version="1.0" encoding="utf-8"?>
<comments xmlns="http://schemas.openxmlformats.org/spreadsheetml/2006/main">
  <authors>
    <author>mcarmstr</author>
  </authors>
  <commentList>
    <comment ref="C6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Marketing\Forecasting\Data\Forecast\B2013A\energy\LT\
Tab: B2013A LT monthly energies
Column: U
2012-12-07</t>
        </r>
      </text>
    </comment>
    <comment ref="I68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calculations change here for long-term kWh</t>
        </r>
      </text>
    </comment>
  </commentList>
</comments>
</file>

<file path=xl/sharedStrings.xml><?xml version="1.0" encoding="utf-8"?>
<sst xmlns="http://schemas.openxmlformats.org/spreadsheetml/2006/main" count="671" uniqueCount="55">
  <si>
    <t>CUBE:</t>
  </si>
  <si>
    <t>forecasting:Version</t>
  </si>
  <si>
    <t>forecasting:Weather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</si>
  <si>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</si>
  <si>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</si>
  <si>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</si>
  <si>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</si>
  <si>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</si>
  <si>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</si>
  <si>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</si>
  <si>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</si>
  <si>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</si>
  <si>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</si>
  <si>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</si>
  <si>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</si>
  <si>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forecasting:Op Stat</t>
  </si>
  <si>
    <t>forecasting:Location</t>
  </si>
  <si>
    <t>forecasting:Revenue Class</t>
  </si>
  <si>
    <t>Forecast Version</t>
  </si>
  <si>
    <t>Forecast Year</t>
  </si>
  <si>
    <t>KPC/BD</t>
  </si>
  <si>
    <t>kWh Forecast by Month</t>
  </si>
  <si>
    <t>Before Conservation</t>
  </si>
  <si>
    <t>forecasting:Period</t>
  </si>
  <si>
    <t>Billed KWH</t>
  </si>
  <si>
    <t>SPT</t>
  </si>
  <si>
    <t>Plug</t>
  </si>
  <si>
    <t>Rate-level kWh for TM1</t>
  </si>
  <si>
    <t>GS</t>
  </si>
  <si>
    <t>Flat-GS</t>
  </si>
  <si>
    <t>GS &amp; GS-Flat</t>
  </si>
  <si>
    <t>Com Sm Regression Outputs</t>
  </si>
  <si>
    <t>FLAT-GS</t>
  </si>
  <si>
    <t>Commercial</t>
  </si>
  <si>
    <t>Small Commercial Elec Svc</t>
  </si>
  <si>
    <t>forecasting:OpStat2</t>
  </si>
  <si>
    <t>Act</t>
  </si>
  <si>
    <t>Service Pt Count</t>
  </si>
  <si>
    <t>Average Bill Days</t>
  </si>
  <si>
    <t>FPC</t>
  </si>
  <si>
    <t>Dec YTD</t>
  </si>
  <si>
    <t xml:space="preserve">Note:  </t>
  </si>
  <si>
    <t>This model forecasts full 25 years of kWh for Small Commercial</t>
  </si>
  <si>
    <t>08-11</t>
  </si>
  <si>
    <t>KPC 08-11</t>
  </si>
  <si>
    <t>% of GS</t>
  </si>
  <si>
    <t>Short Term</t>
  </si>
  <si>
    <t>Total COMMEND</t>
  </si>
  <si>
    <t>Begins in 2017</t>
  </si>
  <si>
    <t>This model uses KPC ratios for GS and Flat GS to back ComSm out of total COMMEND to get long-term total ComLg</t>
  </si>
  <si>
    <t>Remainder will then be broken out to rates in separate model (mb hb com ind.xls)</t>
  </si>
  <si>
    <t>ComSm</t>
  </si>
  <si>
    <t>Rounded</t>
  </si>
  <si>
    <t>B2013A</t>
  </si>
  <si>
    <t>This worksheet includes links to a database that cannot be provided.  The data pulled from the database is replicated as values in the "Values" worksheet to maintain the integrity of the file.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</si>
</sst>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%"/>
    <numFmt numFmtId="167" formatCode="#,##0.0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2" borderId="0" xfId="0" applyFont="1" applyFill="1"/>
    <xf numFmtId="0" fontId="5" fillId="0" borderId="0" xfId="0" applyFont="1" applyFill="1" applyAlignment="1">
      <alignment horizontal="center"/>
    </xf>
    <xf numFmtId="43" fontId="4" fillId="0" borderId="0" xfId="0" applyNumberFormat="1" applyFont="1"/>
    <xf numFmtId="9" fontId="4" fillId="0" borderId="0" xfId="2" applyFont="1"/>
    <xf numFmtId="0" fontId="4" fillId="0" borderId="3" xfId="0" applyFont="1" applyFill="1" applyBorder="1"/>
    <xf numFmtId="0" fontId="4" fillId="0" borderId="3" xfId="0" applyFont="1" applyBorder="1"/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/>
    <xf numFmtId="165" fontId="4" fillId="0" borderId="3" xfId="1" applyNumberFormat="1" applyFont="1" applyFill="1" applyBorder="1"/>
    <xf numFmtId="165" fontId="4" fillId="0" borderId="2" xfId="1" applyNumberFormat="1" applyFont="1" applyFill="1" applyBorder="1"/>
    <xf numFmtId="0" fontId="4" fillId="3" borderId="0" xfId="0" applyFont="1" applyFill="1"/>
    <xf numFmtId="167" fontId="4" fillId="0" borderId="0" xfId="0" applyNumberFormat="1" applyFont="1"/>
    <xf numFmtId="166" fontId="4" fillId="0" borderId="0" xfId="0" applyNumberFormat="1" applyFont="1"/>
    <xf numFmtId="165" fontId="4" fillId="0" borderId="0" xfId="0" applyNumberFormat="1" applyFont="1"/>
    <xf numFmtId="0" fontId="4" fillId="5" borderId="0" xfId="0" applyFont="1" applyFill="1" applyAlignment="1">
      <alignment horizontal="left"/>
    </xf>
    <xf numFmtId="165" fontId="4" fillId="0" borderId="4" xfId="1" applyNumberFormat="1" applyFont="1" applyFill="1" applyBorder="1"/>
    <xf numFmtId="0" fontId="4" fillId="4" borderId="0" xfId="0" applyFont="1" applyFill="1"/>
    <xf numFmtId="164" fontId="4" fillId="0" borderId="0" xfId="1" applyNumberFormat="1" applyFont="1" applyFill="1"/>
    <xf numFmtId="164" fontId="4" fillId="0" borderId="0" xfId="1" applyNumberFormat="1" applyFont="1" applyFill="1" applyBorder="1"/>
    <xf numFmtId="165" fontId="4" fillId="5" borderId="0" xfId="1" applyNumberFormat="1" applyFont="1" applyFill="1"/>
    <xf numFmtId="164" fontId="4" fillId="5" borderId="0" xfId="1" applyNumberFormat="1" applyFont="1" applyFill="1"/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5" fontId="4" fillId="4" borderId="0" xfId="1" applyNumberFormat="1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4" fillId="4" borderId="0" xfId="0" quotePrefix="1" applyFont="1" applyFill="1" applyAlignment="1">
      <alignment horizontal="right"/>
    </xf>
    <xf numFmtId="165" fontId="4" fillId="4" borderId="0" xfId="0" applyNumberFormat="1" applyFont="1" applyFill="1"/>
    <xf numFmtId="166" fontId="4" fillId="4" borderId="0" xfId="2" applyNumberFormat="1" applyFont="1" applyFill="1"/>
    <xf numFmtId="0" fontId="6" fillId="3" borderId="0" xfId="0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6" fillId="3" borderId="0" xfId="0" applyFont="1" applyFill="1"/>
    <xf numFmtId="0" fontId="4" fillId="3" borderId="0" xfId="0" applyFont="1" applyFill="1" applyAlignment="1">
      <alignment horizontal="center"/>
    </xf>
    <xf numFmtId="165" fontId="4" fillId="3" borderId="0" xfId="1" applyNumberFormat="1" applyFont="1" applyFill="1"/>
    <xf numFmtId="0" fontId="4" fillId="3" borderId="3" xfId="0" applyFont="1" applyFill="1" applyBorder="1"/>
    <xf numFmtId="165" fontId="4" fillId="3" borderId="3" xfId="1" applyNumberFormat="1" applyFont="1" applyFill="1" applyBorder="1"/>
    <xf numFmtId="0" fontId="8" fillId="0" borderId="0" xfId="0" quotePrefix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FF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B8"/>
  <sheetViews>
    <sheetView workbookViewId="0">
      <selection activeCell="B1" sqref="B1"/>
    </sheetView>
  </sheetViews>
  <sheetFormatPr defaultRowHeight="15"/>
  <cols>
    <col min="1" max="1" width="18.140625" style="1" customWidth="1"/>
    <col min="2" max="16384" width="9.140625" style="1"/>
  </cols>
  <sheetData>
    <row r="1" spans="1:2">
      <c r="A1" s="2" t="s">
        <v>18</v>
      </c>
      <c r="B1" s="17" t="s">
        <v>53</v>
      </c>
    </row>
    <row r="2" spans="1:2">
      <c r="A2" s="2" t="s">
        <v>19</v>
      </c>
      <c r="B2" s="17">
        <v>2013</v>
      </c>
    </row>
    <row r="5" spans="1:2" s="2" customFormat="1">
      <c r="A5" s="2" t="s">
        <v>41</v>
      </c>
      <c r="B5" s="2" t="s">
        <v>42</v>
      </c>
    </row>
    <row r="6" spans="1:2" s="2" customFormat="1">
      <c r="B6" s="2" t="s">
        <v>49</v>
      </c>
    </row>
    <row r="7" spans="1:2" s="2" customFormat="1">
      <c r="B7" s="2" t="s">
        <v>50</v>
      </c>
    </row>
    <row r="8" spans="1:2">
      <c r="B8" s="2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0"/>
  <sheetViews>
    <sheetView zoomScaleNormal="100" workbookViewId="0">
      <pane ySplit="8" topLeftCell="A9" activePane="bottomLeft" state="frozen"/>
      <selection pane="bottomLeft" activeCell="O21" sqref="O21:S24"/>
    </sheetView>
  </sheetViews>
  <sheetFormatPr defaultRowHeight="15"/>
  <cols>
    <col min="1" max="2" width="9.140625" style="2"/>
    <col min="3" max="3" width="11.28515625" style="10" bestFit="1" customWidth="1"/>
    <col min="4" max="4" width="11.28515625" style="10" customWidth="1"/>
    <col min="5" max="5" width="13.42578125" style="10" bestFit="1" customWidth="1"/>
    <col min="6" max="6" width="11" style="1" customWidth="1"/>
    <col min="7" max="8" width="9.140625" style="2"/>
    <col min="9" max="9" width="9.140625" style="20"/>
    <col min="10" max="10" width="11" style="1" customWidth="1"/>
    <col min="11" max="13" width="9.140625" style="2"/>
    <col min="14" max="14" width="11" style="1" customWidth="1"/>
    <col min="15" max="15" width="14.5703125" style="1" customWidth="1"/>
    <col min="16" max="16" width="15" style="1" customWidth="1"/>
    <col min="17" max="18" width="14.140625" style="1" customWidth="1"/>
    <col min="19" max="21" width="11.5703125" style="1" customWidth="1"/>
    <col min="22" max="16384" width="9.140625" style="1"/>
  </cols>
  <sheetData>
    <row r="1" spans="1:21">
      <c r="A1" s="2" t="s">
        <v>0</v>
      </c>
      <c r="B1" s="2" t="s">
        <v>35</v>
      </c>
      <c r="G1" s="2" t="s">
        <v>0</v>
      </c>
      <c r="H1" s="2" t="s">
        <v>2</v>
      </c>
      <c r="K1" s="2" t="s">
        <v>31</v>
      </c>
      <c r="O1" s="19" t="s">
        <v>0</v>
      </c>
      <c r="P1" s="19" t="str">
        <f ca="1">_xll.VIEW("forecasting:OpStat2","!",$P$5,$P$3,$P$4,"!","!",$P$2)</f>
        <v>forecasting:OpStat2</v>
      </c>
      <c r="Q1" s="19"/>
      <c r="R1" s="19"/>
      <c r="S1" s="19"/>
      <c r="T1" s="19"/>
      <c r="U1" s="24" t="s">
        <v>46</v>
      </c>
    </row>
    <row r="2" spans="1:21">
      <c r="A2" s="2" t="s">
        <v>1</v>
      </c>
      <c r="B2" s="10" t="s">
        <v>36</v>
      </c>
      <c r="G2" s="2" t="s">
        <v>1</v>
      </c>
      <c r="H2" s="19" t="str">
        <f>Inputs!B1</f>
        <v>B2013A</v>
      </c>
      <c r="O2" s="19" t="s">
        <v>1</v>
      </c>
      <c r="P2" s="19" t="str">
        <f ca="1">_xll.SUBNM("forecasting:Version","","Act")</f>
        <v>Act</v>
      </c>
      <c r="Q2" s="19"/>
      <c r="R2" s="19"/>
      <c r="S2" s="19"/>
      <c r="T2" s="19"/>
      <c r="U2" s="19"/>
    </row>
    <row r="3" spans="1:21">
      <c r="A3" s="2" t="s">
        <v>15</v>
      </c>
      <c r="B3" s="2" t="s">
        <v>37</v>
      </c>
      <c r="G3" s="2" t="s">
        <v>2</v>
      </c>
      <c r="H3" s="2" t="s">
        <v>38</v>
      </c>
      <c r="O3" s="19" t="s">
        <v>16</v>
      </c>
      <c r="P3" s="19" t="str">
        <f ca="1">_xll.SUBNM("forecasting:Location","","Total Location","Location Code")</f>
        <v>FPC</v>
      </c>
      <c r="Q3" s="19"/>
      <c r="R3" s="19"/>
      <c r="S3" s="19"/>
      <c r="T3" s="19"/>
      <c r="U3" s="19"/>
    </row>
    <row r="4" spans="1:21">
      <c r="A4" s="2" t="s">
        <v>16</v>
      </c>
      <c r="B4" s="2" t="s">
        <v>39</v>
      </c>
      <c r="O4" s="19" t="s">
        <v>17</v>
      </c>
      <c r="P4" s="19" t="s">
        <v>33</v>
      </c>
      <c r="Q4" s="19"/>
      <c r="R4" s="19"/>
      <c r="S4" s="19"/>
      <c r="T4" s="19"/>
      <c r="U4" s="19"/>
    </row>
    <row r="5" spans="1:21">
      <c r="A5" s="2" t="s">
        <v>17</v>
      </c>
      <c r="B5" s="2" t="s">
        <v>33</v>
      </c>
      <c r="O5" s="19" t="s">
        <v>23</v>
      </c>
      <c r="P5" s="19" t="str">
        <f ca="1">_xll.SUBNM("forecasting:Period","","Dec YTD")</f>
        <v>Dec YTD</v>
      </c>
      <c r="Q5" s="19"/>
      <c r="R5" s="19"/>
      <c r="S5" s="19"/>
      <c r="T5" s="19"/>
      <c r="U5" s="19"/>
    </row>
    <row r="6" spans="1:21">
      <c r="O6" s="19"/>
      <c r="P6" s="19"/>
      <c r="Q6" s="19"/>
      <c r="R6" s="19"/>
      <c r="S6" s="19"/>
      <c r="T6" s="19"/>
      <c r="U6" s="19"/>
    </row>
    <row r="7" spans="1:21">
      <c r="O7" s="25"/>
      <c r="P7" s="25"/>
      <c r="Q7" s="25" t="s">
        <v>24</v>
      </c>
      <c r="R7" s="25" t="s">
        <v>24</v>
      </c>
      <c r="S7" s="25"/>
      <c r="T7" s="25" t="s">
        <v>25</v>
      </c>
      <c r="U7" s="25" t="s">
        <v>25</v>
      </c>
    </row>
    <row r="8" spans="1:21">
      <c r="C8" s="10" t="s">
        <v>28</v>
      </c>
      <c r="D8" s="10" t="s">
        <v>29</v>
      </c>
      <c r="E8" s="12" t="s">
        <v>30</v>
      </c>
      <c r="M8" s="2" t="s">
        <v>20</v>
      </c>
      <c r="O8" s="25"/>
      <c r="P8" s="25"/>
      <c r="Q8" s="25" t="s">
        <v>28</v>
      </c>
      <c r="R8" s="25" t="s">
        <v>32</v>
      </c>
      <c r="S8" s="25"/>
      <c r="T8" s="25" t="s">
        <v>28</v>
      </c>
      <c r="U8" s="25" t="s">
        <v>29</v>
      </c>
    </row>
    <row r="9" spans="1:21">
      <c r="A9" s="19">
        <f>Inputs!$B$2-1</f>
        <v>2012</v>
      </c>
      <c r="B9" s="2">
        <v>1</v>
      </c>
      <c r="C9" s="10">
        <f ca="1">_xll.DBRW($B$1,$A9,$B9,$B$4,$B$5,C$8,$B$3,$B$2)</f>
        <v>28190</v>
      </c>
      <c r="D9" s="10">
        <f ca="1">_xll.DBRW($B$1,$A9,$B9,$B$4,$B$5,D$8,$B$3,$B$2)</f>
        <v>160</v>
      </c>
      <c r="E9" s="12">
        <f ca="1">_xll.DBRW($B$1,$A9,$B9,$B$4,$B$5,E$8,$B$3,$B$2)</f>
        <v>28350</v>
      </c>
      <c r="G9" s="2">
        <f>A9</f>
        <v>2012</v>
      </c>
      <c r="H9" s="2">
        <f t="shared" ref="H9:H72" si="0">B9</f>
        <v>1</v>
      </c>
      <c r="I9" s="20">
        <f ca="1">_xll.DBRW($H$1,$H$2,$G9,$H9,$H$3)</f>
        <v>32.570999999999998</v>
      </c>
      <c r="K9" s="2">
        <f>A9</f>
        <v>2012</v>
      </c>
      <c r="L9" s="2">
        <f t="shared" ref="L9:L72" si="1">B9</f>
        <v>1</v>
      </c>
      <c r="O9" s="19">
        <f>Inputs!B2-5</f>
        <v>2008</v>
      </c>
      <c r="P9" s="26"/>
      <c r="Q9" s="26">
        <f ca="1">_xll.DBRW($P$1,$O9,$P$5,$P$3,$P$4,Q$8,Q$7,$P$2)</f>
        <v>296248334</v>
      </c>
      <c r="R9" s="26">
        <f ca="1">_xll.DBRW($P$1,$O9,$P$5,$P$3,$P$4,R$8,R$7,$P$2)</f>
        <v>3550480</v>
      </c>
      <c r="S9" s="26"/>
      <c r="T9" s="26">
        <f ca="1">_xll.DBRW($P$1,$O9,$P$5,$P$3,$P$4,T$8,T$7,$P$2)</f>
        <v>347717</v>
      </c>
      <c r="U9" s="26">
        <f ca="1">_xll.DBRW($P$1,$O9,$P$5,$P$3,$P$4,U$8,U$7,$P$2)</f>
        <v>2991</v>
      </c>
    </row>
    <row r="10" spans="1:21">
      <c r="A10" s="2">
        <f>IF(B10=1,A9+1,A9)</f>
        <v>2012</v>
      </c>
      <c r="B10" s="2">
        <f>IF(B9=12,1,B9+1)</f>
        <v>2</v>
      </c>
      <c r="C10" s="10">
        <f ca="1">_xll.DBRW($B$1,$A10,$B10,$B$4,$B$5,C$8,$B$3,$B$2)</f>
        <v>28199</v>
      </c>
      <c r="D10" s="10">
        <f ca="1">_xll.DBRW($B$1,$A10,$B10,$B$4,$B$5,D$8,$B$3,$B$2)</f>
        <v>157</v>
      </c>
      <c r="E10" s="12">
        <f ca="1">_xll.DBRW($B$1,$A10,$B10,$B$4,$B$5,E$8,$B$3,$B$2)</f>
        <v>28356</v>
      </c>
      <c r="G10" s="2">
        <f t="shared" ref="G10:G73" si="2">A10</f>
        <v>2012</v>
      </c>
      <c r="H10" s="2">
        <f t="shared" si="0"/>
        <v>2</v>
      </c>
      <c r="I10" s="20">
        <f ca="1">_xll.DBRW($H$1,$H$2,$G10,$H10,$H$3)</f>
        <v>29.81</v>
      </c>
      <c r="K10" s="2">
        <f t="shared" ref="K10:K73" si="3">A10</f>
        <v>2012</v>
      </c>
      <c r="L10" s="2">
        <f t="shared" si="1"/>
        <v>2</v>
      </c>
      <c r="O10" s="19">
        <f>O9+1</f>
        <v>2009</v>
      </c>
      <c r="P10" s="26"/>
      <c r="Q10" s="26">
        <f ca="1">_xll.DBRW($P$1,$O10,$P$5,$P$3,$P$4,Q$8,Q$7,$P$2)</f>
        <v>275233323</v>
      </c>
      <c r="R10" s="26">
        <f ca="1">_xll.DBRW($P$1,$O10,$P$5,$P$3,$P$4,R$8,R$7,$P$2)</f>
        <v>3121540</v>
      </c>
      <c r="S10" s="26"/>
      <c r="T10" s="26">
        <f ca="1">_xll.DBRW($P$1,$O10,$P$5,$P$3,$P$4,T$8,T$7,$P$2)</f>
        <v>340128</v>
      </c>
      <c r="U10" s="26">
        <f ca="1">_xll.DBRW($P$1,$O10,$P$5,$P$3,$P$4,U$8,U$7,$P$2)</f>
        <v>2668</v>
      </c>
    </row>
    <row r="11" spans="1:21">
      <c r="A11" s="2">
        <f t="shared" ref="A11:A74" si="4">IF(B11=1,A10+1,A10)</f>
        <v>2012</v>
      </c>
      <c r="B11" s="2">
        <f t="shared" ref="B11:B74" si="5">IF(B10=12,1,B10+1)</f>
        <v>3</v>
      </c>
      <c r="C11" s="10">
        <f ca="1">_xll.DBRW($B$1,$A11,$B11,$B$4,$B$5,C$8,$B$3,$B$2)</f>
        <v>28322</v>
      </c>
      <c r="D11" s="10">
        <f ca="1">_xll.DBRW($B$1,$A11,$B11,$B$4,$B$5,D$8,$B$3,$B$2)</f>
        <v>157</v>
      </c>
      <c r="E11" s="12">
        <f ca="1">_xll.DBRW($B$1,$A11,$B11,$B$4,$B$5,E$8,$B$3,$B$2)</f>
        <v>28479</v>
      </c>
      <c r="G11" s="2">
        <f t="shared" si="2"/>
        <v>2012</v>
      </c>
      <c r="H11" s="2">
        <f t="shared" si="0"/>
        <v>3</v>
      </c>
      <c r="I11" s="20">
        <f ca="1">_xll.DBRW($H$1,$H$2,$G11,$H11,$H$3)</f>
        <v>29.381</v>
      </c>
      <c r="K11" s="2">
        <f t="shared" si="3"/>
        <v>2012</v>
      </c>
      <c r="L11" s="2">
        <f t="shared" si="1"/>
        <v>3</v>
      </c>
      <c r="O11" s="19">
        <f>O10+1</f>
        <v>2010</v>
      </c>
      <c r="P11" s="26"/>
      <c r="Q11" s="26">
        <f ca="1">_xll.DBRW($P$1,$O11,$P$5,$P$3,$P$4,Q$8,Q$7,$P$2)</f>
        <v>283412065</v>
      </c>
      <c r="R11" s="26">
        <f ca="1">_xll.DBRW($P$1,$O11,$P$5,$P$3,$P$4,R$8,R$7,$P$2)</f>
        <v>3000950</v>
      </c>
      <c r="S11" s="26"/>
      <c r="T11" s="26">
        <f ca="1">_xll.DBRW($P$1,$O11,$P$5,$P$3,$P$4,T$8,T$7,$P$2)</f>
        <v>338830</v>
      </c>
      <c r="U11" s="26">
        <f ca="1">_xll.DBRW($P$1,$O11,$P$5,$P$3,$P$4,U$8,U$7,$P$2)</f>
        <v>2296</v>
      </c>
    </row>
    <row r="12" spans="1:21">
      <c r="A12" s="2">
        <f t="shared" si="4"/>
        <v>2012</v>
      </c>
      <c r="B12" s="2">
        <f t="shared" si="5"/>
        <v>4</v>
      </c>
      <c r="C12" s="10">
        <f ca="1">_xll.DBRW($B$1,$A12,$B12,$B$4,$B$5,C$8,$B$3,$B$2)</f>
        <v>28365</v>
      </c>
      <c r="D12" s="10">
        <f ca="1">_xll.DBRW($B$1,$A12,$B12,$B$4,$B$5,D$8,$B$3,$B$2)</f>
        <v>157</v>
      </c>
      <c r="E12" s="12">
        <f ca="1">_xll.DBRW($B$1,$A12,$B12,$B$4,$B$5,E$8,$B$3,$B$2)</f>
        <v>28522</v>
      </c>
      <c r="G12" s="2">
        <f t="shared" si="2"/>
        <v>2012</v>
      </c>
      <c r="H12" s="2">
        <f t="shared" si="0"/>
        <v>4</v>
      </c>
      <c r="I12" s="20">
        <f ca="1">_xll.DBRW($H$1,$H$2,$G12,$H12,$H$3)</f>
        <v>30.524000000000001</v>
      </c>
      <c r="K12" s="2">
        <f t="shared" si="3"/>
        <v>2012</v>
      </c>
      <c r="L12" s="2">
        <f t="shared" si="1"/>
        <v>4</v>
      </c>
      <c r="O12" s="27">
        <f>O11+1</f>
        <v>2011</v>
      </c>
      <c r="P12" s="28"/>
      <c r="Q12" s="28">
        <f ca="1">_xll.DBRW($P$1,$O12,$P$5,$P$3,$P$4,Q$8,Q$7,$P$2)</f>
        <v>271053261</v>
      </c>
      <c r="R12" s="28">
        <f ca="1">_xll.DBRW($P$1,$O12,$P$5,$P$3,$P$4,R$8,R$7,$P$2)</f>
        <v>2421220</v>
      </c>
      <c r="S12" s="28"/>
      <c r="T12" s="28">
        <f ca="1">_xll.DBRW($P$1,$O12,$P$5,$P$3,$P$4,T$8,T$7,$P$2)</f>
        <v>337844</v>
      </c>
      <c r="U12" s="28">
        <f ca="1">_xll.DBRW($P$1,$O12,$P$5,$P$3,$P$4,U$8,U$7,$P$2)</f>
        <v>1998</v>
      </c>
    </row>
    <row r="13" spans="1:21">
      <c r="A13" s="2">
        <f t="shared" ref="A13:A17" si="6">IF(B13=1,A12+1,A12)</f>
        <v>2012</v>
      </c>
      <c r="B13" s="2">
        <f t="shared" ref="B13:B17" si="7">IF(B12=12,1,B12+1)</f>
        <v>5</v>
      </c>
      <c r="C13" s="10">
        <f ca="1">_xll.DBRW($B$1,$A13,$B13,$B$4,$B$5,C$8,$B$3,$B$2)</f>
        <v>28364</v>
      </c>
      <c r="D13" s="10">
        <f ca="1">_xll.DBRW($B$1,$A13,$B13,$B$4,$B$5,D$8,$B$3,$B$2)</f>
        <v>152</v>
      </c>
      <c r="E13" s="12">
        <f ca="1">_xll.DBRW($B$1,$A13,$B13,$B$4,$B$5,E$8,$B$3,$B$2)</f>
        <v>28516</v>
      </c>
      <c r="G13" s="2">
        <f t="shared" si="2"/>
        <v>2012</v>
      </c>
      <c r="H13" s="2">
        <f t="shared" si="0"/>
        <v>5</v>
      </c>
      <c r="I13" s="21">
        <f ca="1">_xll.DBRW($H$1,$H$2,$G13,$H13,$H$3)</f>
        <v>29.81</v>
      </c>
      <c r="K13" s="2">
        <f t="shared" ref="K13:K17" si="8">A13</f>
        <v>2012</v>
      </c>
      <c r="L13" s="2">
        <f t="shared" ref="L13:L17" si="9">B13</f>
        <v>5</v>
      </c>
      <c r="O13" s="29" t="str">
        <f>RIGHT(O9,2)&amp;"-"&amp;RIGHT(O12,2)</f>
        <v>08-11</v>
      </c>
      <c r="P13" s="30"/>
      <c r="Q13" s="30">
        <f ca="1">SUM(Q9:Q12)</f>
        <v>1125946983</v>
      </c>
      <c r="R13" s="30">
        <f t="shared" ref="R13:U13" ca="1" si="10">SUM(R9:R12)</f>
        <v>12094190</v>
      </c>
      <c r="S13" s="30"/>
      <c r="T13" s="30">
        <f t="shared" ca="1" si="10"/>
        <v>1364519</v>
      </c>
      <c r="U13" s="30">
        <f t="shared" ca="1" si="10"/>
        <v>9953</v>
      </c>
    </row>
    <row r="14" spans="1:21">
      <c r="A14" s="2">
        <f t="shared" si="6"/>
        <v>2012</v>
      </c>
      <c r="B14" s="2">
        <f t="shared" si="7"/>
        <v>6</v>
      </c>
      <c r="C14" s="10">
        <f ca="1">_xll.DBRW($B$1,$A14,$B14,$B$4,$B$5,C$8,$B$3,$B$2)</f>
        <v>28388</v>
      </c>
      <c r="D14" s="10">
        <f ca="1">_xll.DBRW($B$1,$A14,$B14,$B$4,$B$5,D$8,$B$3,$B$2)</f>
        <v>149</v>
      </c>
      <c r="E14" s="12">
        <f ca="1">_xll.DBRW($B$1,$A14,$B14,$B$4,$B$5,E$8,$B$3,$B$2)</f>
        <v>28537</v>
      </c>
      <c r="G14" s="2">
        <f t="shared" si="2"/>
        <v>2012</v>
      </c>
      <c r="H14" s="2">
        <f t="shared" si="0"/>
        <v>6</v>
      </c>
      <c r="I14" s="21">
        <f ca="1">_xll.DBRW($H$1,$H$2,$G14,$H14,$H$3)</f>
        <v>31.667000000000002</v>
      </c>
      <c r="K14" s="2">
        <f t="shared" si="8"/>
        <v>2012</v>
      </c>
      <c r="L14" s="2">
        <f t="shared" si="9"/>
        <v>6</v>
      </c>
      <c r="O14" s="19"/>
      <c r="P14" s="19"/>
      <c r="Q14" s="19"/>
      <c r="R14" s="19"/>
      <c r="S14" s="19"/>
      <c r="T14" s="19"/>
      <c r="U14" s="19"/>
    </row>
    <row r="15" spans="1:21">
      <c r="A15" s="2">
        <f t="shared" si="6"/>
        <v>2012</v>
      </c>
      <c r="B15" s="2">
        <f t="shared" si="7"/>
        <v>7</v>
      </c>
      <c r="C15" s="10">
        <f ca="1">_xll.DBRW($B$1,$A15,$B15,$B$4,$B$5,C$8,$B$3,$B$2)</f>
        <v>28398</v>
      </c>
      <c r="D15" s="10">
        <f ca="1">_xll.DBRW($B$1,$A15,$B15,$B$4,$B$5,D$8,$B$3,$B$2)</f>
        <v>148</v>
      </c>
      <c r="E15" s="12">
        <f ca="1">_xll.DBRW($B$1,$A15,$B15,$B$4,$B$5,E$8,$B$3,$B$2)</f>
        <v>28546</v>
      </c>
      <c r="G15" s="2">
        <f t="shared" si="2"/>
        <v>2012</v>
      </c>
      <c r="H15" s="2">
        <f t="shared" si="0"/>
        <v>7</v>
      </c>
      <c r="I15" s="20">
        <f ca="1">_xll.DBRW($H$1,$H$2,$G15,$H15,$H$3)</f>
        <v>31.143000000000001</v>
      </c>
      <c r="K15" s="2">
        <f t="shared" si="8"/>
        <v>2012</v>
      </c>
      <c r="L15" s="2">
        <f t="shared" si="9"/>
        <v>7</v>
      </c>
      <c r="O15" s="19"/>
      <c r="P15" s="19"/>
      <c r="Q15" s="19"/>
      <c r="R15" s="19"/>
      <c r="S15" s="19"/>
      <c r="T15" s="19"/>
      <c r="U15" s="19"/>
    </row>
    <row r="16" spans="1:21">
      <c r="A16" s="2">
        <f t="shared" si="6"/>
        <v>2012</v>
      </c>
      <c r="B16" s="2">
        <f t="shared" si="7"/>
        <v>8</v>
      </c>
      <c r="C16" s="10">
        <f ca="1">_xll.DBRW($B$1,$A16,$B16,$B$4,$B$5,C$8,$B$3,$B$2)</f>
        <v>28467</v>
      </c>
      <c r="D16" s="10">
        <f ca="1">_xll.DBRW($B$1,$A16,$B16,$B$4,$B$5,D$8,$B$3,$B$2)</f>
        <v>147</v>
      </c>
      <c r="E16" s="12">
        <f ca="1">_xll.DBRW($B$1,$A16,$B16,$B$4,$B$5,E$8,$B$3,$B$2)</f>
        <v>28614</v>
      </c>
      <c r="G16" s="2">
        <f t="shared" si="2"/>
        <v>2012</v>
      </c>
      <c r="H16" s="2">
        <f t="shared" si="0"/>
        <v>8</v>
      </c>
      <c r="I16" s="20">
        <f ca="1">_xll.DBRW($H$1,$H$2,$G16,$H16,$H$3)</f>
        <v>30.428999999999998</v>
      </c>
      <c r="K16" s="2">
        <f t="shared" si="8"/>
        <v>2012</v>
      </c>
      <c r="L16" s="2">
        <f t="shared" si="9"/>
        <v>8</v>
      </c>
      <c r="O16" s="19"/>
      <c r="P16" s="25"/>
      <c r="Q16" s="25" t="s">
        <v>28</v>
      </c>
      <c r="R16" s="25" t="s">
        <v>29</v>
      </c>
      <c r="S16" s="25"/>
      <c r="T16" s="19"/>
      <c r="U16" s="19"/>
    </row>
    <row r="17" spans="1:21">
      <c r="A17" s="2">
        <f t="shared" si="6"/>
        <v>2012</v>
      </c>
      <c r="B17" s="2">
        <f t="shared" si="7"/>
        <v>9</v>
      </c>
      <c r="C17" s="10">
        <f ca="1">_xll.DBRW($B$1,$A17,$B17,$B$4,$B$5,C$8,$B$3,$B$2)</f>
        <v>28570</v>
      </c>
      <c r="D17" s="10">
        <f ca="1">_xll.DBRW($B$1,$A17,$B17,$B$4,$B$5,D$8,$B$3,$B$2)</f>
        <v>147</v>
      </c>
      <c r="E17" s="12">
        <f ca="1">_xll.DBRW($B$1,$A17,$B17,$B$4,$B$5,E$8,$B$3,$B$2)</f>
        <v>28717</v>
      </c>
      <c r="G17" s="2">
        <f t="shared" si="2"/>
        <v>2012</v>
      </c>
      <c r="H17" s="2">
        <f t="shared" si="0"/>
        <v>9</v>
      </c>
      <c r="I17" s="20">
        <f ca="1">_xll.DBRW($H$1,$H$2,$G17,$H17,$H$3)</f>
        <v>31.143000000000001</v>
      </c>
      <c r="K17" s="2">
        <f t="shared" si="8"/>
        <v>2012</v>
      </c>
      <c r="L17" s="2">
        <f t="shared" si="9"/>
        <v>9</v>
      </c>
      <c r="O17" s="19" t="str">
        <f>"KPC "&amp;O13</f>
        <v>KPC 08-11</v>
      </c>
      <c r="P17" s="26"/>
      <c r="Q17" s="26">
        <f ca="1">Q13/T13</f>
        <v>825.16035540729001</v>
      </c>
      <c r="R17" s="26">
        <f ca="1">R13/U13</f>
        <v>1215.1301115241636</v>
      </c>
      <c r="S17" s="26"/>
      <c r="T17" s="19"/>
      <c r="U17" s="19"/>
    </row>
    <row r="18" spans="1:21" ht="15.75" thickBot="1">
      <c r="A18" s="7">
        <f t="shared" ref="A18" si="11">IF(B18=1,A17+1,A17)</f>
        <v>2012</v>
      </c>
      <c r="B18" s="7">
        <f t="shared" ref="B18" si="12">IF(B17=12,1,B17+1)</f>
        <v>10</v>
      </c>
      <c r="C18" s="11">
        <f ca="1">_xll.DBRW($B$1,$A18,$B18,$B$4,$B$5,C$8,$B$3,$B$2)</f>
        <v>28538</v>
      </c>
      <c r="D18" s="11">
        <f ca="1">_xll.DBRW($B$1,$A18,$B18,$B$4,$B$5,D$8,$B$3,$B$2)</f>
        <v>146</v>
      </c>
      <c r="E18" s="18">
        <f ca="1">_xll.DBRW($B$1,$A18,$B18,$B$4,$B$5,E$8,$B$3,$B$2)</f>
        <v>28684</v>
      </c>
      <c r="G18" s="2">
        <f t="shared" si="2"/>
        <v>2012</v>
      </c>
      <c r="H18" s="2">
        <f t="shared" si="0"/>
        <v>10</v>
      </c>
      <c r="I18" s="20">
        <f ca="1">_xll.DBRW($H$1,$H$2,$G18,$H18,$H$3)</f>
        <v>29.524000000000001</v>
      </c>
      <c r="K18" s="7">
        <f t="shared" ref="K18" si="13">A18</f>
        <v>2012</v>
      </c>
      <c r="L18" s="7">
        <f t="shared" ref="L18" si="14">B18</f>
        <v>10</v>
      </c>
      <c r="M18" s="7"/>
      <c r="O18" s="19" t="s">
        <v>45</v>
      </c>
      <c r="P18" s="31"/>
      <c r="Q18" s="31">
        <f ca="1">Q17/$Q$17</f>
        <v>1</v>
      </c>
      <c r="R18" s="31">
        <f ca="1">R17/$Q$17</f>
        <v>1.4725987543650092</v>
      </c>
      <c r="S18" s="31"/>
      <c r="T18" s="19"/>
      <c r="U18" s="19"/>
    </row>
    <row r="19" spans="1:21">
      <c r="A19" s="2">
        <f t="shared" si="4"/>
        <v>2012</v>
      </c>
      <c r="B19" s="2">
        <f t="shared" si="5"/>
        <v>11</v>
      </c>
      <c r="C19" s="22">
        <v>28522</v>
      </c>
      <c r="D19" s="22">
        <v>146</v>
      </c>
      <c r="E19" s="12">
        <f t="shared" ref="E19:E78" si="15">C19+D19</f>
        <v>28668</v>
      </c>
      <c r="G19" s="2">
        <f t="shared" si="2"/>
        <v>2012</v>
      </c>
      <c r="H19" s="2">
        <f t="shared" si="0"/>
        <v>11</v>
      </c>
      <c r="I19" s="20">
        <f ca="1">_xll.DBRW($H$1,$H$2,$G19,$H19,$H$3)</f>
        <v>28.762</v>
      </c>
      <c r="K19" s="2">
        <f t="shared" si="3"/>
        <v>2012</v>
      </c>
      <c r="L19" s="2">
        <f t="shared" si="1"/>
        <v>11</v>
      </c>
      <c r="M19" s="23">
        <v>21.305104821188699</v>
      </c>
    </row>
    <row r="20" spans="1:21">
      <c r="A20" s="2">
        <f t="shared" si="4"/>
        <v>2012</v>
      </c>
      <c r="B20" s="2">
        <f t="shared" si="5"/>
        <v>12</v>
      </c>
      <c r="C20" s="22">
        <v>28531</v>
      </c>
      <c r="D20" s="22">
        <v>146</v>
      </c>
      <c r="E20" s="12">
        <f t="shared" si="15"/>
        <v>28677</v>
      </c>
      <c r="G20" s="2">
        <f t="shared" si="2"/>
        <v>2012</v>
      </c>
      <c r="H20" s="2">
        <f t="shared" si="0"/>
        <v>12</v>
      </c>
      <c r="I20" s="20">
        <f ca="1">_xll.DBRW($H$1,$H$2,$G20,$H20,$H$3)</f>
        <v>30.905000000000001</v>
      </c>
      <c r="K20" s="2">
        <f t="shared" si="3"/>
        <v>2012</v>
      </c>
      <c r="L20" s="2">
        <f t="shared" si="1"/>
        <v>12</v>
      </c>
      <c r="M20" s="23">
        <v>21.6919693974015</v>
      </c>
    </row>
    <row r="21" spans="1:21">
      <c r="A21" s="2">
        <f t="shared" si="4"/>
        <v>2013</v>
      </c>
      <c r="B21" s="2">
        <f t="shared" si="5"/>
        <v>1</v>
      </c>
      <c r="C21" s="22">
        <v>28574</v>
      </c>
      <c r="D21" s="22">
        <v>146</v>
      </c>
      <c r="E21" s="12">
        <f t="shared" si="15"/>
        <v>28720</v>
      </c>
      <c r="G21" s="2">
        <f t="shared" si="2"/>
        <v>2013</v>
      </c>
      <c r="H21" s="2">
        <f t="shared" si="0"/>
        <v>1</v>
      </c>
      <c r="I21" s="20">
        <f ca="1">_xll.DBRW($H$1,$H$2,$G21,$H21,$H$3)</f>
        <v>32.286000000000001</v>
      </c>
      <c r="K21" s="2">
        <f t="shared" si="3"/>
        <v>2013</v>
      </c>
      <c r="L21" s="2">
        <f t="shared" si="1"/>
        <v>1</v>
      </c>
      <c r="M21" s="23">
        <v>24.881615582534501</v>
      </c>
      <c r="O21" s="39" t="s">
        <v>54</v>
      </c>
      <c r="P21" s="39"/>
      <c r="Q21" s="39"/>
      <c r="R21" s="39"/>
      <c r="S21" s="39"/>
    </row>
    <row r="22" spans="1:21">
      <c r="A22" s="2">
        <f t="shared" si="4"/>
        <v>2013</v>
      </c>
      <c r="B22" s="2">
        <f t="shared" si="5"/>
        <v>2</v>
      </c>
      <c r="C22" s="22">
        <v>28573</v>
      </c>
      <c r="D22" s="22">
        <v>146</v>
      </c>
      <c r="E22" s="12">
        <f t="shared" si="15"/>
        <v>28719</v>
      </c>
      <c r="G22" s="2">
        <f t="shared" si="2"/>
        <v>2013</v>
      </c>
      <c r="H22" s="2">
        <f t="shared" si="0"/>
        <v>2</v>
      </c>
      <c r="I22" s="20">
        <f ca="1">_xll.DBRW($H$1,$H$2,$G22,$H22,$H$3)</f>
        <v>29.81</v>
      </c>
      <c r="K22" s="2">
        <f t="shared" si="3"/>
        <v>2013</v>
      </c>
      <c r="L22" s="2">
        <f t="shared" si="1"/>
        <v>2</v>
      </c>
      <c r="M22" s="23">
        <v>24.953109081155599</v>
      </c>
      <c r="O22" s="39"/>
      <c r="P22" s="39"/>
      <c r="Q22" s="39"/>
      <c r="R22" s="39"/>
      <c r="S22" s="39"/>
    </row>
    <row r="23" spans="1:21">
      <c r="A23" s="2">
        <f t="shared" si="4"/>
        <v>2013</v>
      </c>
      <c r="B23" s="2">
        <f t="shared" si="5"/>
        <v>3</v>
      </c>
      <c r="C23" s="22">
        <v>28629</v>
      </c>
      <c r="D23" s="22">
        <v>146</v>
      </c>
      <c r="E23" s="12">
        <f t="shared" si="15"/>
        <v>28775</v>
      </c>
      <c r="G23" s="2">
        <f t="shared" si="2"/>
        <v>2013</v>
      </c>
      <c r="H23" s="2">
        <f t="shared" si="0"/>
        <v>3</v>
      </c>
      <c r="I23" s="20">
        <f ca="1">_xll.DBRW($H$1,$H$2,$G23,$H23,$H$3)</f>
        <v>29.524000000000001</v>
      </c>
      <c r="K23" s="2">
        <f t="shared" si="3"/>
        <v>2013</v>
      </c>
      <c r="L23" s="2">
        <f t="shared" si="1"/>
        <v>3</v>
      </c>
      <c r="M23" s="23">
        <v>22.195805592908201</v>
      </c>
      <c r="O23" s="39"/>
      <c r="P23" s="39"/>
      <c r="Q23" s="39"/>
      <c r="R23" s="39"/>
      <c r="S23" s="39"/>
    </row>
    <row r="24" spans="1:21">
      <c r="A24" s="2">
        <f t="shared" si="4"/>
        <v>2013</v>
      </c>
      <c r="B24" s="2">
        <f t="shared" si="5"/>
        <v>4</v>
      </c>
      <c r="C24" s="22">
        <v>28676</v>
      </c>
      <c r="D24" s="22">
        <v>146</v>
      </c>
      <c r="E24" s="12">
        <f t="shared" si="15"/>
        <v>28822</v>
      </c>
      <c r="G24" s="2">
        <f t="shared" si="2"/>
        <v>2013</v>
      </c>
      <c r="H24" s="2">
        <f t="shared" si="0"/>
        <v>4</v>
      </c>
      <c r="I24" s="20">
        <f ca="1">_xll.DBRW($H$1,$H$2,$G24,$H24,$H$3)</f>
        <v>30.713999999999999</v>
      </c>
      <c r="K24" s="2">
        <f t="shared" si="3"/>
        <v>2013</v>
      </c>
      <c r="L24" s="2">
        <f t="shared" si="1"/>
        <v>4</v>
      </c>
      <c r="M24" s="23">
        <v>21.6525492715562</v>
      </c>
      <c r="O24" s="39"/>
      <c r="P24" s="39"/>
      <c r="Q24" s="39"/>
      <c r="R24" s="39"/>
      <c r="S24" s="39"/>
    </row>
    <row r="25" spans="1:21">
      <c r="A25" s="2">
        <f t="shared" si="4"/>
        <v>2013</v>
      </c>
      <c r="B25" s="2">
        <f t="shared" si="5"/>
        <v>5</v>
      </c>
      <c r="C25" s="22">
        <v>28688</v>
      </c>
      <c r="D25" s="22">
        <v>146</v>
      </c>
      <c r="E25" s="12">
        <f t="shared" si="15"/>
        <v>28834</v>
      </c>
      <c r="G25" s="2">
        <f t="shared" si="2"/>
        <v>2013</v>
      </c>
      <c r="H25" s="2">
        <f t="shared" si="0"/>
        <v>5</v>
      </c>
      <c r="I25" s="20">
        <f ca="1">_xll.DBRW($H$1,$H$2,$G25,$H25,$H$3)</f>
        <v>29.524000000000001</v>
      </c>
      <c r="K25" s="2">
        <f t="shared" si="3"/>
        <v>2013</v>
      </c>
      <c r="L25" s="2">
        <f t="shared" si="1"/>
        <v>5</v>
      </c>
      <c r="M25" s="23">
        <v>24.613595959367299</v>
      </c>
    </row>
    <row r="26" spans="1:21">
      <c r="A26" s="2">
        <f t="shared" si="4"/>
        <v>2013</v>
      </c>
      <c r="B26" s="2">
        <f t="shared" si="5"/>
        <v>6</v>
      </c>
      <c r="C26" s="22">
        <v>28720</v>
      </c>
      <c r="D26" s="22">
        <v>146</v>
      </c>
      <c r="E26" s="12">
        <f t="shared" si="15"/>
        <v>28866</v>
      </c>
      <c r="G26" s="2">
        <f t="shared" si="2"/>
        <v>2013</v>
      </c>
      <c r="H26" s="2">
        <f t="shared" si="0"/>
        <v>6</v>
      </c>
      <c r="I26" s="20">
        <f ca="1">_xll.DBRW($H$1,$H$2,$G26,$H26,$H$3)</f>
        <v>30.619</v>
      </c>
      <c r="K26" s="2">
        <f t="shared" si="3"/>
        <v>2013</v>
      </c>
      <c r="L26" s="2">
        <f t="shared" si="1"/>
        <v>6</v>
      </c>
      <c r="M26" s="23">
        <v>30.4577100401137</v>
      </c>
    </row>
    <row r="27" spans="1:21">
      <c r="A27" s="2">
        <f t="shared" si="4"/>
        <v>2013</v>
      </c>
      <c r="B27" s="2">
        <f t="shared" si="5"/>
        <v>7</v>
      </c>
      <c r="C27" s="22">
        <v>28778</v>
      </c>
      <c r="D27" s="22">
        <v>146</v>
      </c>
      <c r="E27" s="12">
        <f t="shared" si="15"/>
        <v>28924</v>
      </c>
      <c r="G27" s="2">
        <f t="shared" si="2"/>
        <v>2013</v>
      </c>
      <c r="H27" s="2">
        <f t="shared" si="0"/>
        <v>7</v>
      </c>
      <c r="I27" s="20">
        <f ca="1">_xll.DBRW($H$1,$H$2,$G27,$H27,$H$3)</f>
        <v>30.713999999999999</v>
      </c>
      <c r="K27" s="2">
        <f t="shared" si="3"/>
        <v>2013</v>
      </c>
      <c r="L27" s="2">
        <f t="shared" si="1"/>
        <v>7</v>
      </c>
      <c r="M27" s="23">
        <v>33.769359418575</v>
      </c>
    </row>
    <row r="28" spans="1:21">
      <c r="A28" s="2">
        <f t="shared" si="4"/>
        <v>2013</v>
      </c>
      <c r="B28" s="2">
        <f t="shared" si="5"/>
        <v>8</v>
      </c>
      <c r="C28" s="22">
        <v>28816</v>
      </c>
      <c r="D28" s="22">
        <v>146</v>
      </c>
      <c r="E28" s="12">
        <f t="shared" si="15"/>
        <v>28962</v>
      </c>
      <c r="G28" s="2">
        <f t="shared" si="2"/>
        <v>2013</v>
      </c>
      <c r="H28" s="2">
        <f t="shared" si="0"/>
        <v>8</v>
      </c>
      <c r="I28" s="20">
        <f ca="1">_xll.DBRW($H$1,$H$2,$G28,$H28,$H$3)</f>
        <v>30.475999999999999</v>
      </c>
      <c r="K28" s="2">
        <f t="shared" si="3"/>
        <v>2013</v>
      </c>
      <c r="L28" s="2">
        <f t="shared" si="1"/>
        <v>8</v>
      </c>
      <c r="M28" s="23">
        <v>34.2051829193027</v>
      </c>
    </row>
    <row r="29" spans="1:21">
      <c r="A29" s="2">
        <f t="shared" si="4"/>
        <v>2013</v>
      </c>
      <c r="B29" s="2">
        <f t="shared" si="5"/>
        <v>9</v>
      </c>
      <c r="C29" s="22">
        <v>28842</v>
      </c>
      <c r="D29" s="22">
        <v>146</v>
      </c>
      <c r="E29" s="12">
        <f t="shared" si="15"/>
        <v>28988</v>
      </c>
      <c r="G29" s="2">
        <f t="shared" si="2"/>
        <v>2013</v>
      </c>
      <c r="H29" s="2">
        <f t="shared" si="0"/>
        <v>9</v>
      </c>
      <c r="I29" s="20">
        <f ca="1">_xll.DBRW($H$1,$H$2,$G29,$H29,$H$3)</f>
        <v>31.143000000000001</v>
      </c>
      <c r="K29" s="2">
        <f t="shared" si="3"/>
        <v>2013</v>
      </c>
      <c r="L29" s="2">
        <f t="shared" si="1"/>
        <v>9</v>
      </c>
      <c r="M29" s="23">
        <v>32.644685050564398</v>
      </c>
    </row>
    <row r="30" spans="1:21">
      <c r="A30" s="2">
        <f t="shared" si="4"/>
        <v>2013</v>
      </c>
      <c r="B30" s="2">
        <f t="shared" si="5"/>
        <v>10</v>
      </c>
      <c r="C30" s="22">
        <v>28826</v>
      </c>
      <c r="D30" s="22">
        <v>146</v>
      </c>
      <c r="E30" s="12">
        <f t="shared" si="15"/>
        <v>28972</v>
      </c>
      <c r="G30" s="2">
        <f t="shared" si="2"/>
        <v>2013</v>
      </c>
      <c r="H30" s="2">
        <f t="shared" si="0"/>
        <v>10</v>
      </c>
      <c r="I30" s="20">
        <f ca="1">_xll.DBRW($H$1,$H$2,$G30,$H30,$H$3)</f>
        <v>30.762</v>
      </c>
      <c r="K30" s="2">
        <f t="shared" si="3"/>
        <v>2013</v>
      </c>
      <c r="L30" s="2">
        <f t="shared" si="1"/>
        <v>10</v>
      </c>
      <c r="M30" s="23">
        <v>28.434242716975302</v>
      </c>
    </row>
    <row r="31" spans="1:21">
      <c r="A31" s="2">
        <f t="shared" si="4"/>
        <v>2013</v>
      </c>
      <c r="B31" s="2">
        <f t="shared" si="5"/>
        <v>11</v>
      </c>
      <c r="C31" s="22">
        <v>28817</v>
      </c>
      <c r="D31" s="22">
        <v>146</v>
      </c>
      <c r="E31" s="12">
        <f t="shared" si="15"/>
        <v>28963</v>
      </c>
      <c r="G31" s="2">
        <f t="shared" si="2"/>
        <v>2013</v>
      </c>
      <c r="H31" s="2">
        <f t="shared" si="0"/>
        <v>11</v>
      </c>
      <c r="I31" s="20">
        <f ca="1">_xll.DBRW($H$1,$H$2,$G31,$H31,$H$3)</f>
        <v>28.619</v>
      </c>
      <c r="K31" s="2">
        <f t="shared" si="3"/>
        <v>2013</v>
      </c>
      <c r="L31" s="2">
        <f t="shared" si="1"/>
        <v>11</v>
      </c>
      <c r="M31" s="23">
        <v>22.9072369306536</v>
      </c>
    </row>
    <row r="32" spans="1:21">
      <c r="A32" s="2">
        <f t="shared" si="4"/>
        <v>2013</v>
      </c>
      <c r="B32" s="2">
        <f t="shared" si="5"/>
        <v>12</v>
      </c>
      <c r="C32" s="22">
        <v>28831</v>
      </c>
      <c r="D32" s="22">
        <v>146</v>
      </c>
      <c r="E32" s="12">
        <f t="shared" si="15"/>
        <v>28977</v>
      </c>
      <c r="G32" s="2">
        <f t="shared" si="2"/>
        <v>2013</v>
      </c>
      <c r="H32" s="2">
        <f t="shared" si="0"/>
        <v>12</v>
      </c>
      <c r="I32" s="20">
        <f ca="1">_xll.DBRW($H$1,$H$2,$G32,$H32,$H$3)</f>
        <v>31.238</v>
      </c>
      <c r="K32" s="2">
        <f t="shared" si="3"/>
        <v>2013</v>
      </c>
      <c r="L32" s="2">
        <f t="shared" si="1"/>
        <v>12</v>
      </c>
      <c r="M32" s="23">
        <v>22.8858937794468</v>
      </c>
    </row>
    <row r="33" spans="1:13">
      <c r="A33" s="2">
        <f t="shared" si="4"/>
        <v>2014</v>
      </c>
      <c r="B33" s="2">
        <f t="shared" si="5"/>
        <v>1</v>
      </c>
      <c r="C33" s="22">
        <v>28863</v>
      </c>
      <c r="D33" s="22">
        <v>146</v>
      </c>
      <c r="E33" s="12">
        <f t="shared" si="15"/>
        <v>29009</v>
      </c>
      <c r="G33" s="2">
        <f t="shared" si="2"/>
        <v>2014</v>
      </c>
      <c r="H33" s="2">
        <f t="shared" si="0"/>
        <v>1</v>
      </c>
      <c r="I33" s="20">
        <f ca="1">_xll.DBRW($H$1,$H$2,$G33,$H33,$H$3)</f>
        <v>32.286000000000001</v>
      </c>
      <c r="K33" s="2">
        <f t="shared" si="3"/>
        <v>2014</v>
      </c>
      <c r="L33" s="2">
        <f t="shared" si="1"/>
        <v>1</v>
      </c>
      <c r="M33" s="23">
        <v>25.800772692913799</v>
      </c>
    </row>
    <row r="34" spans="1:13">
      <c r="A34" s="2">
        <f t="shared" si="4"/>
        <v>2014</v>
      </c>
      <c r="B34" s="2">
        <f t="shared" si="5"/>
        <v>2</v>
      </c>
      <c r="C34" s="22">
        <v>28893</v>
      </c>
      <c r="D34" s="22">
        <v>146</v>
      </c>
      <c r="E34" s="12">
        <f t="shared" si="15"/>
        <v>29039</v>
      </c>
      <c r="G34" s="2">
        <f t="shared" si="2"/>
        <v>2014</v>
      </c>
      <c r="H34" s="2">
        <f t="shared" si="0"/>
        <v>2</v>
      </c>
      <c r="I34" s="20">
        <f ca="1">_xll.DBRW($H$1,$H$2,$G34,$H34,$H$3)</f>
        <v>29.81</v>
      </c>
      <c r="K34" s="2">
        <f t="shared" si="3"/>
        <v>2014</v>
      </c>
      <c r="L34" s="2">
        <f t="shared" si="1"/>
        <v>2</v>
      </c>
      <c r="M34" s="23">
        <v>25.6620352838118</v>
      </c>
    </row>
    <row r="35" spans="1:13">
      <c r="A35" s="2">
        <f t="shared" si="4"/>
        <v>2014</v>
      </c>
      <c r="B35" s="2">
        <f t="shared" si="5"/>
        <v>3</v>
      </c>
      <c r="C35" s="22">
        <v>28917</v>
      </c>
      <c r="D35" s="22">
        <v>146</v>
      </c>
      <c r="E35" s="12">
        <f t="shared" si="15"/>
        <v>29063</v>
      </c>
      <c r="G35" s="2">
        <f t="shared" si="2"/>
        <v>2014</v>
      </c>
      <c r="H35" s="2">
        <f t="shared" si="0"/>
        <v>3</v>
      </c>
      <c r="I35" s="20">
        <f ca="1">_xll.DBRW($H$1,$H$2,$G35,$H35,$H$3)</f>
        <v>29.524000000000001</v>
      </c>
      <c r="K35" s="2">
        <f t="shared" si="3"/>
        <v>2014</v>
      </c>
      <c r="L35" s="2">
        <f t="shared" si="1"/>
        <v>3</v>
      </c>
      <c r="M35" s="23">
        <v>22.7268671935553</v>
      </c>
    </row>
    <row r="36" spans="1:13">
      <c r="A36" s="2">
        <f t="shared" si="4"/>
        <v>2014</v>
      </c>
      <c r="B36" s="2">
        <f t="shared" si="5"/>
        <v>4</v>
      </c>
      <c r="C36" s="22">
        <v>28942</v>
      </c>
      <c r="D36" s="22">
        <v>146</v>
      </c>
      <c r="E36" s="12">
        <f t="shared" si="15"/>
        <v>29088</v>
      </c>
      <c r="G36" s="2">
        <f t="shared" si="2"/>
        <v>2014</v>
      </c>
      <c r="H36" s="2">
        <f t="shared" si="0"/>
        <v>4</v>
      </c>
      <c r="I36" s="20">
        <f ca="1">_xll.DBRW($H$1,$H$2,$G36,$H36,$H$3)</f>
        <v>30.713999999999999</v>
      </c>
      <c r="K36" s="2">
        <f t="shared" si="3"/>
        <v>2014</v>
      </c>
      <c r="L36" s="2">
        <f t="shared" si="1"/>
        <v>4</v>
      </c>
      <c r="M36" s="23">
        <v>22.060777004491001</v>
      </c>
    </row>
    <row r="37" spans="1:13">
      <c r="A37" s="2">
        <f t="shared" si="4"/>
        <v>2014</v>
      </c>
      <c r="B37" s="2">
        <f t="shared" si="5"/>
        <v>5</v>
      </c>
      <c r="C37" s="22">
        <v>28969</v>
      </c>
      <c r="D37" s="22">
        <v>146</v>
      </c>
      <c r="E37" s="12">
        <f t="shared" si="15"/>
        <v>29115</v>
      </c>
      <c r="G37" s="2">
        <f t="shared" si="2"/>
        <v>2014</v>
      </c>
      <c r="H37" s="2">
        <f t="shared" si="0"/>
        <v>5</v>
      </c>
      <c r="I37" s="20">
        <f ca="1">_xll.DBRW($H$1,$H$2,$G37,$H37,$H$3)</f>
        <v>29.524000000000001</v>
      </c>
      <c r="K37" s="2">
        <f t="shared" si="3"/>
        <v>2014</v>
      </c>
      <c r="L37" s="2">
        <f t="shared" si="1"/>
        <v>5</v>
      </c>
      <c r="M37" s="23">
        <v>24.9214879707236</v>
      </c>
    </row>
    <row r="38" spans="1:13">
      <c r="A38" s="2">
        <f t="shared" si="4"/>
        <v>2014</v>
      </c>
      <c r="B38" s="2">
        <f t="shared" si="5"/>
        <v>6</v>
      </c>
      <c r="C38" s="22">
        <v>29001</v>
      </c>
      <c r="D38" s="22">
        <v>146</v>
      </c>
      <c r="E38" s="12">
        <f t="shared" si="15"/>
        <v>29147</v>
      </c>
      <c r="G38" s="2">
        <f t="shared" si="2"/>
        <v>2014</v>
      </c>
      <c r="H38" s="2">
        <f t="shared" si="0"/>
        <v>6</v>
      </c>
      <c r="I38" s="20">
        <f ca="1">_xll.DBRW($H$1,$H$2,$G38,$H38,$H$3)</f>
        <v>30.619</v>
      </c>
      <c r="K38" s="2">
        <f t="shared" si="3"/>
        <v>2014</v>
      </c>
      <c r="L38" s="2">
        <f t="shared" si="1"/>
        <v>6</v>
      </c>
      <c r="M38" s="23">
        <v>30.668470510894501</v>
      </c>
    </row>
    <row r="39" spans="1:13">
      <c r="A39" s="2">
        <f t="shared" si="4"/>
        <v>2014</v>
      </c>
      <c r="B39" s="2">
        <f t="shared" si="5"/>
        <v>7</v>
      </c>
      <c r="C39" s="22">
        <v>29024</v>
      </c>
      <c r="D39" s="22">
        <v>146</v>
      </c>
      <c r="E39" s="12">
        <f t="shared" si="15"/>
        <v>29170</v>
      </c>
      <c r="G39" s="2">
        <f t="shared" si="2"/>
        <v>2014</v>
      </c>
      <c r="H39" s="2">
        <f t="shared" si="0"/>
        <v>7</v>
      </c>
      <c r="I39" s="20">
        <f ca="1">_xll.DBRW($H$1,$H$2,$G39,$H39,$H$3)</f>
        <v>30.713999999999999</v>
      </c>
      <c r="K39" s="2">
        <f t="shared" si="3"/>
        <v>2014</v>
      </c>
      <c r="L39" s="2">
        <f t="shared" si="1"/>
        <v>7</v>
      </c>
      <c r="M39" s="23">
        <v>33.896050562696701</v>
      </c>
    </row>
    <row r="40" spans="1:13">
      <c r="A40" s="2">
        <f t="shared" si="4"/>
        <v>2014</v>
      </c>
      <c r="B40" s="2">
        <f t="shared" si="5"/>
        <v>8</v>
      </c>
      <c r="C40" s="22">
        <v>29043</v>
      </c>
      <c r="D40" s="22">
        <v>146</v>
      </c>
      <c r="E40" s="12">
        <f t="shared" si="15"/>
        <v>29189</v>
      </c>
      <c r="G40" s="2">
        <f t="shared" si="2"/>
        <v>2014</v>
      </c>
      <c r="H40" s="2">
        <f t="shared" si="0"/>
        <v>8</v>
      </c>
      <c r="I40" s="20">
        <f ca="1">_xll.DBRW($H$1,$H$2,$G40,$H40,$H$3)</f>
        <v>30.475999999999999</v>
      </c>
      <c r="K40" s="2">
        <f t="shared" si="3"/>
        <v>2014</v>
      </c>
      <c r="L40" s="2">
        <f t="shared" si="1"/>
        <v>8</v>
      </c>
      <c r="M40" s="23">
        <v>34.298278847740796</v>
      </c>
    </row>
    <row r="41" spans="1:13">
      <c r="A41" s="2">
        <f t="shared" si="4"/>
        <v>2014</v>
      </c>
      <c r="B41" s="2">
        <f t="shared" si="5"/>
        <v>9</v>
      </c>
      <c r="C41" s="22">
        <v>29044</v>
      </c>
      <c r="D41" s="22">
        <v>146</v>
      </c>
      <c r="E41" s="12">
        <f t="shared" si="15"/>
        <v>29190</v>
      </c>
      <c r="G41" s="2">
        <f t="shared" si="2"/>
        <v>2014</v>
      </c>
      <c r="H41" s="2">
        <f t="shared" si="0"/>
        <v>9</v>
      </c>
      <c r="I41" s="20">
        <f ca="1">_xll.DBRW($H$1,$H$2,$G41,$H41,$H$3)</f>
        <v>31.143000000000001</v>
      </c>
      <c r="K41" s="2">
        <f t="shared" si="3"/>
        <v>2014</v>
      </c>
      <c r="L41" s="2">
        <f t="shared" si="1"/>
        <v>9</v>
      </c>
      <c r="M41" s="23">
        <v>32.7082563790783</v>
      </c>
    </row>
    <row r="42" spans="1:13">
      <c r="A42" s="2">
        <f t="shared" si="4"/>
        <v>2014</v>
      </c>
      <c r="B42" s="2">
        <f t="shared" si="5"/>
        <v>10</v>
      </c>
      <c r="C42" s="22">
        <v>29046</v>
      </c>
      <c r="D42" s="22">
        <v>146</v>
      </c>
      <c r="E42" s="12">
        <f t="shared" si="15"/>
        <v>29192</v>
      </c>
      <c r="G42" s="2">
        <f t="shared" si="2"/>
        <v>2014</v>
      </c>
      <c r="H42" s="2">
        <f t="shared" si="0"/>
        <v>10</v>
      </c>
      <c r="I42" s="20">
        <f ca="1">_xll.DBRW($H$1,$H$2,$G42,$H42,$H$3)</f>
        <v>30.762</v>
      </c>
      <c r="K42" s="2">
        <f t="shared" si="3"/>
        <v>2014</v>
      </c>
      <c r="L42" s="2">
        <f t="shared" si="1"/>
        <v>10</v>
      </c>
      <c r="M42" s="23">
        <v>28.480073442430101</v>
      </c>
    </row>
    <row r="43" spans="1:13">
      <c r="A43" s="2">
        <f t="shared" si="4"/>
        <v>2014</v>
      </c>
      <c r="B43" s="2">
        <f t="shared" si="5"/>
        <v>11</v>
      </c>
      <c r="C43" s="22">
        <v>29054</v>
      </c>
      <c r="D43" s="22">
        <v>146</v>
      </c>
      <c r="E43" s="12">
        <f t="shared" si="15"/>
        <v>29200</v>
      </c>
      <c r="G43" s="2">
        <f t="shared" si="2"/>
        <v>2014</v>
      </c>
      <c r="H43" s="2">
        <f t="shared" si="0"/>
        <v>11</v>
      </c>
      <c r="I43" s="20">
        <f ca="1">_xll.DBRW($H$1,$H$2,$G43,$H43,$H$3)</f>
        <v>28.619</v>
      </c>
      <c r="K43" s="2">
        <f t="shared" si="3"/>
        <v>2014</v>
      </c>
      <c r="L43" s="2">
        <f t="shared" si="1"/>
        <v>11</v>
      </c>
      <c r="M43" s="23">
        <v>22.935457539893701</v>
      </c>
    </row>
    <row r="44" spans="1:13">
      <c r="A44" s="2">
        <f t="shared" si="4"/>
        <v>2014</v>
      </c>
      <c r="B44" s="2">
        <f t="shared" si="5"/>
        <v>12</v>
      </c>
      <c r="C44" s="22">
        <v>29065</v>
      </c>
      <c r="D44" s="22">
        <v>146</v>
      </c>
      <c r="E44" s="12">
        <f t="shared" si="15"/>
        <v>29211</v>
      </c>
      <c r="G44" s="2">
        <f t="shared" si="2"/>
        <v>2014</v>
      </c>
      <c r="H44" s="2">
        <f t="shared" si="0"/>
        <v>12</v>
      </c>
      <c r="I44" s="20">
        <f ca="1">_xll.DBRW($H$1,$H$2,$G44,$H44,$H$3)</f>
        <v>31.238</v>
      </c>
      <c r="K44" s="2">
        <f t="shared" si="3"/>
        <v>2014</v>
      </c>
      <c r="L44" s="2">
        <f t="shared" si="1"/>
        <v>12</v>
      </c>
      <c r="M44" s="23">
        <v>22.897278637072102</v>
      </c>
    </row>
    <row r="45" spans="1:13">
      <c r="A45" s="2">
        <f t="shared" si="4"/>
        <v>2015</v>
      </c>
      <c r="B45" s="2">
        <f t="shared" si="5"/>
        <v>1</v>
      </c>
      <c r="C45" s="22">
        <v>29112</v>
      </c>
      <c r="D45" s="22">
        <v>146</v>
      </c>
      <c r="E45" s="12">
        <f t="shared" si="15"/>
        <v>29258</v>
      </c>
      <c r="G45" s="2">
        <f t="shared" si="2"/>
        <v>2015</v>
      </c>
      <c r="H45" s="2">
        <f t="shared" si="0"/>
        <v>1</v>
      </c>
      <c r="I45" s="20">
        <f ca="1">_xll.DBRW($H$1,$H$2,$G45,$H45,$H$3)</f>
        <v>32.286000000000001</v>
      </c>
      <c r="K45" s="2">
        <f t="shared" si="3"/>
        <v>2015</v>
      </c>
      <c r="L45" s="2">
        <f t="shared" si="1"/>
        <v>1</v>
      </c>
      <c r="M45" s="23">
        <v>25.798567315545998</v>
      </c>
    </row>
    <row r="46" spans="1:13">
      <c r="A46" s="2">
        <f t="shared" si="4"/>
        <v>2015</v>
      </c>
      <c r="B46" s="2">
        <f t="shared" si="5"/>
        <v>2</v>
      </c>
      <c r="C46" s="22">
        <v>29154</v>
      </c>
      <c r="D46" s="22">
        <v>146</v>
      </c>
      <c r="E46" s="12">
        <f t="shared" si="15"/>
        <v>29300</v>
      </c>
      <c r="G46" s="2">
        <f t="shared" si="2"/>
        <v>2015</v>
      </c>
      <c r="H46" s="2">
        <f t="shared" si="0"/>
        <v>2</v>
      </c>
      <c r="I46" s="20">
        <f ca="1">_xll.DBRW($H$1,$H$2,$G46,$H46,$H$3)</f>
        <v>29.81</v>
      </c>
      <c r="K46" s="2">
        <f t="shared" si="3"/>
        <v>2015</v>
      </c>
      <c r="L46" s="2">
        <f t="shared" si="1"/>
        <v>2</v>
      </c>
      <c r="M46" s="23">
        <v>25.702626652515999</v>
      </c>
    </row>
    <row r="47" spans="1:13">
      <c r="A47" s="2">
        <f t="shared" si="4"/>
        <v>2015</v>
      </c>
      <c r="B47" s="2">
        <f t="shared" si="5"/>
        <v>3</v>
      </c>
      <c r="C47" s="22">
        <v>29191</v>
      </c>
      <c r="D47" s="22">
        <v>146</v>
      </c>
      <c r="E47" s="12">
        <f t="shared" si="15"/>
        <v>29337</v>
      </c>
      <c r="G47" s="2">
        <f t="shared" si="2"/>
        <v>2015</v>
      </c>
      <c r="H47" s="2">
        <f t="shared" si="0"/>
        <v>3</v>
      </c>
      <c r="I47" s="20">
        <f ca="1">_xll.DBRW($H$1,$H$2,$G47,$H47,$H$3)</f>
        <v>29.524000000000001</v>
      </c>
      <c r="K47" s="2">
        <f t="shared" si="3"/>
        <v>2015</v>
      </c>
      <c r="L47" s="2">
        <f t="shared" si="1"/>
        <v>3</v>
      </c>
      <c r="M47" s="23">
        <v>22.8112786171199</v>
      </c>
    </row>
    <row r="48" spans="1:13">
      <c r="A48" s="2">
        <f t="shared" si="4"/>
        <v>2015</v>
      </c>
      <c r="B48" s="2">
        <f t="shared" si="5"/>
        <v>4</v>
      </c>
      <c r="C48" s="22">
        <v>29228</v>
      </c>
      <c r="D48" s="22">
        <v>146</v>
      </c>
      <c r="E48" s="12">
        <f t="shared" si="15"/>
        <v>29374</v>
      </c>
      <c r="G48" s="2">
        <f t="shared" si="2"/>
        <v>2015</v>
      </c>
      <c r="H48" s="2">
        <f t="shared" si="0"/>
        <v>4</v>
      </c>
      <c r="I48" s="20">
        <f ca="1">_xll.DBRW($H$1,$H$2,$G48,$H48,$H$3)</f>
        <v>30.713999999999999</v>
      </c>
      <c r="K48" s="2">
        <f t="shared" si="3"/>
        <v>2015</v>
      </c>
      <c r="L48" s="2">
        <f t="shared" si="1"/>
        <v>4</v>
      </c>
      <c r="M48" s="23">
        <v>22.188737124103302</v>
      </c>
    </row>
    <row r="49" spans="1:13">
      <c r="A49" s="2">
        <f t="shared" si="4"/>
        <v>2015</v>
      </c>
      <c r="B49" s="2">
        <f t="shared" si="5"/>
        <v>5</v>
      </c>
      <c r="C49" s="22">
        <v>29264</v>
      </c>
      <c r="D49" s="22">
        <v>146</v>
      </c>
      <c r="E49" s="12">
        <f t="shared" si="15"/>
        <v>29410</v>
      </c>
      <c r="G49" s="2">
        <f t="shared" si="2"/>
        <v>2015</v>
      </c>
      <c r="H49" s="2">
        <f t="shared" si="0"/>
        <v>5</v>
      </c>
      <c r="I49" s="20">
        <f ca="1">_xll.DBRW($H$1,$H$2,$G49,$H49,$H$3)</f>
        <v>29.524000000000001</v>
      </c>
      <c r="K49" s="2">
        <f t="shared" si="3"/>
        <v>2015</v>
      </c>
      <c r="L49" s="2">
        <f t="shared" si="1"/>
        <v>5</v>
      </c>
      <c r="M49" s="23">
        <v>25.088963267400501</v>
      </c>
    </row>
    <row r="50" spans="1:13">
      <c r="A50" s="2">
        <f t="shared" si="4"/>
        <v>2015</v>
      </c>
      <c r="B50" s="2">
        <f t="shared" si="5"/>
        <v>6</v>
      </c>
      <c r="C50" s="22">
        <v>29311</v>
      </c>
      <c r="D50" s="22">
        <v>146</v>
      </c>
      <c r="E50" s="12">
        <f t="shared" si="15"/>
        <v>29457</v>
      </c>
      <c r="G50" s="2">
        <f t="shared" si="2"/>
        <v>2015</v>
      </c>
      <c r="H50" s="2">
        <f t="shared" si="0"/>
        <v>6</v>
      </c>
      <c r="I50" s="20">
        <f ca="1">_xll.DBRW($H$1,$H$2,$G50,$H50,$H$3)</f>
        <v>30.619</v>
      </c>
      <c r="K50" s="2">
        <f t="shared" si="3"/>
        <v>2015</v>
      </c>
      <c r="L50" s="2">
        <f t="shared" si="1"/>
        <v>6</v>
      </c>
      <c r="M50" s="23">
        <v>30.869641547836199</v>
      </c>
    </row>
    <row r="51" spans="1:13">
      <c r="A51" s="2">
        <f t="shared" si="4"/>
        <v>2015</v>
      </c>
      <c r="B51" s="2">
        <f t="shared" si="5"/>
        <v>7</v>
      </c>
      <c r="C51" s="22">
        <v>29345</v>
      </c>
      <c r="D51" s="22">
        <v>146</v>
      </c>
      <c r="E51" s="12">
        <f t="shared" si="15"/>
        <v>29491</v>
      </c>
      <c r="G51" s="2">
        <f t="shared" si="2"/>
        <v>2015</v>
      </c>
      <c r="H51" s="2">
        <f t="shared" si="0"/>
        <v>7</v>
      </c>
      <c r="I51" s="20">
        <f ca="1">_xll.DBRW($H$1,$H$2,$G51,$H51,$H$3)</f>
        <v>30.713999999999999</v>
      </c>
      <c r="K51" s="2">
        <f t="shared" si="3"/>
        <v>2015</v>
      </c>
      <c r="L51" s="2">
        <f t="shared" si="1"/>
        <v>7</v>
      </c>
      <c r="M51" s="23">
        <v>34.126052060312901</v>
      </c>
    </row>
    <row r="52" spans="1:13">
      <c r="A52" s="2">
        <f t="shared" si="4"/>
        <v>2015</v>
      </c>
      <c r="B52" s="2">
        <f t="shared" si="5"/>
        <v>8</v>
      </c>
      <c r="C52" s="22">
        <v>29372</v>
      </c>
      <c r="D52" s="22">
        <v>146</v>
      </c>
      <c r="E52" s="12">
        <f t="shared" si="15"/>
        <v>29518</v>
      </c>
      <c r="G52" s="2">
        <f t="shared" si="2"/>
        <v>2015</v>
      </c>
      <c r="H52" s="2">
        <f t="shared" si="0"/>
        <v>8</v>
      </c>
      <c r="I52" s="20">
        <f ca="1">_xll.DBRW($H$1,$H$2,$G52,$H52,$H$3)</f>
        <v>30.475999999999999</v>
      </c>
      <c r="K52" s="2">
        <f t="shared" si="3"/>
        <v>2015</v>
      </c>
      <c r="L52" s="2">
        <f t="shared" si="1"/>
        <v>8</v>
      </c>
      <c r="M52" s="23">
        <v>34.554341530884699</v>
      </c>
    </row>
    <row r="53" spans="1:13">
      <c r="A53" s="2">
        <f t="shared" si="4"/>
        <v>2015</v>
      </c>
      <c r="B53" s="2">
        <f t="shared" si="5"/>
        <v>9</v>
      </c>
      <c r="C53" s="22">
        <v>29373</v>
      </c>
      <c r="D53" s="22">
        <v>146</v>
      </c>
      <c r="E53" s="12">
        <f t="shared" si="15"/>
        <v>29519</v>
      </c>
      <c r="G53" s="2">
        <f t="shared" si="2"/>
        <v>2015</v>
      </c>
      <c r="H53" s="2">
        <f t="shared" si="0"/>
        <v>9</v>
      </c>
      <c r="I53" s="20">
        <f ca="1">_xll.DBRW($H$1,$H$2,$G53,$H53,$H$3)</f>
        <v>31.143000000000001</v>
      </c>
      <c r="K53" s="2">
        <f t="shared" si="3"/>
        <v>2015</v>
      </c>
      <c r="L53" s="2">
        <f t="shared" si="1"/>
        <v>9</v>
      </c>
      <c r="M53" s="23">
        <v>32.989541415904498</v>
      </c>
    </row>
    <row r="54" spans="1:13">
      <c r="A54" s="2">
        <f t="shared" si="4"/>
        <v>2015</v>
      </c>
      <c r="B54" s="2">
        <f t="shared" si="5"/>
        <v>10</v>
      </c>
      <c r="C54" s="22">
        <v>29376</v>
      </c>
      <c r="D54" s="22">
        <v>146</v>
      </c>
      <c r="E54" s="12">
        <f t="shared" si="15"/>
        <v>29522</v>
      </c>
      <c r="G54" s="2">
        <f t="shared" si="2"/>
        <v>2015</v>
      </c>
      <c r="H54" s="2">
        <f t="shared" si="0"/>
        <v>10</v>
      </c>
      <c r="I54" s="20">
        <f ca="1">_xll.DBRW($H$1,$H$2,$G54,$H54,$H$3)</f>
        <v>30.762</v>
      </c>
      <c r="K54" s="2">
        <f t="shared" si="3"/>
        <v>2015</v>
      </c>
      <c r="L54" s="2">
        <f t="shared" si="1"/>
        <v>10</v>
      </c>
      <c r="M54" s="23">
        <v>28.787100244709499</v>
      </c>
    </row>
    <row r="55" spans="1:13">
      <c r="A55" s="2">
        <f t="shared" si="4"/>
        <v>2015</v>
      </c>
      <c r="B55" s="2">
        <f t="shared" si="5"/>
        <v>11</v>
      </c>
      <c r="C55" s="22">
        <v>29388</v>
      </c>
      <c r="D55" s="22">
        <v>146</v>
      </c>
      <c r="E55" s="12">
        <f t="shared" si="15"/>
        <v>29534</v>
      </c>
      <c r="G55" s="2">
        <f t="shared" si="2"/>
        <v>2015</v>
      </c>
      <c r="H55" s="2">
        <f t="shared" si="0"/>
        <v>11</v>
      </c>
      <c r="I55" s="20">
        <f ca="1">_xll.DBRW($H$1,$H$2,$G55,$H55,$H$3)</f>
        <v>28.619</v>
      </c>
      <c r="K55" s="2">
        <f t="shared" si="3"/>
        <v>2015</v>
      </c>
      <c r="L55" s="2">
        <f t="shared" si="1"/>
        <v>11</v>
      </c>
      <c r="M55" s="23">
        <v>23.268640628656598</v>
      </c>
    </row>
    <row r="56" spans="1:13">
      <c r="A56" s="2">
        <f t="shared" si="4"/>
        <v>2015</v>
      </c>
      <c r="B56" s="2">
        <f t="shared" si="5"/>
        <v>12</v>
      </c>
      <c r="C56" s="22">
        <v>29404</v>
      </c>
      <c r="D56" s="22">
        <v>146</v>
      </c>
      <c r="E56" s="12">
        <f t="shared" si="15"/>
        <v>29550</v>
      </c>
      <c r="G56" s="2">
        <f t="shared" si="2"/>
        <v>2015</v>
      </c>
      <c r="H56" s="2">
        <f t="shared" si="0"/>
        <v>12</v>
      </c>
      <c r="I56" s="20">
        <f ca="1">_xll.DBRW($H$1,$H$2,$G56,$H56,$H$3)</f>
        <v>31.238</v>
      </c>
      <c r="K56" s="2">
        <f t="shared" si="3"/>
        <v>2015</v>
      </c>
      <c r="L56" s="2">
        <f t="shared" si="1"/>
        <v>12</v>
      </c>
      <c r="M56" s="23">
        <v>23.257888783002802</v>
      </c>
    </row>
    <row r="57" spans="1:13">
      <c r="A57" s="2">
        <f t="shared" si="4"/>
        <v>2016</v>
      </c>
      <c r="B57" s="2">
        <f t="shared" si="5"/>
        <v>1</v>
      </c>
      <c r="C57" s="22">
        <v>29453</v>
      </c>
      <c r="D57" s="22">
        <v>146</v>
      </c>
      <c r="E57" s="12">
        <f t="shared" si="15"/>
        <v>29599</v>
      </c>
      <c r="G57" s="2">
        <f t="shared" si="2"/>
        <v>2016</v>
      </c>
      <c r="H57" s="2">
        <f t="shared" si="0"/>
        <v>1</v>
      </c>
      <c r="I57" s="20">
        <f ca="1">_xll.DBRW($H$1,$H$2,$G57,$H57,$H$3)</f>
        <v>32.286000000000001</v>
      </c>
      <c r="K57" s="2">
        <f t="shared" si="3"/>
        <v>2016</v>
      </c>
      <c r="L57" s="2">
        <f t="shared" si="1"/>
        <v>1</v>
      </c>
      <c r="M57" s="23">
        <v>26.186309048643</v>
      </c>
    </row>
    <row r="58" spans="1:13">
      <c r="A58" s="2">
        <f t="shared" si="4"/>
        <v>2016</v>
      </c>
      <c r="B58" s="2">
        <f t="shared" si="5"/>
        <v>2</v>
      </c>
      <c r="C58" s="22">
        <v>29497</v>
      </c>
      <c r="D58" s="22">
        <v>146</v>
      </c>
      <c r="E58" s="12">
        <f t="shared" si="15"/>
        <v>29643</v>
      </c>
      <c r="G58" s="2">
        <f t="shared" si="2"/>
        <v>2016</v>
      </c>
      <c r="H58" s="2">
        <f t="shared" si="0"/>
        <v>2</v>
      </c>
      <c r="I58" s="20">
        <f ca="1">_xll.DBRW($H$1,$H$2,$G58,$H58,$H$3)</f>
        <v>30.31</v>
      </c>
      <c r="K58" s="2">
        <f t="shared" si="3"/>
        <v>2016</v>
      </c>
      <c r="L58" s="2">
        <f t="shared" si="1"/>
        <v>2</v>
      </c>
      <c r="M58" s="23">
        <v>26.0796716956546</v>
      </c>
    </row>
    <row r="59" spans="1:13">
      <c r="A59" s="2">
        <f t="shared" si="4"/>
        <v>2016</v>
      </c>
      <c r="B59" s="2">
        <f t="shared" si="5"/>
        <v>3</v>
      </c>
      <c r="C59" s="22">
        <v>29534</v>
      </c>
      <c r="D59" s="22">
        <v>146</v>
      </c>
      <c r="E59" s="12">
        <f t="shared" si="15"/>
        <v>29680</v>
      </c>
      <c r="G59" s="2">
        <f t="shared" si="2"/>
        <v>2016</v>
      </c>
      <c r="H59" s="2">
        <f t="shared" si="0"/>
        <v>3</v>
      </c>
      <c r="I59" s="20">
        <f ca="1">_xll.DBRW($H$1,$H$2,$G59,$H59,$H$3)</f>
        <v>30.024000000000001</v>
      </c>
      <c r="K59" s="2">
        <f t="shared" si="3"/>
        <v>2016</v>
      </c>
      <c r="L59" s="2">
        <f t="shared" si="1"/>
        <v>3</v>
      </c>
      <c r="M59" s="23">
        <v>23.177580326515599</v>
      </c>
    </row>
    <row r="60" spans="1:13">
      <c r="A60" s="2">
        <f t="shared" si="4"/>
        <v>2016</v>
      </c>
      <c r="B60" s="2">
        <f t="shared" si="5"/>
        <v>4</v>
      </c>
      <c r="C60" s="22">
        <v>29573</v>
      </c>
      <c r="D60" s="22">
        <v>146</v>
      </c>
      <c r="E60" s="12">
        <f t="shared" si="15"/>
        <v>29719</v>
      </c>
      <c r="G60" s="2">
        <f t="shared" si="2"/>
        <v>2016</v>
      </c>
      <c r="H60" s="2">
        <f t="shared" si="0"/>
        <v>4</v>
      </c>
      <c r="I60" s="20">
        <f ca="1">_xll.DBRW($H$1,$H$2,$G60,$H60,$H$3)</f>
        <v>30.713999999999999</v>
      </c>
      <c r="K60" s="2">
        <f t="shared" si="3"/>
        <v>2016</v>
      </c>
      <c r="L60" s="2">
        <f t="shared" si="1"/>
        <v>4</v>
      </c>
      <c r="M60" s="23">
        <v>22.543628521700299</v>
      </c>
    </row>
    <row r="61" spans="1:13">
      <c r="A61" s="2">
        <f t="shared" si="4"/>
        <v>2016</v>
      </c>
      <c r="B61" s="2">
        <f t="shared" si="5"/>
        <v>5</v>
      </c>
      <c r="C61" s="22">
        <v>29610</v>
      </c>
      <c r="D61" s="22">
        <v>146</v>
      </c>
      <c r="E61" s="12">
        <f t="shared" si="15"/>
        <v>29756</v>
      </c>
      <c r="G61" s="2">
        <f t="shared" si="2"/>
        <v>2016</v>
      </c>
      <c r="H61" s="2">
        <f t="shared" si="0"/>
        <v>5</v>
      </c>
      <c r="I61" s="20">
        <f ca="1">_xll.DBRW($H$1,$H$2,$G61,$H61,$H$3)</f>
        <v>29.524000000000001</v>
      </c>
      <c r="K61" s="2">
        <f t="shared" si="3"/>
        <v>2016</v>
      </c>
      <c r="L61" s="2">
        <f t="shared" si="1"/>
        <v>5</v>
      </c>
      <c r="M61" s="23">
        <v>25.431174755136301</v>
      </c>
    </row>
    <row r="62" spans="1:13">
      <c r="A62" s="2">
        <f t="shared" si="4"/>
        <v>2016</v>
      </c>
      <c r="B62" s="2">
        <f t="shared" si="5"/>
        <v>6</v>
      </c>
      <c r="C62" s="22">
        <v>29660</v>
      </c>
      <c r="D62" s="22">
        <v>146</v>
      </c>
      <c r="E62" s="12">
        <f t="shared" si="15"/>
        <v>29806</v>
      </c>
      <c r="G62" s="2">
        <f t="shared" si="2"/>
        <v>2016</v>
      </c>
      <c r="H62" s="2">
        <f t="shared" si="0"/>
        <v>6</v>
      </c>
      <c r="I62" s="20">
        <f ca="1">_xll.DBRW($H$1,$H$2,$G62,$H62,$H$3)</f>
        <v>30.619</v>
      </c>
      <c r="K62" s="2">
        <f t="shared" si="3"/>
        <v>2016</v>
      </c>
      <c r="L62" s="2">
        <f t="shared" si="1"/>
        <v>6</v>
      </c>
      <c r="M62" s="23">
        <v>31.198566936163999</v>
      </c>
    </row>
    <row r="63" spans="1:13">
      <c r="A63" s="2">
        <f t="shared" si="4"/>
        <v>2016</v>
      </c>
      <c r="B63" s="2">
        <f t="shared" si="5"/>
        <v>7</v>
      </c>
      <c r="C63" s="22">
        <v>29696</v>
      </c>
      <c r="D63" s="22">
        <v>146</v>
      </c>
      <c r="E63" s="12">
        <f t="shared" si="15"/>
        <v>29842</v>
      </c>
      <c r="G63" s="2">
        <f t="shared" si="2"/>
        <v>2016</v>
      </c>
      <c r="H63" s="2">
        <f t="shared" si="0"/>
        <v>7</v>
      </c>
      <c r="I63" s="20">
        <f ca="1">_xll.DBRW($H$1,$H$2,$G63,$H63,$H$3)</f>
        <v>30.713999999999999</v>
      </c>
      <c r="K63" s="2">
        <f t="shared" si="3"/>
        <v>2016</v>
      </c>
      <c r="L63" s="2">
        <f t="shared" si="1"/>
        <v>7</v>
      </c>
      <c r="M63" s="23">
        <v>34.4403580503066</v>
      </c>
    </row>
    <row r="64" spans="1:13">
      <c r="A64" s="2">
        <f t="shared" si="4"/>
        <v>2016</v>
      </c>
      <c r="B64" s="2">
        <f t="shared" si="5"/>
        <v>8</v>
      </c>
      <c r="C64" s="22">
        <v>29723</v>
      </c>
      <c r="D64" s="22">
        <v>146</v>
      </c>
      <c r="E64" s="12">
        <f t="shared" si="15"/>
        <v>29869</v>
      </c>
      <c r="G64" s="2">
        <f t="shared" si="2"/>
        <v>2016</v>
      </c>
      <c r="H64" s="2">
        <f t="shared" si="0"/>
        <v>8</v>
      </c>
      <c r="I64" s="20">
        <f ca="1">_xll.DBRW($H$1,$H$2,$G64,$H64,$H$3)</f>
        <v>30.475999999999999</v>
      </c>
      <c r="K64" s="2">
        <f t="shared" si="3"/>
        <v>2016</v>
      </c>
      <c r="L64" s="2">
        <f t="shared" si="1"/>
        <v>8</v>
      </c>
      <c r="M64" s="23">
        <v>34.850632912985901</v>
      </c>
    </row>
    <row r="65" spans="1:13">
      <c r="A65" s="2">
        <f t="shared" si="4"/>
        <v>2016</v>
      </c>
      <c r="B65" s="2">
        <f t="shared" si="5"/>
        <v>9</v>
      </c>
      <c r="C65" s="22">
        <v>29724</v>
      </c>
      <c r="D65" s="22">
        <v>146</v>
      </c>
      <c r="E65" s="12">
        <f t="shared" si="15"/>
        <v>29870</v>
      </c>
      <c r="G65" s="2">
        <f t="shared" si="2"/>
        <v>2016</v>
      </c>
      <c r="H65" s="2">
        <f t="shared" si="0"/>
        <v>9</v>
      </c>
      <c r="I65" s="20">
        <f ca="1">_xll.DBRW($H$1,$H$2,$G65,$H65,$H$3)</f>
        <v>31.143000000000001</v>
      </c>
      <c r="K65" s="2">
        <f t="shared" si="3"/>
        <v>2016</v>
      </c>
      <c r="L65" s="2">
        <f t="shared" si="1"/>
        <v>9</v>
      </c>
      <c r="M65" s="23">
        <v>33.265822781733597</v>
      </c>
    </row>
    <row r="66" spans="1:13">
      <c r="A66" s="2">
        <f t="shared" si="4"/>
        <v>2016</v>
      </c>
      <c r="B66" s="2">
        <f t="shared" si="5"/>
        <v>10</v>
      </c>
      <c r="C66" s="22">
        <v>29728</v>
      </c>
      <c r="D66" s="22">
        <v>146</v>
      </c>
      <c r="E66" s="12">
        <f t="shared" si="15"/>
        <v>29874</v>
      </c>
      <c r="G66" s="2">
        <f t="shared" si="2"/>
        <v>2016</v>
      </c>
      <c r="H66" s="2">
        <f t="shared" si="0"/>
        <v>10</v>
      </c>
      <c r="I66" s="20">
        <f ca="1">_xll.DBRW($H$1,$H$2,$G66,$H66,$H$3)</f>
        <v>30.762</v>
      </c>
      <c r="K66" s="2">
        <f t="shared" si="3"/>
        <v>2016</v>
      </c>
      <c r="L66" s="2">
        <f t="shared" si="1"/>
        <v>10</v>
      </c>
      <c r="M66" s="23">
        <v>29.041103595417301</v>
      </c>
    </row>
    <row r="67" spans="1:13">
      <c r="A67" s="2">
        <f t="shared" si="4"/>
        <v>2016</v>
      </c>
      <c r="B67" s="2">
        <f t="shared" si="5"/>
        <v>11</v>
      </c>
      <c r="C67" s="22">
        <v>29740</v>
      </c>
      <c r="D67" s="22">
        <v>146</v>
      </c>
      <c r="E67" s="12">
        <f t="shared" si="15"/>
        <v>29886</v>
      </c>
      <c r="G67" s="2">
        <f t="shared" si="2"/>
        <v>2016</v>
      </c>
      <c r="H67" s="2">
        <f t="shared" si="0"/>
        <v>11</v>
      </c>
      <c r="I67" s="20">
        <f ca="1">_xll.DBRW($H$1,$H$2,$G67,$H67,$H$3)</f>
        <v>28.619</v>
      </c>
      <c r="K67" s="2">
        <f t="shared" si="3"/>
        <v>2016</v>
      </c>
      <c r="L67" s="2">
        <f t="shared" si="1"/>
        <v>11</v>
      </c>
      <c r="M67" s="23">
        <v>23.500513263379698</v>
      </c>
    </row>
    <row r="68" spans="1:13">
      <c r="A68" s="2">
        <f t="shared" si="4"/>
        <v>2016</v>
      </c>
      <c r="B68" s="2">
        <f t="shared" si="5"/>
        <v>12</v>
      </c>
      <c r="C68" s="22">
        <v>29757</v>
      </c>
      <c r="D68" s="22">
        <v>146</v>
      </c>
      <c r="E68" s="12">
        <f t="shared" si="15"/>
        <v>29903</v>
      </c>
      <c r="G68" s="2">
        <f t="shared" si="2"/>
        <v>2016</v>
      </c>
      <c r="H68" s="2">
        <f t="shared" si="0"/>
        <v>12</v>
      </c>
      <c r="I68" s="20">
        <f ca="1">_xll.DBRW($H$1,$H$2,$G68,$H68,$H$3)</f>
        <v>31.238</v>
      </c>
      <c r="K68" s="2">
        <f t="shared" si="3"/>
        <v>2016</v>
      </c>
      <c r="L68" s="2">
        <f t="shared" si="1"/>
        <v>12</v>
      </c>
      <c r="M68" s="23">
        <v>23.468180437239599</v>
      </c>
    </row>
    <row r="69" spans="1:13">
      <c r="A69" s="2">
        <f t="shared" si="4"/>
        <v>2017</v>
      </c>
      <c r="B69" s="2">
        <f t="shared" si="5"/>
        <v>1</v>
      </c>
      <c r="C69" s="22">
        <v>29804</v>
      </c>
      <c r="D69" s="22">
        <v>146</v>
      </c>
      <c r="E69" s="12">
        <f t="shared" si="15"/>
        <v>29950</v>
      </c>
      <c r="G69" s="2">
        <f t="shared" si="2"/>
        <v>2017</v>
      </c>
      <c r="H69" s="2">
        <f t="shared" si="0"/>
        <v>1</v>
      </c>
      <c r="I69" s="20">
        <f ca="1">_xll.DBRW($H$1,$H$2,$G69,$H69,$H$3)</f>
        <v>32.286000000000001</v>
      </c>
      <c r="K69" s="2">
        <f t="shared" si="3"/>
        <v>2017</v>
      </c>
      <c r="L69" s="2">
        <f t="shared" si="1"/>
        <v>1</v>
      </c>
      <c r="M69" s="20"/>
    </row>
    <row r="70" spans="1:13">
      <c r="A70" s="2">
        <f t="shared" si="4"/>
        <v>2017</v>
      </c>
      <c r="B70" s="2">
        <f t="shared" si="5"/>
        <v>2</v>
      </c>
      <c r="C70" s="22">
        <v>29845</v>
      </c>
      <c r="D70" s="22">
        <v>146</v>
      </c>
      <c r="E70" s="12">
        <f t="shared" si="15"/>
        <v>29991</v>
      </c>
      <c r="G70" s="2">
        <f t="shared" si="2"/>
        <v>2017</v>
      </c>
      <c r="H70" s="2">
        <f t="shared" si="0"/>
        <v>2</v>
      </c>
      <c r="I70" s="20">
        <f ca="1">_xll.DBRW($H$1,$H$2,$G70,$H70,$H$3)</f>
        <v>29.81</v>
      </c>
      <c r="K70" s="2">
        <f t="shared" si="3"/>
        <v>2017</v>
      </c>
      <c r="L70" s="2">
        <f t="shared" si="1"/>
        <v>2</v>
      </c>
      <c r="M70" s="20"/>
    </row>
    <row r="71" spans="1:13">
      <c r="A71" s="2">
        <f t="shared" si="4"/>
        <v>2017</v>
      </c>
      <c r="B71" s="2">
        <f t="shared" si="5"/>
        <v>3</v>
      </c>
      <c r="C71" s="22">
        <v>29882</v>
      </c>
      <c r="D71" s="22">
        <v>146</v>
      </c>
      <c r="E71" s="12">
        <f t="shared" si="15"/>
        <v>30028</v>
      </c>
      <c r="G71" s="2">
        <f t="shared" si="2"/>
        <v>2017</v>
      </c>
      <c r="H71" s="2">
        <f t="shared" si="0"/>
        <v>3</v>
      </c>
      <c r="I71" s="20">
        <f ca="1">_xll.DBRW($H$1,$H$2,$G71,$H71,$H$3)</f>
        <v>29.524000000000001</v>
      </c>
      <c r="K71" s="2">
        <f t="shared" si="3"/>
        <v>2017</v>
      </c>
      <c r="L71" s="2">
        <f t="shared" si="1"/>
        <v>3</v>
      </c>
      <c r="M71" s="20"/>
    </row>
    <row r="72" spans="1:13">
      <c r="A72" s="2">
        <f t="shared" si="4"/>
        <v>2017</v>
      </c>
      <c r="B72" s="2">
        <f t="shared" si="5"/>
        <v>4</v>
      </c>
      <c r="C72" s="22">
        <v>29918</v>
      </c>
      <c r="D72" s="22">
        <v>146</v>
      </c>
      <c r="E72" s="12">
        <f t="shared" si="15"/>
        <v>30064</v>
      </c>
      <c r="G72" s="2">
        <f t="shared" si="2"/>
        <v>2017</v>
      </c>
      <c r="H72" s="2">
        <f t="shared" si="0"/>
        <v>4</v>
      </c>
      <c r="I72" s="20">
        <f ca="1">_xll.DBRW($H$1,$H$2,$G72,$H72,$H$3)</f>
        <v>30.713999999999999</v>
      </c>
      <c r="K72" s="2">
        <f t="shared" si="3"/>
        <v>2017</v>
      </c>
      <c r="L72" s="2">
        <f t="shared" si="1"/>
        <v>4</v>
      </c>
      <c r="M72" s="20"/>
    </row>
    <row r="73" spans="1:13">
      <c r="A73" s="2">
        <f t="shared" si="4"/>
        <v>2017</v>
      </c>
      <c r="B73" s="2">
        <f t="shared" si="5"/>
        <v>5</v>
      </c>
      <c r="C73" s="22">
        <v>29955</v>
      </c>
      <c r="D73" s="22">
        <v>146</v>
      </c>
      <c r="E73" s="12">
        <f t="shared" si="15"/>
        <v>30101</v>
      </c>
      <c r="G73" s="2">
        <f t="shared" si="2"/>
        <v>2017</v>
      </c>
      <c r="H73" s="2">
        <f t="shared" ref="H73:H136" si="16">B73</f>
        <v>5</v>
      </c>
      <c r="I73" s="20">
        <f ca="1">_xll.DBRW($H$1,$H$2,$G73,$H73,$H$3)</f>
        <v>29.524000000000001</v>
      </c>
      <c r="K73" s="2">
        <f t="shared" si="3"/>
        <v>2017</v>
      </c>
      <c r="L73" s="2">
        <f t="shared" ref="L73:L136" si="17">B73</f>
        <v>5</v>
      </c>
      <c r="M73" s="20"/>
    </row>
    <row r="74" spans="1:13">
      <c r="A74" s="2">
        <f t="shared" si="4"/>
        <v>2017</v>
      </c>
      <c r="B74" s="2">
        <f t="shared" si="5"/>
        <v>6</v>
      </c>
      <c r="C74" s="22">
        <v>30002</v>
      </c>
      <c r="D74" s="22">
        <v>146</v>
      </c>
      <c r="E74" s="12">
        <f t="shared" si="15"/>
        <v>30148</v>
      </c>
      <c r="G74" s="2">
        <f t="shared" ref="G74:G137" si="18">A74</f>
        <v>2017</v>
      </c>
      <c r="H74" s="2">
        <f t="shared" si="16"/>
        <v>6</v>
      </c>
      <c r="I74" s="20">
        <f ca="1">_xll.DBRW($H$1,$H$2,$G74,$H74,$H$3)</f>
        <v>30.619</v>
      </c>
      <c r="K74" s="2">
        <f t="shared" ref="K74:K137" si="19">A74</f>
        <v>2017</v>
      </c>
      <c r="L74" s="2">
        <f t="shared" si="17"/>
        <v>6</v>
      </c>
      <c r="M74" s="20"/>
    </row>
    <row r="75" spans="1:13">
      <c r="A75" s="2">
        <f t="shared" ref="A75:A138" si="20">IF(B75=1,A74+1,A74)</f>
        <v>2017</v>
      </c>
      <c r="B75" s="2">
        <f t="shared" ref="B75:B138" si="21">IF(B74=12,1,B74+1)</f>
        <v>7</v>
      </c>
      <c r="C75" s="22">
        <v>30035</v>
      </c>
      <c r="D75" s="22">
        <v>146</v>
      </c>
      <c r="E75" s="12">
        <f t="shared" si="15"/>
        <v>30181</v>
      </c>
      <c r="G75" s="2">
        <f t="shared" si="18"/>
        <v>2017</v>
      </c>
      <c r="H75" s="2">
        <f t="shared" si="16"/>
        <v>7</v>
      </c>
      <c r="I75" s="20">
        <f ca="1">_xll.DBRW($H$1,$H$2,$G75,$H75,$H$3)</f>
        <v>30.713999999999999</v>
      </c>
      <c r="K75" s="2">
        <f t="shared" si="19"/>
        <v>2017</v>
      </c>
      <c r="L75" s="2">
        <f t="shared" si="17"/>
        <v>7</v>
      </c>
      <c r="M75" s="20"/>
    </row>
    <row r="76" spans="1:13">
      <c r="A76" s="2">
        <f t="shared" si="20"/>
        <v>2017</v>
      </c>
      <c r="B76" s="2">
        <f t="shared" si="21"/>
        <v>8</v>
      </c>
      <c r="C76" s="22">
        <v>30062</v>
      </c>
      <c r="D76" s="22">
        <v>146</v>
      </c>
      <c r="E76" s="12">
        <f t="shared" si="15"/>
        <v>30208</v>
      </c>
      <c r="G76" s="2">
        <f t="shared" si="18"/>
        <v>2017</v>
      </c>
      <c r="H76" s="2">
        <f t="shared" si="16"/>
        <v>8</v>
      </c>
      <c r="I76" s="20">
        <f ca="1">_xll.DBRW($H$1,$H$2,$G76,$H76,$H$3)</f>
        <v>30.475999999999999</v>
      </c>
      <c r="K76" s="2">
        <f t="shared" si="19"/>
        <v>2017</v>
      </c>
      <c r="L76" s="2">
        <f t="shared" si="17"/>
        <v>8</v>
      </c>
      <c r="M76" s="20"/>
    </row>
    <row r="77" spans="1:13">
      <c r="A77" s="2">
        <f t="shared" si="20"/>
        <v>2017</v>
      </c>
      <c r="B77" s="2">
        <f t="shared" si="21"/>
        <v>9</v>
      </c>
      <c r="C77" s="22">
        <v>30062</v>
      </c>
      <c r="D77" s="22">
        <v>146</v>
      </c>
      <c r="E77" s="12">
        <f t="shared" si="15"/>
        <v>30208</v>
      </c>
      <c r="G77" s="2">
        <f t="shared" si="18"/>
        <v>2017</v>
      </c>
      <c r="H77" s="2">
        <f t="shared" si="16"/>
        <v>9</v>
      </c>
      <c r="I77" s="20">
        <f ca="1">_xll.DBRW($H$1,$H$2,$G77,$H77,$H$3)</f>
        <v>31.143000000000001</v>
      </c>
      <c r="K77" s="2">
        <f t="shared" si="19"/>
        <v>2017</v>
      </c>
      <c r="L77" s="2">
        <f t="shared" si="17"/>
        <v>9</v>
      </c>
      <c r="M77" s="20"/>
    </row>
    <row r="78" spans="1:13">
      <c r="A78" s="2">
        <f t="shared" si="20"/>
        <v>2017</v>
      </c>
      <c r="B78" s="2">
        <f t="shared" si="21"/>
        <v>10</v>
      </c>
      <c r="C78" s="22">
        <v>30067</v>
      </c>
      <c r="D78" s="22">
        <v>146</v>
      </c>
      <c r="E78" s="12">
        <f t="shared" si="15"/>
        <v>30213</v>
      </c>
      <c r="G78" s="2">
        <f t="shared" si="18"/>
        <v>2017</v>
      </c>
      <c r="H78" s="2">
        <f t="shared" si="16"/>
        <v>10</v>
      </c>
      <c r="I78" s="20">
        <f ca="1">_xll.DBRW($H$1,$H$2,$G78,$H78,$H$3)</f>
        <v>30.762</v>
      </c>
      <c r="K78" s="2">
        <f t="shared" si="19"/>
        <v>2017</v>
      </c>
      <c r="L78" s="2">
        <f t="shared" si="17"/>
        <v>10</v>
      </c>
      <c r="M78" s="20"/>
    </row>
    <row r="79" spans="1:13">
      <c r="A79" s="2">
        <f t="shared" si="20"/>
        <v>2017</v>
      </c>
      <c r="B79" s="2">
        <f t="shared" si="21"/>
        <v>11</v>
      </c>
      <c r="C79" s="22">
        <v>30079</v>
      </c>
      <c r="D79" s="22">
        <v>146</v>
      </c>
      <c r="E79" s="12">
        <f t="shared" ref="E79:E142" si="22">C79+D79</f>
        <v>30225</v>
      </c>
      <c r="G79" s="2">
        <f t="shared" si="18"/>
        <v>2017</v>
      </c>
      <c r="H79" s="2">
        <f t="shared" si="16"/>
        <v>11</v>
      </c>
      <c r="I79" s="20">
        <f ca="1">_xll.DBRW($H$1,$H$2,$G79,$H79,$H$3)</f>
        <v>28.619</v>
      </c>
      <c r="K79" s="2">
        <f t="shared" si="19"/>
        <v>2017</v>
      </c>
      <c r="L79" s="2">
        <f t="shared" si="17"/>
        <v>11</v>
      </c>
      <c r="M79" s="20"/>
    </row>
    <row r="80" spans="1:13">
      <c r="A80" s="2">
        <f t="shared" si="20"/>
        <v>2017</v>
      </c>
      <c r="B80" s="2">
        <f t="shared" si="21"/>
        <v>12</v>
      </c>
      <c r="C80" s="22">
        <v>30094</v>
      </c>
      <c r="D80" s="22">
        <v>146</v>
      </c>
      <c r="E80" s="12">
        <f t="shared" si="22"/>
        <v>30240</v>
      </c>
      <c r="G80" s="2">
        <f t="shared" si="18"/>
        <v>2017</v>
      </c>
      <c r="H80" s="2">
        <f t="shared" si="16"/>
        <v>12</v>
      </c>
      <c r="I80" s="20">
        <f ca="1">_xll.DBRW($H$1,$H$2,$G80,$H80,$H$3)</f>
        <v>31.238</v>
      </c>
      <c r="K80" s="2">
        <f t="shared" si="19"/>
        <v>2017</v>
      </c>
      <c r="L80" s="2">
        <f t="shared" si="17"/>
        <v>12</v>
      </c>
      <c r="M80" s="20"/>
    </row>
    <row r="81" spans="1:13">
      <c r="A81" s="2">
        <f t="shared" si="20"/>
        <v>2018</v>
      </c>
      <c r="B81" s="2">
        <f t="shared" si="21"/>
        <v>1</v>
      </c>
      <c r="C81" s="22">
        <v>30138</v>
      </c>
      <c r="D81" s="22">
        <v>146</v>
      </c>
      <c r="E81" s="12">
        <f t="shared" si="22"/>
        <v>30284</v>
      </c>
      <c r="G81" s="2">
        <f t="shared" si="18"/>
        <v>2018</v>
      </c>
      <c r="H81" s="2">
        <f t="shared" si="16"/>
        <v>1</v>
      </c>
      <c r="I81" s="20">
        <f ca="1">_xll.DBRW($H$1,$H$2,$G81,$H81,$H$3)</f>
        <v>32.286000000000001</v>
      </c>
      <c r="K81" s="2">
        <f t="shared" si="19"/>
        <v>2018</v>
      </c>
      <c r="L81" s="2">
        <f t="shared" si="17"/>
        <v>1</v>
      </c>
      <c r="M81" s="20"/>
    </row>
    <row r="82" spans="1:13">
      <c r="A82" s="2">
        <f t="shared" si="20"/>
        <v>2018</v>
      </c>
      <c r="B82" s="2">
        <f t="shared" si="21"/>
        <v>2</v>
      </c>
      <c r="C82" s="22">
        <v>30177</v>
      </c>
      <c r="D82" s="22">
        <v>146</v>
      </c>
      <c r="E82" s="12">
        <f t="shared" si="22"/>
        <v>30323</v>
      </c>
      <c r="G82" s="2">
        <f t="shared" si="18"/>
        <v>2018</v>
      </c>
      <c r="H82" s="2">
        <f t="shared" si="16"/>
        <v>2</v>
      </c>
      <c r="I82" s="20">
        <f ca="1">_xll.DBRW($H$1,$H$2,$G82,$H82,$H$3)</f>
        <v>29.81</v>
      </c>
      <c r="K82" s="2">
        <f t="shared" si="19"/>
        <v>2018</v>
      </c>
      <c r="L82" s="2">
        <f t="shared" si="17"/>
        <v>2</v>
      </c>
      <c r="M82" s="20"/>
    </row>
    <row r="83" spans="1:13">
      <c r="A83" s="2">
        <f t="shared" si="20"/>
        <v>2018</v>
      </c>
      <c r="B83" s="2">
        <f t="shared" si="21"/>
        <v>3</v>
      </c>
      <c r="C83" s="22">
        <v>30211</v>
      </c>
      <c r="D83" s="22">
        <v>146</v>
      </c>
      <c r="E83" s="12">
        <f t="shared" si="22"/>
        <v>30357</v>
      </c>
      <c r="G83" s="2">
        <f t="shared" si="18"/>
        <v>2018</v>
      </c>
      <c r="H83" s="2">
        <f t="shared" si="16"/>
        <v>3</v>
      </c>
      <c r="I83" s="20">
        <f ca="1">_xll.DBRW($H$1,$H$2,$G83,$H83,$H$3)</f>
        <v>29.524000000000001</v>
      </c>
      <c r="K83" s="2">
        <f t="shared" si="19"/>
        <v>2018</v>
      </c>
      <c r="L83" s="2">
        <f t="shared" si="17"/>
        <v>3</v>
      </c>
      <c r="M83" s="20"/>
    </row>
    <row r="84" spans="1:13">
      <c r="A84" s="2">
        <f t="shared" si="20"/>
        <v>2018</v>
      </c>
      <c r="B84" s="2">
        <f t="shared" si="21"/>
        <v>4</v>
      </c>
      <c r="C84" s="22">
        <v>30245</v>
      </c>
      <c r="D84" s="22">
        <v>146</v>
      </c>
      <c r="E84" s="12">
        <f t="shared" si="22"/>
        <v>30391</v>
      </c>
      <c r="G84" s="2">
        <f t="shared" si="18"/>
        <v>2018</v>
      </c>
      <c r="H84" s="2">
        <f t="shared" si="16"/>
        <v>4</v>
      </c>
      <c r="I84" s="20">
        <f ca="1">_xll.DBRW($H$1,$H$2,$G84,$H84,$H$3)</f>
        <v>30.713999999999999</v>
      </c>
      <c r="K84" s="2">
        <f t="shared" si="19"/>
        <v>2018</v>
      </c>
      <c r="L84" s="2">
        <f t="shared" si="17"/>
        <v>4</v>
      </c>
      <c r="M84" s="20"/>
    </row>
    <row r="85" spans="1:13">
      <c r="A85" s="2">
        <f t="shared" si="20"/>
        <v>2018</v>
      </c>
      <c r="B85" s="2">
        <f t="shared" si="21"/>
        <v>5</v>
      </c>
      <c r="C85" s="22">
        <v>30279</v>
      </c>
      <c r="D85" s="22">
        <v>146</v>
      </c>
      <c r="E85" s="12">
        <f t="shared" si="22"/>
        <v>30425</v>
      </c>
      <c r="G85" s="2">
        <f t="shared" si="18"/>
        <v>2018</v>
      </c>
      <c r="H85" s="2">
        <f t="shared" si="16"/>
        <v>5</v>
      </c>
      <c r="I85" s="20">
        <f ca="1">_xll.DBRW($H$1,$H$2,$G85,$H85,$H$3)</f>
        <v>29.524000000000001</v>
      </c>
      <c r="K85" s="2">
        <f t="shared" si="19"/>
        <v>2018</v>
      </c>
      <c r="L85" s="2">
        <f t="shared" si="17"/>
        <v>5</v>
      </c>
      <c r="M85" s="20"/>
    </row>
    <row r="86" spans="1:13">
      <c r="A86" s="2">
        <f t="shared" si="20"/>
        <v>2018</v>
      </c>
      <c r="B86" s="2">
        <f t="shared" si="21"/>
        <v>6</v>
      </c>
      <c r="C86" s="22">
        <v>30322</v>
      </c>
      <c r="D86" s="22">
        <v>146</v>
      </c>
      <c r="E86" s="12">
        <f t="shared" si="22"/>
        <v>30468</v>
      </c>
      <c r="G86" s="2">
        <f t="shared" si="18"/>
        <v>2018</v>
      </c>
      <c r="H86" s="2">
        <f t="shared" si="16"/>
        <v>6</v>
      </c>
      <c r="I86" s="20">
        <f ca="1">_xll.DBRW($H$1,$H$2,$G86,$H86,$H$3)</f>
        <v>30.619</v>
      </c>
      <c r="K86" s="2">
        <f t="shared" si="19"/>
        <v>2018</v>
      </c>
      <c r="L86" s="2">
        <f t="shared" si="17"/>
        <v>6</v>
      </c>
      <c r="M86" s="20"/>
    </row>
    <row r="87" spans="1:13">
      <c r="A87" s="2">
        <f t="shared" si="20"/>
        <v>2018</v>
      </c>
      <c r="B87" s="2">
        <f t="shared" si="21"/>
        <v>7</v>
      </c>
      <c r="C87" s="22">
        <v>30355</v>
      </c>
      <c r="D87" s="22">
        <v>146</v>
      </c>
      <c r="E87" s="12">
        <f t="shared" si="22"/>
        <v>30501</v>
      </c>
      <c r="G87" s="2">
        <f t="shared" si="18"/>
        <v>2018</v>
      </c>
      <c r="H87" s="2">
        <f t="shared" si="16"/>
        <v>7</v>
      </c>
      <c r="I87" s="20">
        <f ca="1">_xll.DBRW($H$1,$H$2,$G87,$H87,$H$3)</f>
        <v>30.713999999999999</v>
      </c>
      <c r="K87" s="2">
        <f t="shared" si="19"/>
        <v>2018</v>
      </c>
      <c r="L87" s="2">
        <f t="shared" si="17"/>
        <v>7</v>
      </c>
      <c r="M87" s="20"/>
    </row>
    <row r="88" spans="1:13">
      <c r="A88" s="2">
        <f t="shared" si="20"/>
        <v>2018</v>
      </c>
      <c r="B88" s="2">
        <f t="shared" si="21"/>
        <v>8</v>
      </c>
      <c r="C88" s="22">
        <v>30380</v>
      </c>
      <c r="D88" s="22">
        <v>146</v>
      </c>
      <c r="E88" s="12">
        <f t="shared" si="22"/>
        <v>30526</v>
      </c>
      <c r="G88" s="2">
        <f t="shared" si="18"/>
        <v>2018</v>
      </c>
      <c r="H88" s="2">
        <f t="shared" si="16"/>
        <v>8</v>
      </c>
      <c r="I88" s="20">
        <f ca="1">_xll.DBRW($H$1,$H$2,$G88,$H88,$H$3)</f>
        <v>30.475999999999999</v>
      </c>
      <c r="K88" s="2">
        <f t="shared" si="19"/>
        <v>2018</v>
      </c>
      <c r="L88" s="2">
        <f t="shared" si="17"/>
        <v>8</v>
      </c>
      <c r="M88" s="20"/>
    </row>
    <row r="89" spans="1:13">
      <c r="A89" s="2">
        <f t="shared" si="20"/>
        <v>2018</v>
      </c>
      <c r="B89" s="2">
        <f t="shared" si="21"/>
        <v>9</v>
      </c>
      <c r="C89" s="22">
        <v>30380</v>
      </c>
      <c r="D89" s="22">
        <v>146</v>
      </c>
      <c r="E89" s="12">
        <f t="shared" si="22"/>
        <v>30526</v>
      </c>
      <c r="G89" s="2">
        <f t="shared" si="18"/>
        <v>2018</v>
      </c>
      <c r="H89" s="2">
        <f t="shared" si="16"/>
        <v>9</v>
      </c>
      <c r="I89" s="20">
        <f ca="1">_xll.DBRW($H$1,$H$2,$G89,$H89,$H$3)</f>
        <v>31.143000000000001</v>
      </c>
      <c r="K89" s="2">
        <f t="shared" si="19"/>
        <v>2018</v>
      </c>
      <c r="L89" s="2">
        <f t="shared" si="17"/>
        <v>9</v>
      </c>
      <c r="M89" s="20"/>
    </row>
    <row r="90" spans="1:13">
      <c r="A90" s="2">
        <f t="shared" si="20"/>
        <v>2018</v>
      </c>
      <c r="B90" s="2">
        <f t="shared" si="21"/>
        <v>10</v>
      </c>
      <c r="C90" s="22">
        <v>30384</v>
      </c>
      <c r="D90" s="22">
        <v>146</v>
      </c>
      <c r="E90" s="12">
        <f t="shared" si="22"/>
        <v>30530</v>
      </c>
      <c r="G90" s="2">
        <f t="shared" si="18"/>
        <v>2018</v>
      </c>
      <c r="H90" s="2">
        <f t="shared" si="16"/>
        <v>10</v>
      </c>
      <c r="I90" s="20">
        <f ca="1">_xll.DBRW($H$1,$H$2,$G90,$H90,$H$3)</f>
        <v>30.762</v>
      </c>
      <c r="K90" s="2">
        <f t="shared" si="19"/>
        <v>2018</v>
      </c>
      <c r="L90" s="2">
        <f t="shared" si="17"/>
        <v>10</v>
      </c>
      <c r="M90" s="20"/>
    </row>
    <row r="91" spans="1:13">
      <c r="A91" s="2">
        <f t="shared" si="20"/>
        <v>2018</v>
      </c>
      <c r="B91" s="2">
        <f t="shared" si="21"/>
        <v>11</v>
      </c>
      <c r="C91" s="22">
        <v>30396</v>
      </c>
      <c r="D91" s="22">
        <v>146</v>
      </c>
      <c r="E91" s="12">
        <f t="shared" si="22"/>
        <v>30542</v>
      </c>
      <c r="G91" s="2">
        <f t="shared" si="18"/>
        <v>2018</v>
      </c>
      <c r="H91" s="2">
        <f t="shared" si="16"/>
        <v>11</v>
      </c>
      <c r="I91" s="20">
        <f ca="1">_xll.DBRW($H$1,$H$2,$G91,$H91,$H$3)</f>
        <v>28.619</v>
      </c>
      <c r="K91" s="2">
        <f t="shared" si="19"/>
        <v>2018</v>
      </c>
      <c r="L91" s="2">
        <f t="shared" si="17"/>
        <v>11</v>
      </c>
      <c r="M91" s="20"/>
    </row>
    <row r="92" spans="1:13">
      <c r="A92" s="2">
        <f t="shared" si="20"/>
        <v>2018</v>
      </c>
      <c r="B92" s="2">
        <f t="shared" si="21"/>
        <v>12</v>
      </c>
      <c r="C92" s="22">
        <v>30410</v>
      </c>
      <c r="D92" s="22">
        <v>146</v>
      </c>
      <c r="E92" s="12">
        <f t="shared" si="22"/>
        <v>30556</v>
      </c>
      <c r="G92" s="2">
        <f t="shared" si="18"/>
        <v>2018</v>
      </c>
      <c r="H92" s="2">
        <f t="shared" si="16"/>
        <v>12</v>
      </c>
      <c r="I92" s="20">
        <f ca="1">_xll.DBRW($H$1,$H$2,$G92,$H92,$H$3)</f>
        <v>31.238</v>
      </c>
      <c r="K92" s="2">
        <f t="shared" si="19"/>
        <v>2018</v>
      </c>
      <c r="L92" s="2">
        <f t="shared" si="17"/>
        <v>12</v>
      </c>
      <c r="M92" s="20"/>
    </row>
    <row r="93" spans="1:13">
      <c r="A93" s="2">
        <f t="shared" si="20"/>
        <v>2019</v>
      </c>
      <c r="B93" s="2">
        <f t="shared" si="21"/>
        <v>1</v>
      </c>
      <c r="C93" s="22">
        <v>30452</v>
      </c>
      <c r="D93" s="22">
        <v>146</v>
      </c>
      <c r="E93" s="12">
        <f t="shared" si="22"/>
        <v>30598</v>
      </c>
      <c r="G93" s="2">
        <f t="shared" si="18"/>
        <v>2019</v>
      </c>
      <c r="H93" s="2">
        <f t="shared" si="16"/>
        <v>1</v>
      </c>
      <c r="I93" s="20">
        <f ca="1">_xll.DBRW($H$1,$H$2,$G93,$H93,$H$3)</f>
        <v>32.286000000000001</v>
      </c>
      <c r="K93" s="2">
        <f t="shared" si="19"/>
        <v>2019</v>
      </c>
      <c r="L93" s="2">
        <f t="shared" si="17"/>
        <v>1</v>
      </c>
      <c r="M93" s="20"/>
    </row>
    <row r="94" spans="1:13">
      <c r="A94" s="2">
        <f t="shared" si="20"/>
        <v>2019</v>
      </c>
      <c r="B94" s="2">
        <f t="shared" si="21"/>
        <v>2</v>
      </c>
      <c r="C94" s="22">
        <v>30489</v>
      </c>
      <c r="D94" s="22">
        <v>146</v>
      </c>
      <c r="E94" s="12">
        <f t="shared" si="22"/>
        <v>30635</v>
      </c>
      <c r="G94" s="2">
        <f t="shared" si="18"/>
        <v>2019</v>
      </c>
      <c r="H94" s="2">
        <f t="shared" si="16"/>
        <v>2</v>
      </c>
      <c r="I94" s="20">
        <f ca="1">_xll.DBRW($H$1,$H$2,$G94,$H94,$H$3)</f>
        <v>29.81</v>
      </c>
      <c r="K94" s="2">
        <f t="shared" si="19"/>
        <v>2019</v>
      </c>
      <c r="L94" s="2">
        <f t="shared" si="17"/>
        <v>2</v>
      </c>
      <c r="M94" s="20"/>
    </row>
    <row r="95" spans="1:13">
      <c r="A95" s="2">
        <f t="shared" si="20"/>
        <v>2019</v>
      </c>
      <c r="B95" s="2">
        <f t="shared" si="21"/>
        <v>3</v>
      </c>
      <c r="C95" s="22">
        <v>30521</v>
      </c>
      <c r="D95" s="22">
        <v>146</v>
      </c>
      <c r="E95" s="12">
        <f t="shared" si="22"/>
        <v>30667</v>
      </c>
      <c r="G95" s="2">
        <f t="shared" si="18"/>
        <v>2019</v>
      </c>
      <c r="H95" s="2">
        <f t="shared" si="16"/>
        <v>3</v>
      </c>
      <c r="I95" s="20">
        <f ca="1">_xll.DBRW($H$1,$H$2,$G95,$H95,$H$3)</f>
        <v>29.524000000000001</v>
      </c>
      <c r="K95" s="2">
        <f t="shared" si="19"/>
        <v>2019</v>
      </c>
      <c r="L95" s="2">
        <f t="shared" si="17"/>
        <v>3</v>
      </c>
      <c r="M95" s="20"/>
    </row>
    <row r="96" spans="1:13">
      <c r="A96" s="2">
        <f t="shared" si="20"/>
        <v>2019</v>
      </c>
      <c r="B96" s="2">
        <f t="shared" si="21"/>
        <v>4</v>
      </c>
      <c r="C96" s="22">
        <v>30552</v>
      </c>
      <c r="D96" s="22">
        <v>146</v>
      </c>
      <c r="E96" s="12">
        <f t="shared" si="22"/>
        <v>30698</v>
      </c>
      <c r="G96" s="2">
        <f t="shared" si="18"/>
        <v>2019</v>
      </c>
      <c r="H96" s="2">
        <f t="shared" si="16"/>
        <v>4</v>
      </c>
      <c r="I96" s="20">
        <f ca="1">_xll.DBRW($H$1,$H$2,$G96,$H96,$H$3)</f>
        <v>30.713999999999999</v>
      </c>
      <c r="K96" s="2">
        <f t="shared" si="19"/>
        <v>2019</v>
      </c>
      <c r="L96" s="2">
        <f t="shared" si="17"/>
        <v>4</v>
      </c>
      <c r="M96" s="20"/>
    </row>
    <row r="97" spans="1:13">
      <c r="A97" s="2">
        <f t="shared" si="20"/>
        <v>2019</v>
      </c>
      <c r="B97" s="2">
        <f t="shared" si="21"/>
        <v>5</v>
      </c>
      <c r="C97" s="22">
        <v>30584</v>
      </c>
      <c r="D97" s="22">
        <v>146</v>
      </c>
      <c r="E97" s="12">
        <f t="shared" si="22"/>
        <v>30730</v>
      </c>
      <c r="G97" s="2">
        <f t="shared" si="18"/>
        <v>2019</v>
      </c>
      <c r="H97" s="2">
        <f t="shared" si="16"/>
        <v>5</v>
      </c>
      <c r="I97" s="20">
        <f ca="1">_xll.DBRW($H$1,$H$2,$G97,$H97,$H$3)</f>
        <v>29.524000000000001</v>
      </c>
      <c r="K97" s="2">
        <f t="shared" si="19"/>
        <v>2019</v>
      </c>
      <c r="L97" s="2">
        <f t="shared" si="17"/>
        <v>5</v>
      </c>
      <c r="M97" s="20"/>
    </row>
    <row r="98" spans="1:13">
      <c r="A98" s="2">
        <f t="shared" si="20"/>
        <v>2019</v>
      </c>
      <c r="B98" s="2">
        <f t="shared" si="21"/>
        <v>6</v>
      </c>
      <c r="C98" s="22">
        <v>30625</v>
      </c>
      <c r="D98" s="22">
        <v>146</v>
      </c>
      <c r="E98" s="12">
        <f t="shared" si="22"/>
        <v>30771</v>
      </c>
      <c r="G98" s="2">
        <f t="shared" si="18"/>
        <v>2019</v>
      </c>
      <c r="H98" s="2">
        <f t="shared" si="16"/>
        <v>6</v>
      </c>
      <c r="I98" s="20">
        <f ca="1">_xll.DBRW($H$1,$H$2,$G98,$H98,$H$3)</f>
        <v>30.619</v>
      </c>
      <c r="K98" s="2">
        <f t="shared" si="19"/>
        <v>2019</v>
      </c>
      <c r="L98" s="2">
        <f t="shared" si="17"/>
        <v>6</v>
      </c>
      <c r="M98" s="20"/>
    </row>
    <row r="99" spans="1:13">
      <c r="A99" s="2">
        <f t="shared" si="20"/>
        <v>2019</v>
      </c>
      <c r="B99" s="2">
        <f t="shared" si="21"/>
        <v>7</v>
      </c>
      <c r="C99" s="22">
        <v>30656</v>
      </c>
      <c r="D99" s="22">
        <v>146</v>
      </c>
      <c r="E99" s="12">
        <f t="shared" si="22"/>
        <v>30802</v>
      </c>
      <c r="G99" s="2">
        <f t="shared" si="18"/>
        <v>2019</v>
      </c>
      <c r="H99" s="2">
        <f t="shared" si="16"/>
        <v>7</v>
      </c>
      <c r="I99" s="20">
        <f ca="1">_xll.DBRW($H$1,$H$2,$G99,$H99,$H$3)</f>
        <v>30.713999999999999</v>
      </c>
      <c r="K99" s="2">
        <f t="shared" si="19"/>
        <v>2019</v>
      </c>
      <c r="L99" s="2">
        <f t="shared" si="17"/>
        <v>7</v>
      </c>
      <c r="M99" s="20"/>
    </row>
    <row r="100" spans="1:13">
      <c r="A100" s="2">
        <f t="shared" si="20"/>
        <v>2019</v>
      </c>
      <c r="B100" s="2">
        <f t="shared" si="21"/>
        <v>8</v>
      </c>
      <c r="C100" s="22">
        <v>30679</v>
      </c>
      <c r="D100" s="22">
        <v>146</v>
      </c>
      <c r="E100" s="12">
        <f t="shared" si="22"/>
        <v>30825</v>
      </c>
      <c r="G100" s="2">
        <f t="shared" si="18"/>
        <v>2019</v>
      </c>
      <c r="H100" s="2">
        <f t="shared" si="16"/>
        <v>8</v>
      </c>
      <c r="I100" s="20">
        <f ca="1">_xll.DBRW($H$1,$H$2,$G100,$H100,$H$3)</f>
        <v>30.475999999999999</v>
      </c>
      <c r="K100" s="2">
        <f t="shared" si="19"/>
        <v>2019</v>
      </c>
      <c r="L100" s="2">
        <f t="shared" si="17"/>
        <v>8</v>
      </c>
      <c r="M100" s="20"/>
    </row>
    <row r="101" spans="1:13">
      <c r="A101" s="2">
        <f t="shared" si="20"/>
        <v>2019</v>
      </c>
      <c r="B101" s="2">
        <f t="shared" si="21"/>
        <v>9</v>
      </c>
      <c r="C101" s="22">
        <v>30680</v>
      </c>
      <c r="D101" s="22">
        <v>146</v>
      </c>
      <c r="E101" s="12">
        <f t="shared" si="22"/>
        <v>30826</v>
      </c>
      <c r="G101" s="2">
        <f t="shared" si="18"/>
        <v>2019</v>
      </c>
      <c r="H101" s="2">
        <f t="shared" si="16"/>
        <v>9</v>
      </c>
      <c r="I101" s="20">
        <f ca="1">_xll.DBRW($H$1,$H$2,$G101,$H101,$H$3)</f>
        <v>31.143000000000001</v>
      </c>
      <c r="K101" s="2">
        <f t="shared" si="19"/>
        <v>2019</v>
      </c>
      <c r="L101" s="2">
        <f t="shared" si="17"/>
        <v>9</v>
      </c>
      <c r="M101" s="20"/>
    </row>
    <row r="102" spans="1:13">
      <c r="A102" s="2">
        <f t="shared" si="20"/>
        <v>2019</v>
      </c>
      <c r="B102" s="2">
        <f t="shared" si="21"/>
        <v>10</v>
      </c>
      <c r="C102" s="22">
        <v>30683</v>
      </c>
      <c r="D102" s="22">
        <v>146</v>
      </c>
      <c r="E102" s="12">
        <f t="shared" si="22"/>
        <v>30829</v>
      </c>
      <c r="G102" s="2">
        <f t="shared" si="18"/>
        <v>2019</v>
      </c>
      <c r="H102" s="2">
        <f t="shared" si="16"/>
        <v>10</v>
      </c>
      <c r="I102" s="20">
        <f ca="1">_xll.DBRW($H$1,$H$2,$G102,$H102,$H$3)</f>
        <v>30.762</v>
      </c>
      <c r="K102" s="2">
        <f t="shared" si="19"/>
        <v>2019</v>
      </c>
      <c r="L102" s="2">
        <f t="shared" si="17"/>
        <v>10</v>
      </c>
      <c r="M102" s="20"/>
    </row>
    <row r="103" spans="1:13">
      <c r="A103" s="2">
        <f t="shared" si="20"/>
        <v>2019</v>
      </c>
      <c r="B103" s="2">
        <f t="shared" si="21"/>
        <v>11</v>
      </c>
      <c r="C103" s="22">
        <v>30694</v>
      </c>
      <c r="D103" s="22">
        <v>146</v>
      </c>
      <c r="E103" s="12">
        <f t="shared" si="22"/>
        <v>30840</v>
      </c>
      <c r="G103" s="2">
        <f t="shared" si="18"/>
        <v>2019</v>
      </c>
      <c r="H103" s="2">
        <f t="shared" si="16"/>
        <v>11</v>
      </c>
      <c r="I103" s="20">
        <f ca="1">_xll.DBRW($H$1,$H$2,$G103,$H103,$H$3)</f>
        <v>28.619</v>
      </c>
      <c r="K103" s="2">
        <f t="shared" si="19"/>
        <v>2019</v>
      </c>
      <c r="L103" s="2">
        <f t="shared" si="17"/>
        <v>11</v>
      </c>
      <c r="M103" s="20"/>
    </row>
    <row r="104" spans="1:13">
      <c r="A104" s="2">
        <f t="shared" si="20"/>
        <v>2019</v>
      </c>
      <c r="B104" s="2">
        <f t="shared" si="21"/>
        <v>12</v>
      </c>
      <c r="C104" s="22">
        <v>30708</v>
      </c>
      <c r="D104" s="22">
        <v>146</v>
      </c>
      <c r="E104" s="12">
        <f t="shared" si="22"/>
        <v>30854</v>
      </c>
      <c r="G104" s="2">
        <f t="shared" si="18"/>
        <v>2019</v>
      </c>
      <c r="H104" s="2">
        <f t="shared" si="16"/>
        <v>12</v>
      </c>
      <c r="I104" s="20">
        <f ca="1">_xll.DBRW($H$1,$H$2,$G104,$H104,$H$3)</f>
        <v>31.238</v>
      </c>
      <c r="K104" s="2">
        <f t="shared" si="19"/>
        <v>2019</v>
      </c>
      <c r="L104" s="2">
        <f t="shared" si="17"/>
        <v>12</v>
      </c>
      <c r="M104" s="20"/>
    </row>
    <row r="105" spans="1:13">
      <c r="A105" s="2">
        <f t="shared" si="20"/>
        <v>2020</v>
      </c>
      <c r="B105" s="2">
        <f t="shared" si="21"/>
        <v>1</v>
      </c>
      <c r="C105" s="22">
        <v>30747</v>
      </c>
      <c r="D105" s="22">
        <v>146</v>
      </c>
      <c r="E105" s="12">
        <f t="shared" si="22"/>
        <v>30893</v>
      </c>
      <c r="G105" s="2">
        <f t="shared" si="18"/>
        <v>2020</v>
      </c>
      <c r="H105" s="2">
        <f t="shared" si="16"/>
        <v>1</v>
      </c>
      <c r="I105" s="20">
        <f ca="1">_xll.DBRW($H$1,$H$2,$G105,$H105,$H$3)</f>
        <v>32.286000000000001</v>
      </c>
      <c r="K105" s="2">
        <f t="shared" si="19"/>
        <v>2020</v>
      </c>
      <c r="L105" s="2">
        <f t="shared" si="17"/>
        <v>1</v>
      </c>
      <c r="M105" s="20"/>
    </row>
    <row r="106" spans="1:13">
      <c r="A106" s="2">
        <f t="shared" si="20"/>
        <v>2020</v>
      </c>
      <c r="B106" s="2">
        <f t="shared" si="21"/>
        <v>2</v>
      </c>
      <c r="C106" s="22">
        <v>30782</v>
      </c>
      <c r="D106" s="22">
        <v>146</v>
      </c>
      <c r="E106" s="12">
        <f t="shared" si="22"/>
        <v>30928</v>
      </c>
      <c r="G106" s="2">
        <f t="shared" si="18"/>
        <v>2020</v>
      </c>
      <c r="H106" s="2">
        <f t="shared" si="16"/>
        <v>2</v>
      </c>
      <c r="I106" s="20">
        <f ca="1">_xll.DBRW($H$1,$H$2,$G106,$H106,$H$3)</f>
        <v>30.31</v>
      </c>
      <c r="K106" s="2">
        <f t="shared" si="19"/>
        <v>2020</v>
      </c>
      <c r="L106" s="2">
        <f t="shared" si="17"/>
        <v>2</v>
      </c>
      <c r="M106" s="20"/>
    </row>
    <row r="107" spans="1:13">
      <c r="A107" s="2">
        <f t="shared" si="20"/>
        <v>2020</v>
      </c>
      <c r="B107" s="2">
        <f t="shared" si="21"/>
        <v>3</v>
      </c>
      <c r="C107" s="22">
        <v>30814</v>
      </c>
      <c r="D107" s="22">
        <v>146</v>
      </c>
      <c r="E107" s="12">
        <f t="shared" si="22"/>
        <v>30960</v>
      </c>
      <c r="G107" s="2">
        <f t="shared" si="18"/>
        <v>2020</v>
      </c>
      <c r="H107" s="2">
        <f t="shared" si="16"/>
        <v>3</v>
      </c>
      <c r="I107" s="20">
        <f ca="1">_xll.DBRW($H$1,$H$2,$G107,$H107,$H$3)</f>
        <v>30.024000000000001</v>
      </c>
      <c r="K107" s="2">
        <f t="shared" si="19"/>
        <v>2020</v>
      </c>
      <c r="L107" s="2">
        <f t="shared" si="17"/>
        <v>3</v>
      </c>
      <c r="M107" s="20"/>
    </row>
    <row r="108" spans="1:13">
      <c r="A108" s="2">
        <f t="shared" si="20"/>
        <v>2020</v>
      </c>
      <c r="B108" s="2">
        <f t="shared" si="21"/>
        <v>4</v>
      </c>
      <c r="C108" s="22">
        <v>30843</v>
      </c>
      <c r="D108" s="22">
        <v>146</v>
      </c>
      <c r="E108" s="12">
        <f t="shared" si="22"/>
        <v>30989</v>
      </c>
      <c r="G108" s="2">
        <f t="shared" si="18"/>
        <v>2020</v>
      </c>
      <c r="H108" s="2">
        <f t="shared" si="16"/>
        <v>4</v>
      </c>
      <c r="I108" s="20">
        <f ca="1">_xll.DBRW($H$1,$H$2,$G108,$H108,$H$3)</f>
        <v>30.713999999999999</v>
      </c>
      <c r="K108" s="2">
        <f t="shared" si="19"/>
        <v>2020</v>
      </c>
      <c r="L108" s="2">
        <f t="shared" si="17"/>
        <v>4</v>
      </c>
      <c r="M108" s="20"/>
    </row>
    <row r="109" spans="1:13">
      <c r="A109" s="2">
        <f t="shared" si="20"/>
        <v>2020</v>
      </c>
      <c r="B109" s="2">
        <f t="shared" si="21"/>
        <v>5</v>
      </c>
      <c r="C109" s="22">
        <v>30873</v>
      </c>
      <c r="D109" s="22">
        <v>146</v>
      </c>
      <c r="E109" s="12">
        <f t="shared" si="22"/>
        <v>31019</v>
      </c>
      <c r="G109" s="2">
        <f t="shared" si="18"/>
        <v>2020</v>
      </c>
      <c r="H109" s="2">
        <f t="shared" si="16"/>
        <v>5</v>
      </c>
      <c r="I109" s="20">
        <f ca="1">_xll.DBRW($H$1,$H$2,$G109,$H109,$H$3)</f>
        <v>29.524000000000001</v>
      </c>
      <c r="K109" s="2">
        <f t="shared" si="19"/>
        <v>2020</v>
      </c>
      <c r="L109" s="2">
        <f t="shared" si="17"/>
        <v>5</v>
      </c>
      <c r="M109" s="20"/>
    </row>
    <row r="110" spans="1:13">
      <c r="A110" s="2">
        <f t="shared" si="20"/>
        <v>2020</v>
      </c>
      <c r="B110" s="2">
        <f t="shared" si="21"/>
        <v>6</v>
      </c>
      <c r="C110" s="22">
        <v>30913</v>
      </c>
      <c r="D110" s="22">
        <v>146</v>
      </c>
      <c r="E110" s="12">
        <f t="shared" si="22"/>
        <v>31059</v>
      </c>
      <c r="G110" s="2">
        <f t="shared" si="18"/>
        <v>2020</v>
      </c>
      <c r="H110" s="2">
        <f t="shared" si="16"/>
        <v>6</v>
      </c>
      <c r="I110" s="20">
        <f ca="1">_xll.DBRW($H$1,$H$2,$G110,$H110,$H$3)</f>
        <v>30.619</v>
      </c>
      <c r="K110" s="2">
        <f t="shared" si="19"/>
        <v>2020</v>
      </c>
      <c r="L110" s="2">
        <f t="shared" si="17"/>
        <v>6</v>
      </c>
      <c r="M110" s="20"/>
    </row>
    <row r="111" spans="1:13">
      <c r="A111" s="2">
        <f t="shared" si="20"/>
        <v>2020</v>
      </c>
      <c r="B111" s="2">
        <f t="shared" si="21"/>
        <v>7</v>
      </c>
      <c r="C111" s="22">
        <v>30942</v>
      </c>
      <c r="D111" s="22">
        <v>146</v>
      </c>
      <c r="E111" s="12">
        <f t="shared" si="22"/>
        <v>31088</v>
      </c>
      <c r="G111" s="2">
        <f t="shared" si="18"/>
        <v>2020</v>
      </c>
      <c r="H111" s="2">
        <f t="shared" si="16"/>
        <v>7</v>
      </c>
      <c r="I111" s="20">
        <f ca="1">_xll.DBRW($H$1,$H$2,$G111,$H111,$H$3)</f>
        <v>30.713999999999999</v>
      </c>
      <c r="K111" s="2">
        <f t="shared" si="19"/>
        <v>2020</v>
      </c>
      <c r="L111" s="2">
        <f t="shared" si="17"/>
        <v>7</v>
      </c>
      <c r="M111" s="20"/>
    </row>
    <row r="112" spans="1:13">
      <c r="A112" s="2">
        <f t="shared" si="20"/>
        <v>2020</v>
      </c>
      <c r="B112" s="2">
        <f t="shared" si="21"/>
        <v>8</v>
      </c>
      <c r="C112" s="22">
        <v>30964</v>
      </c>
      <c r="D112" s="22">
        <v>146</v>
      </c>
      <c r="E112" s="12">
        <f t="shared" si="22"/>
        <v>31110</v>
      </c>
      <c r="G112" s="2">
        <f t="shared" si="18"/>
        <v>2020</v>
      </c>
      <c r="H112" s="2">
        <f t="shared" si="16"/>
        <v>8</v>
      </c>
      <c r="I112" s="20">
        <f ca="1">_xll.DBRW($H$1,$H$2,$G112,$H112,$H$3)</f>
        <v>30.475999999999999</v>
      </c>
      <c r="K112" s="2">
        <f t="shared" si="19"/>
        <v>2020</v>
      </c>
      <c r="L112" s="2">
        <f t="shared" si="17"/>
        <v>8</v>
      </c>
      <c r="M112" s="20"/>
    </row>
    <row r="113" spans="1:13">
      <c r="A113" s="2">
        <f t="shared" si="20"/>
        <v>2020</v>
      </c>
      <c r="B113" s="2">
        <f t="shared" si="21"/>
        <v>9</v>
      </c>
      <c r="C113" s="22">
        <v>30965</v>
      </c>
      <c r="D113" s="22">
        <v>146</v>
      </c>
      <c r="E113" s="12">
        <f t="shared" si="22"/>
        <v>31111</v>
      </c>
      <c r="G113" s="2">
        <f t="shared" si="18"/>
        <v>2020</v>
      </c>
      <c r="H113" s="2">
        <f t="shared" si="16"/>
        <v>9</v>
      </c>
      <c r="I113" s="20">
        <f ca="1">_xll.DBRW($H$1,$H$2,$G113,$H113,$H$3)</f>
        <v>31.143000000000001</v>
      </c>
      <c r="K113" s="2">
        <f t="shared" si="19"/>
        <v>2020</v>
      </c>
      <c r="L113" s="2">
        <f t="shared" si="17"/>
        <v>9</v>
      </c>
      <c r="M113" s="20"/>
    </row>
    <row r="114" spans="1:13">
      <c r="A114" s="2">
        <f t="shared" si="20"/>
        <v>2020</v>
      </c>
      <c r="B114" s="2">
        <f t="shared" si="21"/>
        <v>10</v>
      </c>
      <c r="C114" s="22">
        <v>30968</v>
      </c>
      <c r="D114" s="22">
        <v>146</v>
      </c>
      <c r="E114" s="12">
        <f t="shared" si="22"/>
        <v>31114</v>
      </c>
      <c r="G114" s="2">
        <f t="shared" si="18"/>
        <v>2020</v>
      </c>
      <c r="H114" s="2">
        <f t="shared" si="16"/>
        <v>10</v>
      </c>
      <c r="I114" s="20">
        <f ca="1">_xll.DBRW($H$1,$H$2,$G114,$H114,$H$3)</f>
        <v>30.762</v>
      </c>
      <c r="K114" s="2">
        <f t="shared" si="19"/>
        <v>2020</v>
      </c>
      <c r="L114" s="2">
        <f t="shared" si="17"/>
        <v>10</v>
      </c>
      <c r="M114" s="20"/>
    </row>
    <row r="115" spans="1:13">
      <c r="A115" s="2">
        <f t="shared" si="20"/>
        <v>2020</v>
      </c>
      <c r="B115" s="2">
        <f t="shared" si="21"/>
        <v>11</v>
      </c>
      <c r="C115" s="22">
        <v>30978</v>
      </c>
      <c r="D115" s="22">
        <v>146</v>
      </c>
      <c r="E115" s="12">
        <f t="shared" si="22"/>
        <v>31124</v>
      </c>
      <c r="G115" s="2">
        <f t="shared" si="18"/>
        <v>2020</v>
      </c>
      <c r="H115" s="2">
        <f t="shared" si="16"/>
        <v>11</v>
      </c>
      <c r="I115" s="20">
        <f ca="1">_xll.DBRW($H$1,$H$2,$G115,$H115,$H$3)</f>
        <v>28.619</v>
      </c>
      <c r="K115" s="2">
        <f t="shared" si="19"/>
        <v>2020</v>
      </c>
      <c r="L115" s="2">
        <f t="shared" si="17"/>
        <v>11</v>
      </c>
      <c r="M115" s="20"/>
    </row>
    <row r="116" spans="1:13">
      <c r="A116" s="2">
        <f t="shared" si="20"/>
        <v>2020</v>
      </c>
      <c r="B116" s="2">
        <f t="shared" si="21"/>
        <v>12</v>
      </c>
      <c r="C116" s="22">
        <v>30991</v>
      </c>
      <c r="D116" s="22">
        <v>146</v>
      </c>
      <c r="E116" s="12">
        <f t="shared" si="22"/>
        <v>31137</v>
      </c>
      <c r="G116" s="2">
        <f t="shared" si="18"/>
        <v>2020</v>
      </c>
      <c r="H116" s="2">
        <f t="shared" si="16"/>
        <v>12</v>
      </c>
      <c r="I116" s="20">
        <f ca="1">_xll.DBRW($H$1,$H$2,$G116,$H116,$H$3)</f>
        <v>31.238</v>
      </c>
      <c r="K116" s="2">
        <f t="shared" si="19"/>
        <v>2020</v>
      </c>
      <c r="L116" s="2">
        <f t="shared" si="17"/>
        <v>12</v>
      </c>
      <c r="M116" s="20"/>
    </row>
    <row r="117" spans="1:13">
      <c r="A117" s="2">
        <f t="shared" si="20"/>
        <v>2021</v>
      </c>
      <c r="B117" s="2">
        <f t="shared" si="21"/>
        <v>1</v>
      </c>
      <c r="C117" s="22">
        <v>31026</v>
      </c>
      <c r="D117" s="22">
        <v>146</v>
      </c>
      <c r="E117" s="12">
        <f t="shared" si="22"/>
        <v>31172</v>
      </c>
      <c r="G117" s="2">
        <f t="shared" si="18"/>
        <v>2021</v>
      </c>
      <c r="H117" s="2">
        <f t="shared" si="16"/>
        <v>1</v>
      </c>
      <c r="I117" s="20">
        <f ca="1">_xll.DBRW($H$1,$H$2,$G117,$H117,$H$3)</f>
        <v>32.286000000000001</v>
      </c>
      <c r="K117" s="2">
        <f t="shared" si="19"/>
        <v>2021</v>
      </c>
      <c r="L117" s="2">
        <f t="shared" si="17"/>
        <v>1</v>
      </c>
      <c r="M117" s="20"/>
    </row>
    <row r="118" spans="1:13">
      <c r="A118" s="2">
        <f t="shared" si="20"/>
        <v>2021</v>
      </c>
      <c r="B118" s="2">
        <f t="shared" si="21"/>
        <v>2</v>
      </c>
      <c r="C118" s="22">
        <v>31058</v>
      </c>
      <c r="D118" s="22">
        <v>146</v>
      </c>
      <c r="E118" s="12">
        <f t="shared" si="22"/>
        <v>31204</v>
      </c>
      <c r="G118" s="2">
        <f t="shared" si="18"/>
        <v>2021</v>
      </c>
      <c r="H118" s="2">
        <f t="shared" si="16"/>
        <v>2</v>
      </c>
      <c r="I118" s="20">
        <f ca="1">_xll.DBRW($H$1,$H$2,$G118,$H118,$H$3)</f>
        <v>29.81</v>
      </c>
      <c r="K118" s="2">
        <f t="shared" si="19"/>
        <v>2021</v>
      </c>
      <c r="L118" s="2">
        <f t="shared" si="17"/>
        <v>2</v>
      </c>
      <c r="M118" s="20"/>
    </row>
    <row r="119" spans="1:13">
      <c r="A119" s="2">
        <f t="shared" si="20"/>
        <v>2021</v>
      </c>
      <c r="B119" s="2">
        <f t="shared" si="21"/>
        <v>3</v>
      </c>
      <c r="C119" s="22">
        <v>31084</v>
      </c>
      <c r="D119" s="22">
        <v>146</v>
      </c>
      <c r="E119" s="12">
        <f t="shared" si="22"/>
        <v>31230</v>
      </c>
      <c r="G119" s="2">
        <f t="shared" si="18"/>
        <v>2021</v>
      </c>
      <c r="H119" s="2">
        <f t="shared" si="16"/>
        <v>3</v>
      </c>
      <c r="I119" s="20">
        <f ca="1">_xll.DBRW($H$1,$H$2,$G119,$H119,$H$3)</f>
        <v>29.524000000000001</v>
      </c>
      <c r="K119" s="2">
        <f t="shared" si="19"/>
        <v>2021</v>
      </c>
      <c r="L119" s="2">
        <f t="shared" si="17"/>
        <v>3</v>
      </c>
      <c r="M119" s="20"/>
    </row>
    <row r="120" spans="1:13">
      <c r="A120" s="2">
        <f t="shared" si="20"/>
        <v>2021</v>
      </c>
      <c r="B120" s="2">
        <f t="shared" si="21"/>
        <v>4</v>
      </c>
      <c r="C120" s="22">
        <v>31112</v>
      </c>
      <c r="D120" s="22">
        <v>146</v>
      </c>
      <c r="E120" s="12">
        <f t="shared" si="22"/>
        <v>31258</v>
      </c>
      <c r="G120" s="2">
        <f t="shared" si="18"/>
        <v>2021</v>
      </c>
      <c r="H120" s="2">
        <f t="shared" si="16"/>
        <v>4</v>
      </c>
      <c r="I120" s="20">
        <f ca="1">_xll.DBRW($H$1,$H$2,$G120,$H120,$H$3)</f>
        <v>30.713999999999999</v>
      </c>
      <c r="K120" s="2">
        <f t="shared" si="19"/>
        <v>2021</v>
      </c>
      <c r="L120" s="2">
        <f t="shared" si="17"/>
        <v>4</v>
      </c>
      <c r="M120" s="20"/>
    </row>
    <row r="121" spans="1:13">
      <c r="A121" s="2">
        <f t="shared" si="20"/>
        <v>2021</v>
      </c>
      <c r="B121" s="2">
        <f t="shared" si="21"/>
        <v>5</v>
      </c>
      <c r="C121" s="22">
        <v>31138</v>
      </c>
      <c r="D121" s="22">
        <v>146</v>
      </c>
      <c r="E121" s="12">
        <f t="shared" si="22"/>
        <v>31284</v>
      </c>
      <c r="G121" s="2">
        <f t="shared" si="18"/>
        <v>2021</v>
      </c>
      <c r="H121" s="2">
        <f t="shared" si="16"/>
        <v>5</v>
      </c>
      <c r="I121" s="20">
        <f ca="1">_xll.DBRW($H$1,$H$2,$G121,$H121,$H$3)</f>
        <v>29.524000000000001</v>
      </c>
      <c r="K121" s="2">
        <f t="shared" si="19"/>
        <v>2021</v>
      </c>
      <c r="L121" s="2">
        <f t="shared" si="17"/>
        <v>5</v>
      </c>
      <c r="M121" s="20"/>
    </row>
    <row r="122" spans="1:13">
      <c r="A122" s="2">
        <f t="shared" si="20"/>
        <v>2021</v>
      </c>
      <c r="B122" s="2">
        <f t="shared" si="21"/>
        <v>6</v>
      </c>
      <c r="C122" s="22">
        <v>31174</v>
      </c>
      <c r="D122" s="22">
        <v>146</v>
      </c>
      <c r="E122" s="12">
        <f t="shared" si="22"/>
        <v>31320</v>
      </c>
      <c r="G122" s="2">
        <f t="shared" si="18"/>
        <v>2021</v>
      </c>
      <c r="H122" s="2">
        <f t="shared" si="16"/>
        <v>6</v>
      </c>
      <c r="I122" s="20">
        <f ca="1">_xll.DBRW($H$1,$H$2,$G122,$H122,$H$3)</f>
        <v>30.619</v>
      </c>
      <c r="K122" s="2">
        <f t="shared" si="19"/>
        <v>2021</v>
      </c>
      <c r="L122" s="2">
        <f t="shared" si="17"/>
        <v>6</v>
      </c>
      <c r="M122" s="20"/>
    </row>
    <row r="123" spans="1:13">
      <c r="A123" s="2">
        <f t="shared" si="20"/>
        <v>2021</v>
      </c>
      <c r="B123" s="2">
        <f t="shared" si="21"/>
        <v>7</v>
      </c>
      <c r="C123" s="22">
        <v>31200</v>
      </c>
      <c r="D123" s="22">
        <v>146</v>
      </c>
      <c r="E123" s="12">
        <f t="shared" si="22"/>
        <v>31346</v>
      </c>
      <c r="G123" s="2">
        <f t="shared" si="18"/>
        <v>2021</v>
      </c>
      <c r="H123" s="2">
        <f t="shared" si="16"/>
        <v>7</v>
      </c>
      <c r="I123" s="20">
        <f ca="1">_xll.DBRW($H$1,$H$2,$G123,$H123,$H$3)</f>
        <v>30.713999999999999</v>
      </c>
      <c r="K123" s="2">
        <f t="shared" si="19"/>
        <v>2021</v>
      </c>
      <c r="L123" s="2">
        <f t="shared" si="17"/>
        <v>7</v>
      </c>
      <c r="M123" s="20"/>
    </row>
    <row r="124" spans="1:13">
      <c r="A124" s="2">
        <f t="shared" si="20"/>
        <v>2021</v>
      </c>
      <c r="B124" s="2">
        <f t="shared" si="21"/>
        <v>8</v>
      </c>
      <c r="C124" s="22">
        <v>31219</v>
      </c>
      <c r="D124" s="22">
        <v>146</v>
      </c>
      <c r="E124" s="12">
        <f t="shared" si="22"/>
        <v>31365</v>
      </c>
      <c r="G124" s="2">
        <f t="shared" si="18"/>
        <v>2021</v>
      </c>
      <c r="H124" s="2">
        <f t="shared" si="16"/>
        <v>8</v>
      </c>
      <c r="I124" s="20">
        <f ca="1">_xll.DBRW($H$1,$H$2,$G124,$H124,$H$3)</f>
        <v>30.475999999999999</v>
      </c>
      <c r="K124" s="2">
        <f t="shared" si="19"/>
        <v>2021</v>
      </c>
      <c r="L124" s="2">
        <f t="shared" si="17"/>
        <v>8</v>
      </c>
      <c r="M124" s="20"/>
    </row>
    <row r="125" spans="1:13">
      <c r="A125" s="2">
        <f t="shared" si="20"/>
        <v>2021</v>
      </c>
      <c r="B125" s="2">
        <f t="shared" si="21"/>
        <v>9</v>
      </c>
      <c r="C125" s="22">
        <v>31219</v>
      </c>
      <c r="D125" s="22">
        <v>146</v>
      </c>
      <c r="E125" s="12">
        <f t="shared" si="22"/>
        <v>31365</v>
      </c>
      <c r="G125" s="2">
        <f t="shared" si="18"/>
        <v>2021</v>
      </c>
      <c r="H125" s="2">
        <f t="shared" si="16"/>
        <v>9</v>
      </c>
      <c r="I125" s="20">
        <f ca="1">_xll.DBRW($H$1,$H$2,$G125,$H125,$H$3)</f>
        <v>31.143000000000001</v>
      </c>
      <c r="K125" s="2">
        <f t="shared" si="19"/>
        <v>2021</v>
      </c>
      <c r="L125" s="2">
        <f t="shared" si="17"/>
        <v>9</v>
      </c>
      <c r="M125" s="20"/>
    </row>
    <row r="126" spans="1:13">
      <c r="A126" s="2">
        <f t="shared" si="20"/>
        <v>2021</v>
      </c>
      <c r="B126" s="2">
        <f t="shared" si="21"/>
        <v>10</v>
      </c>
      <c r="C126" s="22">
        <v>31222</v>
      </c>
      <c r="D126" s="22">
        <v>146</v>
      </c>
      <c r="E126" s="12">
        <f t="shared" si="22"/>
        <v>31368</v>
      </c>
      <c r="G126" s="2">
        <f t="shared" si="18"/>
        <v>2021</v>
      </c>
      <c r="H126" s="2">
        <f t="shared" si="16"/>
        <v>10</v>
      </c>
      <c r="I126" s="20">
        <f ca="1">_xll.DBRW($H$1,$H$2,$G126,$H126,$H$3)</f>
        <v>30.762</v>
      </c>
      <c r="K126" s="2">
        <f t="shared" si="19"/>
        <v>2021</v>
      </c>
      <c r="L126" s="2">
        <f t="shared" si="17"/>
        <v>10</v>
      </c>
      <c r="M126" s="20"/>
    </row>
    <row r="127" spans="1:13">
      <c r="A127" s="2">
        <f t="shared" si="20"/>
        <v>2021</v>
      </c>
      <c r="B127" s="2">
        <f t="shared" si="21"/>
        <v>11</v>
      </c>
      <c r="C127" s="22">
        <v>31232</v>
      </c>
      <c r="D127" s="22">
        <v>146</v>
      </c>
      <c r="E127" s="12">
        <f t="shared" si="22"/>
        <v>31378</v>
      </c>
      <c r="G127" s="2">
        <f t="shared" si="18"/>
        <v>2021</v>
      </c>
      <c r="H127" s="2">
        <f t="shared" si="16"/>
        <v>11</v>
      </c>
      <c r="I127" s="20">
        <f ca="1">_xll.DBRW($H$1,$H$2,$G127,$H127,$H$3)</f>
        <v>28.619</v>
      </c>
      <c r="K127" s="2">
        <f t="shared" si="19"/>
        <v>2021</v>
      </c>
      <c r="L127" s="2">
        <f t="shared" si="17"/>
        <v>11</v>
      </c>
      <c r="M127" s="20"/>
    </row>
    <row r="128" spans="1:13">
      <c r="A128" s="2">
        <f t="shared" si="20"/>
        <v>2021</v>
      </c>
      <c r="B128" s="2">
        <f t="shared" si="21"/>
        <v>12</v>
      </c>
      <c r="C128" s="22">
        <v>31243</v>
      </c>
      <c r="D128" s="22">
        <v>146</v>
      </c>
      <c r="E128" s="12">
        <f t="shared" si="22"/>
        <v>31389</v>
      </c>
      <c r="G128" s="2">
        <f t="shared" si="18"/>
        <v>2021</v>
      </c>
      <c r="H128" s="2">
        <f t="shared" si="16"/>
        <v>12</v>
      </c>
      <c r="I128" s="20">
        <f ca="1">_xll.DBRW($H$1,$H$2,$G128,$H128,$H$3)</f>
        <v>31.238</v>
      </c>
      <c r="K128" s="2">
        <f t="shared" si="19"/>
        <v>2021</v>
      </c>
      <c r="L128" s="2">
        <f t="shared" si="17"/>
        <v>12</v>
      </c>
      <c r="M128" s="20"/>
    </row>
    <row r="129" spans="1:13">
      <c r="A129" s="2">
        <f t="shared" si="20"/>
        <v>2022</v>
      </c>
      <c r="B129" s="2">
        <f t="shared" si="21"/>
        <v>1</v>
      </c>
      <c r="C129" s="22">
        <v>31274</v>
      </c>
      <c r="D129" s="22">
        <v>146</v>
      </c>
      <c r="E129" s="12">
        <f t="shared" si="22"/>
        <v>31420</v>
      </c>
      <c r="G129" s="2">
        <f t="shared" si="18"/>
        <v>2022</v>
      </c>
      <c r="H129" s="2">
        <f t="shared" si="16"/>
        <v>1</v>
      </c>
      <c r="I129" s="20">
        <f ca="1">_xll.DBRW($H$1,$H$2,$G129,$H129,$H$3)</f>
        <v>32.286000000000001</v>
      </c>
      <c r="K129" s="2">
        <f t="shared" si="19"/>
        <v>2022</v>
      </c>
      <c r="L129" s="2">
        <f t="shared" si="17"/>
        <v>1</v>
      </c>
      <c r="M129" s="20"/>
    </row>
    <row r="130" spans="1:13">
      <c r="A130" s="2">
        <f t="shared" si="20"/>
        <v>2022</v>
      </c>
      <c r="B130" s="2">
        <f t="shared" si="21"/>
        <v>2</v>
      </c>
      <c r="C130" s="22">
        <v>31303</v>
      </c>
      <c r="D130" s="22">
        <v>146</v>
      </c>
      <c r="E130" s="12">
        <f t="shared" si="22"/>
        <v>31449</v>
      </c>
      <c r="G130" s="2">
        <f t="shared" si="18"/>
        <v>2022</v>
      </c>
      <c r="H130" s="2">
        <f t="shared" si="16"/>
        <v>2</v>
      </c>
      <c r="I130" s="20">
        <f ca="1">_xll.DBRW($H$1,$H$2,$G130,$H130,$H$3)</f>
        <v>29.81</v>
      </c>
      <c r="K130" s="2">
        <f t="shared" si="19"/>
        <v>2022</v>
      </c>
      <c r="L130" s="2">
        <f t="shared" si="17"/>
        <v>2</v>
      </c>
      <c r="M130" s="20"/>
    </row>
    <row r="131" spans="1:13">
      <c r="A131" s="2">
        <f t="shared" si="20"/>
        <v>2022</v>
      </c>
      <c r="B131" s="2">
        <f t="shared" si="21"/>
        <v>3</v>
      </c>
      <c r="C131" s="22">
        <v>31326</v>
      </c>
      <c r="D131" s="22">
        <v>146</v>
      </c>
      <c r="E131" s="12">
        <f t="shared" si="22"/>
        <v>31472</v>
      </c>
      <c r="G131" s="2">
        <f t="shared" si="18"/>
        <v>2022</v>
      </c>
      <c r="H131" s="2">
        <f t="shared" si="16"/>
        <v>3</v>
      </c>
      <c r="I131" s="20">
        <f ca="1">_xll.DBRW($H$1,$H$2,$G131,$H131,$H$3)</f>
        <v>29.524000000000001</v>
      </c>
      <c r="K131" s="2">
        <f t="shared" si="19"/>
        <v>2022</v>
      </c>
      <c r="L131" s="2">
        <f t="shared" si="17"/>
        <v>3</v>
      </c>
      <c r="M131" s="20"/>
    </row>
    <row r="132" spans="1:13">
      <c r="A132" s="2">
        <f t="shared" si="20"/>
        <v>2022</v>
      </c>
      <c r="B132" s="2">
        <f t="shared" si="21"/>
        <v>4</v>
      </c>
      <c r="C132" s="22">
        <v>31350</v>
      </c>
      <c r="D132" s="22">
        <v>146</v>
      </c>
      <c r="E132" s="12">
        <f t="shared" si="22"/>
        <v>31496</v>
      </c>
      <c r="G132" s="2">
        <f t="shared" si="18"/>
        <v>2022</v>
      </c>
      <c r="H132" s="2">
        <f t="shared" si="16"/>
        <v>4</v>
      </c>
      <c r="I132" s="20">
        <f ca="1">_xll.DBRW($H$1,$H$2,$G132,$H132,$H$3)</f>
        <v>30.713999999999999</v>
      </c>
      <c r="K132" s="2">
        <f t="shared" si="19"/>
        <v>2022</v>
      </c>
      <c r="L132" s="2">
        <f t="shared" si="17"/>
        <v>4</v>
      </c>
      <c r="M132" s="20"/>
    </row>
    <row r="133" spans="1:13">
      <c r="A133" s="2">
        <f t="shared" si="20"/>
        <v>2022</v>
      </c>
      <c r="B133" s="2">
        <f t="shared" si="21"/>
        <v>5</v>
      </c>
      <c r="C133" s="22">
        <v>31374</v>
      </c>
      <c r="D133" s="22">
        <v>146</v>
      </c>
      <c r="E133" s="12">
        <f t="shared" si="22"/>
        <v>31520</v>
      </c>
      <c r="G133" s="2">
        <f t="shared" si="18"/>
        <v>2022</v>
      </c>
      <c r="H133" s="2">
        <f t="shared" si="16"/>
        <v>5</v>
      </c>
      <c r="I133" s="20">
        <f ca="1">_xll.DBRW($H$1,$H$2,$G133,$H133,$H$3)</f>
        <v>29.524000000000001</v>
      </c>
      <c r="K133" s="2">
        <f t="shared" si="19"/>
        <v>2022</v>
      </c>
      <c r="L133" s="2">
        <f t="shared" si="17"/>
        <v>5</v>
      </c>
      <c r="M133" s="20"/>
    </row>
    <row r="134" spans="1:13">
      <c r="A134" s="2">
        <f t="shared" si="20"/>
        <v>2022</v>
      </c>
      <c r="B134" s="2">
        <f t="shared" si="21"/>
        <v>6</v>
      </c>
      <c r="C134" s="22">
        <v>31405</v>
      </c>
      <c r="D134" s="22">
        <v>146</v>
      </c>
      <c r="E134" s="12">
        <f t="shared" si="22"/>
        <v>31551</v>
      </c>
      <c r="G134" s="2">
        <f t="shared" si="18"/>
        <v>2022</v>
      </c>
      <c r="H134" s="2">
        <f t="shared" si="16"/>
        <v>6</v>
      </c>
      <c r="I134" s="20">
        <f ca="1">_xll.DBRW($H$1,$H$2,$G134,$H134,$H$3)</f>
        <v>30.619</v>
      </c>
      <c r="K134" s="2">
        <f t="shared" si="19"/>
        <v>2022</v>
      </c>
      <c r="L134" s="2">
        <f t="shared" si="17"/>
        <v>6</v>
      </c>
      <c r="M134" s="20"/>
    </row>
    <row r="135" spans="1:13">
      <c r="A135" s="2">
        <f t="shared" si="20"/>
        <v>2022</v>
      </c>
      <c r="B135" s="2">
        <f t="shared" si="21"/>
        <v>7</v>
      </c>
      <c r="C135" s="22">
        <v>31427</v>
      </c>
      <c r="D135" s="22">
        <v>146</v>
      </c>
      <c r="E135" s="12">
        <f t="shared" si="22"/>
        <v>31573</v>
      </c>
      <c r="G135" s="2">
        <f t="shared" si="18"/>
        <v>2022</v>
      </c>
      <c r="H135" s="2">
        <f t="shared" si="16"/>
        <v>7</v>
      </c>
      <c r="I135" s="20">
        <f ca="1">_xll.DBRW($H$1,$H$2,$G135,$H135,$H$3)</f>
        <v>30.713999999999999</v>
      </c>
      <c r="K135" s="2">
        <f t="shared" si="19"/>
        <v>2022</v>
      </c>
      <c r="L135" s="2">
        <f t="shared" si="17"/>
        <v>7</v>
      </c>
      <c r="M135" s="20"/>
    </row>
    <row r="136" spans="1:13">
      <c r="A136" s="2">
        <f t="shared" si="20"/>
        <v>2022</v>
      </c>
      <c r="B136" s="2">
        <f t="shared" si="21"/>
        <v>8</v>
      </c>
      <c r="C136" s="22">
        <v>31445</v>
      </c>
      <c r="D136" s="22">
        <v>146</v>
      </c>
      <c r="E136" s="12">
        <f t="shared" si="22"/>
        <v>31591</v>
      </c>
      <c r="G136" s="2">
        <f t="shared" si="18"/>
        <v>2022</v>
      </c>
      <c r="H136" s="2">
        <f t="shared" si="16"/>
        <v>8</v>
      </c>
      <c r="I136" s="20">
        <f ca="1">_xll.DBRW($H$1,$H$2,$G136,$H136,$H$3)</f>
        <v>30.475999999999999</v>
      </c>
      <c r="K136" s="2">
        <f t="shared" si="19"/>
        <v>2022</v>
      </c>
      <c r="L136" s="2">
        <f t="shared" si="17"/>
        <v>8</v>
      </c>
      <c r="M136" s="20"/>
    </row>
    <row r="137" spans="1:13">
      <c r="A137" s="2">
        <f t="shared" si="20"/>
        <v>2022</v>
      </c>
      <c r="B137" s="2">
        <f t="shared" si="21"/>
        <v>9</v>
      </c>
      <c r="C137" s="22">
        <v>31445</v>
      </c>
      <c r="D137" s="22">
        <v>146</v>
      </c>
      <c r="E137" s="12">
        <f t="shared" si="22"/>
        <v>31591</v>
      </c>
      <c r="G137" s="2">
        <f t="shared" si="18"/>
        <v>2022</v>
      </c>
      <c r="H137" s="2">
        <f t="shared" ref="H137:H200" si="23">B137</f>
        <v>9</v>
      </c>
      <c r="I137" s="20">
        <f ca="1">_xll.DBRW($H$1,$H$2,$G137,$H137,$H$3)</f>
        <v>31.143000000000001</v>
      </c>
      <c r="K137" s="2">
        <f t="shared" si="19"/>
        <v>2022</v>
      </c>
      <c r="L137" s="2">
        <f t="shared" ref="L137:L200" si="24">B137</f>
        <v>9</v>
      </c>
      <c r="M137" s="20"/>
    </row>
    <row r="138" spans="1:13">
      <c r="A138" s="2">
        <f t="shared" si="20"/>
        <v>2022</v>
      </c>
      <c r="B138" s="2">
        <f t="shared" si="21"/>
        <v>10</v>
      </c>
      <c r="C138" s="22">
        <v>31449</v>
      </c>
      <c r="D138" s="22">
        <v>146</v>
      </c>
      <c r="E138" s="12">
        <f t="shared" si="22"/>
        <v>31595</v>
      </c>
      <c r="G138" s="2">
        <f t="shared" ref="G138:G201" si="25">A138</f>
        <v>2022</v>
      </c>
      <c r="H138" s="2">
        <f t="shared" si="23"/>
        <v>10</v>
      </c>
      <c r="I138" s="20">
        <f ca="1">_xll.DBRW($H$1,$H$2,$G138,$H138,$H$3)</f>
        <v>30.762</v>
      </c>
      <c r="K138" s="2">
        <f t="shared" ref="K138:K201" si="26">A138</f>
        <v>2022</v>
      </c>
      <c r="L138" s="2">
        <f t="shared" si="24"/>
        <v>10</v>
      </c>
      <c r="M138" s="20"/>
    </row>
    <row r="139" spans="1:13">
      <c r="A139" s="2">
        <f t="shared" ref="A139:A202" si="27">IF(B139=1,A138+1,A138)</f>
        <v>2022</v>
      </c>
      <c r="B139" s="2">
        <f t="shared" ref="B139:B202" si="28">IF(B138=12,1,B138+1)</f>
        <v>11</v>
      </c>
      <c r="C139" s="22">
        <v>31456</v>
      </c>
      <c r="D139" s="22">
        <v>146</v>
      </c>
      <c r="E139" s="12">
        <f t="shared" si="22"/>
        <v>31602</v>
      </c>
      <c r="G139" s="2">
        <f t="shared" si="25"/>
        <v>2022</v>
      </c>
      <c r="H139" s="2">
        <f t="shared" si="23"/>
        <v>11</v>
      </c>
      <c r="I139" s="20">
        <f ca="1">_xll.DBRW($H$1,$H$2,$G139,$H139,$H$3)</f>
        <v>28.619</v>
      </c>
      <c r="K139" s="2">
        <f t="shared" si="26"/>
        <v>2022</v>
      </c>
      <c r="L139" s="2">
        <f t="shared" si="24"/>
        <v>11</v>
      </c>
      <c r="M139" s="20"/>
    </row>
    <row r="140" spans="1:13">
      <c r="A140" s="2">
        <f t="shared" si="27"/>
        <v>2022</v>
      </c>
      <c r="B140" s="2">
        <f t="shared" si="28"/>
        <v>12</v>
      </c>
      <c r="C140" s="22">
        <v>31467</v>
      </c>
      <c r="D140" s="22">
        <v>146</v>
      </c>
      <c r="E140" s="12">
        <f t="shared" si="22"/>
        <v>31613</v>
      </c>
      <c r="G140" s="2">
        <f t="shared" si="25"/>
        <v>2022</v>
      </c>
      <c r="H140" s="2">
        <f t="shared" si="23"/>
        <v>12</v>
      </c>
      <c r="I140" s="20">
        <f ca="1">_xll.DBRW($H$1,$H$2,$G140,$H140,$H$3)</f>
        <v>31.238</v>
      </c>
      <c r="K140" s="2">
        <f t="shared" si="26"/>
        <v>2022</v>
      </c>
      <c r="L140" s="2">
        <f t="shared" si="24"/>
        <v>12</v>
      </c>
      <c r="M140" s="20"/>
    </row>
    <row r="141" spans="1:13">
      <c r="A141" s="2">
        <f t="shared" si="27"/>
        <v>2023</v>
      </c>
      <c r="B141" s="2">
        <f t="shared" si="28"/>
        <v>1</v>
      </c>
      <c r="C141" s="22">
        <v>31495</v>
      </c>
      <c r="D141" s="22">
        <v>146</v>
      </c>
      <c r="E141" s="12">
        <f t="shared" si="22"/>
        <v>31641</v>
      </c>
      <c r="G141" s="2">
        <f t="shared" si="25"/>
        <v>2023</v>
      </c>
      <c r="H141" s="2">
        <f t="shared" si="23"/>
        <v>1</v>
      </c>
      <c r="I141" s="20">
        <f ca="1">_xll.DBRW($H$1,$H$2,$G141,$H141,$H$3)</f>
        <v>32.286000000000001</v>
      </c>
      <c r="K141" s="2">
        <f t="shared" si="26"/>
        <v>2023</v>
      </c>
      <c r="L141" s="2">
        <f t="shared" si="24"/>
        <v>1</v>
      </c>
      <c r="M141" s="20"/>
    </row>
    <row r="142" spans="1:13">
      <c r="A142" s="2">
        <f t="shared" si="27"/>
        <v>2023</v>
      </c>
      <c r="B142" s="2">
        <f t="shared" si="28"/>
        <v>2</v>
      </c>
      <c r="C142" s="22">
        <v>31521</v>
      </c>
      <c r="D142" s="22">
        <v>146</v>
      </c>
      <c r="E142" s="12">
        <f t="shared" si="22"/>
        <v>31667</v>
      </c>
      <c r="G142" s="2">
        <f t="shared" si="25"/>
        <v>2023</v>
      </c>
      <c r="H142" s="2">
        <f t="shared" si="23"/>
        <v>2</v>
      </c>
      <c r="I142" s="20">
        <f ca="1">_xll.DBRW($H$1,$H$2,$G142,$H142,$H$3)</f>
        <v>29.81</v>
      </c>
      <c r="K142" s="2">
        <f t="shared" si="26"/>
        <v>2023</v>
      </c>
      <c r="L142" s="2">
        <f t="shared" si="24"/>
        <v>2</v>
      </c>
      <c r="M142" s="20"/>
    </row>
    <row r="143" spans="1:13">
      <c r="A143" s="2">
        <f t="shared" si="27"/>
        <v>2023</v>
      </c>
      <c r="B143" s="2">
        <f t="shared" si="28"/>
        <v>3</v>
      </c>
      <c r="C143" s="22">
        <v>31544</v>
      </c>
      <c r="D143" s="22">
        <v>146</v>
      </c>
      <c r="E143" s="12">
        <f t="shared" ref="E143:E206" si="29">C143+D143</f>
        <v>31690</v>
      </c>
      <c r="G143" s="2">
        <f t="shared" si="25"/>
        <v>2023</v>
      </c>
      <c r="H143" s="2">
        <f t="shared" si="23"/>
        <v>3</v>
      </c>
      <c r="I143" s="20">
        <f ca="1">_xll.DBRW($H$1,$H$2,$G143,$H143,$H$3)</f>
        <v>29.524000000000001</v>
      </c>
      <c r="K143" s="2">
        <f t="shared" si="26"/>
        <v>2023</v>
      </c>
      <c r="L143" s="2">
        <f t="shared" si="24"/>
        <v>3</v>
      </c>
      <c r="M143" s="20"/>
    </row>
    <row r="144" spans="1:13">
      <c r="A144" s="2">
        <f t="shared" si="27"/>
        <v>2023</v>
      </c>
      <c r="B144" s="2">
        <f t="shared" si="28"/>
        <v>4</v>
      </c>
      <c r="C144" s="22">
        <v>31565</v>
      </c>
      <c r="D144" s="22">
        <v>146</v>
      </c>
      <c r="E144" s="12">
        <f t="shared" si="29"/>
        <v>31711</v>
      </c>
      <c r="G144" s="2">
        <f t="shared" si="25"/>
        <v>2023</v>
      </c>
      <c r="H144" s="2">
        <f t="shared" si="23"/>
        <v>4</v>
      </c>
      <c r="I144" s="20">
        <f ca="1">_xll.DBRW($H$1,$H$2,$G144,$H144,$H$3)</f>
        <v>30.713999999999999</v>
      </c>
      <c r="K144" s="2">
        <f t="shared" si="26"/>
        <v>2023</v>
      </c>
      <c r="L144" s="2">
        <f t="shared" si="24"/>
        <v>4</v>
      </c>
      <c r="M144" s="20"/>
    </row>
    <row r="145" spans="1:13">
      <c r="A145" s="2">
        <f t="shared" si="27"/>
        <v>2023</v>
      </c>
      <c r="B145" s="2">
        <f t="shared" si="28"/>
        <v>5</v>
      </c>
      <c r="C145" s="22">
        <v>31587</v>
      </c>
      <c r="D145" s="22">
        <v>146</v>
      </c>
      <c r="E145" s="12">
        <f t="shared" si="29"/>
        <v>31733</v>
      </c>
      <c r="G145" s="2">
        <f t="shared" si="25"/>
        <v>2023</v>
      </c>
      <c r="H145" s="2">
        <f t="shared" si="23"/>
        <v>5</v>
      </c>
      <c r="I145" s="20">
        <f ca="1">_xll.DBRW($H$1,$H$2,$G145,$H145,$H$3)</f>
        <v>29.524000000000001</v>
      </c>
      <c r="K145" s="2">
        <f t="shared" si="26"/>
        <v>2023</v>
      </c>
      <c r="L145" s="2">
        <f t="shared" si="24"/>
        <v>5</v>
      </c>
      <c r="M145" s="20"/>
    </row>
    <row r="146" spans="1:13">
      <c r="A146" s="2">
        <f t="shared" si="27"/>
        <v>2023</v>
      </c>
      <c r="B146" s="2">
        <f t="shared" si="28"/>
        <v>6</v>
      </c>
      <c r="C146" s="22">
        <v>31616</v>
      </c>
      <c r="D146" s="22">
        <v>146</v>
      </c>
      <c r="E146" s="12">
        <f t="shared" si="29"/>
        <v>31762</v>
      </c>
      <c r="G146" s="2">
        <f t="shared" si="25"/>
        <v>2023</v>
      </c>
      <c r="H146" s="2">
        <f t="shared" si="23"/>
        <v>6</v>
      </c>
      <c r="I146" s="20">
        <f ca="1">_xll.DBRW($H$1,$H$2,$G146,$H146,$H$3)</f>
        <v>30.619</v>
      </c>
      <c r="K146" s="2">
        <f t="shared" si="26"/>
        <v>2023</v>
      </c>
      <c r="L146" s="2">
        <f t="shared" si="24"/>
        <v>6</v>
      </c>
      <c r="M146" s="20"/>
    </row>
    <row r="147" spans="1:13">
      <c r="A147" s="2">
        <f t="shared" si="27"/>
        <v>2023</v>
      </c>
      <c r="B147" s="2">
        <f t="shared" si="28"/>
        <v>7</v>
      </c>
      <c r="C147" s="22">
        <v>31637</v>
      </c>
      <c r="D147" s="22">
        <v>146</v>
      </c>
      <c r="E147" s="12">
        <f t="shared" si="29"/>
        <v>31783</v>
      </c>
      <c r="G147" s="2">
        <f t="shared" si="25"/>
        <v>2023</v>
      </c>
      <c r="H147" s="2">
        <f t="shared" si="23"/>
        <v>7</v>
      </c>
      <c r="I147" s="20">
        <f ca="1">_xll.DBRW($H$1,$H$2,$G147,$H147,$H$3)</f>
        <v>30.713999999999999</v>
      </c>
      <c r="K147" s="2">
        <f t="shared" si="26"/>
        <v>2023</v>
      </c>
      <c r="L147" s="2">
        <f t="shared" si="24"/>
        <v>7</v>
      </c>
      <c r="M147" s="20"/>
    </row>
    <row r="148" spans="1:13">
      <c r="A148" s="2">
        <f t="shared" si="27"/>
        <v>2023</v>
      </c>
      <c r="B148" s="2">
        <f t="shared" si="28"/>
        <v>8</v>
      </c>
      <c r="C148" s="22">
        <v>31654</v>
      </c>
      <c r="D148" s="22">
        <v>146</v>
      </c>
      <c r="E148" s="12">
        <f t="shared" si="29"/>
        <v>31800</v>
      </c>
      <c r="G148" s="2">
        <f t="shared" si="25"/>
        <v>2023</v>
      </c>
      <c r="H148" s="2">
        <f t="shared" si="23"/>
        <v>8</v>
      </c>
      <c r="I148" s="20">
        <f ca="1">_xll.DBRW($H$1,$H$2,$G148,$H148,$H$3)</f>
        <v>30.475999999999999</v>
      </c>
      <c r="K148" s="2">
        <f t="shared" si="26"/>
        <v>2023</v>
      </c>
      <c r="L148" s="2">
        <f t="shared" si="24"/>
        <v>8</v>
      </c>
      <c r="M148" s="20"/>
    </row>
    <row r="149" spans="1:13">
      <c r="A149" s="2">
        <f t="shared" si="27"/>
        <v>2023</v>
      </c>
      <c r="B149" s="2">
        <f t="shared" si="28"/>
        <v>9</v>
      </c>
      <c r="C149" s="22">
        <v>31654</v>
      </c>
      <c r="D149" s="22">
        <v>146</v>
      </c>
      <c r="E149" s="12">
        <f t="shared" si="29"/>
        <v>31800</v>
      </c>
      <c r="G149" s="2">
        <f t="shared" si="25"/>
        <v>2023</v>
      </c>
      <c r="H149" s="2">
        <f t="shared" si="23"/>
        <v>9</v>
      </c>
      <c r="I149" s="20">
        <f ca="1">_xll.DBRW($H$1,$H$2,$G149,$H149,$H$3)</f>
        <v>31.143000000000001</v>
      </c>
      <c r="K149" s="2">
        <f t="shared" si="26"/>
        <v>2023</v>
      </c>
      <c r="L149" s="2">
        <f t="shared" si="24"/>
        <v>9</v>
      </c>
      <c r="M149" s="20"/>
    </row>
    <row r="150" spans="1:13">
      <c r="A150" s="2">
        <f t="shared" si="27"/>
        <v>2023</v>
      </c>
      <c r="B150" s="2">
        <f t="shared" si="28"/>
        <v>10</v>
      </c>
      <c r="C150" s="22">
        <v>31655</v>
      </c>
      <c r="D150" s="22">
        <v>146</v>
      </c>
      <c r="E150" s="12">
        <f t="shared" si="29"/>
        <v>31801</v>
      </c>
      <c r="G150" s="2">
        <f t="shared" si="25"/>
        <v>2023</v>
      </c>
      <c r="H150" s="2">
        <f t="shared" si="23"/>
        <v>10</v>
      </c>
      <c r="I150" s="20">
        <f ca="1">_xll.DBRW($H$1,$H$2,$G150,$H150,$H$3)</f>
        <v>30.762</v>
      </c>
      <c r="K150" s="2">
        <f t="shared" si="26"/>
        <v>2023</v>
      </c>
      <c r="L150" s="2">
        <f t="shared" si="24"/>
        <v>10</v>
      </c>
      <c r="M150" s="20"/>
    </row>
    <row r="151" spans="1:13">
      <c r="A151" s="2">
        <f t="shared" si="27"/>
        <v>2023</v>
      </c>
      <c r="B151" s="2">
        <f t="shared" si="28"/>
        <v>11</v>
      </c>
      <c r="C151" s="22">
        <v>31663</v>
      </c>
      <c r="D151" s="22">
        <v>146</v>
      </c>
      <c r="E151" s="12">
        <f t="shared" si="29"/>
        <v>31809</v>
      </c>
      <c r="G151" s="2">
        <f t="shared" si="25"/>
        <v>2023</v>
      </c>
      <c r="H151" s="2">
        <f t="shared" si="23"/>
        <v>11</v>
      </c>
      <c r="I151" s="20">
        <f ca="1">_xll.DBRW($H$1,$H$2,$G151,$H151,$H$3)</f>
        <v>28.619</v>
      </c>
      <c r="K151" s="2">
        <f t="shared" si="26"/>
        <v>2023</v>
      </c>
      <c r="L151" s="2">
        <f t="shared" si="24"/>
        <v>11</v>
      </c>
      <c r="M151" s="20"/>
    </row>
    <row r="152" spans="1:13">
      <c r="A152" s="2">
        <f t="shared" si="27"/>
        <v>2023</v>
      </c>
      <c r="B152" s="2">
        <f t="shared" si="28"/>
        <v>12</v>
      </c>
      <c r="C152" s="22">
        <v>31673</v>
      </c>
      <c r="D152" s="22">
        <v>146</v>
      </c>
      <c r="E152" s="12">
        <f t="shared" si="29"/>
        <v>31819</v>
      </c>
      <c r="G152" s="2">
        <f t="shared" si="25"/>
        <v>2023</v>
      </c>
      <c r="H152" s="2">
        <f t="shared" si="23"/>
        <v>12</v>
      </c>
      <c r="I152" s="20">
        <f ca="1">_xll.DBRW($H$1,$H$2,$G152,$H152,$H$3)</f>
        <v>31.238</v>
      </c>
      <c r="K152" s="2">
        <f t="shared" si="26"/>
        <v>2023</v>
      </c>
      <c r="L152" s="2">
        <f t="shared" si="24"/>
        <v>12</v>
      </c>
      <c r="M152" s="20"/>
    </row>
    <row r="153" spans="1:13">
      <c r="A153" s="2">
        <f t="shared" si="27"/>
        <v>2024</v>
      </c>
      <c r="B153" s="2">
        <f t="shared" si="28"/>
        <v>1</v>
      </c>
      <c r="C153" s="22">
        <v>31699</v>
      </c>
      <c r="D153" s="22">
        <v>146</v>
      </c>
      <c r="E153" s="12">
        <f t="shared" si="29"/>
        <v>31845</v>
      </c>
      <c r="G153" s="2">
        <f t="shared" si="25"/>
        <v>2024</v>
      </c>
      <c r="H153" s="2">
        <f t="shared" si="23"/>
        <v>1</v>
      </c>
      <c r="I153" s="20">
        <f ca="1">_xll.DBRW($H$1,$H$2,$G153,$H153,$H$3)</f>
        <v>32.286000000000001</v>
      </c>
      <c r="K153" s="2">
        <f t="shared" si="26"/>
        <v>2024</v>
      </c>
      <c r="L153" s="2">
        <f t="shared" si="24"/>
        <v>1</v>
      </c>
      <c r="M153" s="20"/>
    </row>
    <row r="154" spans="1:13">
      <c r="A154" s="2">
        <f t="shared" si="27"/>
        <v>2024</v>
      </c>
      <c r="B154" s="2">
        <f t="shared" si="28"/>
        <v>2</v>
      </c>
      <c r="C154" s="22">
        <v>31722</v>
      </c>
      <c r="D154" s="22">
        <v>146</v>
      </c>
      <c r="E154" s="12">
        <f t="shared" si="29"/>
        <v>31868</v>
      </c>
      <c r="G154" s="2">
        <f t="shared" si="25"/>
        <v>2024</v>
      </c>
      <c r="H154" s="2">
        <f t="shared" si="23"/>
        <v>2</v>
      </c>
      <c r="I154" s="20">
        <f ca="1">_xll.DBRW($H$1,$H$2,$G154,$H154,$H$3)</f>
        <v>30.31</v>
      </c>
      <c r="K154" s="2">
        <f t="shared" si="26"/>
        <v>2024</v>
      </c>
      <c r="L154" s="2">
        <f t="shared" si="24"/>
        <v>2</v>
      </c>
      <c r="M154" s="20"/>
    </row>
    <row r="155" spans="1:13">
      <c r="A155" s="2">
        <f t="shared" si="27"/>
        <v>2024</v>
      </c>
      <c r="B155" s="2">
        <f t="shared" si="28"/>
        <v>3</v>
      </c>
      <c r="C155" s="22">
        <v>31742</v>
      </c>
      <c r="D155" s="22">
        <v>146</v>
      </c>
      <c r="E155" s="12">
        <f t="shared" si="29"/>
        <v>31888</v>
      </c>
      <c r="G155" s="2">
        <f t="shared" si="25"/>
        <v>2024</v>
      </c>
      <c r="H155" s="2">
        <f t="shared" si="23"/>
        <v>3</v>
      </c>
      <c r="I155" s="20">
        <f ca="1">_xll.DBRW($H$1,$H$2,$G155,$H155,$H$3)</f>
        <v>30.024000000000001</v>
      </c>
      <c r="K155" s="2">
        <f t="shared" si="26"/>
        <v>2024</v>
      </c>
      <c r="L155" s="2">
        <f t="shared" si="24"/>
        <v>3</v>
      </c>
      <c r="M155" s="20"/>
    </row>
    <row r="156" spans="1:13">
      <c r="A156" s="2">
        <f t="shared" si="27"/>
        <v>2024</v>
      </c>
      <c r="B156" s="2">
        <f t="shared" si="28"/>
        <v>4</v>
      </c>
      <c r="C156" s="22">
        <v>31762</v>
      </c>
      <c r="D156" s="22">
        <v>146</v>
      </c>
      <c r="E156" s="12">
        <f t="shared" si="29"/>
        <v>31908</v>
      </c>
      <c r="G156" s="2">
        <f t="shared" si="25"/>
        <v>2024</v>
      </c>
      <c r="H156" s="2">
        <f t="shared" si="23"/>
        <v>4</v>
      </c>
      <c r="I156" s="20">
        <f ca="1">_xll.DBRW($H$1,$H$2,$G156,$H156,$H$3)</f>
        <v>30.713999999999999</v>
      </c>
      <c r="K156" s="2">
        <f t="shared" si="26"/>
        <v>2024</v>
      </c>
      <c r="L156" s="2">
        <f t="shared" si="24"/>
        <v>4</v>
      </c>
      <c r="M156" s="20"/>
    </row>
    <row r="157" spans="1:13">
      <c r="A157" s="2">
        <f t="shared" si="27"/>
        <v>2024</v>
      </c>
      <c r="B157" s="2">
        <f t="shared" si="28"/>
        <v>5</v>
      </c>
      <c r="C157" s="22">
        <v>31782</v>
      </c>
      <c r="D157" s="22">
        <v>146</v>
      </c>
      <c r="E157" s="12">
        <f t="shared" si="29"/>
        <v>31928</v>
      </c>
      <c r="G157" s="2">
        <f t="shared" si="25"/>
        <v>2024</v>
      </c>
      <c r="H157" s="2">
        <f t="shared" si="23"/>
        <v>5</v>
      </c>
      <c r="I157" s="20">
        <f ca="1">_xll.DBRW($H$1,$H$2,$G157,$H157,$H$3)</f>
        <v>29.524000000000001</v>
      </c>
      <c r="K157" s="2">
        <f t="shared" si="26"/>
        <v>2024</v>
      </c>
      <c r="L157" s="2">
        <f t="shared" si="24"/>
        <v>5</v>
      </c>
      <c r="M157" s="20"/>
    </row>
    <row r="158" spans="1:13">
      <c r="A158" s="2">
        <f t="shared" si="27"/>
        <v>2024</v>
      </c>
      <c r="B158" s="2">
        <f t="shared" si="28"/>
        <v>6</v>
      </c>
      <c r="C158" s="22">
        <v>31808</v>
      </c>
      <c r="D158" s="22">
        <v>146</v>
      </c>
      <c r="E158" s="12">
        <f t="shared" si="29"/>
        <v>31954</v>
      </c>
      <c r="G158" s="2">
        <f t="shared" si="25"/>
        <v>2024</v>
      </c>
      <c r="H158" s="2">
        <f t="shared" si="23"/>
        <v>6</v>
      </c>
      <c r="I158" s="20">
        <f ca="1">_xll.DBRW($H$1,$H$2,$G158,$H158,$H$3)</f>
        <v>30.619</v>
      </c>
      <c r="K158" s="2">
        <f t="shared" si="26"/>
        <v>2024</v>
      </c>
      <c r="L158" s="2">
        <f t="shared" si="24"/>
        <v>6</v>
      </c>
      <c r="M158" s="20"/>
    </row>
    <row r="159" spans="1:13">
      <c r="A159" s="2">
        <f t="shared" si="27"/>
        <v>2024</v>
      </c>
      <c r="B159" s="2">
        <f t="shared" si="28"/>
        <v>7</v>
      </c>
      <c r="C159" s="22">
        <v>31827</v>
      </c>
      <c r="D159" s="22">
        <v>146</v>
      </c>
      <c r="E159" s="12">
        <f t="shared" si="29"/>
        <v>31973</v>
      </c>
      <c r="G159" s="2">
        <f t="shared" si="25"/>
        <v>2024</v>
      </c>
      <c r="H159" s="2">
        <f t="shared" si="23"/>
        <v>7</v>
      </c>
      <c r="I159" s="20">
        <f ca="1">_xll.DBRW($H$1,$H$2,$G159,$H159,$H$3)</f>
        <v>30.713999999999999</v>
      </c>
      <c r="K159" s="2">
        <f t="shared" si="26"/>
        <v>2024</v>
      </c>
      <c r="L159" s="2">
        <f t="shared" si="24"/>
        <v>7</v>
      </c>
      <c r="M159" s="20"/>
    </row>
    <row r="160" spans="1:13">
      <c r="A160" s="2">
        <f t="shared" si="27"/>
        <v>2024</v>
      </c>
      <c r="B160" s="2">
        <f t="shared" si="28"/>
        <v>8</v>
      </c>
      <c r="C160" s="22">
        <v>31841</v>
      </c>
      <c r="D160" s="22">
        <v>146</v>
      </c>
      <c r="E160" s="12">
        <f t="shared" si="29"/>
        <v>31987</v>
      </c>
      <c r="G160" s="2">
        <f t="shared" si="25"/>
        <v>2024</v>
      </c>
      <c r="H160" s="2">
        <f t="shared" si="23"/>
        <v>8</v>
      </c>
      <c r="I160" s="20">
        <f ca="1">_xll.DBRW($H$1,$H$2,$G160,$H160,$H$3)</f>
        <v>30.475999999999999</v>
      </c>
      <c r="K160" s="2">
        <f t="shared" si="26"/>
        <v>2024</v>
      </c>
      <c r="L160" s="2">
        <f t="shared" si="24"/>
        <v>8</v>
      </c>
      <c r="M160" s="20"/>
    </row>
    <row r="161" spans="1:13">
      <c r="A161" s="2">
        <f t="shared" si="27"/>
        <v>2024</v>
      </c>
      <c r="B161" s="2">
        <f t="shared" si="28"/>
        <v>9</v>
      </c>
      <c r="C161" s="22">
        <v>31841</v>
      </c>
      <c r="D161" s="22">
        <v>146</v>
      </c>
      <c r="E161" s="12">
        <f t="shared" si="29"/>
        <v>31987</v>
      </c>
      <c r="G161" s="2">
        <f t="shared" si="25"/>
        <v>2024</v>
      </c>
      <c r="H161" s="2">
        <f t="shared" si="23"/>
        <v>9</v>
      </c>
      <c r="I161" s="20">
        <f ca="1">_xll.DBRW($H$1,$H$2,$G161,$H161,$H$3)</f>
        <v>31.143000000000001</v>
      </c>
      <c r="K161" s="2">
        <f t="shared" si="26"/>
        <v>2024</v>
      </c>
      <c r="L161" s="2">
        <f t="shared" si="24"/>
        <v>9</v>
      </c>
      <c r="M161" s="20"/>
    </row>
    <row r="162" spans="1:13">
      <c r="A162" s="2">
        <f t="shared" si="27"/>
        <v>2024</v>
      </c>
      <c r="B162" s="2">
        <f t="shared" si="28"/>
        <v>10</v>
      </c>
      <c r="C162" s="22">
        <v>31845</v>
      </c>
      <c r="D162" s="22">
        <v>146</v>
      </c>
      <c r="E162" s="12">
        <f t="shared" si="29"/>
        <v>31991</v>
      </c>
      <c r="G162" s="2">
        <f t="shared" si="25"/>
        <v>2024</v>
      </c>
      <c r="H162" s="2">
        <f t="shared" si="23"/>
        <v>10</v>
      </c>
      <c r="I162" s="20">
        <f ca="1">_xll.DBRW($H$1,$H$2,$G162,$H162,$H$3)</f>
        <v>30.762</v>
      </c>
      <c r="K162" s="2">
        <f t="shared" si="26"/>
        <v>2024</v>
      </c>
      <c r="L162" s="2">
        <f t="shared" si="24"/>
        <v>10</v>
      </c>
      <c r="M162" s="20"/>
    </row>
    <row r="163" spans="1:13">
      <c r="A163" s="2">
        <f t="shared" si="27"/>
        <v>2024</v>
      </c>
      <c r="B163" s="2">
        <f t="shared" si="28"/>
        <v>11</v>
      </c>
      <c r="C163" s="22">
        <v>31851</v>
      </c>
      <c r="D163" s="22">
        <v>146</v>
      </c>
      <c r="E163" s="12">
        <f t="shared" si="29"/>
        <v>31997</v>
      </c>
      <c r="G163" s="2">
        <f t="shared" si="25"/>
        <v>2024</v>
      </c>
      <c r="H163" s="2">
        <f t="shared" si="23"/>
        <v>11</v>
      </c>
      <c r="I163" s="20">
        <f ca="1">_xll.DBRW($H$1,$H$2,$G163,$H163,$H$3)</f>
        <v>28.619</v>
      </c>
      <c r="K163" s="2">
        <f t="shared" si="26"/>
        <v>2024</v>
      </c>
      <c r="L163" s="2">
        <f t="shared" si="24"/>
        <v>11</v>
      </c>
      <c r="M163" s="20"/>
    </row>
    <row r="164" spans="1:13">
      <c r="A164" s="2">
        <f t="shared" si="27"/>
        <v>2024</v>
      </c>
      <c r="B164" s="2">
        <f t="shared" si="28"/>
        <v>12</v>
      </c>
      <c r="C164" s="22">
        <v>31859</v>
      </c>
      <c r="D164" s="22">
        <v>146</v>
      </c>
      <c r="E164" s="12">
        <f t="shared" si="29"/>
        <v>32005</v>
      </c>
      <c r="G164" s="2">
        <f t="shared" si="25"/>
        <v>2024</v>
      </c>
      <c r="H164" s="2">
        <f t="shared" si="23"/>
        <v>12</v>
      </c>
      <c r="I164" s="20">
        <f ca="1">_xll.DBRW($H$1,$H$2,$G164,$H164,$H$3)</f>
        <v>31.238</v>
      </c>
      <c r="K164" s="2">
        <f t="shared" si="26"/>
        <v>2024</v>
      </c>
      <c r="L164" s="2">
        <f t="shared" si="24"/>
        <v>12</v>
      </c>
      <c r="M164" s="20"/>
    </row>
    <row r="165" spans="1:13">
      <c r="A165" s="2">
        <f t="shared" si="27"/>
        <v>2025</v>
      </c>
      <c r="B165" s="2">
        <f t="shared" si="28"/>
        <v>1</v>
      </c>
      <c r="C165" s="22">
        <v>31882</v>
      </c>
      <c r="D165" s="22">
        <v>146</v>
      </c>
      <c r="E165" s="12">
        <f t="shared" si="29"/>
        <v>32028</v>
      </c>
      <c r="G165" s="2">
        <f t="shared" si="25"/>
        <v>2025</v>
      </c>
      <c r="H165" s="2">
        <f t="shared" si="23"/>
        <v>1</v>
      </c>
      <c r="I165" s="20">
        <f ca="1">_xll.DBRW($H$1,$H$2,$G165,$H165,$H$3)</f>
        <v>32.286000000000001</v>
      </c>
      <c r="K165" s="2">
        <f t="shared" si="26"/>
        <v>2025</v>
      </c>
      <c r="L165" s="2">
        <f t="shared" si="24"/>
        <v>1</v>
      </c>
      <c r="M165" s="20"/>
    </row>
    <row r="166" spans="1:13">
      <c r="A166" s="2">
        <f t="shared" si="27"/>
        <v>2025</v>
      </c>
      <c r="B166" s="2">
        <f t="shared" si="28"/>
        <v>2</v>
      </c>
      <c r="C166" s="22">
        <v>31904</v>
      </c>
      <c r="D166" s="22">
        <v>146</v>
      </c>
      <c r="E166" s="12">
        <f t="shared" si="29"/>
        <v>32050</v>
      </c>
      <c r="G166" s="2">
        <f t="shared" si="25"/>
        <v>2025</v>
      </c>
      <c r="H166" s="2">
        <f t="shared" si="23"/>
        <v>2</v>
      </c>
      <c r="I166" s="20">
        <f ca="1">_xll.DBRW($H$1,$H$2,$G166,$H166,$H$3)</f>
        <v>29.81</v>
      </c>
      <c r="K166" s="2">
        <f t="shared" si="26"/>
        <v>2025</v>
      </c>
      <c r="L166" s="2">
        <f t="shared" si="24"/>
        <v>2</v>
      </c>
      <c r="M166" s="20"/>
    </row>
    <row r="167" spans="1:13">
      <c r="A167" s="2">
        <f t="shared" si="27"/>
        <v>2025</v>
      </c>
      <c r="B167" s="2">
        <f t="shared" si="28"/>
        <v>3</v>
      </c>
      <c r="C167" s="22">
        <v>31922</v>
      </c>
      <c r="D167" s="22">
        <v>146</v>
      </c>
      <c r="E167" s="12">
        <f t="shared" si="29"/>
        <v>32068</v>
      </c>
      <c r="G167" s="2">
        <f t="shared" si="25"/>
        <v>2025</v>
      </c>
      <c r="H167" s="2">
        <f t="shared" si="23"/>
        <v>3</v>
      </c>
      <c r="I167" s="20">
        <f ca="1">_xll.DBRW($H$1,$H$2,$G167,$H167,$H$3)</f>
        <v>29.524000000000001</v>
      </c>
      <c r="K167" s="2">
        <f t="shared" si="26"/>
        <v>2025</v>
      </c>
      <c r="L167" s="2">
        <f t="shared" si="24"/>
        <v>3</v>
      </c>
      <c r="M167" s="20"/>
    </row>
    <row r="168" spans="1:13">
      <c r="A168" s="2">
        <f t="shared" si="27"/>
        <v>2025</v>
      </c>
      <c r="B168" s="2">
        <f t="shared" si="28"/>
        <v>4</v>
      </c>
      <c r="C168" s="22">
        <v>31940</v>
      </c>
      <c r="D168" s="22">
        <v>146</v>
      </c>
      <c r="E168" s="12">
        <f t="shared" si="29"/>
        <v>32086</v>
      </c>
      <c r="G168" s="2">
        <f t="shared" si="25"/>
        <v>2025</v>
      </c>
      <c r="H168" s="2">
        <f t="shared" si="23"/>
        <v>4</v>
      </c>
      <c r="I168" s="20">
        <f ca="1">_xll.DBRW($H$1,$H$2,$G168,$H168,$H$3)</f>
        <v>30.713999999999999</v>
      </c>
      <c r="K168" s="2">
        <f t="shared" si="26"/>
        <v>2025</v>
      </c>
      <c r="L168" s="2">
        <f t="shared" si="24"/>
        <v>4</v>
      </c>
      <c r="M168" s="20"/>
    </row>
    <row r="169" spans="1:13">
      <c r="A169" s="2">
        <f t="shared" si="27"/>
        <v>2025</v>
      </c>
      <c r="B169" s="2">
        <f t="shared" si="28"/>
        <v>5</v>
      </c>
      <c r="C169" s="22">
        <v>31958</v>
      </c>
      <c r="D169" s="22">
        <v>146</v>
      </c>
      <c r="E169" s="12">
        <f t="shared" si="29"/>
        <v>32104</v>
      </c>
      <c r="G169" s="2">
        <f t="shared" si="25"/>
        <v>2025</v>
      </c>
      <c r="H169" s="2">
        <f t="shared" si="23"/>
        <v>5</v>
      </c>
      <c r="I169" s="20">
        <f ca="1">_xll.DBRW($H$1,$H$2,$G169,$H169,$H$3)</f>
        <v>29.524000000000001</v>
      </c>
      <c r="K169" s="2">
        <f t="shared" si="26"/>
        <v>2025</v>
      </c>
      <c r="L169" s="2">
        <f t="shared" si="24"/>
        <v>5</v>
      </c>
      <c r="M169" s="20"/>
    </row>
    <row r="170" spans="1:13">
      <c r="A170" s="2">
        <f t="shared" si="27"/>
        <v>2025</v>
      </c>
      <c r="B170" s="2">
        <f t="shared" si="28"/>
        <v>6</v>
      </c>
      <c r="C170" s="22">
        <v>31981</v>
      </c>
      <c r="D170" s="22">
        <v>146</v>
      </c>
      <c r="E170" s="12">
        <f t="shared" si="29"/>
        <v>32127</v>
      </c>
      <c r="G170" s="2">
        <f t="shared" si="25"/>
        <v>2025</v>
      </c>
      <c r="H170" s="2">
        <f t="shared" si="23"/>
        <v>6</v>
      </c>
      <c r="I170" s="20">
        <f ca="1">_xll.DBRW($H$1,$H$2,$G170,$H170,$H$3)</f>
        <v>30.619</v>
      </c>
      <c r="K170" s="2">
        <f t="shared" si="26"/>
        <v>2025</v>
      </c>
      <c r="L170" s="2">
        <f t="shared" si="24"/>
        <v>6</v>
      </c>
      <c r="M170" s="20"/>
    </row>
    <row r="171" spans="1:13">
      <c r="A171" s="2">
        <f t="shared" si="27"/>
        <v>2025</v>
      </c>
      <c r="B171" s="2">
        <f t="shared" si="28"/>
        <v>7</v>
      </c>
      <c r="C171" s="22">
        <v>31998</v>
      </c>
      <c r="D171" s="22">
        <v>146</v>
      </c>
      <c r="E171" s="12">
        <f t="shared" si="29"/>
        <v>32144</v>
      </c>
      <c r="G171" s="2">
        <f t="shared" si="25"/>
        <v>2025</v>
      </c>
      <c r="H171" s="2">
        <f t="shared" si="23"/>
        <v>7</v>
      </c>
      <c r="I171" s="20">
        <f ca="1">_xll.DBRW($H$1,$H$2,$G171,$H171,$H$3)</f>
        <v>30.713999999999999</v>
      </c>
      <c r="K171" s="2">
        <f t="shared" si="26"/>
        <v>2025</v>
      </c>
      <c r="L171" s="2">
        <f t="shared" si="24"/>
        <v>7</v>
      </c>
      <c r="M171" s="20"/>
    </row>
    <row r="172" spans="1:13">
      <c r="A172" s="2">
        <f t="shared" si="27"/>
        <v>2025</v>
      </c>
      <c r="B172" s="2">
        <f t="shared" si="28"/>
        <v>8</v>
      </c>
      <c r="C172" s="22">
        <v>32012</v>
      </c>
      <c r="D172" s="22">
        <v>146</v>
      </c>
      <c r="E172" s="12">
        <f t="shared" si="29"/>
        <v>32158</v>
      </c>
      <c r="G172" s="2">
        <f t="shared" si="25"/>
        <v>2025</v>
      </c>
      <c r="H172" s="2">
        <f t="shared" si="23"/>
        <v>8</v>
      </c>
      <c r="I172" s="20">
        <f ca="1">_xll.DBRW($H$1,$H$2,$G172,$H172,$H$3)</f>
        <v>30.475999999999999</v>
      </c>
      <c r="K172" s="2">
        <f t="shared" si="26"/>
        <v>2025</v>
      </c>
      <c r="L172" s="2">
        <f t="shared" si="24"/>
        <v>8</v>
      </c>
      <c r="M172" s="20"/>
    </row>
    <row r="173" spans="1:13">
      <c r="A173" s="2">
        <f t="shared" si="27"/>
        <v>2025</v>
      </c>
      <c r="B173" s="2">
        <f t="shared" si="28"/>
        <v>9</v>
      </c>
      <c r="C173" s="22">
        <v>32012</v>
      </c>
      <c r="D173" s="22">
        <v>146</v>
      </c>
      <c r="E173" s="12">
        <f t="shared" si="29"/>
        <v>32158</v>
      </c>
      <c r="G173" s="2">
        <f t="shared" si="25"/>
        <v>2025</v>
      </c>
      <c r="H173" s="2">
        <f t="shared" si="23"/>
        <v>9</v>
      </c>
      <c r="I173" s="20">
        <f ca="1">_xll.DBRW($H$1,$H$2,$G173,$H173,$H$3)</f>
        <v>31.143000000000001</v>
      </c>
      <c r="K173" s="2">
        <f t="shared" si="26"/>
        <v>2025</v>
      </c>
      <c r="L173" s="2">
        <f t="shared" si="24"/>
        <v>9</v>
      </c>
      <c r="M173" s="20"/>
    </row>
    <row r="174" spans="1:13">
      <c r="A174" s="2">
        <f t="shared" si="27"/>
        <v>2025</v>
      </c>
      <c r="B174" s="2">
        <f t="shared" si="28"/>
        <v>10</v>
      </c>
      <c r="C174" s="22">
        <v>32014</v>
      </c>
      <c r="D174" s="22">
        <v>146</v>
      </c>
      <c r="E174" s="12">
        <f t="shared" si="29"/>
        <v>32160</v>
      </c>
      <c r="G174" s="2">
        <f t="shared" si="25"/>
        <v>2025</v>
      </c>
      <c r="H174" s="2">
        <f t="shared" si="23"/>
        <v>10</v>
      </c>
      <c r="I174" s="20">
        <f ca="1">_xll.DBRW($H$1,$H$2,$G174,$H174,$H$3)</f>
        <v>30.762</v>
      </c>
      <c r="K174" s="2">
        <f t="shared" si="26"/>
        <v>2025</v>
      </c>
      <c r="L174" s="2">
        <f t="shared" si="24"/>
        <v>10</v>
      </c>
      <c r="M174" s="20"/>
    </row>
    <row r="175" spans="1:13">
      <c r="A175" s="2">
        <f t="shared" si="27"/>
        <v>2025</v>
      </c>
      <c r="B175" s="2">
        <f t="shared" si="28"/>
        <v>11</v>
      </c>
      <c r="C175" s="22">
        <v>32020</v>
      </c>
      <c r="D175" s="22">
        <v>146</v>
      </c>
      <c r="E175" s="12">
        <f t="shared" si="29"/>
        <v>32166</v>
      </c>
      <c r="G175" s="2">
        <f t="shared" si="25"/>
        <v>2025</v>
      </c>
      <c r="H175" s="2">
        <f t="shared" si="23"/>
        <v>11</v>
      </c>
      <c r="I175" s="20">
        <f ca="1">_xll.DBRW($H$1,$H$2,$G175,$H175,$H$3)</f>
        <v>28.619</v>
      </c>
      <c r="K175" s="2">
        <f t="shared" si="26"/>
        <v>2025</v>
      </c>
      <c r="L175" s="2">
        <f t="shared" si="24"/>
        <v>11</v>
      </c>
      <c r="M175" s="20"/>
    </row>
    <row r="176" spans="1:13">
      <c r="A176" s="2">
        <f t="shared" si="27"/>
        <v>2025</v>
      </c>
      <c r="B176" s="2">
        <f t="shared" si="28"/>
        <v>12</v>
      </c>
      <c r="C176" s="22">
        <v>32029</v>
      </c>
      <c r="D176" s="22">
        <v>146</v>
      </c>
      <c r="E176" s="12">
        <f t="shared" si="29"/>
        <v>32175</v>
      </c>
      <c r="G176" s="2">
        <f t="shared" si="25"/>
        <v>2025</v>
      </c>
      <c r="H176" s="2">
        <f t="shared" si="23"/>
        <v>12</v>
      </c>
      <c r="I176" s="20">
        <f ca="1">_xll.DBRW($H$1,$H$2,$G176,$H176,$H$3)</f>
        <v>31.238</v>
      </c>
      <c r="K176" s="2">
        <f t="shared" si="26"/>
        <v>2025</v>
      </c>
      <c r="L176" s="2">
        <f t="shared" si="24"/>
        <v>12</v>
      </c>
      <c r="M176" s="20"/>
    </row>
    <row r="177" spans="1:13">
      <c r="A177" s="2">
        <f t="shared" si="27"/>
        <v>2026</v>
      </c>
      <c r="B177" s="2">
        <f t="shared" si="28"/>
        <v>1</v>
      </c>
      <c r="C177" s="22">
        <v>32048</v>
      </c>
      <c r="D177" s="22">
        <v>146</v>
      </c>
      <c r="E177" s="12">
        <f t="shared" si="29"/>
        <v>32194</v>
      </c>
      <c r="G177" s="2">
        <f t="shared" si="25"/>
        <v>2026</v>
      </c>
      <c r="H177" s="2">
        <f t="shared" si="23"/>
        <v>1</v>
      </c>
      <c r="I177" s="20">
        <f ca="1">_xll.DBRW($H$1,$H$2,$G177,$H177,$H$3)</f>
        <v>32.286000000000001</v>
      </c>
      <c r="K177" s="2">
        <f t="shared" si="26"/>
        <v>2026</v>
      </c>
      <c r="L177" s="2">
        <f t="shared" si="24"/>
        <v>1</v>
      </c>
      <c r="M177" s="20"/>
    </row>
    <row r="178" spans="1:13">
      <c r="A178" s="2">
        <f t="shared" si="27"/>
        <v>2026</v>
      </c>
      <c r="B178" s="2">
        <f t="shared" si="28"/>
        <v>2</v>
      </c>
      <c r="C178" s="22">
        <v>32068</v>
      </c>
      <c r="D178" s="22">
        <v>146</v>
      </c>
      <c r="E178" s="12">
        <f t="shared" si="29"/>
        <v>32214</v>
      </c>
      <c r="G178" s="2">
        <f t="shared" si="25"/>
        <v>2026</v>
      </c>
      <c r="H178" s="2">
        <f t="shared" si="23"/>
        <v>2</v>
      </c>
      <c r="I178" s="20">
        <f ca="1">_xll.DBRW($H$1,$H$2,$G178,$H178,$H$3)</f>
        <v>29.81</v>
      </c>
      <c r="K178" s="2">
        <f t="shared" si="26"/>
        <v>2026</v>
      </c>
      <c r="L178" s="2">
        <f t="shared" si="24"/>
        <v>2</v>
      </c>
      <c r="M178" s="20"/>
    </row>
    <row r="179" spans="1:13">
      <c r="A179" s="2">
        <f t="shared" si="27"/>
        <v>2026</v>
      </c>
      <c r="B179" s="2">
        <f t="shared" si="28"/>
        <v>3</v>
      </c>
      <c r="C179" s="22">
        <v>32085</v>
      </c>
      <c r="D179" s="22">
        <v>146</v>
      </c>
      <c r="E179" s="12">
        <f t="shared" si="29"/>
        <v>32231</v>
      </c>
      <c r="G179" s="2">
        <f t="shared" si="25"/>
        <v>2026</v>
      </c>
      <c r="H179" s="2">
        <f t="shared" si="23"/>
        <v>3</v>
      </c>
      <c r="I179" s="20">
        <f ca="1">_xll.DBRW($H$1,$H$2,$G179,$H179,$H$3)</f>
        <v>29.524000000000001</v>
      </c>
      <c r="K179" s="2">
        <f t="shared" si="26"/>
        <v>2026</v>
      </c>
      <c r="L179" s="2">
        <f t="shared" si="24"/>
        <v>3</v>
      </c>
      <c r="M179" s="20"/>
    </row>
    <row r="180" spans="1:13">
      <c r="A180" s="2">
        <f t="shared" si="27"/>
        <v>2026</v>
      </c>
      <c r="B180" s="2">
        <f t="shared" si="28"/>
        <v>4</v>
      </c>
      <c r="C180" s="22">
        <v>32101</v>
      </c>
      <c r="D180" s="22">
        <v>146</v>
      </c>
      <c r="E180" s="12">
        <f t="shared" si="29"/>
        <v>32247</v>
      </c>
      <c r="G180" s="2">
        <f t="shared" si="25"/>
        <v>2026</v>
      </c>
      <c r="H180" s="2">
        <f t="shared" si="23"/>
        <v>4</v>
      </c>
      <c r="I180" s="20">
        <f ca="1">_xll.DBRW($H$1,$H$2,$G180,$H180,$H$3)</f>
        <v>30.713999999999999</v>
      </c>
      <c r="K180" s="2">
        <f t="shared" si="26"/>
        <v>2026</v>
      </c>
      <c r="L180" s="2">
        <f t="shared" si="24"/>
        <v>4</v>
      </c>
      <c r="M180" s="20"/>
    </row>
    <row r="181" spans="1:13">
      <c r="A181" s="2">
        <f t="shared" si="27"/>
        <v>2026</v>
      </c>
      <c r="B181" s="2">
        <f t="shared" si="28"/>
        <v>5</v>
      </c>
      <c r="C181" s="22">
        <v>32119</v>
      </c>
      <c r="D181" s="22">
        <v>146</v>
      </c>
      <c r="E181" s="12">
        <f t="shared" si="29"/>
        <v>32265</v>
      </c>
      <c r="G181" s="2">
        <f t="shared" si="25"/>
        <v>2026</v>
      </c>
      <c r="H181" s="2">
        <f t="shared" si="23"/>
        <v>5</v>
      </c>
      <c r="I181" s="20">
        <f ca="1">_xll.DBRW($H$1,$H$2,$G181,$H181,$H$3)</f>
        <v>29.524000000000001</v>
      </c>
      <c r="K181" s="2">
        <f t="shared" si="26"/>
        <v>2026</v>
      </c>
      <c r="L181" s="2">
        <f t="shared" si="24"/>
        <v>5</v>
      </c>
      <c r="M181" s="20"/>
    </row>
    <row r="182" spans="1:13">
      <c r="A182" s="2">
        <f t="shared" si="27"/>
        <v>2026</v>
      </c>
      <c r="B182" s="2">
        <f t="shared" si="28"/>
        <v>6</v>
      </c>
      <c r="C182" s="22">
        <v>32138</v>
      </c>
      <c r="D182" s="22">
        <v>146</v>
      </c>
      <c r="E182" s="12">
        <f t="shared" si="29"/>
        <v>32284</v>
      </c>
      <c r="G182" s="2">
        <f t="shared" si="25"/>
        <v>2026</v>
      </c>
      <c r="H182" s="2">
        <f t="shared" si="23"/>
        <v>6</v>
      </c>
      <c r="I182" s="20">
        <f ca="1">_xll.DBRW($H$1,$H$2,$G182,$H182,$H$3)</f>
        <v>30.619</v>
      </c>
      <c r="K182" s="2">
        <f t="shared" si="26"/>
        <v>2026</v>
      </c>
      <c r="L182" s="2">
        <f t="shared" si="24"/>
        <v>6</v>
      </c>
      <c r="M182" s="20"/>
    </row>
    <row r="183" spans="1:13">
      <c r="A183" s="2">
        <f t="shared" si="27"/>
        <v>2026</v>
      </c>
      <c r="B183" s="2">
        <f t="shared" si="28"/>
        <v>7</v>
      </c>
      <c r="C183" s="22">
        <v>32154</v>
      </c>
      <c r="D183" s="22">
        <v>146</v>
      </c>
      <c r="E183" s="12">
        <f t="shared" si="29"/>
        <v>32300</v>
      </c>
      <c r="G183" s="2">
        <f t="shared" si="25"/>
        <v>2026</v>
      </c>
      <c r="H183" s="2">
        <f t="shared" si="23"/>
        <v>7</v>
      </c>
      <c r="I183" s="20">
        <f ca="1">_xll.DBRW($H$1,$H$2,$G183,$H183,$H$3)</f>
        <v>30.713999999999999</v>
      </c>
      <c r="K183" s="2">
        <f t="shared" si="26"/>
        <v>2026</v>
      </c>
      <c r="L183" s="2">
        <f t="shared" si="24"/>
        <v>7</v>
      </c>
      <c r="M183" s="20"/>
    </row>
    <row r="184" spans="1:13">
      <c r="A184" s="2">
        <f t="shared" si="27"/>
        <v>2026</v>
      </c>
      <c r="B184" s="2">
        <f t="shared" si="28"/>
        <v>8</v>
      </c>
      <c r="C184" s="22">
        <v>32167</v>
      </c>
      <c r="D184" s="22">
        <v>146</v>
      </c>
      <c r="E184" s="12">
        <f t="shared" si="29"/>
        <v>32313</v>
      </c>
      <c r="G184" s="2">
        <f t="shared" si="25"/>
        <v>2026</v>
      </c>
      <c r="H184" s="2">
        <f t="shared" si="23"/>
        <v>8</v>
      </c>
      <c r="I184" s="20">
        <f ca="1">_xll.DBRW($H$1,$H$2,$G184,$H184,$H$3)</f>
        <v>30.475999999999999</v>
      </c>
      <c r="K184" s="2">
        <f t="shared" si="26"/>
        <v>2026</v>
      </c>
      <c r="L184" s="2">
        <f t="shared" si="24"/>
        <v>8</v>
      </c>
      <c r="M184" s="20"/>
    </row>
    <row r="185" spans="1:13">
      <c r="A185" s="2">
        <f t="shared" si="27"/>
        <v>2026</v>
      </c>
      <c r="B185" s="2">
        <f t="shared" si="28"/>
        <v>9</v>
      </c>
      <c r="C185" s="22">
        <v>32167</v>
      </c>
      <c r="D185" s="22">
        <v>146</v>
      </c>
      <c r="E185" s="12">
        <f t="shared" si="29"/>
        <v>32313</v>
      </c>
      <c r="G185" s="2">
        <f t="shared" si="25"/>
        <v>2026</v>
      </c>
      <c r="H185" s="2">
        <f t="shared" si="23"/>
        <v>9</v>
      </c>
      <c r="I185" s="20">
        <f ca="1">_xll.DBRW($H$1,$H$2,$G185,$H185,$H$3)</f>
        <v>31.143000000000001</v>
      </c>
      <c r="K185" s="2">
        <f t="shared" si="26"/>
        <v>2026</v>
      </c>
      <c r="L185" s="2">
        <f t="shared" si="24"/>
        <v>9</v>
      </c>
      <c r="M185" s="20"/>
    </row>
    <row r="186" spans="1:13">
      <c r="A186" s="2">
        <f t="shared" si="27"/>
        <v>2026</v>
      </c>
      <c r="B186" s="2">
        <f t="shared" si="28"/>
        <v>10</v>
      </c>
      <c r="C186" s="22">
        <v>32169</v>
      </c>
      <c r="D186" s="22">
        <v>146</v>
      </c>
      <c r="E186" s="12">
        <f t="shared" si="29"/>
        <v>32315</v>
      </c>
      <c r="G186" s="2">
        <f t="shared" si="25"/>
        <v>2026</v>
      </c>
      <c r="H186" s="2">
        <f t="shared" si="23"/>
        <v>10</v>
      </c>
      <c r="I186" s="20">
        <f ca="1">_xll.DBRW($H$1,$H$2,$G186,$H186,$H$3)</f>
        <v>30.762</v>
      </c>
      <c r="K186" s="2">
        <f t="shared" si="26"/>
        <v>2026</v>
      </c>
      <c r="L186" s="2">
        <f t="shared" si="24"/>
        <v>10</v>
      </c>
      <c r="M186" s="20"/>
    </row>
    <row r="187" spans="1:13">
      <c r="A187" s="2">
        <f t="shared" si="27"/>
        <v>2026</v>
      </c>
      <c r="B187" s="2">
        <f t="shared" si="28"/>
        <v>11</v>
      </c>
      <c r="C187" s="22">
        <v>32175</v>
      </c>
      <c r="D187" s="22">
        <v>146</v>
      </c>
      <c r="E187" s="12">
        <f t="shared" si="29"/>
        <v>32321</v>
      </c>
      <c r="G187" s="2">
        <f t="shared" si="25"/>
        <v>2026</v>
      </c>
      <c r="H187" s="2">
        <f t="shared" si="23"/>
        <v>11</v>
      </c>
      <c r="I187" s="20">
        <f ca="1">_xll.DBRW($H$1,$H$2,$G187,$H187,$H$3)</f>
        <v>28.619</v>
      </c>
      <c r="K187" s="2">
        <f t="shared" si="26"/>
        <v>2026</v>
      </c>
      <c r="L187" s="2">
        <f t="shared" si="24"/>
        <v>11</v>
      </c>
      <c r="M187" s="20"/>
    </row>
    <row r="188" spans="1:13">
      <c r="A188" s="2">
        <f t="shared" si="27"/>
        <v>2026</v>
      </c>
      <c r="B188" s="2">
        <f t="shared" si="28"/>
        <v>12</v>
      </c>
      <c r="C188" s="22">
        <v>32182</v>
      </c>
      <c r="D188" s="22">
        <v>146</v>
      </c>
      <c r="E188" s="12">
        <f t="shared" si="29"/>
        <v>32328</v>
      </c>
      <c r="G188" s="2">
        <f t="shared" si="25"/>
        <v>2026</v>
      </c>
      <c r="H188" s="2">
        <f t="shared" si="23"/>
        <v>12</v>
      </c>
      <c r="I188" s="20">
        <f ca="1">_xll.DBRW($H$1,$H$2,$G188,$H188,$H$3)</f>
        <v>31.238</v>
      </c>
      <c r="K188" s="2">
        <f t="shared" si="26"/>
        <v>2026</v>
      </c>
      <c r="L188" s="2">
        <f t="shared" si="24"/>
        <v>12</v>
      </c>
      <c r="M188" s="20"/>
    </row>
    <row r="189" spans="1:13">
      <c r="A189" s="2">
        <f t="shared" si="27"/>
        <v>2027</v>
      </c>
      <c r="B189" s="2">
        <f t="shared" si="28"/>
        <v>1</v>
      </c>
      <c r="C189" s="22">
        <v>32202</v>
      </c>
      <c r="D189" s="22">
        <v>146</v>
      </c>
      <c r="E189" s="12">
        <f t="shared" si="29"/>
        <v>32348</v>
      </c>
      <c r="G189" s="2">
        <f t="shared" si="25"/>
        <v>2027</v>
      </c>
      <c r="H189" s="2">
        <f t="shared" si="23"/>
        <v>1</v>
      </c>
      <c r="I189" s="20">
        <f ca="1">_xll.DBRW($H$1,$H$2,$G189,$H189,$H$3)</f>
        <v>32.286000000000001</v>
      </c>
      <c r="K189" s="2">
        <f t="shared" si="26"/>
        <v>2027</v>
      </c>
      <c r="L189" s="2">
        <f t="shared" si="24"/>
        <v>1</v>
      </c>
      <c r="M189" s="20"/>
    </row>
    <row r="190" spans="1:13">
      <c r="A190" s="2">
        <f t="shared" si="27"/>
        <v>2027</v>
      </c>
      <c r="B190" s="2">
        <f t="shared" si="28"/>
        <v>2</v>
      </c>
      <c r="C190" s="22">
        <v>32221</v>
      </c>
      <c r="D190" s="22">
        <v>146</v>
      </c>
      <c r="E190" s="12">
        <f t="shared" si="29"/>
        <v>32367</v>
      </c>
      <c r="G190" s="2">
        <f t="shared" si="25"/>
        <v>2027</v>
      </c>
      <c r="H190" s="2">
        <f t="shared" si="23"/>
        <v>2</v>
      </c>
      <c r="I190" s="20">
        <f ca="1">_xll.DBRW($H$1,$H$2,$G190,$H190,$H$3)</f>
        <v>29.81</v>
      </c>
      <c r="K190" s="2">
        <f t="shared" si="26"/>
        <v>2027</v>
      </c>
      <c r="L190" s="2">
        <f t="shared" si="24"/>
        <v>2</v>
      </c>
      <c r="M190" s="20"/>
    </row>
    <row r="191" spans="1:13">
      <c r="A191" s="2">
        <f t="shared" si="27"/>
        <v>2027</v>
      </c>
      <c r="B191" s="2">
        <f t="shared" si="28"/>
        <v>3</v>
      </c>
      <c r="C191" s="22">
        <v>32236</v>
      </c>
      <c r="D191" s="22">
        <v>146</v>
      </c>
      <c r="E191" s="12">
        <f t="shared" si="29"/>
        <v>32382</v>
      </c>
      <c r="G191" s="2">
        <f t="shared" si="25"/>
        <v>2027</v>
      </c>
      <c r="H191" s="2">
        <f t="shared" si="23"/>
        <v>3</v>
      </c>
      <c r="I191" s="20">
        <f ca="1">_xll.DBRW($H$1,$H$2,$G191,$H191,$H$3)</f>
        <v>29.524000000000001</v>
      </c>
      <c r="K191" s="2">
        <f t="shared" si="26"/>
        <v>2027</v>
      </c>
      <c r="L191" s="2">
        <f t="shared" si="24"/>
        <v>3</v>
      </c>
      <c r="M191" s="20"/>
    </row>
    <row r="192" spans="1:13">
      <c r="A192" s="2">
        <f t="shared" si="27"/>
        <v>2027</v>
      </c>
      <c r="B192" s="2">
        <f t="shared" si="28"/>
        <v>4</v>
      </c>
      <c r="C192" s="22">
        <v>32252</v>
      </c>
      <c r="D192" s="22">
        <v>146</v>
      </c>
      <c r="E192" s="12">
        <f t="shared" si="29"/>
        <v>32398</v>
      </c>
      <c r="G192" s="2">
        <f t="shared" si="25"/>
        <v>2027</v>
      </c>
      <c r="H192" s="2">
        <f t="shared" si="23"/>
        <v>4</v>
      </c>
      <c r="I192" s="20">
        <f ca="1">_xll.DBRW($H$1,$H$2,$G192,$H192,$H$3)</f>
        <v>30.713999999999999</v>
      </c>
      <c r="K192" s="2">
        <f t="shared" si="26"/>
        <v>2027</v>
      </c>
      <c r="L192" s="2">
        <f t="shared" si="24"/>
        <v>4</v>
      </c>
      <c r="M192" s="20"/>
    </row>
    <row r="193" spans="1:13">
      <c r="A193" s="2">
        <f t="shared" si="27"/>
        <v>2027</v>
      </c>
      <c r="B193" s="2">
        <f t="shared" si="28"/>
        <v>5</v>
      </c>
      <c r="C193" s="22">
        <v>32267</v>
      </c>
      <c r="D193" s="22">
        <v>146</v>
      </c>
      <c r="E193" s="12">
        <f t="shared" si="29"/>
        <v>32413</v>
      </c>
      <c r="G193" s="2">
        <f t="shared" si="25"/>
        <v>2027</v>
      </c>
      <c r="H193" s="2">
        <f t="shared" si="23"/>
        <v>5</v>
      </c>
      <c r="I193" s="20">
        <f ca="1">_xll.DBRW($H$1,$H$2,$G193,$H193,$H$3)</f>
        <v>29.524000000000001</v>
      </c>
      <c r="K193" s="2">
        <f t="shared" si="26"/>
        <v>2027</v>
      </c>
      <c r="L193" s="2">
        <f t="shared" si="24"/>
        <v>5</v>
      </c>
      <c r="M193" s="20"/>
    </row>
    <row r="194" spans="1:13">
      <c r="A194" s="2">
        <f t="shared" si="27"/>
        <v>2027</v>
      </c>
      <c r="B194" s="2">
        <f t="shared" si="28"/>
        <v>6</v>
      </c>
      <c r="C194" s="22">
        <v>32288</v>
      </c>
      <c r="D194" s="22">
        <v>146</v>
      </c>
      <c r="E194" s="12">
        <f t="shared" si="29"/>
        <v>32434</v>
      </c>
      <c r="G194" s="2">
        <f t="shared" si="25"/>
        <v>2027</v>
      </c>
      <c r="H194" s="2">
        <f t="shared" si="23"/>
        <v>6</v>
      </c>
      <c r="I194" s="20">
        <f ca="1">_xll.DBRW($H$1,$H$2,$G194,$H194,$H$3)</f>
        <v>30.619</v>
      </c>
      <c r="K194" s="2">
        <f t="shared" si="26"/>
        <v>2027</v>
      </c>
      <c r="L194" s="2">
        <f t="shared" si="24"/>
        <v>6</v>
      </c>
      <c r="M194" s="20"/>
    </row>
    <row r="195" spans="1:13">
      <c r="A195" s="2">
        <f t="shared" si="27"/>
        <v>2027</v>
      </c>
      <c r="B195" s="2">
        <f t="shared" si="28"/>
        <v>7</v>
      </c>
      <c r="C195" s="22">
        <v>32304</v>
      </c>
      <c r="D195" s="22">
        <v>146</v>
      </c>
      <c r="E195" s="12">
        <f t="shared" si="29"/>
        <v>32450</v>
      </c>
      <c r="G195" s="2">
        <f t="shared" si="25"/>
        <v>2027</v>
      </c>
      <c r="H195" s="2">
        <f t="shared" si="23"/>
        <v>7</v>
      </c>
      <c r="I195" s="20">
        <f ca="1">_xll.DBRW($H$1,$H$2,$G195,$H195,$H$3)</f>
        <v>30.713999999999999</v>
      </c>
      <c r="K195" s="2">
        <f t="shared" si="26"/>
        <v>2027</v>
      </c>
      <c r="L195" s="2">
        <f t="shared" si="24"/>
        <v>7</v>
      </c>
      <c r="M195" s="20"/>
    </row>
    <row r="196" spans="1:13">
      <c r="A196" s="2">
        <f t="shared" si="27"/>
        <v>2027</v>
      </c>
      <c r="B196" s="2">
        <f t="shared" si="28"/>
        <v>8</v>
      </c>
      <c r="C196" s="22">
        <v>32315</v>
      </c>
      <c r="D196" s="22">
        <v>146</v>
      </c>
      <c r="E196" s="12">
        <f t="shared" si="29"/>
        <v>32461</v>
      </c>
      <c r="G196" s="2">
        <f t="shared" si="25"/>
        <v>2027</v>
      </c>
      <c r="H196" s="2">
        <f t="shared" si="23"/>
        <v>8</v>
      </c>
      <c r="I196" s="20">
        <f ca="1">_xll.DBRW($H$1,$H$2,$G196,$H196,$H$3)</f>
        <v>30.475999999999999</v>
      </c>
      <c r="K196" s="2">
        <f t="shared" si="26"/>
        <v>2027</v>
      </c>
      <c r="L196" s="2">
        <f t="shared" si="24"/>
        <v>8</v>
      </c>
      <c r="M196" s="20"/>
    </row>
    <row r="197" spans="1:13">
      <c r="A197" s="2">
        <f t="shared" si="27"/>
        <v>2027</v>
      </c>
      <c r="B197" s="2">
        <f t="shared" si="28"/>
        <v>9</v>
      </c>
      <c r="C197" s="22">
        <v>32315</v>
      </c>
      <c r="D197" s="22">
        <v>146</v>
      </c>
      <c r="E197" s="12">
        <f t="shared" si="29"/>
        <v>32461</v>
      </c>
      <c r="G197" s="2">
        <f t="shared" si="25"/>
        <v>2027</v>
      </c>
      <c r="H197" s="2">
        <f t="shared" si="23"/>
        <v>9</v>
      </c>
      <c r="I197" s="20">
        <f ca="1">_xll.DBRW($H$1,$H$2,$G197,$H197,$H$3)</f>
        <v>31.143000000000001</v>
      </c>
      <c r="K197" s="2">
        <f t="shared" si="26"/>
        <v>2027</v>
      </c>
      <c r="L197" s="2">
        <f t="shared" si="24"/>
        <v>9</v>
      </c>
      <c r="M197" s="20"/>
    </row>
    <row r="198" spans="1:13">
      <c r="A198" s="2">
        <f t="shared" si="27"/>
        <v>2027</v>
      </c>
      <c r="B198" s="2">
        <f t="shared" si="28"/>
        <v>10</v>
      </c>
      <c r="C198" s="22">
        <v>32316</v>
      </c>
      <c r="D198" s="22">
        <v>146</v>
      </c>
      <c r="E198" s="12">
        <f t="shared" si="29"/>
        <v>32462</v>
      </c>
      <c r="G198" s="2">
        <f t="shared" si="25"/>
        <v>2027</v>
      </c>
      <c r="H198" s="2">
        <f t="shared" si="23"/>
        <v>10</v>
      </c>
      <c r="I198" s="20">
        <f ca="1">_xll.DBRW($H$1,$H$2,$G198,$H198,$H$3)</f>
        <v>30.762</v>
      </c>
      <c r="K198" s="2">
        <f t="shared" si="26"/>
        <v>2027</v>
      </c>
      <c r="L198" s="2">
        <f t="shared" si="24"/>
        <v>10</v>
      </c>
      <c r="M198" s="20"/>
    </row>
    <row r="199" spans="1:13">
      <c r="A199" s="2">
        <f t="shared" si="27"/>
        <v>2027</v>
      </c>
      <c r="B199" s="2">
        <f t="shared" si="28"/>
        <v>11</v>
      </c>
      <c r="C199" s="22">
        <v>32322</v>
      </c>
      <c r="D199" s="22">
        <v>146</v>
      </c>
      <c r="E199" s="12">
        <f t="shared" si="29"/>
        <v>32468</v>
      </c>
      <c r="G199" s="2">
        <f t="shared" si="25"/>
        <v>2027</v>
      </c>
      <c r="H199" s="2">
        <f t="shared" si="23"/>
        <v>11</v>
      </c>
      <c r="I199" s="20">
        <f ca="1">_xll.DBRW($H$1,$H$2,$G199,$H199,$H$3)</f>
        <v>28.619</v>
      </c>
      <c r="K199" s="2">
        <f t="shared" si="26"/>
        <v>2027</v>
      </c>
      <c r="L199" s="2">
        <f t="shared" si="24"/>
        <v>11</v>
      </c>
      <c r="M199" s="20"/>
    </row>
    <row r="200" spans="1:13">
      <c r="A200" s="2">
        <f t="shared" si="27"/>
        <v>2027</v>
      </c>
      <c r="B200" s="2">
        <f t="shared" si="28"/>
        <v>12</v>
      </c>
      <c r="C200" s="22">
        <v>32329</v>
      </c>
      <c r="D200" s="22">
        <v>146</v>
      </c>
      <c r="E200" s="12">
        <f t="shared" si="29"/>
        <v>32475</v>
      </c>
      <c r="G200" s="2">
        <f t="shared" si="25"/>
        <v>2027</v>
      </c>
      <c r="H200" s="2">
        <f t="shared" si="23"/>
        <v>12</v>
      </c>
      <c r="I200" s="20">
        <f ca="1">_xll.DBRW($H$1,$H$2,$G200,$H200,$H$3)</f>
        <v>31.238</v>
      </c>
      <c r="K200" s="2">
        <f t="shared" si="26"/>
        <v>2027</v>
      </c>
      <c r="L200" s="2">
        <f t="shared" si="24"/>
        <v>12</v>
      </c>
      <c r="M200" s="20"/>
    </row>
    <row r="201" spans="1:13">
      <c r="A201" s="2">
        <f t="shared" si="27"/>
        <v>2028</v>
      </c>
      <c r="B201" s="2">
        <f t="shared" si="28"/>
        <v>1</v>
      </c>
      <c r="C201" s="22">
        <v>32349</v>
      </c>
      <c r="D201" s="22">
        <v>146</v>
      </c>
      <c r="E201" s="12">
        <f t="shared" si="29"/>
        <v>32495</v>
      </c>
      <c r="G201" s="2">
        <f t="shared" si="25"/>
        <v>2028</v>
      </c>
      <c r="H201" s="2">
        <f t="shared" ref="H201:H264" si="30">B201</f>
        <v>1</v>
      </c>
      <c r="I201" s="20">
        <f ca="1">_xll.DBRW($H$1,$H$2,$G201,$H201,$H$3)</f>
        <v>32.286000000000001</v>
      </c>
      <c r="K201" s="2">
        <f t="shared" si="26"/>
        <v>2028</v>
      </c>
      <c r="L201" s="2">
        <f t="shared" ref="L201:L264" si="31">B201</f>
        <v>1</v>
      </c>
      <c r="M201" s="20"/>
    </row>
    <row r="202" spans="1:13">
      <c r="A202" s="2">
        <f t="shared" si="27"/>
        <v>2028</v>
      </c>
      <c r="B202" s="2">
        <f t="shared" si="28"/>
        <v>2</v>
      </c>
      <c r="C202" s="22">
        <v>32367</v>
      </c>
      <c r="D202" s="22">
        <v>146</v>
      </c>
      <c r="E202" s="12">
        <f t="shared" si="29"/>
        <v>32513</v>
      </c>
      <c r="G202" s="2">
        <f t="shared" ref="G202:G265" si="32">A202</f>
        <v>2028</v>
      </c>
      <c r="H202" s="2">
        <f t="shared" si="30"/>
        <v>2</v>
      </c>
      <c r="I202" s="20">
        <f ca="1">_xll.DBRW($H$1,$H$2,$G202,$H202,$H$3)</f>
        <v>30.31</v>
      </c>
      <c r="K202" s="2">
        <f t="shared" ref="K202:K265" si="33">A202</f>
        <v>2028</v>
      </c>
      <c r="L202" s="2">
        <f t="shared" si="31"/>
        <v>2</v>
      </c>
      <c r="M202" s="20"/>
    </row>
    <row r="203" spans="1:13">
      <c r="A203" s="2">
        <f t="shared" ref="A203:A266" si="34">IF(B203=1,A202+1,A202)</f>
        <v>2028</v>
      </c>
      <c r="B203" s="2">
        <f t="shared" ref="B203:B266" si="35">IF(B202=12,1,B202+1)</f>
        <v>3</v>
      </c>
      <c r="C203" s="22">
        <v>32383</v>
      </c>
      <c r="D203" s="22">
        <v>146</v>
      </c>
      <c r="E203" s="12">
        <f t="shared" si="29"/>
        <v>32529</v>
      </c>
      <c r="G203" s="2">
        <f t="shared" si="32"/>
        <v>2028</v>
      </c>
      <c r="H203" s="2">
        <f t="shared" si="30"/>
        <v>3</v>
      </c>
      <c r="I203" s="20">
        <f ca="1">_xll.DBRW($H$1,$H$2,$G203,$H203,$H$3)</f>
        <v>30.024000000000001</v>
      </c>
      <c r="K203" s="2">
        <f t="shared" si="33"/>
        <v>2028</v>
      </c>
      <c r="L203" s="2">
        <f t="shared" si="31"/>
        <v>3</v>
      </c>
      <c r="M203" s="20"/>
    </row>
    <row r="204" spans="1:13">
      <c r="A204" s="2">
        <f t="shared" si="34"/>
        <v>2028</v>
      </c>
      <c r="B204" s="2">
        <f t="shared" si="35"/>
        <v>4</v>
      </c>
      <c r="C204" s="22">
        <v>32398</v>
      </c>
      <c r="D204" s="22">
        <v>146</v>
      </c>
      <c r="E204" s="12">
        <f t="shared" si="29"/>
        <v>32544</v>
      </c>
      <c r="G204" s="2">
        <f t="shared" si="32"/>
        <v>2028</v>
      </c>
      <c r="H204" s="2">
        <f t="shared" si="30"/>
        <v>4</v>
      </c>
      <c r="I204" s="20">
        <f ca="1">_xll.DBRW($H$1,$H$2,$G204,$H204,$H$3)</f>
        <v>30.713999999999999</v>
      </c>
      <c r="K204" s="2">
        <f t="shared" si="33"/>
        <v>2028</v>
      </c>
      <c r="L204" s="2">
        <f t="shared" si="31"/>
        <v>4</v>
      </c>
      <c r="M204" s="20"/>
    </row>
    <row r="205" spans="1:13">
      <c r="A205" s="2">
        <f t="shared" si="34"/>
        <v>2028</v>
      </c>
      <c r="B205" s="2">
        <f t="shared" si="35"/>
        <v>5</v>
      </c>
      <c r="C205" s="22">
        <v>32413</v>
      </c>
      <c r="D205" s="22">
        <v>146</v>
      </c>
      <c r="E205" s="12">
        <f t="shared" si="29"/>
        <v>32559</v>
      </c>
      <c r="G205" s="2">
        <f t="shared" si="32"/>
        <v>2028</v>
      </c>
      <c r="H205" s="2">
        <f t="shared" si="30"/>
        <v>5</v>
      </c>
      <c r="I205" s="20">
        <f ca="1">_xll.DBRW($H$1,$H$2,$G205,$H205,$H$3)</f>
        <v>29.524000000000001</v>
      </c>
      <c r="K205" s="2">
        <f t="shared" si="33"/>
        <v>2028</v>
      </c>
      <c r="L205" s="2">
        <f t="shared" si="31"/>
        <v>5</v>
      </c>
      <c r="M205" s="20"/>
    </row>
    <row r="206" spans="1:13">
      <c r="A206" s="2">
        <f t="shared" si="34"/>
        <v>2028</v>
      </c>
      <c r="B206" s="2">
        <f t="shared" si="35"/>
        <v>6</v>
      </c>
      <c r="C206" s="22">
        <v>32433</v>
      </c>
      <c r="D206" s="22">
        <v>146</v>
      </c>
      <c r="E206" s="12">
        <f t="shared" si="29"/>
        <v>32579</v>
      </c>
      <c r="G206" s="2">
        <f t="shared" si="32"/>
        <v>2028</v>
      </c>
      <c r="H206" s="2">
        <f t="shared" si="30"/>
        <v>6</v>
      </c>
      <c r="I206" s="20">
        <f ca="1">_xll.DBRW($H$1,$H$2,$G206,$H206,$H$3)</f>
        <v>30.619</v>
      </c>
      <c r="K206" s="2">
        <f t="shared" si="33"/>
        <v>2028</v>
      </c>
      <c r="L206" s="2">
        <f t="shared" si="31"/>
        <v>6</v>
      </c>
      <c r="M206" s="20"/>
    </row>
    <row r="207" spans="1:13">
      <c r="A207" s="2">
        <f t="shared" si="34"/>
        <v>2028</v>
      </c>
      <c r="B207" s="2">
        <f t="shared" si="35"/>
        <v>7</v>
      </c>
      <c r="C207" s="22">
        <v>32447</v>
      </c>
      <c r="D207" s="22">
        <v>146</v>
      </c>
      <c r="E207" s="12">
        <f t="shared" ref="E207:E270" si="36">C207+D207</f>
        <v>32593</v>
      </c>
      <c r="G207" s="2">
        <f t="shared" si="32"/>
        <v>2028</v>
      </c>
      <c r="H207" s="2">
        <f t="shared" si="30"/>
        <v>7</v>
      </c>
      <c r="I207" s="20">
        <f ca="1">_xll.DBRW($H$1,$H$2,$G207,$H207,$H$3)</f>
        <v>30.713999999999999</v>
      </c>
      <c r="K207" s="2">
        <f t="shared" si="33"/>
        <v>2028</v>
      </c>
      <c r="L207" s="2">
        <f t="shared" si="31"/>
        <v>7</v>
      </c>
      <c r="M207" s="20"/>
    </row>
    <row r="208" spans="1:13">
      <c r="A208" s="2">
        <f t="shared" si="34"/>
        <v>2028</v>
      </c>
      <c r="B208" s="2">
        <f t="shared" si="35"/>
        <v>8</v>
      </c>
      <c r="C208" s="22">
        <v>32458</v>
      </c>
      <c r="D208" s="22">
        <v>146</v>
      </c>
      <c r="E208" s="12">
        <f t="shared" si="36"/>
        <v>32604</v>
      </c>
      <c r="G208" s="2">
        <f t="shared" si="32"/>
        <v>2028</v>
      </c>
      <c r="H208" s="2">
        <f t="shared" si="30"/>
        <v>8</v>
      </c>
      <c r="I208" s="20">
        <f ca="1">_xll.DBRW($H$1,$H$2,$G208,$H208,$H$3)</f>
        <v>30.475999999999999</v>
      </c>
      <c r="K208" s="2">
        <f t="shared" si="33"/>
        <v>2028</v>
      </c>
      <c r="L208" s="2">
        <f t="shared" si="31"/>
        <v>8</v>
      </c>
      <c r="M208" s="20"/>
    </row>
    <row r="209" spans="1:13">
      <c r="A209" s="2">
        <f t="shared" si="34"/>
        <v>2028</v>
      </c>
      <c r="B209" s="2">
        <f t="shared" si="35"/>
        <v>9</v>
      </c>
      <c r="C209" s="22">
        <v>32458</v>
      </c>
      <c r="D209" s="22">
        <v>146</v>
      </c>
      <c r="E209" s="12">
        <f t="shared" si="36"/>
        <v>32604</v>
      </c>
      <c r="G209" s="2">
        <f t="shared" si="32"/>
        <v>2028</v>
      </c>
      <c r="H209" s="2">
        <f t="shared" si="30"/>
        <v>9</v>
      </c>
      <c r="I209" s="20">
        <f ca="1">_xll.DBRW($H$1,$H$2,$G209,$H209,$H$3)</f>
        <v>31.143000000000001</v>
      </c>
      <c r="K209" s="2">
        <f t="shared" si="33"/>
        <v>2028</v>
      </c>
      <c r="L209" s="2">
        <f t="shared" si="31"/>
        <v>9</v>
      </c>
      <c r="M209" s="20"/>
    </row>
    <row r="210" spans="1:13">
      <c r="A210" s="2">
        <f t="shared" si="34"/>
        <v>2028</v>
      </c>
      <c r="B210" s="2">
        <f t="shared" si="35"/>
        <v>10</v>
      </c>
      <c r="C210" s="22">
        <v>32461</v>
      </c>
      <c r="D210" s="22">
        <v>146</v>
      </c>
      <c r="E210" s="12">
        <f t="shared" si="36"/>
        <v>32607</v>
      </c>
      <c r="G210" s="2">
        <f t="shared" si="32"/>
        <v>2028</v>
      </c>
      <c r="H210" s="2">
        <f t="shared" si="30"/>
        <v>10</v>
      </c>
      <c r="I210" s="20">
        <f ca="1">_xll.DBRW($H$1,$H$2,$G210,$H210,$H$3)</f>
        <v>30.762</v>
      </c>
      <c r="K210" s="2">
        <f t="shared" si="33"/>
        <v>2028</v>
      </c>
      <c r="L210" s="2">
        <f t="shared" si="31"/>
        <v>10</v>
      </c>
      <c r="M210" s="20"/>
    </row>
    <row r="211" spans="1:13">
      <c r="A211" s="2">
        <f t="shared" si="34"/>
        <v>2028</v>
      </c>
      <c r="B211" s="2">
        <f t="shared" si="35"/>
        <v>11</v>
      </c>
      <c r="C211" s="22">
        <v>32466</v>
      </c>
      <c r="D211" s="22">
        <v>146</v>
      </c>
      <c r="E211" s="12">
        <f t="shared" si="36"/>
        <v>32612</v>
      </c>
      <c r="G211" s="2">
        <f t="shared" si="32"/>
        <v>2028</v>
      </c>
      <c r="H211" s="2">
        <f t="shared" si="30"/>
        <v>11</v>
      </c>
      <c r="I211" s="20">
        <f ca="1">_xll.DBRW($H$1,$H$2,$G211,$H211,$H$3)</f>
        <v>28.619</v>
      </c>
      <c r="K211" s="2">
        <f t="shared" si="33"/>
        <v>2028</v>
      </c>
      <c r="L211" s="2">
        <f t="shared" si="31"/>
        <v>11</v>
      </c>
      <c r="M211" s="20"/>
    </row>
    <row r="212" spans="1:13">
      <c r="A212" s="2">
        <f t="shared" si="34"/>
        <v>2028</v>
      </c>
      <c r="B212" s="2">
        <f t="shared" si="35"/>
        <v>12</v>
      </c>
      <c r="C212" s="22">
        <v>32473</v>
      </c>
      <c r="D212" s="22">
        <v>146</v>
      </c>
      <c r="E212" s="12">
        <f t="shared" si="36"/>
        <v>32619</v>
      </c>
      <c r="G212" s="2">
        <f t="shared" si="32"/>
        <v>2028</v>
      </c>
      <c r="H212" s="2">
        <f t="shared" si="30"/>
        <v>12</v>
      </c>
      <c r="I212" s="20">
        <f ca="1">_xll.DBRW($H$1,$H$2,$G212,$H212,$H$3)</f>
        <v>31.238</v>
      </c>
      <c r="K212" s="2">
        <f t="shared" si="33"/>
        <v>2028</v>
      </c>
      <c r="L212" s="2">
        <f t="shared" si="31"/>
        <v>12</v>
      </c>
      <c r="M212" s="20"/>
    </row>
    <row r="213" spans="1:13">
      <c r="A213" s="2">
        <f t="shared" si="34"/>
        <v>2029</v>
      </c>
      <c r="B213" s="2">
        <f t="shared" si="35"/>
        <v>1</v>
      </c>
      <c r="C213" s="22">
        <v>32495</v>
      </c>
      <c r="D213" s="22">
        <v>146</v>
      </c>
      <c r="E213" s="12">
        <f t="shared" si="36"/>
        <v>32641</v>
      </c>
      <c r="G213" s="2">
        <f t="shared" si="32"/>
        <v>2029</v>
      </c>
      <c r="H213" s="2">
        <f t="shared" si="30"/>
        <v>1</v>
      </c>
      <c r="I213" s="20">
        <f ca="1">_xll.DBRW($H$1,$H$2,$G213,$H213,$H$3)</f>
        <v>32.286000000000001</v>
      </c>
      <c r="K213" s="2">
        <f t="shared" si="33"/>
        <v>2029</v>
      </c>
      <c r="L213" s="2">
        <f t="shared" si="31"/>
        <v>1</v>
      </c>
      <c r="M213" s="20"/>
    </row>
    <row r="214" spans="1:13">
      <c r="A214" s="2">
        <f t="shared" si="34"/>
        <v>2029</v>
      </c>
      <c r="B214" s="2">
        <f t="shared" si="35"/>
        <v>2</v>
      </c>
      <c r="C214" s="22">
        <v>32513</v>
      </c>
      <c r="D214" s="22">
        <v>146</v>
      </c>
      <c r="E214" s="12">
        <f t="shared" si="36"/>
        <v>32659</v>
      </c>
      <c r="G214" s="2">
        <f t="shared" si="32"/>
        <v>2029</v>
      </c>
      <c r="H214" s="2">
        <f t="shared" si="30"/>
        <v>2</v>
      </c>
      <c r="I214" s="20">
        <f ca="1">_xll.DBRW($H$1,$H$2,$G214,$H214,$H$3)</f>
        <v>29.81</v>
      </c>
      <c r="K214" s="2">
        <f t="shared" si="33"/>
        <v>2029</v>
      </c>
      <c r="L214" s="2">
        <f t="shared" si="31"/>
        <v>2</v>
      </c>
      <c r="M214" s="20"/>
    </row>
    <row r="215" spans="1:13">
      <c r="A215" s="2">
        <f t="shared" si="34"/>
        <v>2029</v>
      </c>
      <c r="B215" s="2">
        <f t="shared" si="35"/>
        <v>3</v>
      </c>
      <c r="C215" s="22">
        <v>32529</v>
      </c>
      <c r="D215" s="22">
        <v>146</v>
      </c>
      <c r="E215" s="12">
        <f t="shared" si="36"/>
        <v>32675</v>
      </c>
      <c r="G215" s="2">
        <f t="shared" si="32"/>
        <v>2029</v>
      </c>
      <c r="H215" s="2">
        <f t="shared" si="30"/>
        <v>3</v>
      </c>
      <c r="I215" s="20">
        <f ca="1">_xll.DBRW($H$1,$H$2,$G215,$H215,$H$3)</f>
        <v>29.524000000000001</v>
      </c>
      <c r="K215" s="2">
        <f t="shared" si="33"/>
        <v>2029</v>
      </c>
      <c r="L215" s="2">
        <f t="shared" si="31"/>
        <v>3</v>
      </c>
      <c r="M215" s="20"/>
    </row>
    <row r="216" spans="1:13">
      <c r="A216" s="2">
        <f t="shared" si="34"/>
        <v>2029</v>
      </c>
      <c r="B216" s="2">
        <f t="shared" si="35"/>
        <v>4</v>
      </c>
      <c r="C216" s="22">
        <v>32545</v>
      </c>
      <c r="D216" s="22">
        <v>146</v>
      </c>
      <c r="E216" s="12">
        <f t="shared" si="36"/>
        <v>32691</v>
      </c>
      <c r="G216" s="2">
        <f t="shared" si="32"/>
        <v>2029</v>
      </c>
      <c r="H216" s="2">
        <f t="shared" si="30"/>
        <v>4</v>
      </c>
      <c r="I216" s="20">
        <f ca="1">_xll.DBRW($H$1,$H$2,$G216,$H216,$H$3)</f>
        <v>30.713999999999999</v>
      </c>
      <c r="K216" s="2">
        <f t="shared" si="33"/>
        <v>2029</v>
      </c>
      <c r="L216" s="2">
        <f t="shared" si="31"/>
        <v>4</v>
      </c>
      <c r="M216" s="20"/>
    </row>
    <row r="217" spans="1:13">
      <c r="A217" s="2">
        <f t="shared" si="34"/>
        <v>2029</v>
      </c>
      <c r="B217" s="2">
        <f t="shared" si="35"/>
        <v>5</v>
      </c>
      <c r="C217" s="22">
        <v>32562</v>
      </c>
      <c r="D217" s="22">
        <v>146</v>
      </c>
      <c r="E217" s="12">
        <f t="shared" si="36"/>
        <v>32708</v>
      </c>
      <c r="G217" s="2">
        <f t="shared" si="32"/>
        <v>2029</v>
      </c>
      <c r="H217" s="2">
        <f t="shared" si="30"/>
        <v>5</v>
      </c>
      <c r="I217" s="20">
        <f ca="1">_xll.DBRW($H$1,$H$2,$G217,$H217,$H$3)</f>
        <v>29.524000000000001</v>
      </c>
      <c r="K217" s="2">
        <f t="shared" si="33"/>
        <v>2029</v>
      </c>
      <c r="L217" s="2">
        <f t="shared" si="31"/>
        <v>5</v>
      </c>
      <c r="M217" s="20"/>
    </row>
    <row r="218" spans="1:13">
      <c r="A218" s="2">
        <f t="shared" si="34"/>
        <v>2029</v>
      </c>
      <c r="B218" s="2">
        <f t="shared" si="35"/>
        <v>6</v>
      </c>
      <c r="C218" s="22">
        <v>32582</v>
      </c>
      <c r="D218" s="22">
        <v>146</v>
      </c>
      <c r="E218" s="12">
        <f t="shared" si="36"/>
        <v>32728</v>
      </c>
      <c r="G218" s="2">
        <f t="shared" si="32"/>
        <v>2029</v>
      </c>
      <c r="H218" s="2">
        <f t="shared" si="30"/>
        <v>6</v>
      </c>
      <c r="I218" s="20">
        <f ca="1">_xll.DBRW($H$1,$H$2,$G218,$H218,$H$3)</f>
        <v>30.619</v>
      </c>
      <c r="K218" s="2">
        <f t="shared" si="33"/>
        <v>2029</v>
      </c>
      <c r="L218" s="2">
        <f t="shared" si="31"/>
        <v>6</v>
      </c>
      <c r="M218" s="20"/>
    </row>
    <row r="219" spans="1:13">
      <c r="A219" s="2">
        <f t="shared" si="34"/>
        <v>2029</v>
      </c>
      <c r="B219" s="2">
        <f t="shared" si="35"/>
        <v>7</v>
      </c>
      <c r="C219" s="22">
        <v>32597</v>
      </c>
      <c r="D219" s="22">
        <v>146</v>
      </c>
      <c r="E219" s="12">
        <f t="shared" si="36"/>
        <v>32743</v>
      </c>
      <c r="G219" s="2">
        <f t="shared" si="32"/>
        <v>2029</v>
      </c>
      <c r="H219" s="2">
        <f t="shared" si="30"/>
        <v>7</v>
      </c>
      <c r="I219" s="20">
        <f ca="1">_xll.DBRW($H$1,$H$2,$G219,$H219,$H$3)</f>
        <v>30.713999999999999</v>
      </c>
      <c r="K219" s="2">
        <f t="shared" si="33"/>
        <v>2029</v>
      </c>
      <c r="L219" s="2">
        <f t="shared" si="31"/>
        <v>7</v>
      </c>
      <c r="M219" s="20"/>
    </row>
    <row r="220" spans="1:13">
      <c r="A220" s="2">
        <f t="shared" si="34"/>
        <v>2029</v>
      </c>
      <c r="B220" s="2">
        <f t="shared" si="35"/>
        <v>8</v>
      </c>
      <c r="C220" s="22">
        <v>32609</v>
      </c>
      <c r="D220" s="22">
        <v>146</v>
      </c>
      <c r="E220" s="12">
        <f t="shared" si="36"/>
        <v>32755</v>
      </c>
      <c r="G220" s="2">
        <f t="shared" si="32"/>
        <v>2029</v>
      </c>
      <c r="H220" s="2">
        <f t="shared" si="30"/>
        <v>8</v>
      </c>
      <c r="I220" s="20">
        <f ca="1">_xll.DBRW($H$1,$H$2,$G220,$H220,$H$3)</f>
        <v>30.475999999999999</v>
      </c>
      <c r="K220" s="2">
        <f t="shared" si="33"/>
        <v>2029</v>
      </c>
      <c r="L220" s="2">
        <f t="shared" si="31"/>
        <v>8</v>
      </c>
      <c r="M220" s="20"/>
    </row>
    <row r="221" spans="1:13">
      <c r="A221" s="2">
        <f t="shared" si="34"/>
        <v>2029</v>
      </c>
      <c r="B221" s="2">
        <f t="shared" si="35"/>
        <v>9</v>
      </c>
      <c r="C221" s="22">
        <v>32609</v>
      </c>
      <c r="D221" s="22">
        <v>146</v>
      </c>
      <c r="E221" s="12">
        <f t="shared" si="36"/>
        <v>32755</v>
      </c>
      <c r="G221" s="2">
        <f t="shared" si="32"/>
        <v>2029</v>
      </c>
      <c r="H221" s="2">
        <f t="shared" si="30"/>
        <v>9</v>
      </c>
      <c r="I221" s="20">
        <f ca="1">_xll.DBRW($H$1,$H$2,$G221,$H221,$H$3)</f>
        <v>31.143000000000001</v>
      </c>
      <c r="K221" s="2">
        <f t="shared" si="33"/>
        <v>2029</v>
      </c>
      <c r="L221" s="2">
        <f t="shared" si="31"/>
        <v>9</v>
      </c>
      <c r="M221" s="20"/>
    </row>
    <row r="222" spans="1:13">
      <c r="A222" s="2">
        <f t="shared" si="34"/>
        <v>2029</v>
      </c>
      <c r="B222" s="2">
        <f t="shared" si="35"/>
        <v>10</v>
      </c>
      <c r="C222" s="22">
        <v>32611</v>
      </c>
      <c r="D222" s="22">
        <v>146</v>
      </c>
      <c r="E222" s="12">
        <f t="shared" si="36"/>
        <v>32757</v>
      </c>
      <c r="G222" s="2">
        <f t="shared" si="32"/>
        <v>2029</v>
      </c>
      <c r="H222" s="2">
        <f t="shared" si="30"/>
        <v>10</v>
      </c>
      <c r="I222" s="20">
        <f ca="1">_xll.DBRW($H$1,$H$2,$G222,$H222,$H$3)</f>
        <v>30.762</v>
      </c>
      <c r="K222" s="2">
        <f t="shared" si="33"/>
        <v>2029</v>
      </c>
      <c r="L222" s="2">
        <f t="shared" si="31"/>
        <v>10</v>
      </c>
      <c r="M222" s="20"/>
    </row>
    <row r="223" spans="1:13">
      <c r="A223" s="2">
        <f t="shared" si="34"/>
        <v>2029</v>
      </c>
      <c r="B223" s="2">
        <f t="shared" si="35"/>
        <v>11</v>
      </c>
      <c r="C223" s="22">
        <v>32616</v>
      </c>
      <c r="D223" s="22">
        <v>146</v>
      </c>
      <c r="E223" s="12">
        <f t="shared" si="36"/>
        <v>32762</v>
      </c>
      <c r="G223" s="2">
        <f t="shared" si="32"/>
        <v>2029</v>
      </c>
      <c r="H223" s="2">
        <f t="shared" si="30"/>
        <v>11</v>
      </c>
      <c r="I223" s="20">
        <f ca="1">_xll.DBRW($H$1,$H$2,$G223,$H223,$H$3)</f>
        <v>28.619</v>
      </c>
      <c r="K223" s="2">
        <f t="shared" si="33"/>
        <v>2029</v>
      </c>
      <c r="L223" s="2">
        <f t="shared" si="31"/>
        <v>11</v>
      </c>
      <c r="M223" s="20"/>
    </row>
    <row r="224" spans="1:13">
      <c r="A224" s="2">
        <f t="shared" si="34"/>
        <v>2029</v>
      </c>
      <c r="B224" s="2">
        <f t="shared" si="35"/>
        <v>12</v>
      </c>
      <c r="C224" s="22">
        <v>32624</v>
      </c>
      <c r="D224" s="22">
        <v>146</v>
      </c>
      <c r="E224" s="12">
        <f t="shared" si="36"/>
        <v>32770</v>
      </c>
      <c r="G224" s="2">
        <f t="shared" si="32"/>
        <v>2029</v>
      </c>
      <c r="H224" s="2">
        <f t="shared" si="30"/>
        <v>12</v>
      </c>
      <c r="I224" s="20">
        <f ca="1">_xll.DBRW($H$1,$H$2,$G224,$H224,$H$3)</f>
        <v>31.238</v>
      </c>
      <c r="K224" s="2">
        <f t="shared" si="33"/>
        <v>2029</v>
      </c>
      <c r="L224" s="2">
        <f t="shared" si="31"/>
        <v>12</v>
      </c>
      <c r="M224" s="20"/>
    </row>
    <row r="225" spans="1:13">
      <c r="A225" s="2">
        <f t="shared" si="34"/>
        <v>2030</v>
      </c>
      <c r="B225" s="2">
        <f t="shared" si="35"/>
        <v>1</v>
      </c>
      <c r="C225" s="22">
        <v>32644</v>
      </c>
      <c r="D225" s="22">
        <v>146</v>
      </c>
      <c r="E225" s="12">
        <f t="shared" si="36"/>
        <v>32790</v>
      </c>
      <c r="G225" s="2">
        <f t="shared" si="32"/>
        <v>2030</v>
      </c>
      <c r="H225" s="2">
        <f t="shared" si="30"/>
        <v>1</v>
      </c>
      <c r="I225" s="20">
        <f ca="1">_xll.DBRW($H$1,$H$2,$G225,$H225,$H$3)</f>
        <v>32.286000000000001</v>
      </c>
      <c r="K225" s="2">
        <f t="shared" si="33"/>
        <v>2030</v>
      </c>
      <c r="L225" s="2">
        <f t="shared" si="31"/>
        <v>1</v>
      </c>
      <c r="M225" s="20"/>
    </row>
    <row r="226" spans="1:13">
      <c r="A226" s="2">
        <f t="shared" si="34"/>
        <v>2030</v>
      </c>
      <c r="B226" s="2">
        <f t="shared" si="35"/>
        <v>2</v>
      </c>
      <c r="C226" s="22">
        <v>32664</v>
      </c>
      <c r="D226" s="22">
        <v>146</v>
      </c>
      <c r="E226" s="12">
        <f t="shared" si="36"/>
        <v>32810</v>
      </c>
      <c r="G226" s="2">
        <f t="shared" si="32"/>
        <v>2030</v>
      </c>
      <c r="H226" s="2">
        <f t="shared" si="30"/>
        <v>2</v>
      </c>
      <c r="I226" s="20">
        <f ca="1">_xll.DBRW($H$1,$H$2,$G226,$H226,$H$3)</f>
        <v>29.81</v>
      </c>
      <c r="K226" s="2">
        <f t="shared" si="33"/>
        <v>2030</v>
      </c>
      <c r="L226" s="2">
        <f t="shared" si="31"/>
        <v>2</v>
      </c>
      <c r="M226" s="20"/>
    </row>
    <row r="227" spans="1:13">
      <c r="A227" s="2">
        <f t="shared" si="34"/>
        <v>2030</v>
      </c>
      <c r="B227" s="2">
        <f t="shared" si="35"/>
        <v>3</v>
      </c>
      <c r="C227" s="22">
        <v>32679</v>
      </c>
      <c r="D227" s="22">
        <v>146</v>
      </c>
      <c r="E227" s="12">
        <f t="shared" si="36"/>
        <v>32825</v>
      </c>
      <c r="G227" s="2">
        <f t="shared" si="32"/>
        <v>2030</v>
      </c>
      <c r="H227" s="2">
        <f t="shared" si="30"/>
        <v>3</v>
      </c>
      <c r="I227" s="20">
        <f ca="1">_xll.DBRW($H$1,$H$2,$G227,$H227,$H$3)</f>
        <v>29.524000000000001</v>
      </c>
      <c r="K227" s="2">
        <f t="shared" si="33"/>
        <v>2030</v>
      </c>
      <c r="L227" s="2">
        <f t="shared" si="31"/>
        <v>3</v>
      </c>
      <c r="M227" s="20"/>
    </row>
    <row r="228" spans="1:13">
      <c r="A228" s="2">
        <f t="shared" si="34"/>
        <v>2030</v>
      </c>
      <c r="B228" s="2">
        <f t="shared" si="35"/>
        <v>4</v>
      </c>
      <c r="C228" s="22">
        <v>32696</v>
      </c>
      <c r="D228" s="22">
        <v>146</v>
      </c>
      <c r="E228" s="12">
        <f t="shared" si="36"/>
        <v>32842</v>
      </c>
      <c r="G228" s="2">
        <f t="shared" si="32"/>
        <v>2030</v>
      </c>
      <c r="H228" s="2">
        <f t="shared" si="30"/>
        <v>4</v>
      </c>
      <c r="I228" s="20">
        <f ca="1">_xll.DBRW($H$1,$H$2,$G228,$H228,$H$3)</f>
        <v>30.713999999999999</v>
      </c>
      <c r="K228" s="2">
        <f t="shared" si="33"/>
        <v>2030</v>
      </c>
      <c r="L228" s="2">
        <f t="shared" si="31"/>
        <v>4</v>
      </c>
      <c r="M228" s="20"/>
    </row>
    <row r="229" spans="1:13">
      <c r="A229" s="2">
        <f t="shared" si="34"/>
        <v>2030</v>
      </c>
      <c r="B229" s="2">
        <f t="shared" si="35"/>
        <v>5</v>
      </c>
      <c r="C229" s="22">
        <v>32712</v>
      </c>
      <c r="D229" s="22">
        <v>146</v>
      </c>
      <c r="E229" s="12">
        <f t="shared" si="36"/>
        <v>32858</v>
      </c>
      <c r="G229" s="2">
        <f t="shared" si="32"/>
        <v>2030</v>
      </c>
      <c r="H229" s="2">
        <f t="shared" si="30"/>
        <v>5</v>
      </c>
      <c r="I229" s="20">
        <f ca="1">_xll.DBRW($H$1,$H$2,$G229,$H229,$H$3)</f>
        <v>29.524000000000001</v>
      </c>
      <c r="K229" s="2">
        <f t="shared" si="33"/>
        <v>2030</v>
      </c>
      <c r="L229" s="2">
        <f t="shared" si="31"/>
        <v>5</v>
      </c>
      <c r="M229" s="20"/>
    </row>
    <row r="230" spans="1:13">
      <c r="A230" s="2">
        <f t="shared" si="34"/>
        <v>2030</v>
      </c>
      <c r="B230" s="2">
        <f t="shared" si="35"/>
        <v>6</v>
      </c>
      <c r="C230" s="22">
        <v>32733</v>
      </c>
      <c r="D230" s="22">
        <v>146</v>
      </c>
      <c r="E230" s="12">
        <f t="shared" si="36"/>
        <v>32879</v>
      </c>
      <c r="G230" s="2">
        <f t="shared" si="32"/>
        <v>2030</v>
      </c>
      <c r="H230" s="2">
        <f t="shared" si="30"/>
        <v>6</v>
      </c>
      <c r="I230" s="20">
        <f ca="1">_xll.DBRW($H$1,$H$2,$G230,$H230,$H$3)</f>
        <v>30.619</v>
      </c>
      <c r="K230" s="2">
        <f t="shared" si="33"/>
        <v>2030</v>
      </c>
      <c r="L230" s="2">
        <f t="shared" si="31"/>
        <v>6</v>
      </c>
      <c r="M230" s="20"/>
    </row>
    <row r="231" spans="1:13">
      <c r="A231" s="2">
        <f t="shared" si="34"/>
        <v>2030</v>
      </c>
      <c r="B231" s="2">
        <f t="shared" si="35"/>
        <v>7</v>
      </c>
      <c r="C231" s="22">
        <v>32748</v>
      </c>
      <c r="D231" s="22">
        <v>146</v>
      </c>
      <c r="E231" s="12">
        <f t="shared" si="36"/>
        <v>32894</v>
      </c>
      <c r="G231" s="2">
        <f t="shared" si="32"/>
        <v>2030</v>
      </c>
      <c r="H231" s="2">
        <f t="shared" si="30"/>
        <v>7</v>
      </c>
      <c r="I231" s="20">
        <f ca="1">_xll.DBRW($H$1,$H$2,$G231,$H231,$H$3)</f>
        <v>30.713999999999999</v>
      </c>
      <c r="K231" s="2">
        <f t="shared" si="33"/>
        <v>2030</v>
      </c>
      <c r="L231" s="2">
        <f t="shared" si="31"/>
        <v>7</v>
      </c>
      <c r="M231" s="20"/>
    </row>
    <row r="232" spans="1:13">
      <c r="A232" s="2">
        <f t="shared" si="34"/>
        <v>2030</v>
      </c>
      <c r="B232" s="2">
        <f t="shared" si="35"/>
        <v>8</v>
      </c>
      <c r="C232" s="22">
        <v>32759</v>
      </c>
      <c r="D232" s="22">
        <v>146</v>
      </c>
      <c r="E232" s="12">
        <f t="shared" si="36"/>
        <v>32905</v>
      </c>
      <c r="G232" s="2">
        <f t="shared" si="32"/>
        <v>2030</v>
      </c>
      <c r="H232" s="2">
        <f t="shared" si="30"/>
        <v>8</v>
      </c>
      <c r="I232" s="20">
        <f ca="1">_xll.DBRW($H$1,$H$2,$G232,$H232,$H$3)</f>
        <v>30.475999999999999</v>
      </c>
      <c r="K232" s="2">
        <f t="shared" si="33"/>
        <v>2030</v>
      </c>
      <c r="L232" s="2">
        <f t="shared" si="31"/>
        <v>8</v>
      </c>
      <c r="M232" s="20"/>
    </row>
    <row r="233" spans="1:13">
      <c r="A233" s="2">
        <f t="shared" si="34"/>
        <v>2030</v>
      </c>
      <c r="B233" s="2">
        <f t="shared" si="35"/>
        <v>9</v>
      </c>
      <c r="C233" s="22">
        <v>32760</v>
      </c>
      <c r="D233" s="22">
        <v>146</v>
      </c>
      <c r="E233" s="12">
        <f t="shared" si="36"/>
        <v>32906</v>
      </c>
      <c r="G233" s="2">
        <f t="shared" si="32"/>
        <v>2030</v>
      </c>
      <c r="H233" s="2">
        <f t="shared" si="30"/>
        <v>9</v>
      </c>
      <c r="I233" s="20">
        <f ca="1">_xll.DBRW($H$1,$H$2,$G233,$H233,$H$3)</f>
        <v>31.143000000000001</v>
      </c>
      <c r="K233" s="2">
        <f t="shared" si="33"/>
        <v>2030</v>
      </c>
      <c r="L233" s="2">
        <f t="shared" si="31"/>
        <v>9</v>
      </c>
      <c r="M233" s="20"/>
    </row>
    <row r="234" spans="1:13">
      <c r="A234" s="2">
        <f t="shared" si="34"/>
        <v>2030</v>
      </c>
      <c r="B234" s="2">
        <f t="shared" si="35"/>
        <v>10</v>
      </c>
      <c r="C234" s="22">
        <v>32761</v>
      </c>
      <c r="D234" s="22">
        <v>146</v>
      </c>
      <c r="E234" s="12">
        <f t="shared" si="36"/>
        <v>32907</v>
      </c>
      <c r="G234" s="2">
        <f t="shared" si="32"/>
        <v>2030</v>
      </c>
      <c r="H234" s="2">
        <f t="shared" si="30"/>
        <v>10</v>
      </c>
      <c r="I234" s="20">
        <f ca="1">_xll.DBRW($H$1,$H$2,$G234,$H234,$H$3)</f>
        <v>30.762</v>
      </c>
      <c r="K234" s="2">
        <f t="shared" si="33"/>
        <v>2030</v>
      </c>
      <c r="L234" s="2">
        <f t="shared" si="31"/>
        <v>10</v>
      </c>
      <c r="M234" s="20"/>
    </row>
    <row r="235" spans="1:13">
      <c r="A235" s="2">
        <f t="shared" si="34"/>
        <v>2030</v>
      </c>
      <c r="B235" s="2">
        <f t="shared" si="35"/>
        <v>11</v>
      </c>
      <c r="C235" s="22">
        <v>32767</v>
      </c>
      <c r="D235" s="22">
        <v>146</v>
      </c>
      <c r="E235" s="12">
        <f t="shared" si="36"/>
        <v>32913</v>
      </c>
      <c r="G235" s="2">
        <f t="shared" si="32"/>
        <v>2030</v>
      </c>
      <c r="H235" s="2">
        <f t="shared" si="30"/>
        <v>11</v>
      </c>
      <c r="I235" s="20">
        <f ca="1">_xll.DBRW($H$1,$H$2,$G235,$H235,$H$3)</f>
        <v>28.619</v>
      </c>
      <c r="K235" s="2">
        <f t="shared" si="33"/>
        <v>2030</v>
      </c>
      <c r="L235" s="2">
        <f t="shared" si="31"/>
        <v>11</v>
      </c>
      <c r="M235" s="20"/>
    </row>
    <row r="236" spans="1:13">
      <c r="A236" s="2">
        <f t="shared" si="34"/>
        <v>2030</v>
      </c>
      <c r="B236" s="2">
        <f t="shared" si="35"/>
        <v>12</v>
      </c>
      <c r="C236" s="22">
        <v>32774</v>
      </c>
      <c r="D236" s="22">
        <v>146</v>
      </c>
      <c r="E236" s="12">
        <f t="shared" si="36"/>
        <v>32920</v>
      </c>
      <c r="G236" s="2">
        <f t="shared" si="32"/>
        <v>2030</v>
      </c>
      <c r="H236" s="2">
        <f t="shared" si="30"/>
        <v>12</v>
      </c>
      <c r="I236" s="20">
        <f ca="1">_xll.DBRW($H$1,$H$2,$G236,$H236,$H$3)</f>
        <v>31.238</v>
      </c>
      <c r="K236" s="2">
        <f t="shared" si="33"/>
        <v>2030</v>
      </c>
      <c r="L236" s="2">
        <f t="shared" si="31"/>
        <v>12</v>
      </c>
      <c r="M236" s="20"/>
    </row>
    <row r="237" spans="1:13">
      <c r="A237" s="2">
        <f t="shared" si="34"/>
        <v>2031</v>
      </c>
      <c r="B237" s="2">
        <f t="shared" si="35"/>
        <v>1</v>
      </c>
      <c r="C237" s="22">
        <v>32793</v>
      </c>
      <c r="D237" s="22">
        <v>146</v>
      </c>
      <c r="E237" s="12">
        <f t="shared" si="36"/>
        <v>32939</v>
      </c>
      <c r="G237" s="2">
        <f t="shared" si="32"/>
        <v>2031</v>
      </c>
      <c r="H237" s="2">
        <f t="shared" si="30"/>
        <v>1</v>
      </c>
      <c r="I237" s="20">
        <f ca="1">_xll.DBRW($H$1,$H$2,$G237,$H237,$H$3)</f>
        <v>32.286000000000001</v>
      </c>
      <c r="K237" s="2">
        <f t="shared" si="33"/>
        <v>2031</v>
      </c>
      <c r="L237" s="2">
        <f t="shared" si="31"/>
        <v>1</v>
      </c>
      <c r="M237" s="20"/>
    </row>
    <row r="238" spans="1:13">
      <c r="A238" s="2">
        <f t="shared" si="34"/>
        <v>2031</v>
      </c>
      <c r="B238" s="2">
        <f t="shared" si="35"/>
        <v>2</v>
      </c>
      <c r="C238" s="22">
        <v>32812</v>
      </c>
      <c r="D238" s="22">
        <v>146</v>
      </c>
      <c r="E238" s="12">
        <f t="shared" si="36"/>
        <v>32958</v>
      </c>
      <c r="G238" s="2">
        <f t="shared" si="32"/>
        <v>2031</v>
      </c>
      <c r="H238" s="2">
        <f t="shared" si="30"/>
        <v>2</v>
      </c>
      <c r="I238" s="20">
        <f ca="1">_xll.DBRW($H$1,$H$2,$G238,$H238,$H$3)</f>
        <v>29.81</v>
      </c>
      <c r="K238" s="2">
        <f t="shared" si="33"/>
        <v>2031</v>
      </c>
      <c r="L238" s="2">
        <f t="shared" si="31"/>
        <v>2</v>
      </c>
      <c r="M238" s="20"/>
    </row>
    <row r="239" spans="1:13">
      <c r="A239" s="2">
        <f t="shared" si="34"/>
        <v>2031</v>
      </c>
      <c r="B239" s="2">
        <f t="shared" si="35"/>
        <v>3</v>
      </c>
      <c r="C239" s="22">
        <v>32827</v>
      </c>
      <c r="D239" s="22">
        <v>146</v>
      </c>
      <c r="E239" s="12">
        <f t="shared" si="36"/>
        <v>32973</v>
      </c>
      <c r="G239" s="2">
        <f t="shared" si="32"/>
        <v>2031</v>
      </c>
      <c r="H239" s="2">
        <f t="shared" si="30"/>
        <v>3</v>
      </c>
      <c r="I239" s="20">
        <f ca="1">_xll.DBRW($H$1,$H$2,$G239,$H239,$H$3)</f>
        <v>29.524000000000001</v>
      </c>
      <c r="K239" s="2">
        <f t="shared" si="33"/>
        <v>2031</v>
      </c>
      <c r="L239" s="2">
        <f t="shared" si="31"/>
        <v>3</v>
      </c>
      <c r="M239" s="20"/>
    </row>
    <row r="240" spans="1:13">
      <c r="A240" s="2">
        <f t="shared" si="34"/>
        <v>2031</v>
      </c>
      <c r="B240" s="2">
        <f t="shared" si="35"/>
        <v>4</v>
      </c>
      <c r="C240" s="22">
        <v>32842</v>
      </c>
      <c r="D240" s="22">
        <v>146</v>
      </c>
      <c r="E240" s="12">
        <f t="shared" si="36"/>
        <v>32988</v>
      </c>
      <c r="G240" s="2">
        <f t="shared" si="32"/>
        <v>2031</v>
      </c>
      <c r="H240" s="2">
        <f t="shared" si="30"/>
        <v>4</v>
      </c>
      <c r="I240" s="20">
        <f ca="1">_xll.DBRW($H$1,$H$2,$G240,$H240,$H$3)</f>
        <v>30.713999999999999</v>
      </c>
      <c r="K240" s="2">
        <f t="shared" si="33"/>
        <v>2031</v>
      </c>
      <c r="L240" s="2">
        <f t="shared" si="31"/>
        <v>4</v>
      </c>
      <c r="M240" s="20"/>
    </row>
    <row r="241" spans="1:13">
      <c r="A241" s="2">
        <f t="shared" si="34"/>
        <v>2031</v>
      </c>
      <c r="B241" s="2">
        <f t="shared" si="35"/>
        <v>5</v>
      </c>
      <c r="C241" s="22">
        <v>32858</v>
      </c>
      <c r="D241" s="22">
        <v>146</v>
      </c>
      <c r="E241" s="12">
        <f t="shared" si="36"/>
        <v>33004</v>
      </c>
      <c r="G241" s="2">
        <f t="shared" si="32"/>
        <v>2031</v>
      </c>
      <c r="H241" s="2">
        <f t="shared" si="30"/>
        <v>5</v>
      </c>
      <c r="I241" s="20">
        <f ca="1">_xll.DBRW($H$1,$H$2,$G241,$H241,$H$3)</f>
        <v>29.524000000000001</v>
      </c>
      <c r="K241" s="2">
        <f t="shared" si="33"/>
        <v>2031</v>
      </c>
      <c r="L241" s="2">
        <f t="shared" si="31"/>
        <v>5</v>
      </c>
      <c r="M241" s="20"/>
    </row>
    <row r="242" spans="1:13">
      <c r="A242" s="2">
        <f t="shared" si="34"/>
        <v>2031</v>
      </c>
      <c r="B242" s="2">
        <f t="shared" si="35"/>
        <v>6</v>
      </c>
      <c r="C242" s="22">
        <v>32877</v>
      </c>
      <c r="D242" s="22">
        <v>146</v>
      </c>
      <c r="E242" s="12">
        <f t="shared" si="36"/>
        <v>33023</v>
      </c>
      <c r="G242" s="2">
        <f t="shared" si="32"/>
        <v>2031</v>
      </c>
      <c r="H242" s="2">
        <f t="shared" si="30"/>
        <v>6</v>
      </c>
      <c r="I242" s="20">
        <f ca="1">_xll.DBRW($H$1,$H$2,$G242,$H242,$H$3)</f>
        <v>30.619</v>
      </c>
      <c r="K242" s="2">
        <f t="shared" si="33"/>
        <v>2031</v>
      </c>
      <c r="L242" s="2">
        <f t="shared" si="31"/>
        <v>6</v>
      </c>
      <c r="M242" s="20"/>
    </row>
    <row r="243" spans="1:13">
      <c r="A243" s="2">
        <f t="shared" si="34"/>
        <v>2031</v>
      </c>
      <c r="B243" s="2">
        <f t="shared" si="35"/>
        <v>7</v>
      </c>
      <c r="C243" s="22">
        <v>32893</v>
      </c>
      <c r="D243" s="22">
        <v>146</v>
      </c>
      <c r="E243" s="12">
        <f t="shared" si="36"/>
        <v>33039</v>
      </c>
      <c r="G243" s="2">
        <f t="shared" si="32"/>
        <v>2031</v>
      </c>
      <c r="H243" s="2">
        <f t="shared" si="30"/>
        <v>7</v>
      </c>
      <c r="I243" s="20">
        <f ca="1">_xll.DBRW($H$1,$H$2,$G243,$H243,$H$3)</f>
        <v>30.713999999999999</v>
      </c>
      <c r="K243" s="2">
        <f t="shared" si="33"/>
        <v>2031</v>
      </c>
      <c r="L243" s="2">
        <f t="shared" si="31"/>
        <v>7</v>
      </c>
      <c r="M243" s="20"/>
    </row>
    <row r="244" spans="1:13">
      <c r="A244" s="2">
        <f t="shared" si="34"/>
        <v>2031</v>
      </c>
      <c r="B244" s="2">
        <f t="shared" si="35"/>
        <v>8</v>
      </c>
      <c r="C244" s="22">
        <v>32904</v>
      </c>
      <c r="D244" s="22">
        <v>146</v>
      </c>
      <c r="E244" s="12">
        <f t="shared" si="36"/>
        <v>33050</v>
      </c>
      <c r="G244" s="2">
        <f t="shared" si="32"/>
        <v>2031</v>
      </c>
      <c r="H244" s="2">
        <f t="shared" si="30"/>
        <v>8</v>
      </c>
      <c r="I244" s="20">
        <f ca="1">_xll.DBRW($H$1,$H$2,$G244,$H244,$H$3)</f>
        <v>30.475999999999999</v>
      </c>
      <c r="K244" s="2">
        <f t="shared" si="33"/>
        <v>2031</v>
      </c>
      <c r="L244" s="2">
        <f t="shared" si="31"/>
        <v>8</v>
      </c>
      <c r="M244" s="20"/>
    </row>
    <row r="245" spans="1:13">
      <c r="A245" s="2">
        <f t="shared" si="34"/>
        <v>2031</v>
      </c>
      <c r="B245" s="2">
        <f t="shared" si="35"/>
        <v>9</v>
      </c>
      <c r="C245" s="22">
        <v>32904</v>
      </c>
      <c r="D245" s="22">
        <v>146</v>
      </c>
      <c r="E245" s="12">
        <f t="shared" si="36"/>
        <v>33050</v>
      </c>
      <c r="G245" s="2">
        <f t="shared" si="32"/>
        <v>2031</v>
      </c>
      <c r="H245" s="2">
        <f t="shared" si="30"/>
        <v>9</v>
      </c>
      <c r="I245" s="20">
        <f ca="1">_xll.DBRW($H$1,$H$2,$G245,$H245,$H$3)</f>
        <v>31.143000000000001</v>
      </c>
      <c r="K245" s="2">
        <f t="shared" si="33"/>
        <v>2031</v>
      </c>
      <c r="L245" s="2">
        <f t="shared" si="31"/>
        <v>9</v>
      </c>
      <c r="M245" s="20"/>
    </row>
    <row r="246" spans="1:13">
      <c r="A246" s="2">
        <f t="shared" si="34"/>
        <v>2031</v>
      </c>
      <c r="B246" s="2">
        <f t="shared" si="35"/>
        <v>10</v>
      </c>
      <c r="C246" s="22">
        <v>32905</v>
      </c>
      <c r="D246" s="22">
        <v>146</v>
      </c>
      <c r="E246" s="12">
        <f t="shared" si="36"/>
        <v>33051</v>
      </c>
      <c r="G246" s="2">
        <f t="shared" si="32"/>
        <v>2031</v>
      </c>
      <c r="H246" s="2">
        <f t="shared" si="30"/>
        <v>10</v>
      </c>
      <c r="I246" s="20">
        <f ca="1">_xll.DBRW($H$1,$H$2,$G246,$H246,$H$3)</f>
        <v>30.762</v>
      </c>
      <c r="K246" s="2">
        <f t="shared" si="33"/>
        <v>2031</v>
      </c>
      <c r="L246" s="2">
        <f t="shared" si="31"/>
        <v>10</v>
      </c>
      <c r="M246" s="20"/>
    </row>
    <row r="247" spans="1:13">
      <c r="A247" s="2">
        <f t="shared" si="34"/>
        <v>2031</v>
      </c>
      <c r="B247" s="2">
        <f t="shared" si="35"/>
        <v>11</v>
      </c>
      <c r="C247" s="22">
        <v>32910</v>
      </c>
      <c r="D247" s="22">
        <v>146</v>
      </c>
      <c r="E247" s="12">
        <f t="shared" si="36"/>
        <v>33056</v>
      </c>
      <c r="G247" s="2">
        <f t="shared" si="32"/>
        <v>2031</v>
      </c>
      <c r="H247" s="2">
        <f t="shared" si="30"/>
        <v>11</v>
      </c>
      <c r="I247" s="20">
        <f ca="1">_xll.DBRW($H$1,$H$2,$G247,$H247,$H$3)</f>
        <v>28.619</v>
      </c>
      <c r="K247" s="2">
        <f t="shared" si="33"/>
        <v>2031</v>
      </c>
      <c r="L247" s="2">
        <f t="shared" si="31"/>
        <v>11</v>
      </c>
      <c r="M247" s="20"/>
    </row>
    <row r="248" spans="1:13">
      <c r="A248" s="2">
        <f t="shared" si="34"/>
        <v>2031</v>
      </c>
      <c r="B248" s="2">
        <f t="shared" si="35"/>
        <v>12</v>
      </c>
      <c r="C248" s="22">
        <v>32916</v>
      </c>
      <c r="D248" s="22">
        <v>146</v>
      </c>
      <c r="E248" s="12">
        <f t="shared" si="36"/>
        <v>33062</v>
      </c>
      <c r="G248" s="2">
        <f t="shared" si="32"/>
        <v>2031</v>
      </c>
      <c r="H248" s="2">
        <f t="shared" si="30"/>
        <v>12</v>
      </c>
      <c r="I248" s="20">
        <f ca="1">_xll.DBRW($H$1,$H$2,$G248,$H248,$H$3)</f>
        <v>31.238</v>
      </c>
      <c r="K248" s="2">
        <f t="shared" si="33"/>
        <v>2031</v>
      </c>
      <c r="L248" s="2">
        <f t="shared" si="31"/>
        <v>12</v>
      </c>
      <c r="M248" s="20"/>
    </row>
    <row r="249" spans="1:13">
      <c r="A249" s="2">
        <f t="shared" si="34"/>
        <v>2032</v>
      </c>
      <c r="B249" s="2">
        <f t="shared" si="35"/>
        <v>1</v>
      </c>
      <c r="C249" s="22">
        <v>32934</v>
      </c>
      <c r="D249" s="22">
        <v>146</v>
      </c>
      <c r="E249" s="12">
        <f t="shared" si="36"/>
        <v>33080</v>
      </c>
      <c r="G249" s="2">
        <f t="shared" si="32"/>
        <v>2032</v>
      </c>
      <c r="H249" s="2">
        <f t="shared" si="30"/>
        <v>1</v>
      </c>
      <c r="I249" s="20">
        <f ca="1">_xll.DBRW($H$1,$H$2,$G249,$H249,$H$3)</f>
        <v>32.286000000000001</v>
      </c>
      <c r="K249" s="2">
        <f t="shared" si="33"/>
        <v>2032</v>
      </c>
      <c r="L249" s="2">
        <f t="shared" si="31"/>
        <v>1</v>
      </c>
      <c r="M249" s="20"/>
    </row>
    <row r="250" spans="1:13">
      <c r="A250" s="2">
        <f t="shared" si="34"/>
        <v>2032</v>
      </c>
      <c r="B250" s="2">
        <f t="shared" si="35"/>
        <v>2</v>
      </c>
      <c r="C250" s="22">
        <v>32950</v>
      </c>
      <c r="D250" s="22">
        <v>146</v>
      </c>
      <c r="E250" s="12">
        <f t="shared" si="36"/>
        <v>33096</v>
      </c>
      <c r="G250" s="2">
        <f t="shared" si="32"/>
        <v>2032</v>
      </c>
      <c r="H250" s="2">
        <f t="shared" si="30"/>
        <v>2</v>
      </c>
      <c r="I250" s="20">
        <f ca="1">_xll.DBRW($H$1,$H$2,$G250,$H250,$H$3)</f>
        <v>30.31</v>
      </c>
      <c r="K250" s="2">
        <f t="shared" si="33"/>
        <v>2032</v>
      </c>
      <c r="L250" s="2">
        <f t="shared" si="31"/>
        <v>2</v>
      </c>
      <c r="M250" s="20"/>
    </row>
    <row r="251" spans="1:13">
      <c r="A251" s="2">
        <f t="shared" si="34"/>
        <v>2032</v>
      </c>
      <c r="B251" s="2">
        <f t="shared" si="35"/>
        <v>3</v>
      </c>
      <c r="C251" s="22">
        <v>32964</v>
      </c>
      <c r="D251" s="22">
        <v>146</v>
      </c>
      <c r="E251" s="12">
        <f t="shared" si="36"/>
        <v>33110</v>
      </c>
      <c r="G251" s="2">
        <f t="shared" si="32"/>
        <v>2032</v>
      </c>
      <c r="H251" s="2">
        <f t="shared" si="30"/>
        <v>3</v>
      </c>
      <c r="I251" s="20">
        <f ca="1">_xll.DBRW($H$1,$H$2,$G251,$H251,$H$3)</f>
        <v>30.024000000000001</v>
      </c>
      <c r="K251" s="2">
        <f t="shared" si="33"/>
        <v>2032</v>
      </c>
      <c r="L251" s="2">
        <f t="shared" si="31"/>
        <v>3</v>
      </c>
      <c r="M251" s="20"/>
    </row>
    <row r="252" spans="1:13">
      <c r="A252" s="2">
        <f t="shared" si="34"/>
        <v>2032</v>
      </c>
      <c r="B252" s="2">
        <f t="shared" si="35"/>
        <v>4</v>
      </c>
      <c r="C252" s="22">
        <v>32977</v>
      </c>
      <c r="D252" s="22">
        <v>146</v>
      </c>
      <c r="E252" s="12">
        <f t="shared" si="36"/>
        <v>33123</v>
      </c>
      <c r="G252" s="2">
        <f t="shared" si="32"/>
        <v>2032</v>
      </c>
      <c r="H252" s="2">
        <f t="shared" si="30"/>
        <v>4</v>
      </c>
      <c r="I252" s="20">
        <f ca="1">_xll.DBRW($H$1,$H$2,$G252,$H252,$H$3)</f>
        <v>30.713999999999999</v>
      </c>
      <c r="K252" s="2">
        <f t="shared" si="33"/>
        <v>2032</v>
      </c>
      <c r="L252" s="2">
        <f t="shared" si="31"/>
        <v>4</v>
      </c>
      <c r="M252" s="20"/>
    </row>
    <row r="253" spans="1:13">
      <c r="A253" s="2">
        <f t="shared" si="34"/>
        <v>2032</v>
      </c>
      <c r="B253" s="2">
        <f t="shared" si="35"/>
        <v>5</v>
      </c>
      <c r="C253" s="22">
        <v>32991</v>
      </c>
      <c r="D253" s="22">
        <v>146</v>
      </c>
      <c r="E253" s="12">
        <f t="shared" si="36"/>
        <v>33137</v>
      </c>
      <c r="G253" s="2">
        <f t="shared" si="32"/>
        <v>2032</v>
      </c>
      <c r="H253" s="2">
        <f t="shared" si="30"/>
        <v>5</v>
      </c>
      <c r="I253" s="20">
        <f ca="1">_xll.DBRW($H$1,$H$2,$G253,$H253,$H$3)</f>
        <v>29.524000000000001</v>
      </c>
      <c r="K253" s="2">
        <f t="shared" si="33"/>
        <v>2032</v>
      </c>
      <c r="L253" s="2">
        <f t="shared" si="31"/>
        <v>5</v>
      </c>
      <c r="M253" s="20"/>
    </row>
    <row r="254" spans="1:13">
      <c r="A254" s="2">
        <f t="shared" si="34"/>
        <v>2032</v>
      </c>
      <c r="B254" s="2">
        <f t="shared" si="35"/>
        <v>6</v>
      </c>
      <c r="C254" s="22">
        <v>33009</v>
      </c>
      <c r="D254" s="22">
        <v>146</v>
      </c>
      <c r="E254" s="12">
        <f t="shared" si="36"/>
        <v>33155</v>
      </c>
      <c r="G254" s="2">
        <f t="shared" si="32"/>
        <v>2032</v>
      </c>
      <c r="H254" s="2">
        <f t="shared" si="30"/>
        <v>6</v>
      </c>
      <c r="I254" s="20">
        <f ca="1">_xll.DBRW($H$1,$H$2,$G254,$H254,$H$3)</f>
        <v>30.619</v>
      </c>
      <c r="K254" s="2">
        <f t="shared" si="33"/>
        <v>2032</v>
      </c>
      <c r="L254" s="2">
        <f t="shared" si="31"/>
        <v>6</v>
      </c>
      <c r="M254" s="20"/>
    </row>
    <row r="255" spans="1:13">
      <c r="A255" s="2">
        <f t="shared" si="34"/>
        <v>2032</v>
      </c>
      <c r="B255" s="2">
        <f t="shared" si="35"/>
        <v>7</v>
      </c>
      <c r="C255" s="22">
        <v>33022</v>
      </c>
      <c r="D255" s="22">
        <v>146</v>
      </c>
      <c r="E255" s="12">
        <f t="shared" si="36"/>
        <v>33168</v>
      </c>
      <c r="G255" s="2">
        <f t="shared" si="32"/>
        <v>2032</v>
      </c>
      <c r="H255" s="2">
        <f t="shared" si="30"/>
        <v>7</v>
      </c>
      <c r="I255" s="20">
        <f ca="1">_xll.DBRW($H$1,$H$2,$G255,$H255,$H$3)</f>
        <v>30.713999999999999</v>
      </c>
      <c r="K255" s="2">
        <f t="shared" si="33"/>
        <v>2032</v>
      </c>
      <c r="L255" s="2">
        <f t="shared" si="31"/>
        <v>7</v>
      </c>
      <c r="M255" s="20"/>
    </row>
    <row r="256" spans="1:13">
      <c r="A256" s="2">
        <f t="shared" si="34"/>
        <v>2032</v>
      </c>
      <c r="B256" s="2">
        <f t="shared" si="35"/>
        <v>8</v>
      </c>
      <c r="C256" s="22">
        <v>33033</v>
      </c>
      <c r="D256" s="22">
        <v>146</v>
      </c>
      <c r="E256" s="12">
        <f t="shared" si="36"/>
        <v>33179</v>
      </c>
      <c r="G256" s="2">
        <f t="shared" si="32"/>
        <v>2032</v>
      </c>
      <c r="H256" s="2">
        <f t="shared" si="30"/>
        <v>8</v>
      </c>
      <c r="I256" s="20">
        <f ca="1">_xll.DBRW($H$1,$H$2,$G256,$H256,$H$3)</f>
        <v>30.475999999999999</v>
      </c>
      <c r="K256" s="2">
        <f t="shared" si="33"/>
        <v>2032</v>
      </c>
      <c r="L256" s="2">
        <f t="shared" si="31"/>
        <v>8</v>
      </c>
      <c r="M256" s="20"/>
    </row>
    <row r="257" spans="1:13">
      <c r="A257" s="2">
        <f t="shared" si="34"/>
        <v>2032</v>
      </c>
      <c r="B257" s="2">
        <f t="shared" si="35"/>
        <v>9</v>
      </c>
      <c r="C257" s="22">
        <v>33033</v>
      </c>
      <c r="D257" s="22">
        <v>146</v>
      </c>
      <c r="E257" s="12">
        <f t="shared" si="36"/>
        <v>33179</v>
      </c>
      <c r="G257" s="2">
        <f t="shared" si="32"/>
        <v>2032</v>
      </c>
      <c r="H257" s="2">
        <f t="shared" si="30"/>
        <v>9</v>
      </c>
      <c r="I257" s="20">
        <f ca="1">_xll.DBRW($H$1,$H$2,$G257,$H257,$H$3)</f>
        <v>31.143000000000001</v>
      </c>
      <c r="K257" s="2">
        <f t="shared" si="33"/>
        <v>2032</v>
      </c>
      <c r="L257" s="2">
        <f t="shared" si="31"/>
        <v>9</v>
      </c>
      <c r="M257" s="20"/>
    </row>
    <row r="258" spans="1:13">
      <c r="A258" s="2">
        <f t="shared" si="34"/>
        <v>2032</v>
      </c>
      <c r="B258" s="2">
        <f t="shared" si="35"/>
        <v>10</v>
      </c>
      <c r="C258" s="22">
        <v>33034</v>
      </c>
      <c r="D258" s="22">
        <v>146</v>
      </c>
      <c r="E258" s="12">
        <f t="shared" si="36"/>
        <v>33180</v>
      </c>
      <c r="G258" s="2">
        <f t="shared" si="32"/>
        <v>2032</v>
      </c>
      <c r="H258" s="2">
        <f t="shared" si="30"/>
        <v>10</v>
      </c>
      <c r="I258" s="20">
        <f ca="1">_xll.DBRW($H$1,$H$2,$G258,$H258,$H$3)</f>
        <v>30.762</v>
      </c>
      <c r="K258" s="2">
        <f t="shared" si="33"/>
        <v>2032</v>
      </c>
      <c r="L258" s="2">
        <f t="shared" si="31"/>
        <v>10</v>
      </c>
      <c r="M258" s="20"/>
    </row>
    <row r="259" spans="1:13">
      <c r="A259" s="2">
        <f t="shared" si="34"/>
        <v>2032</v>
      </c>
      <c r="B259" s="2">
        <f t="shared" si="35"/>
        <v>11</v>
      </c>
      <c r="C259" s="22">
        <v>33039</v>
      </c>
      <c r="D259" s="22">
        <v>146</v>
      </c>
      <c r="E259" s="12">
        <f t="shared" si="36"/>
        <v>33185</v>
      </c>
      <c r="G259" s="2">
        <f t="shared" si="32"/>
        <v>2032</v>
      </c>
      <c r="H259" s="2">
        <f t="shared" si="30"/>
        <v>11</v>
      </c>
      <c r="I259" s="20">
        <f ca="1">_xll.DBRW($H$1,$H$2,$G259,$H259,$H$3)</f>
        <v>28.619</v>
      </c>
      <c r="K259" s="2">
        <f t="shared" si="33"/>
        <v>2032</v>
      </c>
      <c r="L259" s="2">
        <f t="shared" si="31"/>
        <v>11</v>
      </c>
      <c r="M259" s="20"/>
    </row>
    <row r="260" spans="1:13">
      <c r="A260" s="2">
        <f t="shared" si="34"/>
        <v>2032</v>
      </c>
      <c r="B260" s="2">
        <f t="shared" si="35"/>
        <v>12</v>
      </c>
      <c r="C260" s="22">
        <v>33044</v>
      </c>
      <c r="D260" s="22">
        <v>146</v>
      </c>
      <c r="E260" s="12">
        <f t="shared" si="36"/>
        <v>33190</v>
      </c>
      <c r="G260" s="2">
        <f t="shared" si="32"/>
        <v>2032</v>
      </c>
      <c r="H260" s="2">
        <f t="shared" si="30"/>
        <v>12</v>
      </c>
      <c r="I260" s="20">
        <f ca="1">_xll.DBRW($H$1,$H$2,$G260,$H260,$H$3)</f>
        <v>31.238</v>
      </c>
      <c r="K260" s="2">
        <f t="shared" si="33"/>
        <v>2032</v>
      </c>
      <c r="L260" s="2">
        <f t="shared" si="31"/>
        <v>12</v>
      </c>
      <c r="M260" s="20"/>
    </row>
    <row r="261" spans="1:13">
      <c r="A261" s="2">
        <f t="shared" si="34"/>
        <v>2033</v>
      </c>
      <c r="B261" s="2">
        <f t="shared" si="35"/>
        <v>1</v>
      </c>
      <c r="C261" s="22">
        <v>33062</v>
      </c>
      <c r="D261" s="22">
        <v>146</v>
      </c>
      <c r="E261" s="12">
        <f t="shared" si="36"/>
        <v>33208</v>
      </c>
      <c r="G261" s="2">
        <f t="shared" si="32"/>
        <v>2033</v>
      </c>
      <c r="H261" s="2">
        <f t="shared" si="30"/>
        <v>1</v>
      </c>
      <c r="I261" s="20">
        <f ca="1">_xll.DBRW($H$1,$H$2,$G261,$H261,$H$3)</f>
        <v>32.286000000000001</v>
      </c>
      <c r="K261" s="2">
        <f t="shared" si="33"/>
        <v>2033</v>
      </c>
      <c r="L261" s="2">
        <f t="shared" si="31"/>
        <v>1</v>
      </c>
      <c r="M261" s="20"/>
    </row>
    <row r="262" spans="1:13">
      <c r="A262" s="2">
        <f t="shared" si="34"/>
        <v>2033</v>
      </c>
      <c r="B262" s="2">
        <f t="shared" si="35"/>
        <v>2</v>
      </c>
      <c r="C262" s="22">
        <v>33076</v>
      </c>
      <c r="D262" s="22">
        <v>146</v>
      </c>
      <c r="E262" s="12">
        <f t="shared" si="36"/>
        <v>33222</v>
      </c>
      <c r="G262" s="2">
        <f t="shared" si="32"/>
        <v>2033</v>
      </c>
      <c r="H262" s="2">
        <f t="shared" si="30"/>
        <v>2</v>
      </c>
      <c r="I262" s="20">
        <f ca="1">_xll.DBRW($H$1,$H$2,$G262,$H262,$H$3)</f>
        <v>29.81</v>
      </c>
      <c r="K262" s="2">
        <f t="shared" si="33"/>
        <v>2033</v>
      </c>
      <c r="L262" s="2">
        <f t="shared" si="31"/>
        <v>2</v>
      </c>
      <c r="M262" s="20"/>
    </row>
    <row r="263" spans="1:13">
      <c r="A263" s="2">
        <f t="shared" si="34"/>
        <v>2033</v>
      </c>
      <c r="B263" s="2">
        <f t="shared" si="35"/>
        <v>3</v>
      </c>
      <c r="C263" s="22">
        <v>33089</v>
      </c>
      <c r="D263" s="22">
        <v>146</v>
      </c>
      <c r="E263" s="12">
        <f t="shared" si="36"/>
        <v>33235</v>
      </c>
      <c r="G263" s="2">
        <f t="shared" si="32"/>
        <v>2033</v>
      </c>
      <c r="H263" s="2">
        <f t="shared" si="30"/>
        <v>3</v>
      </c>
      <c r="I263" s="20">
        <f ca="1">_xll.DBRW($H$1,$H$2,$G263,$H263,$H$3)</f>
        <v>29.524000000000001</v>
      </c>
      <c r="K263" s="2">
        <f t="shared" si="33"/>
        <v>2033</v>
      </c>
      <c r="L263" s="2">
        <f t="shared" si="31"/>
        <v>3</v>
      </c>
      <c r="M263" s="20"/>
    </row>
    <row r="264" spans="1:13">
      <c r="A264" s="2">
        <f t="shared" si="34"/>
        <v>2033</v>
      </c>
      <c r="B264" s="2">
        <f t="shared" si="35"/>
        <v>4</v>
      </c>
      <c r="C264" s="22">
        <v>33102</v>
      </c>
      <c r="D264" s="22">
        <v>146</v>
      </c>
      <c r="E264" s="12">
        <f t="shared" si="36"/>
        <v>33248</v>
      </c>
      <c r="G264" s="2">
        <f t="shared" si="32"/>
        <v>2033</v>
      </c>
      <c r="H264" s="2">
        <f t="shared" si="30"/>
        <v>4</v>
      </c>
      <c r="I264" s="20">
        <f ca="1">_xll.DBRW($H$1,$H$2,$G264,$H264,$H$3)</f>
        <v>30.713999999999999</v>
      </c>
      <c r="K264" s="2">
        <f t="shared" si="33"/>
        <v>2033</v>
      </c>
      <c r="L264" s="2">
        <f t="shared" si="31"/>
        <v>4</v>
      </c>
      <c r="M264" s="20"/>
    </row>
    <row r="265" spans="1:13">
      <c r="A265" s="2">
        <f t="shared" si="34"/>
        <v>2033</v>
      </c>
      <c r="B265" s="2">
        <f t="shared" si="35"/>
        <v>5</v>
      </c>
      <c r="C265" s="22">
        <v>33116</v>
      </c>
      <c r="D265" s="22">
        <v>146</v>
      </c>
      <c r="E265" s="12">
        <f t="shared" si="36"/>
        <v>33262</v>
      </c>
      <c r="G265" s="2">
        <f t="shared" si="32"/>
        <v>2033</v>
      </c>
      <c r="H265" s="2">
        <f t="shared" ref="H265:H320" si="37">B265</f>
        <v>5</v>
      </c>
      <c r="I265" s="20">
        <f ca="1">_xll.DBRW($H$1,$H$2,$G265,$H265,$H$3)</f>
        <v>29.524000000000001</v>
      </c>
      <c r="K265" s="2">
        <f t="shared" si="33"/>
        <v>2033</v>
      </c>
      <c r="L265" s="2">
        <f t="shared" ref="L265:L320" si="38">B265</f>
        <v>5</v>
      </c>
      <c r="M265" s="20"/>
    </row>
    <row r="266" spans="1:13">
      <c r="A266" s="2">
        <f t="shared" si="34"/>
        <v>2033</v>
      </c>
      <c r="B266" s="2">
        <f t="shared" si="35"/>
        <v>6</v>
      </c>
      <c r="C266" s="22">
        <v>33132</v>
      </c>
      <c r="D266" s="22">
        <v>146</v>
      </c>
      <c r="E266" s="12">
        <f t="shared" si="36"/>
        <v>33278</v>
      </c>
      <c r="G266" s="2">
        <f t="shared" ref="G266:G320" si="39">A266</f>
        <v>2033</v>
      </c>
      <c r="H266" s="2">
        <f t="shared" si="37"/>
        <v>6</v>
      </c>
      <c r="I266" s="20">
        <f ca="1">_xll.DBRW($H$1,$H$2,$G266,$H266,$H$3)</f>
        <v>30.619</v>
      </c>
      <c r="K266" s="2">
        <f t="shared" ref="K266:K320" si="40">A266</f>
        <v>2033</v>
      </c>
      <c r="L266" s="2">
        <f t="shared" si="38"/>
        <v>6</v>
      </c>
      <c r="M266" s="20"/>
    </row>
    <row r="267" spans="1:13">
      <c r="A267" s="2">
        <f t="shared" ref="A267:A320" si="41">IF(B267=1,A266+1,A266)</f>
        <v>2033</v>
      </c>
      <c r="B267" s="2">
        <f t="shared" ref="B267:B320" si="42">IF(B266=12,1,B266+1)</f>
        <v>7</v>
      </c>
      <c r="C267" s="22">
        <v>33144</v>
      </c>
      <c r="D267" s="22">
        <v>146</v>
      </c>
      <c r="E267" s="12">
        <f t="shared" si="36"/>
        <v>33290</v>
      </c>
      <c r="G267" s="2">
        <f t="shared" si="39"/>
        <v>2033</v>
      </c>
      <c r="H267" s="2">
        <f t="shared" si="37"/>
        <v>7</v>
      </c>
      <c r="I267" s="20">
        <f ca="1">_xll.DBRW($H$1,$H$2,$G267,$H267,$H$3)</f>
        <v>30.713999999999999</v>
      </c>
      <c r="K267" s="2">
        <f t="shared" si="40"/>
        <v>2033</v>
      </c>
      <c r="L267" s="2">
        <f t="shared" si="38"/>
        <v>7</v>
      </c>
      <c r="M267" s="20"/>
    </row>
    <row r="268" spans="1:13">
      <c r="A268" s="2">
        <f t="shared" si="41"/>
        <v>2033</v>
      </c>
      <c r="B268" s="2">
        <f t="shared" si="42"/>
        <v>8</v>
      </c>
      <c r="C268" s="22">
        <v>33153</v>
      </c>
      <c r="D268" s="22">
        <v>146</v>
      </c>
      <c r="E268" s="12">
        <f t="shared" si="36"/>
        <v>33299</v>
      </c>
      <c r="G268" s="2">
        <f t="shared" si="39"/>
        <v>2033</v>
      </c>
      <c r="H268" s="2">
        <f t="shared" si="37"/>
        <v>8</v>
      </c>
      <c r="I268" s="20">
        <f ca="1">_xll.DBRW($H$1,$H$2,$G268,$H268,$H$3)</f>
        <v>30.475999999999999</v>
      </c>
      <c r="K268" s="2">
        <f t="shared" si="40"/>
        <v>2033</v>
      </c>
      <c r="L268" s="2">
        <f t="shared" si="38"/>
        <v>8</v>
      </c>
      <c r="M268" s="20"/>
    </row>
    <row r="269" spans="1:13">
      <c r="A269" s="2">
        <f t="shared" si="41"/>
        <v>2033</v>
      </c>
      <c r="B269" s="2">
        <f t="shared" si="42"/>
        <v>9</v>
      </c>
      <c r="C269" s="22">
        <v>33153</v>
      </c>
      <c r="D269" s="22">
        <v>146</v>
      </c>
      <c r="E269" s="12">
        <f t="shared" si="36"/>
        <v>33299</v>
      </c>
      <c r="G269" s="2">
        <f t="shared" si="39"/>
        <v>2033</v>
      </c>
      <c r="H269" s="2">
        <f t="shared" si="37"/>
        <v>9</v>
      </c>
      <c r="I269" s="20">
        <f ca="1">_xll.DBRW($H$1,$H$2,$G269,$H269,$H$3)</f>
        <v>31.143000000000001</v>
      </c>
      <c r="K269" s="2">
        <f t="shared" si="40"/>
        <v>2033</v>
      </c>
      <c r="L269" s="2">
        <f t="shared" si="38"/>
        <v>9</v>
      </c>
      <c r="M269" s="20"/>
    </row>
    <row r="270" spans="1:13">
      <c r="A270" s="2">
        <f t="shared" si="41"/>
        <v>2033</v>
      </c>
      <c r="B270" s="2">
        <f t="shared" si="42"/>
        <v>10</v>
      </c>
      <c r="C270" s="22">
        <v>33155</v>
      </c>
      <c r="D270" s="22">
        <v>146</v>
      </c>
      <c r="E270" s="12">
        <f t="shared" si="36"/>
        <v>33301</v>
      </c>
      <c r="G270" s="2">
        <f t="shared" si="39"/>
        <v>2033</v>
      </c>
      <c r="H270" s="2">
        <f t="shared" si="37"/>
        <v>10</v>
      </c>
      <c r="I270" s="20">
        <f ca="1">_xll.DBRW($H$1,$H$2,$G270,$H270,$H$3)</f>
        <v>30.762</v>
      </c>
      <c r="K270" s="2">
        <f t="shared" si="40"/>
        <v>2033</v>
      </c>
      <c r="L270" s="2">
        <f t="shared" si="38"/>
        <v>10</v>
      </c>
      <c r="M270" s="20"/>
    </row>
    <row r="271" spans="1:13">
      <c r="A271" s="2">
        <f t="shared" si="41"/>
        <v>2033</v>
      </c>
      <c r="B271" s="2">
        <f t="shared" si="42"/>
        <v>11</v>
      </c>
      <c r="C271" s="22">
        <v>33160</v>
      </c>
      <c r="D271" s="22">
        <v>146</v>
      </c>
      <c r="E271" s="12">
        <f t="shared" ref="E271:E320" si="43">C271+D271</f>
        <v>33306</v>
      </c>
      <c r="G271" s="2">
        <f t="shared" si="39"/>
        <v>2033</v>
      </c>
      <c r="H271" s="2">
        <f t="shared" si="37"/>
        <v>11</v>
      </c>
      <c r="I271" s="20">
        <f ca="1">_xll.DBRW($H$1,$H$2,$G271,$H271,$H$3)</f>
        <v>28.619</v>
      </c>
      <c r="K271" s="2">
        <f t="shared" si="40"/>
        <v>2033</v>
      </c>
      <c r="L271" s="2">
        <f t="shared" si="38"/>
        <v>11</v>
      </c>
      <c r="M271" s="20"/>
    </row>
    <row r="272" spans="1:13">
      <c r="A272" s="2">
        <f t="shared" si="41"/>
        <v>2033</v>
      </c>
      <c r="B272" s="2">
        <f t="shared" si="42"/>
        <v>12</v>
      </c>
      <c r="C272" s="22">
        <v>33166</v>
      </c>
      <c r="D272" s="22">
        <v>146</v>
      </c>
      <c r="E272" s="12">
        <f t="shared" si="43"/>
        <v>33312</v>
      </c>
      <c r="G272" s="2">
        <f t="shared" si="39"/>
        <v>2033</v>
      </c>
      <c r="H272" s="2">
        <f t="shared" si="37"/>
        <v>12</v>
      </c>
      <c r="I272" s="20">
        <f ca="1">_xll.DBRW($H$1,$H$2,$G272,$H272,$H$3)</f>
        <v>31.238</v>
      </c>
      <c r="K272" s="2">
        <f t="shared" si="40"/>
        <v>2033</v>
      </c>
      <c r="L272" s="2">
        <f t="shared" si="38"/>
        <v>12</v>
      </c>
      <c r="M272" s="20"/>
    </row>
    <row r="273" spans="1:13">
      <c r="A273" s="2">
        <f t="shared" si="41"/>
        <v>2034</v>
      </c>
      <c r="B273" s="2">
        <f t="shared" si="42"/>
        <v>1</v>
      </c>
      <c r="C273" s="22">
        <v>33178</v>
      </c>
      <c r="D273" s="22">
        <v>146</v>
      </c>
      <c r="E273" s="12">
        <f t="shared" si="43"/>
        <v>33324</v>
      </c>
      <c r="G273" s="2">
        <f t="shared" si="39"/>
        <v>2034</v>
      </c>
      <c r="H273" s="2">
        <f t="shared" si="37"/>
        <v>1</v>
      </c>
      <c r="I273" s="20">
        <f ca="1">_xll.DBRW($H$1,$H$2,$G273,$H273,$H$3)</f>
        <v>32.286000000000001</v>
      </c>
      <c r="K273" s="2">
        <f t="shared" si="40"/>
        <v>2034</v>
      </c>
      <c r="L273" s="2">
        <f t="shared" si="38"/>
        <v>1</v>
      </c>
      <c r="M273" s="20"/>
    </row>
    <row r="274" spans="1:13">
      <c r="A274" s="2">
        <f t="shared" si="41"/>
        <v>2034</v>
      </c>
      <c r="B274" s="2">
        <f t="shared" si="42"/>
        <v>2</v>
      </c>
      <c r="C274" s="22">
        <v>33190</v>
      </c>
      <c r="D274" s="22">
        <v>146</v>
      </c>
      <c r="E274" s="12">
        <f t="shared" si="43"/>
        <v>33336</v>
      </c>
      <c r="G274" s="2">
        <f t="shared" si="39"/>
        <v>2034</v>
      </c>
      <c r="H274" s="2">
        <f t="shared" si="37"/>
        <v>2</v>
      </c>
      <c r="I274" s="20">
        <f ca="1">_xll.DBRW($H$1,$H$2,$G274,$H274,$H$3)</f>
        <v>29.81</v>
      </c>
      <c r="K274" s="2">
        <f t="shared" si="40"/>
        <v>2034</v>
      </c>
      <c r="L274" s="2">
        <f t="shared" si="38"/>
        <v>2</v>
      </c>
      <c r="M274" s="20"/>
    </row>
    <row r="275" spans="1:13">
      <c r="A275" s="2">
        <f t="shared" si="41"/>
        <v>2034</v>
      </c>
      <c r="B275" s="2">
        <f t="shared" si="42"/>
        <v>3</v>
      </c>
      <c r="C275" s="22">
        <v>33200</v>
      </c>
      <c r="D275" s="22">
        <v>146</v>
      </c>
      <c r="E275" s="12">
        <f t="shared" si="43"/>
        <v>33346</v>
      </c>
      <c r="G275" s="2">
        <f t="shared" si="39"/>
        <v>2034</v>
      </c>
      <c r="H275" s="2">
        <f t="shared" si="37"/>
        <v>3</v>
      </c>
      <c r="I275" s="20">
        <f ca="1">_xll.DBRW($H$1,$H$2,$G275,$H275,$H$3)</f>
        <v>29.524000000000001</v>
      </c>
      <c r="K275" s="2">
        <f t="shared" si="40"/>
        <v>2034</v>
      </c>
      <c r="L275" s="2">
        <f t="shared" si="38"/>
        <v>3</v>
      </c>
      <c r="M275" s="20"/>
    </row>
    <row r="276" spans="1:13">
      <c r="A276" s="2">
        <f t="shared" si="41"/>
        <v>2034</v>
      </c>
      <c r="B276" s="2">
        <f t="shared" si="42"/>
        <v>4</v>
      </c>
      <c r="C276" s="22">
        <v>33211</v>
      </c>
      <c r="D276" s="22">
        <v>146</v>
      </c>
      <c r="E276" s="12">
        <f t="shared" si="43"/>
        <v>33357</v>
      </c>
      <c r="G276" s="2">
        <f t="shared" si="39"/>
        <v>2034</v>
      </c>
      <c r="H276" s="2">
        <f t="shared" si="37"/>
        <v>4</v>
      </c>
      <c r="I276" s="20">
        <f ca="1">_xll.DBRW($H$1,$H$2,$G276,$H276,$H$3)</f>
        <v>30.713999999999999</v>
      </c>
      <c r="K276" s="2">
        <f t="shared" si="40"/>
        <v>2034</v>
      </c>
      <c r="L276" s="2">
        <f t="shared" si="38"/>
        <v>4</v>
      </c>
      <c r="M276" s="20"/>
    </row>
    <row r="277" spans="1:13">
      <c r="A277" s="2">
        <f t="shared" si="41"/>
        <v>2034</v>
      </c>
      <c r="B277" s="2">
        <f t="shared" si="42"/>
        <v>5</v>
      </c>
      <c r="C277" s="22">
        <v>33221</v>
      </c>
      <c r="D277" s="22">
        <v>146</v>
      </c>
      <c r="E277" s="12">
        <f t="shared" si="43"/>
        <v>33367</v>
      </c>
      <c r="G277" s="2">
        <f t="shared" si="39"/>
        <v>2034</v>
      </c>
      <c r="H277" s="2">
        <f t="shared" si="37"/>
        <v>5</v>
      </c>
      <c r="I277" s="20">
        <f ca="1">_xll.DBRW($H$1,$H$2,$G277,$H277,$H$3)</f>
        <v>29.524000000000001</v>
      </c>
      <c r="K277" s="2">
        <f t="shared" si="40"/>
        <v>2034</v>
      </c>
      <c r="L277" s="2">
        <f t="shared" si="38"/>
        <v>5</v>
      </c>
      <c r="M277" s="20"/>
    </row>
    <row r="278" spans="1:13">
      <c r="A278" s="2">
        <f t="shared" si="41"/>
        <v>2034</v>
      </c>
      <c r="B278" s="2">
        <f t="shared" si="42"/>
        <v>6</v>
      </c>
      <c r="C278" s="22">
        <v>33234</v>
      </c>
      <c r="D278" s="22">
        <v>146</v>
      </c>
      <c r="E278" s="12">
        <f t="shared" si="43"/>
        <v>33380</v>
      </c>
      <c r="G278" s="2">
        <f t="shared" si="39"/>
        <v>2034</v>
      </c>
      <c r="H278" s="2">
        <f t="shared" si="37"/>
        <v>6</v>
      </c>
      <c r="I278" s="20">
        <f ca="1">_xll.DBRW($H$1,$H$2,$G278,$H278,$H$3)</f>
        <v>30.619</v>
      </c>
      <c r="K278" s="2">
        <f t="shared" si="40"/>
        <v>2034</v>
      </c>
      <c r="L278" s="2">
        <f t="shared" si="38"/>
        <v>6</v>
      </c>
      <c r="M278" s="20"/>
    </row>
    <row r="279" spans="1:13">
      <c r="A279" s="2">
        <f t="shared" si="41"/>
        <v>2034</v>
      </c>
      <c r="B279" s="2">
        <f t="shared" si="42"/>
        <v>7</v>
      </c>
      <c r="C279" s="22">
        <v>33244</v>
      </c>
      <c r="D279" s="22">
        <v>146</v>
      </c>
      <c r="E279" s="12">
        <f t="shared" si="43"/>
        <v>33390</v>
      </c>
      <c r="G279" s="2">
        <f t="shared" si="39"/>
        <v>2034</v>
      </c>
      <c r="H279" s="2">
        <f t="shared" si="37"/>
        <v>7</v>
      </c>
      <c r="I279" s="20">
        <f ca="1">_xll.DBRW($H$1,$H$2,$G279,$H279,$H$3)</f>
        <v>30.713999999999999</v>
      </c>
      <c r="K279" s="2">
        <f t="shared" si="40"/>
        <v>2034</v>
      </c>
      <c r="L279" s="2">
        <f t="shared" si="38"/>
        <v>7</v>
      </c>
      <c r="M279" s="20"/>
    </row>
    <row r="280" spans="1:13">
      <c r="A280" s="2">
        <f t="shared" si="41"/>
        <v>2034</v>
      </c>
      <c r="B280" s="2">
        <f t="shared" si="42"/>
        <v>8</v>
      </c>
      <c r="C280" s="22">
        <v>33252</v>
      </c>
      <c r="D280" s="22">
        <v>146</v>
      </c>
      <c r="E280" s="12">
        <f t="shared" si="43"/>
        <v>33398</v>
      </c>
      <c r="G280" s="2">
        <f t="shared" si="39"/>
        <v>2034</v>
      </c>
      <c r="H280" s="2">
        <f t="shared" si="37"/>
        <v>8</v>
      </c>
      <c r="I280" s="20">
        <f ca="1">_xll.DBRW($H$1,$H$2,$G280,$H280,$H$3)</f>
        <v>30.475999999999999</v>
      </c>
      <c r="K280" s="2">
        <f t="shared" si="40"/>
        <v>2034</v>
      </c>
      <c r="L280" s="2">
        <f t="shared" si="38"/>
        <v>8</v>
      </c>
      <c r="M280" s="20"/>
    </row>
    <row r="281" spans="1:13">
      <c r="A281" s="2">
        <f t="shared" si="41"/>
        <v>2034</v>
      </c>
      <c r="B281" s="2">
        <f t="shared" si="42"/>
        <v>9</v>
      </c>
      <c r="C281" s="22">
        <v>33252</v>
      </c>
      <c r="D281" s="22">
        <v>146</v>
      </c>
      <c r="E281" s="12">
        <f t="shared" si="43"/>
        <v>33398</v>
      </c>
      <c r="G281" s="2">
        <f t="shared" si="39"/>
        <v>2034</v>
      </c>
      <c r="H281" s="2">
        <f t="shared" si="37"/>
        <v>9</v>
      </c>
      <c r="I281" s="20">
        <f ca="1">_xll.DBRW($H$1,$H$2,$G281,$H281,$H$3)</f>
        <v>31.143000000000001</v>
      </c>
      <c r="K281" s="2">
        <f t="shared" si="40"/>
        <v>2034</v>
      </c>
      <c r="L281" s="2">
        <f t="shared" si="38"/>
        <v>9</v>
      </c>
      <c r="M281" s="20"/>
    </row>
    <row r="282" spans="1:13">
      <c r="A282" s="2">
        <f t="shared" si="41"/>
        <v>2034</v>
      </c>
      <c r="B282" s="2">
        <f t="shared" si="42"/>
        <v>10</v>
      </c>
      <c r="C282" s="22">
        <v>33253</v>
      </c>
      <c r="D282" s="22">
        <v>146</v>
      </c>
      <c r="E282" s="12">
        <f t="shared" si="43"/>
        <v>33399</v>
      </c>
      <c r="G282" s="2">
        <f t="shared" si="39"/>
        <v>2034</v>
      </c>
      <c r="H282" s="2">
        <f t="shared" si="37"/>
        <v>10</v>
      </c>
      <c r="I282" s="20">
        <f ca="1">_xll.DBRW($H$1,$H$2,$G282,$H282,$H$3)</f>
        <v>30.762</v>
      </c>
      <c r="K282" s="2">
        <f t="shared" si="40"/>
        <v>2034</v>
      </c>
      <c r="L282" s="2">
        <f t="shared" si="38"/>
        <v>10</v>
      </c>
      <c r="M282" s="20"/>
    </row>
    <row r="283" spans="1:13">
      <c r="A283" s="2">
        <f t="shared" si="41"/>
        <v>2034</v>
      </c>
      <c r="B283" s="2">
        <f t="shared" si="42"/>
        <v>11</v>
      </c>
      <c r="C283" s="22">
        <v>33256</v>
      </c>
      <c r="D283" s="22">
        <v>146</v>
      </c>
      <c r="E283" s="12">
        <f t="shared" si="43"/>
        <v>33402</v>
      </c>
      <c r="G283" s="2">
        <f t="shared" si="39"/>
        <v>2034</v>
      </c>
      <c r="H283" s="2">
        <f t="shared" si="37"/>
        <v>11</v>
      </c>
      <c r="I283" s="20">
        <f ca="1">_xll.DBRW($H$1,$H$2,$G283,$H283,$H$3)</f>
        <v>28.619</v>
      </c>
      <c r="K283" s="2">
        <f t="shared" si="40"/>
        <v>2034</v>
      </c>
      <c r="L283" s="2">
        <f t="shared" si="38"/>
        <v>11</v>
      </c>
      <c r="M283" s="20"/>
    </row>
    <row r="284" spans="1:13">
      <c r="A284" s="2">
        <f t="shared" si="41"/>
        <v>2034</v>
      </c>
      <c r="B284" s="2">
        <f t="shared" si="42"/>
        <v>12</v>
      </c>
      <c r="C284" s="22">
        <v>33260</v>
      </c>
      <c r="D284" s="22">
        <v>146</v>
      </c>
      <c r="E284" s="12">
        <f t="shared" si="43"/>
        <v>33406</v>
      </c>
      <c r="G284" s="2">
        <f t="shared" si="39"/>
        <v>2034</v>
      </c>
      <c r="H284" s="2">
        <f t="shared" si="37"/>
        <v>12</v>
      </c>
      <c r="I284" s="20">
        <f ca="1">_xll.DBRW($H$1,$H$2,$G284,$H284,$H$3)</f>
        <v>31.238</v>
      </c>
      <c r="K284" s="2">
        <f t="shared" si="40"/>
        <v>2034</v>
      </c>
      <c r="L284" s="2">
        <f t="shared" si="38"/>
        <v>12</v>
      </c>
      <c r="M284" s="20"/>
    </row>
    <row r="285" spans="1:13">
      <c r="A285" s="2">
        <f t="shared" si="41"/>
        <v>2035</v>
      </c>
      <c r="B285" s="2">
        <f t="shared" si="42"/>
        <v>1</v>
      </c>
      <c r="C285" s="22">
        <v>33270</v>
      </c>
      <c r="D285" s="22">
        <v>146</v>
      </c>
      <c r="E285" s="12">
        <f t="shared" si="43"/>
        <v>33416</v>
      </c>
      <c r="G285" s="2">
        <f t="shared" si="39"/>
        <v>2035</v>
      </c>
      <c r="H285" s="2">
        <f t="shared" si="37"/>
        <v>1</v>
      </c>
      <c r="I285" s="20">
        <f ca="1">_xll.DBRW($H$1,$H$2,$G285,$H285,$H$3)</f>
        <v>32.286000000000001</v>
      </c>
      <c r="K285" s="2">
        <f t="shared" si="40"/>
        <v>2035</v>
      </c>
      <c r="L285" s="2">
        <f t="shared" si="38"/>
        <v>1</v>
      </c>
      <c r="M285" s="20"/>
    </row>
    <row r="286" spans="1:13">
      <c r="A286" s="2">
        <f t="shared" si="41"/>
        <v>2035</v>
      </c>
      <c r="B286" s="2">
        <f t="shared" si="42"/>
        <v>2</v>
      </c>
      <c r="C286" s="22">
        <v>33279</v>
      </c>
      <c r="D286" s="22">
        <v>146</v>
      </c>
      <c r="E286" s="12">
        <f t="shared" si="43"/>
        <v>33425</v>
      </c>
      <c r="G286" s="2">
        <f t="shared" si="39"/>
        <v>2035</v>
      </c>
      <c r="H286" s="2">
        <f t="shared" si="37"/>
        <v>2</v>
      </c>
      <c r="I286" s="20">
        <f ca="1">_xll.DBRW($H$1,$H$2,$G286,$H286,$H$3)</f>
        <v>29.81</v>
      </c>
      <c r="K286" s="2">
        <f t="shared" si="40"/>
        <v>2035</v>
      </c>
      <c r="L286" s="2">
        <f t="shared" si="38"/>
        <v>2</v>
      </c>
      <c r="M286" s="20"/>
    </row>
    <row r="287" spans="1:13">
      <c r="A287" s="2">
        <f t="shared" si="41"/>
        <v>2035</v>
      </c>
      <c r="B287" s="2">
        <f t="shared" si="42"/>
        <v>3</v>
      </c>
      <c r="C287" s="22">
        <v>33287</v>
      </c>
      <c r="D287" s="22">
        <v>146</v>
      </c>
      <c r="E287" s="12">
        <f t="shared" si="43"/>
        <v>33433</v>
      </c>
      <c r="G287" s="2">
        <f t="shared" si="39"/>
        <v>2035</v>
      </c>
      <c r="H287" s="2">
        <f t="shared" si="37"/>
        <v>3</v>
      </c>
      <c r="I287" s="20">
        <f ca="1">_xll.DBRW($H$1,$H$2,$G287,$H287,$H$3)</f>
        <v>29.524000000000001</v>
      </c>
      <c r="K287" s="2">
        <f t="shared" si="40"/>
        <v>2035</v>
      </c>
      <c r="L287" s="2">
        <f t="shared" si="38"/>
        <v>3</v>
      </c>
      <c r="M287" s="20"/>
    </row>
    <row r="288" spans="1:13">
      <c r="A288" s="2">
        <f t="shared" si="41"/>
        <v>2035</v>
      </c>
      <c r="B288" s="2">
        <f t="shared" si="42"/>
        <v>4</v>
      </c>
      <c r="C288" s="22">
        <v>33294</v>
      </c>
      <c r="D288" s="22">
        <v>146</v>
      </c>
      <c r="E288" s="12">
        <f t="shared" si="43"/>
        <v>33440</v>
      </c>
      <c r="G288" s="2">
        <f t="shared" si="39"/>
        <v>2035</v>
      </c>
      <c r="H288" s="2">
        <f t="shared" si="37"/>
        <v>4</v>
      </c>
      <c r="I288" s="20">
        <f ca="1">_xll.DBRW($H$1,$H$2,$G288,$H288,$H$3)</f>
        <v>30.713999999999999</v>
      </c>
      <c r="K288" s="2">
        <f t="shared" si="40"/>
        <v>2035</v>
      </c>
      <c r="L288" s="2">
        <f t="shared" si="38"/>
        <v>4</v>
      </c>
      <c r="M288" s="20"/>
    </row>
    <row r="289" spans="1:13">
      <c r="A289" s="2">
        <f t="shared" si="41"/>
        <v>2035</v>
      </c>
      <c r="B289" s="2">
        <f t="shared" si="42"/>
        <v>5</v>
      </c>
      <c r="C289" s="22">
        <v>33302</v>
      </c>
      <c r="D289" s="22">
        <v>146</v>
      </c>
      <c r="E289" s="12">
        <f t="shared" si="43"/>
        <v>33448</v>
      </c>
      <c r="G289" s="2">
        <f t="shared" si="39"/>
        <v>2035</v>
      </c>
      <c r="H289" s="2">
        <f t="shared" si="37"/>
        <v>5</v>
      </c>
      <c r="I289" s="20">
        <f ca="1">_xll.DBRW($H$1,$H$2,$G289,$H289,$H$3)</f>
        <v>29.524000000000001</v>
      </c>
      <c r="K289" s="2">
        <f t="shared" si="40"/>
        <v>2035</v>
      </c>
      <c r="L289" s="2">
        <f t="shared" si="38"/>
        <v>5</v>
      </c>
      <c r="M289" s="20"/>
    </row>
    <row r="290" spans="1:13">
      <c r="A290" s="2">
        <f t="shared" si="41"/>
        <v>2035</v>
      </c>
      <c r="B290" s="2">
        <f t="shared" si="42"/>
        <v>6</v>
      </c>
      <c r="C290" s="22">
        <v>33313</v>
      </c>
      <c r="D290" s="22">
        <v>146</v>
      </c>
      <c r="E290" s="12">
        <f t="shared" si="43"/>
        <v>33459</v>
      </c>
      <c r="G290" s="2">
        <f t="shared" si="39"/>
        <v>2035</v>
      </c>
      <c r="H290" s="2">
        <f t="shared" si="37"/>
        <v>6</v>
      </c>
      <c r="I290" s="20">
        <f ca="1">_xll.DBRW($H$1,$H$2,$G290,$H290,$H$3)</f>
        <v>30.619</v>
      </c>
      <c r="K290" s="2">
        <f t="shared" si="40"/>
        <v>2035</v>
      </c>
      <c r="L290" s="2">
        <f t="shared" si="38"/>
        <v>6</v>
      </c>
      <c r="M290" s="20"/>
    </row>
    <row r="291" spans="1:13">
      <c r="A291" s="2">
        <f t="shared" si="41"/>
        <v>2035</v>
      </c>
      <c r="B291" s="2">
        <f t="shared" si="42"/>
        <v>7</v>
      </c>
      <c r="C291" s="22">
        <v>33320</v>
      </c>
      <c r="D291" s="22">
        <v>146</v>
      </c>
      <c r="E291" s="12">
        <f t="shared" si="43"/>
        <v>33466</v>
      </c>
      <c r="G291" s="2">
        <f t="shared" si="39"/>
        <v>2035</v>
      </c>
      <c r="H291" s="2">
        <f t="shared" si="37"/>
        <v>7</v>
      </c>
      <c r="I291" s="20">
        <f ca="1">_xll.DBRW($H$1,$H$2,$G291,$H291,$H$3)</f>
        <v>30.713999999999999</v>
      </c>
      <c r="K291" s="2">
        <f t="shared" si="40"/>
        <v>2035</v>
      </c>
      <c r="L291" s="2">
        <f t="shared" si="38"/>
        <v>7</v>
      </c>
      <c r="M291" s="20"/>
    </row>
    <row r="292" spans="1:13">
      <c r="A292" s="2">
        <f t="shared" si="41"/>
        <v>2035</v>
      </c>
      <c r="B292" s="2">
        <f t="shared" si="42"/>
        <v>8</v>
      </c>
      <c r="C292" s="22">
        <v>33325</v>
      </c>
      <c r="D292" s="22">
        <v>146</v>
      </c>
      <c r="E292" s="12">
        <f t="shared" si="43"/>
        <v>33471</v>
      </c>
      <c r="G292" s="2">
        <f t="shared" si="39"/>
        <v>2035</v>
      </c>
      <c r="H292" s="2">
        <f t="shared" si="37"/>
        <v>8</v>
      </c>
      <c r="I292" s="20">
        <f ca="1">_xll.DBRW($H$1,$H$2,$G292,$H292,$H$3)</f>
        <v>30.475999999999999</v>
      </c>
      <c r="K292" s="2">
        <f t="shared" si="40"/>
        <v>2035</v>
      </c>
      <c r="L292" s="2">
        <f t="shared" si="38"/>
        <v>8</v>
      </c>
      <c r="M292" s="20"/>
    </row>
    <row r="293" spans="1:13">
      <c r="A293" s="2">
        <f t="shared" si="41"/>
        <v>2035</v>
      </c>
      <c r="B293" s="2">
        <f t="shared" si="42"/>
        <v>9</v>
      </c>
      <c r="C293" s="22">
        <v>33325</v>
      </c>
      <c r="D293" s="22">
        <v>146</v>
      </c>
      <c r="E293" s="12">
        <f t="shared" si="43"/>
        <v>33471</v>
      </c>
      <c r="G293" s="2">
        <f t="shared" si="39"/>
        <v>2035</v>
      </c>
      <c r="H293" s="2">
        <f t="shared" si="37"/>
        <v>9</v>
      </c>
      <c r="I293" s="20">
        <f ca="1">_xll.DBRW($H$1,$H$2,$G293,$H293,$H$3)</f>
        <v>31.143000000000001</v>
      </c>
      <c r="K293" s="2">
        <f t="shared" si="40"/>
        <v>2035</v>
      </c>
      <c r="L293" s="2">
        <f t="shared" si="38"/>
        <v>9</v>
      </c>
      <c r="M293" s="20"/>
    </row>
    <row r="294" spans="1:13">
      <c r="A294" s="2">
        <f t="shared" si="41"/>
        <v>2035</v>
      </c>
      <c r="B294" s="2">
        <f t="shared" si="42"/>
        <v>10</v>
      </c>
      <c r="C294" s="22">
        <v>33326</v>
      </c>
      <c r="D294" s="22">
        <v>146</v>
      </c>
      <c r="E294" s="12">
        <f t="shared" si="43"/>
        <v>33472</v>
      </c>
      <c r="G294" s="2">
        <f t="shared" si="39"/>
        <v>2035</v>
      </c>
      <c r="H294" s="2">
        <f t="shared" si="37"/>
        <v>10</v>
      </c>
      <c r="I294" s="20">
        <f ca="1">_xll.DBRW($H$1,$H$2,$G294,$H294,$H$3)</f>
        <v>30.762</v>
      </c>
      <c r="K294" s="2">
        <f t="shared" si="40"/>
        <v>2035</v>
      </c>
      <c r="L294" s="2">
        <f t="shared" si="38"/>
        <v>10</v>
      </c>
      <c r="M294" s="20"/>
    </row>
    <row r="295" spans="1:13">
      <c r="A295" s="2">
        <f t="shared" si="41"/>
        <v>2035</v>
      </c>
      <c r="B295" s="2">
        <f t="shared" si="42"/>
        <v>11</v>
      </c>
      <c r="C295" s="22">
        <v>33329</v>
      </c>
      <c r="D295" s="22">
        <v>146</v>
      </c>
      <c r="E295" s="12">
        <f t="shared" si="43"/>
        <v>33475</v>
      </c>
      <c r="G295" s="2">
        <f t="shared" si="39"/>
        <v>2035</v>
      </c>
      <c r="H295" s="2">
        <f t="shared" si="37"/>
        <v>11</v>
      </c>
      <c r="I295" s="20">
        <f ca="1">_xll.DBRW($H$1,$H$2,$G295,$H295,$H$3)</f>
        <v>28.619</v>
      </c>
      <c r="K295" s="2">
        <f t="shared" si="40"/>
        <v>2035</v>
      </c>
      <c r="L295" s="2">
        <f t="shared" si="38"/>
        <v>11</v>
      </c>
      <c r="M295" s="20"/>
    </row>
    <row r="296" spans="1:13">
      <c r="A296" s="2">
        <f t="shared" si="41"/>
        <v>2035</v>
      </c>
      <c r="B296" s="2">
        <f t="shared" si="42"/>
        <v>12</v>
      </c>
      <c r="C296" s="22">
        <v>33332</v>
      </c>
      <c r="D296" s="22">
        <v>146</v>
      </c>
      <c r="E296" s="12">
        <f t="shared" si="43"/>
        <v>33478</v>
      </c>
      <c r="G296" s="2">
        <f t="shared" si="39"/>
        <v>2035</v>
      </c>
      <c r="H296" s="2">
        <f t="shared" si="37"/>
        <v>12</v>
      </c>
      <c r="I296" s="20">
        <f ca="1">_xll.DBRW($H$1,$H$2,$G296,$H296,$H$3)</f>
        <v>31.238</v>
      </c>
      <c r="K296" s="2">
        <f t="shared" si="40"/>
        <v>2035</v>
      </c>
      <c r="L296" s="2">
        <f t="shared" si="38"/>
        <v>12</v>
      </c>
      <c r="M296" s="20"/>
    </row>
    <row r="297" spans="1:13">
      <c r="A297" s="2">
        <f t="shared" si="41"/>
        <v>2036</v>
      </c>
      <c r="B297" s="2">
        <f t="shared" si="42"/>
        <v>1</v>
      </c>
      <c r="C297" s="22">
        <v>33341</v>
      </c>
      <c r="D297" s="22">
        <v>146</v>
      </c>
      <c r="E297" s="12">
        <f t="shared" si="43"/>
        <v>33487</v>
      </c>
      <c r="G297" s="2">
        <f t="shared" si="39"/>
        <v>2036</v>
      </c>
      <c r="H297" s="2">
        <f t="shared" si="37"/>
        <v>1</v>
      </c>
      <c r="I297" s="20">
        <f ca="1">_xll.DBRW($H$1,$H$2,$G297,$H297,$H$3)</f>
        <v>32.286000000000001</v>
      </c>
      <c r="K297" s="2">
        <f t="shared" si="40"/>
        <v>2036</v>
      </c>
      <c r="L297" s="2">
        <f t="shared" si="38"/>
        <v>1</v>
      </c>
      <c r="M297" s="20"/>
    </row>
    <row r="298" spans="1:13">
      <c r="A298" s="2">
        <f t="shared" si="41"/>
        <v>2036</v>
      </c>
      <c r="B298" s="2">
        <f t="shared" si="42"/>
        <v>2</v>
      </c>
      <c r="C298" s="22">
        <v>33349</v>
      </c>
      <c r="D298" s="22">
        <v>146</v>
      </c>
      <c r="E298" s="12">
        <f t="shared" si="43"/>
        <v>33495</v>
      </c>
      <c r="G298" s="2">
        <f t="shared" si="39"/>
        <v>2036</v>
      </c>
      <c r="H298" s="2">
        <f t="shared" si="37"/>
        <v>2</v>
      </c>
      <c r="I298" s="20">
        <f ca="1">_xll.DBRW($H$1,$H$2,$G298,$H298,$H$3)</f>
        <v>30.31</v>
      </c>
      <c r="K298" s="2">
        <f t="shared" si="40"/>
        <v>2036</v>
      </c>
      <c r="L298" s="2">
        <f t="shared" si="38"/>
        <v>2</v>
      </c>
      <c r="M298" s="20"/>
    </row>
    <row r="299" spans="1:13">
      <c r="A299" s="2">
        <f t="shared" si="41"/>
        <v>2036</v>
      </c>
      <c r="B299" s="2">
        <f t="shared" si="42"/>
        <v>3</v>
      </c>
      <c r="C299" s="22">
        <v>33357</v>
      </c>
      <c r="D299" s="22">
        <v>146</v>
      </c>
      <c r="E299" s="12">
        <f t="shared" si="43"/>
        <v>33503</v>
      </c>
      <c r="G299" s="2">
        <f t="shared" si="39"/>
        <v>2036</v>
      </c>
      <c r="H299" s="2">
        <f t="shared" si="37"/>
        <v>3</v>
      </c>
      <c r="I299" s="20">
        <f ca="1">_xll.DBRW($H$1,$H$2,$G299,$H299,$H$3)</f>
        <v>30.024000000000001</v>
      </c>
      <c r="K299" s="2">
        <f t="shared" si="40"/>
        <v>2036</v>
      </c>
      <c r="L299" s="2">
        <f t="shared" si="38"/>
        <v>3</v>
      </c>
      <c r="M299" s="20"/>
    </row>
    <row r="300" spans="1:13">
      <c r="A300" s="2">
        <f t="shared" si="41"/>
        <v>2036</v>
      </c>
      <c r="B300" s="2">
        <f t="shared" si="42"/>
        <v>4</v>
      </c>
      <c r="C300" s="22">
        <v>33364</v>
      </c>
      <c r="D300" s="22">
        <v>146</v>
      </c>
      <c r="E300" s="12">
        <f t="shared" si="43"/>
        <v>33510</v>
      </c>
      <c r="G300" s="2">
        <f t="shared" si="39"/>
        <v>2036</v>
      </c>
      <c r="H300" s="2">
        <f t="shared" si="37"/>
        <v>4</v>
      </c>
      <c r="I300" s="20">
        <f ca="1">_xll.DBRW($H$1,$H$2,$G300,$H300,$H$3)</f>
        <v>30.713999999999999</v>
      </c>
      <c r="K300" s="2">
        <f t="shared" si="40"/>
        <v>2036</v>
      </c>
      <c r="L300" s="2">
        <f t="shared" si="38"/>
        <v>4</v>
      </c>
      <c r="M300" s="20"/>
    </row>
    <row r="301" spans="1:13">
      <c r="A301" s="2">
        <f t="shared" si="41"/>
        <v>2036</v>
      </c>
      <c r="B301" s="2">
        <f t="shared" si="42"/>
        <v>5</v>
      </c>
      <c r="C301" s="22">
        <v>33371</v>
      </c>
      <c r="D301" s="22">
        <v>146</v>
      </c>
      <c r="E301" s="12">
        <f t="shared" si="43"/>
        <v>33517</v>
      </c>
      <c r="G301" s="2">
        <f t="shared" si="39"/>
        <v>2036</v>
      </c>
      <c r="H301" s="2">
        <f t="shared" si="37"/>
        <v>5</v>
      </c>
      <c r="I301" s="20">
        <f ca="1">_xll.DBRW($H$1,$H$2,$G301,$H301,$H$3)</f>
        <v>29.524000000000001</v>
      </c>
      <c r="K301" s="2">
        <f t="shared" si="40"/>
        <v>2036</v>
      </c>
      <c r="L301" s="2">
        <f t="shared" si="38"/>
        <v>5</v>
      </c>
      <c r="M301" s="20"/>
    </row>
    <row r="302" spans="1:13">
      <c r="A302" s="2">
        <f t="shared" si="41"/>
        <v>2036</v>
      </c>
      <c r="B302" s="2">
        <f t="shared" si="42"/>
        <v>6</v>
      </c>
      <c r="C302" s="22">
        <v>33380</v>
      </c>
      <c r="D302" s="22">
        <v>146</v>
      </c>
      <c r="E302" s="12">
        <f t="shared" si="43"/>
        <v>33526</v>
      </c>
      <c r="G302" s="2">
        <f t="shared" si="39"/>
        <v>2036</v>
      </c>
      <c r="H302" s="2">
        <f t="shared" si="37"/>
        <v>6</v>
      </c>
      <c r="I302" s="20">
        <f ca="1">_xll.DBRW($H$1,$H$2,$G302,$H302,$H$3)</f>
        <v>30.619</v>
      </c>
      <c r="K302" s="2">
        <f t="shared" si="40"/>
        <v>2036</v>
      </c>
      <c r="L302" s="2">
        <f t="shared" si="38"/>
        <v>6</v>
      </c>
      <c r="M302" s="20"/>
    </row>
    <row r="303" spans="1:13">
      <c r="A303" s="2">
        <f t="shared" si="41"/>
        <v>2036</v>
      </c>
      <c r="B303" s="2">
        <f t="shared" si="42"/>
        <v>7</v>
      </c>
      <c r="C303" s="22">
        <v>33386</v>
      </c>
      <c r="D303" s="22">
        <v>146</v>
      </c>
      <c r="E303" s="12">
        <f t="shared" si="43"/>
        <v>33532</v>
      </c>
      <c r="G303" s="2">
        <f t="shared" si="39"/>
        <v>2036</v>
      </c>
      <c r="H303" s="2">
        <f t="shared" si="37"/>
        <v>7</v>
      </c>
      <c r="I303" s="20">
        <f ca="1">_xll.DBRW($H$1,$H$2,$G303,$H303,$H$3)</f>
        <v>30.713999999999999</v>
      </c>
      <c r="K303" s="2">
        <f t="shared" si="40"/>
        <v>2036</v>
      </c>
      <c r="L303" s="2">
        <f t="shared" si="38"/>
        <v>7</v>
      </c>
      <c r="M303" s="20"/>
    </row>
    <row r="304" spans="1:13">
      <c r="A304" s="2">
        <f t="shared" si="41"/>
        <v>2036</v>
      </c>
      <c r="B304" s="2">
        <f t="shared" si="42"/>
        <v>8</v>
      </c>
      <c r="C304" s="22">
        <v>33391</v>
      </c>
      <c r="D304" s="22">
        <v>146</v>
      </c>
      <c r="E304" s="12">
        <f t="shared" si="43"/>
        <v>33537</v>
      </c>
      <c r="G304" s="2">
        <f t="shared" si="39"/>
        <v>2036</v>
      </c>
      <c r="H304" s="2">
        <f t="shared" si="37"/>
        <v>8</v>
      </c>
      <c r="I304" s="20">
        <f ca="1">_xll.DBRW($H$1,$H$2,$G304,$H304,$H$3)</f>
        <v>30.475999999999999</v>
      </c>
      <c r="K304" s="2">
        <f t="shared" si="40"/>
        <v>2036</v>
      </c>
      <c r="L304" s="2">
        <f t="shared" si="38"/>
        <v>8</v>
      </c>
      <c r="M304" s="20"/>
    </row>
    <row r="305" spans="1:13">
      <c r="A305" s="2">
        <f t="shared" si="41"/>
        <v>2036</v>
      </c>
      <c r="B305" s="2">
        <f t="shared" si="42"/>
        <v>9</v>
      </c>
      <c r="C305" s="22">
        <v>33391</v>
      </c>
      <c r="D305" s="22">
        <v>146</v>
      </c>
      <c r="E305" s="12">
        <f t="shared" si="43"/>
        <v>33537</v>
      </c>
      <c r="G305" s="2">
        <f t="shared" si="39"/>
        <v>2036</v>
      </c>
      <c r="H305" s="2">
        <f t="shared" si="37"/>
        <v>9</v>
      </c>
      <c r="I305" s="20">
        <f ca="1">_xll.DBRW($H$1,$H$2,$G305,$H305,$H$3)</f>
        <v>31.143000000000001</v>
      </c>
      <c r="K305" s="2">
        <f t="shared" si="40"/>
        <v>2036</v>
      </c>
      <c r="L305" s="2">
        <f t="shared" si="38"/>
        <v>9</v>
      </c>
      <c r="M305" s="20"/>
    </row>
    <row r="306" spans="1:13">
      <c r="A306" s="2">
        <f t="shared" si="41"/>
        <v>2036</v>
      </c>
      <c r="B306" s="2">
        <f t="shared" si="42"/>
        <v>10</v>
      </c>
      <c r="C306" s="22">
        <v>33392</v>
      </c>
      <c r="D306" s="22">
        <v>146</v>
      </c>
      <c r="E306" s="12">
        <f t="shared" si="43"/>
        <v>33538</v>
      </c>
      <c r="G306" s="2">
        <f t="shared" si="39"/>
        <v>2036</v>
      </c>
      <c r="H306" s="2">
        <f t="shared" si="37"/>
        <v>10</v>
      </c>
      <c r="I306" s="20">
        <f ca="1">_xll.DBRW($H$1,$H$2,$G306,$H306,$H$3)</f>
        <v>30.762</v>
      </c>
      <c r="K306" s="2">
        <f t="shared" si="40"/>
        <v>2036</v>
      </c>
      <c r="L306" s="2">
        <f t="shared" si="38"/>
        <v>10</v>
      </c>
      <c r="M306" s="20"/>
    </row>
    <row r="307" spans="1:13">
      <c r="A307" s="2">
        <f t="shared" si="41"/>
        <v>2036</v>
      </c>
      <c r="B307" s="2">
        <f t="shared" si="42"/>
        <v>11</v>
      </c>
      <c r="C307" s="22">
        <v>33394</v>
      </c>
      <c r="D307" s="22">
        <v>146</v>
      </c>
      <c r="E307" s="12">
        <f t="shared" si="43"/>
        <v>33540</v>
      </c>
      <c r="G307" s="2">
        <f t="shared" si="39"/>
        <v>2036</v>
      </c>
      <c r="H307" s="2">
        <f t="shared" si="37"/>
        <v>11</v>
      </c>
      <c r="I307" s="20">
        <f ca="1">_xll.DBRW($H$1,$H$2,$G307,$H307,$H$3)</f>
        <v>28.619</v>
      </c>
      <c r="K307" s="2">
        <f t="shared" si="40"/>
        <v>2036</v>
      </c>
      <c r="L307" s="2">
        <f t="shared" si="38"/>
        <v>11</v>
      </c>
      <c r="M307" s="20"/>
    </row>
    <row r="308" spans="1:13">
      <c r="A308" s="2">
        <f t="shared" si="41"/>
        <v>2036</v>
      </c>
      <c r="B308" s="2">
        <f t="shared" si="42"/>
        <v>12</v>
      </c>
      <c r="C308" s="22">
        <v>33397</v>
      </c>
      <c r="D308" s="22">
        <v>146</v>
      </c>
      <c r="E308" s="12">
        <f t="shared" si="43"/>
        <v>33543</v>
      </c>
      <c r="G308" s="2">
        <f t="shared" si="39"/>
        <v>2036</v>
      </c>
      <c r="H308" s="2">
        <f t="shared" si="37"/>
        <v>12</v>
      </c>
      <c r="I308" s="20">
        <f ca="1">_xll.DBRW($H$1,$H$2,$G308,$H308,$H$3)</f>
        <v>31.238</v>
      </c>
      <c r="K308" s="2">
        <f t="shared" si="40"/>
        <v>2036</v>
      </c>
      <c r="L308" s="2">
        <f t="shared" si="38"/>
        <v>12</v>
      </c>
      <c r="M308" s="20"/>
    </row>
    <row r="309" spans="1:13">
      <c r="A309" s="2">
        <f t="shared" si="41"/>
        <v>2037</v>
      </c>
      <c r="B309" s="2">
        <f t="shared" si="42"/>
        <v>1</v>
      </c>
      <c r="C309" s="22">
        <v>33406</v>
      </c>
      <c r="D309" s="22">
        <v>146</v>
      </c>
      <c r="E309" s="12">
        <f t="shared" si="43"/>
        <v>33552</v>
      </c>
      <c r="G309" s="2">
        <f t="shared" si="39"/>
        <v>2037</v>
      </c>
      <c r="H309" s="2">
        <f t="shared" si="37"/>
        <v>1</v>
      </c>
      <c r="I309" s="20">
        <f ca="1">_xll.DBRW($H$1,$H$2,$G309,$H309,$H$3)</f>
        <v>32.286000000000001</v>
      </c>
      <c r="K309" s="2">
        <f t="shared" si="40"/>
        <v>2037</v>
      </c>
      <c r="L309" s="2">
        <f t="shared" si="38"/>
        <v>1</v>
      </c>
      <c r="M309" s="20"/>
    </row>
    <row r="310" spans="1:13">
      <c r="A310" s="2">
        <f t="shared" si="41"/>
        <v>2037</v>
      </c>
      <c r="B310" s="2">
        <f t="shared" si="42"/>
        <v>2</v>
      </c>
      <c r="C310" s="22">
        <v>33415</v>
      </c>
      <c r="D310" s="22">
        <v>146</v>
      </c>
      <c r="E310" s="12">
        <f t="shared" si="43"/>
        <v>33561</v>
      </c>
      <c r="G310" s="2">
        <f t="shared" si="39"/>
        <v>2037</v>
      </c>
      <c r="H310" s="2">
        <f t="shared" si="37"/>
        <v>2</v>
      </c>
      <c r="I310" s="20">
        <f ca="1">_xll.DBRW($H$1,$H$2,$G310,$H310,$H$3)</f>
        <v>29.81</v>
      </c>
      <c r="K310" s="2">
        <f t="shared" si="40"/>
        <v>2037</v>
      </c>
      <c r="L310" s="2">
        <f t="shared" si="38"/>
        <v>2</v>
      </c>
      <c r="M310" s="20"/>
    </row>
    <row r="311" spans="1:13">
      <c r="A311" s="2">
        <f t="shared" si="41"/>
        <v>2037</v>
      </c>
      <c r="B311" s="2">
        <f t="shared" si="42"/>
        <v>3</v>
      </c>
      <c r="C311" s="22">
        <v>33422</v>
      </c>
      <c r="D311" s="22">
        <v>146</v>
      </c>
      <c r="E311" s="12">
        <f t="shared" si="43"/>
        <v>33568</v>
      </c>
      <c r="G311" s="2">
        <f t="shared" si="39"/>
        <v>2037</v>
      </c>
      <c r="H311" s="2">
        <f t="shared" si="37"/>
        <v>3</v>
      </c>
      <c r="I311" s="20">
        <f ca="1">_xll.DBRW($H$1,$H$2,$G311,$H311,$H$3)</f>
        <v>29.524000000000001</v>
      </c>
      <c r="K311" s="2">
        <f t="shared" si="40"/>
        <v>2037</v>
      </c>
      <c r="L311" s="2">
        <f t="shared" si="38"/>
        <v>3</v>
      </c>
      <c r="M311" s="20"/>
    </row>
    <row r="312" spans="1:13">
      <c r="A312" s="2">
        <f t="shared" si="41"/>
        <v>2037</v>
      </c>
      <c r="B312" s="2">
        <f t="shared" si="42"/>
        <v>4</v>
      </c>
      <c r="C312" s="22">
        <v>33429</v>
      </c>
      <c r="D312" s="22">
        <v>146</v>
      </c>
      <c r="E312" s="12">
        <f t="shared" si="43"/>
        <v>33575</v>
      </c>
      <c r="G312" s="2">
        <f t="shared" si="39"/>
        <v>2037</v>
      </c>
      <c r="H312" s="2">
        <f t="shared" si="37"/>
        <v>4</v>
      </c>
      <c r="I312" s="20">
        <f ca="1">_xll.DBRW($H$1,$H$2,$G312,$H312,$H$3)</f>
        <v>30.713999999999999</v>
      </c>
      <c r="K312" s="2">
        <f t="shared" si="40"/>
        <v>2037</v>
      </c>
      <c r="L312" s="2">
        <f t="shared" si="38"/>
        <v>4</v>
      </c>
      <c r="M312" s="20"/>
    </row>
    <row r="313" spans="1:13">
      <c r="A313" s="2">
        <f t="shared" si="41"/>
        <v>2037</v>
      </c>
      <c r="B313" s="2">
        <f t="shared" si="42"/>
        <v>5</v>
      </c>
      <c r="C313" s="22">
        <v>33436</v>
      </c>
      <c r="D313" s="22">
        <v>146</v>
      </c>
      <c r="E313" s="12">
        <f t="shared" si="43"/>
        <v>33582</v>
      </c>
      <c r="G313" s="2">
        <f t="shared" si="39"/>
        <v>2037</v>
      </c>
      <c r="H313" s="2">
        <f t="shared" si="37"/>
        <v>5</v>
      </c>
      <c r="I313" s="20">
        <f ca="1">_xll.DBRW($H$1,$H$2,$G313,$H313,$H$3)</f>
        <v>29.524000000000001</v>
      </c>
      <c r="K313" s="2">
        <f t="shared" si="40"/>
        <v>2037</v>
      </c>
      <c r="L313" s="2">
        <f t="shared" si="38"/>
        <v>5</v>
      </c>
      <c r="M313" s="20"/>
    </row>
    <row r="314" spans="1:13">
      <c r="A314" s="2">
        <f t="shared" si="41"/>
        <v>2037</v>
      </c>
      <c r="B314" s="2">
        <f t="shared" si="42"/>
        <v>6</v>
      </c>
      <c r="C314" s="22">
        <v>33445</v>
      </c>
      <c r="D314" s="22">
        <v>146</v>
      </c>
      <c r="E314" s="12">
        <f t="shared" si="43"/>
        <v>33591</v>
      </c>
      <c r="G314" s="2">
        <f t="shared" si="39"/>
        <v>2037</v>
      </c>
      <c r="H314" s="2">
        <f t="shared" si="37"/>
        <v>6</v>
      </c>
      <c r="I314" s="20">
        <f ca="1">_xll.DBRW($H$1,$H$2,$G314,$H314,$H$3)</f>
        <v>30.619</v>
      </c>
      <c r="K314" s="2">
        <f t="shared" si="40"/>
        <v>2037</v>
      </c>
      <c r="L314" s="2">
        <f t="shared" si="38"/>
        <v>6</v>
      </c>
      <c r="M314" s="20"/>
    </row>
    <row r="315" spans="1:13">
      <c r="A315" s="2">
        <f t="shared" si="41"/>
        <v>2037</v>
      </c>
      <c r="B315" s="2">
        <f t="shared" si="42"/>
        <v>7</v>
      </c>
      <c r="C315" s="22">
        <v>33452</v>
      </c>
      <c r="D315" s="22">
        <v>146</v>
      </c>
      <c r="E315" s="12">
        <f t="shared" si="43"/>
        <v>33598</v>
      </c>
      <c r="G315" s="2">
        <f t="shared" si="39"/>
        <v>2037</v>
      </c>
      <c r="H315" s="2">
        <f t="shared" si="37"/>
        <v>7</v>
      </c>
      <c r="I315" s="20">
        <f ca="1">_xll.DBRW($H$1,$H$2,$G315,$H315,$H$3)</f>
        <v>30.713999999999999</v>
      </c>
      <c r="K315" s="2">
        <f t="shared" si="40"/>
        <v>2037</v>
      </c>
      <c r="L315" s="2">
        <f t="shared" si="38"/>
        <v>7</v>
      </c>
      <c r="M315" s="20"/>
    </row>
    <row r="316" spans="1:13">
      <c r="A316" s="2">
        <f t="shared" si="41"/>
        <v>2037</v>
      </c>
      <c r="B316" s="2">
        <f t="shared" si="42"/>
        <v>8</v>
      </c>
      <c r="C316" s="22">
        <v>33457</v>
      </c>
      <c r="D316" s="22">
        <v>146</v>
      </c>
      <c r="E316" s="12">
        <f t="shared" si="43"/>
        <v>33603</v>
      </c>
      <c r="G316" s="2">
        <f t="shared" si="39"/>
        <v>2037</v>
      </c>
      <c r="H316" s="2">
        <f t="shared" si="37"/>
        <v>8</v>
      </c>
      <c r="I316" s="20">
        <f ca="1">_xll.DBRW($H$1,$H$2,$G316,$H316,$H$3)</f>
        <v>30.475999999999999</v>
      </c>
      <c r="K316" s="2">
        <f t="shared" si="40"/>
        <v>2037</v>
      </c>
      <c r="L316" s="2">
        <f t="shared" si="38"/>
        <v>8</v>
      </c>
      <c r="M316" s="20"/>
    </row>
    <row r="317" spans="1:13">
      <c r="A317" s="2">
        <f t="shared" si="41"/>
        <v>2037</v>
      </c>
      <c r="B317" s="2">
        <f t="shared" si="42"/>
        <v>9</v>
      </c>
      <c r="C317" s="22">
        <v>33457</v>
      </c>
      <c r="D317" s="22">
        <v>146</v>
      </c>
      <c r="E317" s="12">
        <f t="shared" si="43"/>
        <v>33603</v>
      </c>
      <c r="G317" s="2">
        <f t="shared" si="39"/>
        <v>2037</v>
      </c>
      <c r="H317" s="2">
        <f t="shared" si="37"/>
        <v>9</v>
      </c>
      <c r="I317" s="20">
        <f ca="1">_xll.DBRW($H$1,$H$2,$G317,$H317,$H$3)</f>
        <v>31.143000000000001</v>
      </c>
      <c r="K317" s="2">
        <f t="shared" si="40"/>
        <v>2037</v>
      </c>
      <c r="L317" s="2">
        <f t="shared" si="38"/>
        <v>9</v>
      </c>
      <c r="M317" s="20"/>
    </row>
    <row r="318" spans="1:13">
      <c r="A318" s="2">
        <f t="shared" si="41"/>
        <v>2037</v>
      </c>
      <c r="B318" s="2">
        <f t="shared" si="42"/>
        <v>10</v>
      </c>
      <c r="C318" s="22">
        <v>33458</v>
      </c>
      <c r="D318" s="22">
        <v>146</v>
      </c>
      <c r="E318" s="12">
        <f t="shared" si="43"/>
        <v>33604</v>
      </c>
      <c r="G318" s="2">
        <f t="shared" si="39"/>
        <v>2037</v>
      </c>
      <c r="H318" s="2">
        <f t="shared" si="37"/>
        <v>10</v>
      </c>
      <c r="I318" s="20">
        <f ca="1">_xll.DBRW($H$1,$H$2,$G318,$H318,$H$3)</f>
        <v>30.762</v>
      </c>
      <c r="K318" s="2">
        <f t="shared" si="40"/>
        <v>2037</v>
      </c>
      <c r="L318" s="2">
        <f t="shared" si="38"/>
        <v>10</v>
      </c>
      <c r="M318" s="20"/>
    </row>
    <row r="319" spans="1:13">
      <c r="A319" s="2">
        <f t="shared" si="41"/>
        <v>2037</v>
      </c>
      <c r="B319" s="2">
        <f t="shared" si="42"/>
        <v>11</v>
      </c>
      <c r="C319" s="22">
        <v>33461</v>
      </c>
      <c r="D319" s="22">
        <v>146</v>
      </c>
      <c r="E319" s="12">
        <f t="shared" si="43"/>
        <v>33607</v>
      </c>
      <c r="G319" s="2">
        <f t="shared" si="39"/>
        <v>2037</v>
      </c>
      <c r="H319" s="2">
        <f t="shared" si="37"/>
        <v>11</v>
      </c>
      <c r="I319" s="20">
        <f ca="1">_xll.DBRW($H$1,$H$2,$G319,$H319,$H$3)</f>
        <v>28.619</v>
      </c>
      <c r="K319" s="2">
        <f t="shared" si="40"/>
        <v>2037</v>
      </c>
      <c r="L319" s="2">
        <f t="shared" si="38"/>
        <v>11</v>
      </c>
      <c r="M319" s="20"/>
    </row>
    <row r="320" spans="1:13">
      <c r="A320" s="2">
        <f t="shared" si="41"/>
        <v>2037</v>
      </c>
      <c r="B320" s="2">
        <f t="shared" si="42"/>
        <v>12</v>
      </c>
      <c r="C320" s="22">
        <v>33463</v>
      </c>
      <c r="D320" s="22">
        <v>146</v>
      </c>
      <c r="E320" s="12">
        <f t="shared" si="43"/>
        <v>33609</v>
      </c>
      <c r="G320" s="2">
        <f t="shared" si="39"/>
        <v>2037</v>
      </c>
      <c r="H320" s="2">
        <f t="shared" si="37"/>
        <v>12</v>
      </c>
      <c r="I320" s="20">
        <f ca="1">_xll.DBRW($H$1,$H$2,$G320,$H320,$H$3)</f>
        <v>31.238</v>
      </c>
      <c r="K320" s="2">
        <f t="shared" si="40"/>
        <v>2037</v>
      </c>
      <c r="L320" s="2">
        <f t="shared" si="38"/>
        <v>12</v>
      </c>
      <c r="M320" s="20"/>
    </row>
  </sheetData>
  <mergeCells count="1">
    <mergeCell ref="O21:S24"/>
  </mergeCells>
  <phoneticPr fontId="2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20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defaultRowHeight="15"/>
  <cols>
    <col min="1" max="2" width="9.140625" style="2"/>
    <col min="3" max="3" width="11.28515625" style="10" bestFit="1" customWidth="1"/>
    <col min="4" max="4" width="11.28515625" style="10" customWidth="1"/>
    <col min="5" max="5" width="13.42578125" style="10" bestFit="1" customWidth="1"/>
    <col min="6" max="6" width="11" style="1" customWidth="1"/>
    <col min="7" max="8" width="9.140625" style="2"/>
    <col min="9" max="9" width="9.140625" style="20"/>
    <col min="10" max="10" width="11" style="1" customWidth="1"/>
    <col min="11" max="13" width="9.140625" style="2"/>
    <col min="14" max="14" width="11" style="1" customWidth="1"/>
    <col min="15" max="15" width="14.5703125" style="1" customWidth="1"/>
    <col min="16" max="16" width="15" style="1" customWidth="1"/>
    <col min="17" max="18" width="14.140625" style="1" customWidth="1"/>
    <col min="19" max="21" width="11.5703125" style="1" customWidth="1"/>
    <col min="22" max="16384" width="9.140625" style="1"/>
  </cols>
  <sheetData>
    <row r="1" spans="1:21">
      <c r="A1" s="2" t="s">
        <v>0</v>
      </c>
      <c r="B1" s="2" t="s">
        <v>35</v>
      </c>
      <c r="G1" s="2" t="s">
        <v>0</v>
      </c>
      <c r="H1" s="2" t="s">
        <v>2</v>
      </c>
      <c r="K1" s="2" t="s">
        <v>31</v>
      </c>
      <c r="O1" s="19" t="s">
        <v>0</v>
      </c>
      <c r="P1" s="19" t="s">
        <v>35</v>
      </c>
      <c r="Q1" s="19"/>
      <c r="R1" s="19"/>
      <c r="S1" s="19"/>
      <c r="T1" s="19"/>
      <c r="U1" s="24" t="s">
        <v>46</v>
      </c>
    </row>
    <row r="2" spans="1:21">
      <c r="A2" s="2" t="s">
        <v>1</v>
      </c>
      <c r="B2" s="10" t="s">
        <v>36</v>
      </c>
      <c r="G2" s="2" t="s">
        <v>1</v>
      </c>
      <c r="H2" s="19" t="s">
        <v>53</v>
      </c>
      <c r="O2" s="19" t="s">
        <v>1</v>
      </c>
      <c r="P2" s="19" t="s">
        <v>36</v>
      </c>
      <c r="Q2" s="19"/>
      <c r="R2" s="19"/>
      <c r="S2" s="19"/>
      <c r="T2" s="19"/>
      <c r="U2" s="19"/>
    </row>
    <row r="3" spans="1:21">
      <c r="A3" s="2" t="s">
        <v>15</v>
      </c>
      <c r="B3" s="2" t="s">
        <v>37</v>
      </c>
      <c r="G3" s="2" t="s">
        <v>2</v>
      </c>
      <c r="H3" s="2" t="s">
        <v>38</v>
      </c>
      <c r="O3" s="19" t="s">
        <v>16</v>
      </c>
      <c r="P3" s="19" t="s">
        <v>39</v>
      </c>
      <c r="Q3" s="19"/>
      <c r="R3" s="19"/>
      <c r="S3" s="19"/>
      <c r="T3" s="19"/>
      <c r="U3" s="19"/>
    </row>
    <row r="4" spans="1:21">
      <c r="A4" s="2" t="s">
        <v>16</v>
      </c>
      <c r="B4" s="2" t="s">
        <v>39</v>
      </c>
      <c r="O4" s="19" t="s">
        <v>17</v>
      </c>
      <c r="P4" s="19" t="s">
        <v>33</v>
      </c>
      <c r="Q4" s="19"/>
      <c r="R4" s="19"/>
      <c r="S4" s="19"/>
      <c r="T4" s="19"/>
      <c r="U4" s="19"/>
    </row>
    <row r="5" spans="1:21">
      <c r="A5" s="2" t="s">
        <v>17</v>
      </c>
      <c r="B5" s="2" t="s">
        <v>33</v>
      </c>
      <c r="O5" s="19" t="s">
        <v>23</v>
      </c>
      <c r="P5" s="19" t="s">
        <v>40</v>
      </c>
      <c r="Q5" s="19"/>
      <c r="R5" s="19"/>
      <c r="S5" s="19"/>
      <c r="T5" s="19"/>
      <c r="U5" s="19"/>
    </row>
    <row r="6" spans="1:21">
      <c r="O6" s="19"/>
      <c r="P6" s="19"/>
      <c r="Q6" s="19"/>
      <c r="R6" s="19"/>
      <c r="S6" s="19"/>
      <c r="T6" s="19"/>
      <c r="U6" s="19"/>
    </row>
    <row r="7" spans="1:21">
      <c r="O7" s="25"/>
      <c r="P7" s="25"/>
      <c r="Q7" s="25" t="s">
        <v>24</v>
      </c>
      <c r="R7" s="25" t="s">
        <v>24</v>
      </c>
      <c r="S7" s="25"/>
      <c r="T7" s="25" t="s">
        <v>25</v>
      </c>
      <c r="U7" s="25" t="s">
        <v>25</v>
      </c>
    </row>
    <row r="8" spans="1:21">
      <c r="C8" s="10" t="s">
        <v>28</v>
      </c>
      <c r="D8" s="10" t="s">
        <v>29</v>
      </c>
      <c r="E8" s="12" t="s">
        <v>30</v>
      </c>
      <c r="M8" s="2" t="s">
        <v>20</v>
      </c>
      <c r="O8" s="25"/>
      <c r="P8" s="25"/>
      <c r="Q8" s="25" t="s">
        <v>28</v>
      </c>
      <c r="R8" s="25" t="s">
        <v>32</v>
      </c>
      <c r="S8" s="25"/>
      <c r="T8" s="25" t="s">
        <v>28</v>
      </c>
      <c r="U8" s="25" t="s">
        <v>29</v>
      </c>
    </row>
    <row r="9" spans="1:21">
      <c r="A9" s="19">
        <v>2012</v>
      </c>
      <c r="B9" s="2">
        <v>1</v>
      </c>
      <c r="C9" s="10">
        <v>28190</v>
      </c>
      <c r="D9" s="10">
        <v>160</v>
      </c>
      <c r="E9" s="12">
        <v>28350</v>
      </c>
      <c r="G9" s="2">
        <v>2012</v>
      </c>
      <c r="H9" s="2">
        <v>1</v>
      </c>
      <c r="I9" s="20">
        <v>32.570999999999998</v>
      </c>
      <c r="K9" s="2">
        <v>2012</v>
      </c>
      <c r="L9" s="2">
        <v>1</v>
      </c>
      <c r="O9" s="19">
        <v>2008</v>
      </c>
      <c r="P9" s="26"/>
      <c r="Q9" s="26">
        <v>296248334</v>
      </c>
      <c r="R9" s="26">
        <v>3550480</v>
      </c>
      <c r="S9" s="26"/>
      <c r="T9" s="26">
        <v>347717</v>
      </c>
      <c r="U9" s="26">
        <v>2991</v>
      </c>
    </row>
    <row r="10" spans="1:21">
      <c r="A10" s="2">
        <v>2012</v>
      </c>
      <c r="B10" s="2">
        <v>2</v>
      </c>
      <c r="C10" s="10">
        <v>28199</v>
      </c>
      <c r="D10" s="10">
        <v>157</v>
      </c>
      <c r="E10" s="12">
        <v>28356</v>
      </c>
      <c r="G10" s="2">
        <v>2012</v>
      </c>
      <c r="H10" s="2">
        <v>2</v>
      </c>
      <c r="I10" s="20">
        <v>29.81</v>
      </c>
      <c r="K10" s="2">
        <v>2012</v>
      </c>
      <c r="L10" s="2">
        <v>2</v>
      </c>
      <c r="O10" s="19">
        <v>2009</v>
      </c>
      <c r="P10" s="26"/>
      <c r="Q10" s="26">
        <v>275233323</v>
      </c>
      <c r="R10" s="26">
        <v>3121540</v>
      </c>
      <c r="S10" s="26"/>
      <c r="T10" s="26">
        <v>340128</v>
      </c>
      <c r="U10" s="26">
        <v>2668</v>
      </c>
    </row>
    <row r="11" spans="1:21">
      <c r="A11" s="2">
        <v>2012</v>
      </c>
      <c r="B11" s="2">
        <v>3</v>
      </c>
      <c r="C11" s="10">
        <v>28322</v>
      </c>
      <c r="D11" s="10">
        <v>157</v>
      </c>
      <c r="E11" s="12">
        <v>28479</v>
      </c>
      <c r="G11" s="2">
        <v>2012</v>
      </c>
      <c r="H11" s="2">
        <v>3</v>
      </c>
      <c r="I11" s="20">
        <v>29.381</v>
      </c>
      <c r="K11" s="2">
        <v>2012</v>
      </c>
      <c r="L11" s="2">
        <v>3</v>
      </c>
      <c r="O11" s="19">
        <v>2010</v>
      </c>
      <c r="P11" s="26"/>
      <c r="Q11" s="26">
        <v>283412065</v>
      </c>
      <c r="R11" s="26">
        <v>3000950</v>
      </c>
      <c r="S11" s="26"/>
      <c r="T11" s="26">
        <v>338830</v>
      </c>
      <c r="U11" s="26">
        <v>2296</v>
      </c>
    </row>
    <row r="12" spans="1:21">
      <c r="A12" s="2">
        <v>2012</v>
      </c>
      <c r="B12" s="2">
        <v>4</v>
      </c>
      <c r="C12" s="10">
        <v>28365</v>
      </c>
      <c r="D12" s="10">
        <v>157</v>
      </c>
      <c r="E12" s="12">
        <v>28522</v>
      </c>
      <c r="G12" s="2">
        <v>2012</v>
      </c>
      <c r="H12" s="2">
        <v>4</v>
      </c>
      <c r="I12" s="20">
        <v>30.524000000000001</v>
      </c>
      <c r="K12" s="2">
        <v>2012</v>
      </c>
      <c r="L12" s="2">
        <v>4</v>
      </c>
      <c r="O12" s="27">
        <v>2011</v>
      </c>
      <c r="P12" s="28"/>
      <c r="Q12" s="28">
        <v>271053261</v>
      </c>
      <c r="R12" s="28">
        <v>2421220</v>
      </c>
      <c r="S12" s="28"/>
      <c r="T12" s="28">
        <v>337844</v>
      </c>
      <c r="U12" s="28">
        <v>1998</v>
      </c>
    </row>
    <row r="13" spans="1:21">
      <c r="A13" s="2">
        <v>2012</v>
      </c>
      <c r="B13" s="2">
        <v>5</v>
      </c>
      <c r="C13" s="10">
        <v>28364</v>
      </c>
      <c r="D13" s="10">
        <v>152</v>
      </c>
      <c r="E13" s="12">
        <v>28516</v>
      </c>
      <c r="G13" s="2">
        <v>2012</v>
      </c>
      <c r="H13" s="2">
        <v>5</v>
      </c>
      <c r="I13" s="21">
        <v>29.81</v>
      </c>
      <c r="K13" s="2">
        <v>2012</v>
      </c>
      <c r="L13" s="2">
        <v>5</v>
      </c>
      <c r="O13" s="29" t="s">
        <v>43</v>
      </c>
      <c r="P13" s="30"/>
      <c r="Q13" s="30">
        <v>1125946983</v>
      </c>
      <c r="R13" s="30">
        <v>12094190</v>
      </c>
      <c r="S13" s="30"/>
      <c r="T13" s="30">
        <v>1364519</v>
      </c>
      <c r="U13" s="30">
        <v>9953</v>
      </c>
    </row>
    <row r="14" spans="1:21">
      <c r="A14" s="2">
        <v>2012</v>
      </c>
      <c r="B14" s="2">
        <v>6</v>
      </c>
      <c r="C14" s="10">
        <v>28388</v>
      </c>
      <c r="D14" s="10">
        <v>149</v>
      </c>
      <c r="E14" s="12">
        <v>28537</v>
      </c>
      <c r="G14" s="2">
        <v>2012</v>
      </c>
      <c r="H14" s="2">
        <v>6</v>
      </c>
      <c r="I14" s="21">
        <v>31.667000000000002</v>
      </c>
      <c r="K14" s="2">
        <v>2012</v>
      </c>
      <c r="L14" s="2">
        <v>6</v>
      </c>
      <c r="O14" s="19"/>
      <c r="P14" s="19"/>
      <c r="Q14" s="19"/>
      <c r="R14" s="19"/>
      <c r="S14" s="19"/>
      <c r="T14" s="19"/>
      <c r="U14" s="19"/>
    </row>
    <row r="15" spans="1:21">
      <c r="A15" s="2">
        <v>2012</v>
      </c>
      <c r="B15" s="2">
        <v>7</v>
      </c>
      <c r="C15" s="10">
        <v>28398</v>
      </c>
      <c r="D15" s="10">
        <v>148</v>
      </c>
      <c r="E15" s="12">
        <v>28546</v>
      </c>
      <c r="G15" s="2">
        <v>2012</v>
      </c>
      <c r="H15" s="2">
        <v>7</v>
      </c>
      <c r="I15" s="20">
        <v>31.143000000000001</v>
      </c>
      <c r="K15" s="2">
        <v>2012</v>
      </c>
      <c r="L15" s="2">
        <v>7</v>
      </c>
      <c r="O15" s="19"/>
      <c r="P15" s="19"/>
      <c r="Q15" s="19"/>
      <c r="R15" s="19"/>
      <c r="S15" s="19"/>
      <c r="T15" s="19"/>
      <c r="U15" s="19"/>
    </row>
    <row r="16" spans="1:21">
      <c r="A16" s="2">
        <v>2012</v>
      </c>
      <c r="B16" s="2">
        <v>8</v>
      </c>
      <c r="C16" s="10">
        <v>28467</v>
      </c>
      <c r="D16" s="10">
        <v>147</v>
      </c>
      <c r="E16" s="12">
        <v>28614</v>
      </c>
      <c r="G16" s="2">
        <v>2012</v>
      </c>
      <c r="H16" s="2">
        <v>8</v>
      </c>
      <c r="I16" s="20">
        <v>30.428999999999998</v>
      </c>
      <c r="K16" s="2">
        <v>2012</v>
      </c>
      <c r="L16" s="2">
        <v>8</v>
      </c>
      <c r="O16" s="19"/>
      <c r="P16" s="25"/>
      <c r="Q16" s="25" t="s">
        <v>28</v>
      </c>
      <c r="R16" s="25" t="s">
        <v>29</v>
      </c>
      <c r="S16" s="25"/>
      <c r="T16" s="19"/>
      <c r="U16" s="19"/>
    </row>
    <row r="17" spans="1:21">
      <c r="A17" s="2">
        <v>2012</v>
      </c>
      <c r="B17" s="2">
        <v>9</v>
      </c>
      <c r="C17" s="10">
        <v>28570</v>
      </c>
      <c r="D17" s="10">
        <v>147</v>
      </c>
      <c r="E17" s="12">
        <v>28717</v>
      </c>
      <c r="G17" s="2">
        <v>2012</v>
      </c>
      <c r="H17" s="2">
        <v>9</v>
      </c>
      <c r="I17" s="20">
        <v>31.143000000000001</v>
      </c>
      <c r="K17" s="2">
        <v>2012</v>
      </c>
      <c r="L17" s="2">
        <v>9</v>
      </c>
      <c r="O17" s="19" t="s">
        <v>44</v>
      </c>
      <c r="P17" s="26"/>
      <c r="Q17" s="26">
        <v>825.16035540729001</v>
      </c>
      <c r="R17" s="26">
        <v>1215.1301115241636</v>
      </c>
      <c r="S17" s="26"/>
      <c r="T17" s="19"/>
      <c r="U17" s="19"/>
    </row>
    <row r="18" spans="1:21" ht="15.75" thickBot="1">
      <c r="A18" s="7">
        <v>2012</v>
      </c>
      <c r="B18" s="7">
        <v>10</v>
      </c>
      <c r="C18" s="11">
        <v>28538</v>
      </c>
      <c r="D18" s="11">
        <v>146</v>
      </c>
      <c r="E18" s="18">
        <v>28684</v>
      </c>
      <c r="G18" s="2">
        <v>2012</v>
      </c>
      <c r="H18" s="2">
        <v>10</v>
      </c>
      <c r="I18" s="20">
        <v>29.524000000000001</v>
      </c>
      <c r="K18" s="7">
        <v>2012</v>
      </c>
      <c r="L18" s="7">
        <v>10</v>
      </c>
      <c r="M18" s="7"/>
      <c r="O18" s="19" t="s">
        <v>45</v>
      </c>
      <c r="P18" s="31"/>
      <c r="Q18" s="31">
        <v>1</v>
      </c>
      <c r="R18" s="31">
        <v>1.4725987543650092</v>
      </c>
      <c r="S18" s="31"/>
      <c r="T18" s="19"/>
      <c r="U18" s="19"/>
    </row>
    <row r="19" spans="1:21">
      <c r="A19" s="2">
        <v>2012</v>
      </c>
      <c r="B19" s="2">
        <v>11</v>
      </c>
      <c r="C19" s="22">
        <v>28522</v>
      </c>
      <c r="D19" s="22">
        <v>146</v>
      </c>
      <c r="E19" s="12">
        <v>28668</v>
      </c>
      <c r="G19" s="2">
        <v>2012</v>
      </c>
      <c r="H19" s="2">
        <v>11</v>
      </c>
      <c r="I19" s="20">
        <v>28.762</v>
      </c>
      <c r="K19" s="2">
        <v>2012</v>
      </c>
      <c r="L19" s="2">
        <v>11</v>
      </c>
      <c r="M19" s="23">
        <v>21.305104821188699</v>
      </c>
    </row>
    <row r="20" spans="1:21">
      <c r="A20" s="2">
        <v>2012</v>
      </c>
      <c r="B20" s="2">
        <v>12</v>
      </c>
      <c r="C20" s="22">
        <v>28531</v>
      </c>
      <c r="D20" s="22">
        <v>146</v>
      </c>
      <c r="E20" s="12">
        <v>28677</v>
      </c>
      <c r="G20" s="2">
        <v>2012</v>
      </c>
      <c r="H20" s="2">
        <v>12</v>
      </c>
      <c r="I20" s="20">
        <v>30.905000000000001</v>
      </c>
      <c r="K20" s="2">
        <v>2012</v>
      </c>
      <c r="L20" s="2">
        <v>12</v>
      </c>
      <c r="M20" s="23">
        <v>21.6919693974015</v>
      </c>
    </row>
    <row r="21" spans="1:21">
      <c r="A21" s="2">
        <v>2013</v>
      </c>
      <c r="B21" s="2">
        <v>1</v>
      </c>
      <c r="C21" s="22">
        <v>28574</v>
      </c>
      <c r="D21" s="22">
        <v>146</v>
      </c>
      <c r="E21" s="12">
        <v>28720</v>
      </c>
      <c r="G21" s="2">
        <v>2013</v>
      </c>
      <c r="H21" s="2">
        <v>1</v>
      </c>
      <c r="I21" s="20">
        <v>32.286000000000001</v>
      </c>
      <c r="K21" s="2">
        <v>2013</v>
      </c>
      <c r="L21" s="2">
        <v>1</v>
      </c>
      <c r="M21" s="23">
        <v>24.881615582534501</v>
      </c>
    </row>
    <row r="22" spans="1:21">
      <c r="A22" s="2">
        <v>2013</v>
      </c>
      <c r="B22" s="2">
        <v>2</v>
      </c>
      <c r="C22" s="22">
        <v>28573</v>
      </c>
      <c r="D22" s="22">
        <v>146</v>
      </c>
      <c r="E22" s="12">
        <v>28719</v>
      </c>
      <c r="G22" s="2">
        <v>2013</v>
      </c>
      <c r="H22" s="2">
        <v>2</v>
      </c>
      <c r="I22" s="20">
        <v>29.81</v>
      </c>
      <c r="K22" s="2">
        <v>2013</v>
      </c>
      <c r="L22" s="2">
        <v>2</v>
      </c>
      <c r="M22" s="23">
        <v>24.953109081155599</v>
      </c>
    </row>
    <row r="23" spans="1:21">
      <c r="A23" s="2">
        <v>2013</v>
      </c>
      <c r="B23" s="2">
        <v>3</v>
      </c>
      <c r="C23" s="22">
        <v>28629</v>
      </c>
      <c r="D23" s="22">
        <v>146</v>
      </c>
      <c r="E23" s="12">
        <v>28775</v>
      </c>
      <c r="G23" s="2">
        <v>2013</v>
      </c>
      <c r="H23" s="2">
        <v>3</v>
      </c>
      <c r="I23" s="20">
        <v>29.524000000000001</v>
      </c>
      <c r="K23" s="2">
        <v>2013</v>
      </c>
      <c r="L23" s="2">
        <v>3</v>
      </c>
      <c r="M23" s="23">
        <v>22.195805592908201</v>
      </c>
    </row>
    <row r="24" spans="1:21">
      <c r="A24" s="2">
        <v>2013</v>
      </c>
      <c r="B24" s="2">
        <v>4</v>
      </c>
      <c r="C24" s="22">
        <v>28676</v>
      </c>
      <c r="D24" s="22">
        <v>146</v>
      </c>
      <c r="E24" s="12">
        <v>28822</v>
      </c>
      <c r="G24" s="2">
        <v>2013</v>
      </c>
      <c r="H24" s="2">
        <v>4</v>
      </c>
      <c r="I24" s="20">
        <v>30.713999999999999</v>
      </c>
      <c r="K24" s="2">
        <v>2013</v>
      </c>
      <c r="L24" s="2">
        <v>4</v>
      </c>
      <c r="M24" s="23">
        <v>21.6525492715562</v>
      </c>
    </row>
    <row r="25" spans="1:21">
      <c r="A25" s="2">
        <v>2013</v>
      </c>
      <c r="B25" s="2">
        <v>5</v>
      </c>
      <c r="C25" s="22">
        <v>28688</v>
      </c>
      <c r="D25" s="22">
        <v>146</v>
      </c>
      <c r="E25" s="12">
        <v>28834</v>
      </c>
      <c r="G25" s="2">
        <v>2013</v>
      </c>
      <c r="H25" s="2">
        <v>5</v>
      </c>
      <c r="I25" s="20">
        <v>29.524000000000001</v>
      </c>
      <c r="K25" s="2">
        <v>2013</v>
      </c>
      <c r="L25" s="2">
        <v>5</v>
      </c>
      <c r="M25" s="23">
        <v>24.613595959367299</v>
      </c>
    </row>
    <row r="26" spans="1:21">
      <c r="A26" s="2">
        <v>2013</v>
      </c>
      <c r="B26" s="2">
        <v>6</v>
      </c>
      <c r="C26" s="22">
        <v>28720</v>
      </c>
      <c r="D26" s="22">
        <v>146</v>
      </c>
      <c r="E26" s="12">
        <v>28866</v>
      </c>
      <c r="G26" s="2">
        <v>2013</v>
      </c>
      <c r="H26" s="2">
        <v>6</v>
      </c>
      <c r="I26" s="20">
        <v>30.619</v>
      </c>
      <c r="K26" s="2">
        <v>2013</v>
      </c>
      <c r="L26" s="2">
        <v>6</v>
      </c>
      <c r="M26" s="23">
        <v>30.4577100401137</v>
      </c>
    </row>
    <row r="27" spans="1:21">
      <c r="A27" s="2">
        <v>2013</v>
      </c>
      <c r="B27" s="2">
        <v>7</v>
      </c>
      <c r="C27" s="22">
        <v>28778</v>
      </c>
      <c r="D27" s="22">
        <v>146</v>
      </c>
      <c r="E27" s="12">
        <v>28924</v>
      </c>
      <c r="G27" s="2">
        <v>2013</v>
      </c>
      <c r="H27" s="2">
        <v>7</v>
      </c>
      <c r="I27" s="20">
        <v>30.713999999999999</v>
      </c>
      <c r="K27" s="2">
        <v>2013</v>
      </c>
      <c r="L27" s="2">
        <v>7</v>
      </c>
      <c r="M27" s="23">
        <v>33.769359418575</v>
      </c>
    </row>
    <row r="28" spans="1:21">
      <c r="A28" s="2">
        <v>2013</v>
      </c>
      <c r="B28" s="2">
        <v>8</v>
      </c>
      <c r="C28" s="22">
        <v>28816</v>
      </c>
      <c r="D28" s="22">
        <v>146</v>
      </c>
      <c r="E28" s="12">
        <v>28962</v>
      </c>
      <c r="G28" s="2">
        <v>2013</v>
      </c>
      <c r="H28" s="2">
        <v>8</v>
      </c>
      <c r="I28" s="20">
        <v>30.475999999999999</v>
      </c>
      <c r="K28" s="2">
        <v>2013</v>
      </c>
      <c r="L28" s="2">
        <v>8</v>
      </c>
      <c r="M28" s="23">
        <v>34.2051829193027</v>
      </c>
    </row>
    <row r="29" spans="1:21">
      <c r="A29" s="2">
        <v>2013</v>
      </c>
      <c r="B29" s="2">
        <v>9</v>
      </c>
      <c r="C29" s="22">
        <v>28842</v>
      </c>
      <c r="D29" s="22">
        <v>146</v>
      </c>
      <c r="E29" s="12">
        <v>28988</v>
      </c>
      <c r="G29" s="2">
        <v>2013</v>
      </c>
      <c r="H29" s="2">
        <v>9</v>
      </c>
      <c r="I29" s="20">
        <v>31.143000000000001</v>
      </c>
      <c r="K29" s="2">
        <v>2013</v>
      </c>
      <c r="L29" s="2">
        <v>9</v>
      </c>
      <c r="M29" s="23">
        <v>32.644685050564398</v>
      </c>
    </row>
    <row r="30" spans="1:21">
      <c r="A30" s="2">
        <v>2013</v>
      </c>
      <c r="B30" s="2">
        <v>10</v>
      </c>
      <c r="C30" s="22">
        <v>28826</v>
      </c>
      <c r="D30" s="22">
        <v>146</v>
      </c>
      <c r="E30" s="12">
        <v>28972</v>
      </c>
      <c r="G30" s="2">
        <v>2013</v>
      </c>
      <c r="H30" s="2">
        <v>10</v>
      </c>
      <c r="I30" s="20">
        <v>30.762</v>
      </c>
      <c r="K30" s="2">
        <v>2013</v>
      </c>
      <c r="L30" s="2">
        <v>10</v>
      </c>
      <c r="M30" s="23">
        <v>28.434242716975302</v>
      </c>
    </row>
    <row r="31" spans="1:21">
      <c r="A31" s="2">
        <v>2013</v>
      </c>
      <c r="B31" s="2">
        <v>11</v>
      </c>
      <c r="C31" s="22">
        <v>28817</v>
      </c>
      <c r="D31" s="22">
        <v>146</v>
      </c>
      <c r="E31" s="12">
        <v>28963</v>
      </c>
      <c r="G31" s="2">
        <v>2013</v>
      </c>
      <c r="H31" s="2">
        <v>11</v>
      </c>
      <c r="I31" s="20">
        <v>28.619</v>
      </c>
      <c r="K31" s="2">
        <v>2013</v>
      </c>
      <c r="L31" s="2">
        <v>11</v>
      </c>
      <c r="M31" s="23">
        <v>22.9072369306536</v>
      </c>
    </row>
    <row r="32" spans="1:21">
      <c r="A32" s="2">
        <v>2013</v>
      </c>
      <c r="B32" s="2">
        <v>12</v>
      </c>
      <c r="C32" s="22">
        <v>28831</v>
      </c>
      <c r="D32" s="22">
        <v>146</v>
      </c>
      <c r="E32" s="12">
        <v>28977</v>
      </c>
      <c r="G32" s="2">
        <v>2013</v>
      </c>
      <c r="H32" s="2">
        <v>12</v>
      </c>
      <c r="I32" s="20">
        <v>31.238</v>
      </c>
      <c r="K32" s="2">
        <v>2013</v>
      </c>
      <c r="L32" s="2">
        <v>12</v>
      </c>
      <c r="M32" s="23">
        <v>22.8858937794468</v>
      </c>
    </row>
    <row r="33" spans="1:13">
      <c r="A33" s="2">
        <v>2014</v>
      </c>
      <c r="B33" s="2">
        <v>1</v>
      </c>
      <c r="C33" s="22">
        <v>28863</v>
      </c>
      <c r="D33" s="22">
        <v>146</v>
      </c>
      <c r="E33" s="12">
        <v>29009</v>
      </c>
      <c r="G33" s="2">
        <v>2014</v>
      </c>
      <c r="H33" s="2">
        <v>1</v>
      </c>
      <c r="I33" s="20">
        <v>32.286000000000001</v>
      </c>
      <c r="K33" s="2">
        <v>2014</v>
      </c>
      <c r="L33" s="2">
        <v>1</v>
      </c>
      <c r="M33" s="23">
        <v>25.800772692913799</v>
      </c>
    </row>
    <row r="34" spans="1:13">
      <c r="A34" s="2">
        <v>2014</v>
      </c>
      <c r="B34" s="2">
        <v>2</v>
      </c>
      <c r="C34" s="22">
        <v>28893</v>
      </c>
      <c r="D34" s="22">
        <v>146</v>
      </c>
      <c r="E34" s="12">
        <v>29039</v>
      </c>
      <c r="G34" s="2">
        <v>2014</v>
      </c>
      <c r="H34" s="2">
        <v>2</v>
      </c>
      <c r="I34" s="20">
        <v>29.81</v>
      </c>
      <c r="K34" s="2">
        <v>2014</v>
      </c>
      <c r="L34" s="2">
        <v>2</v>
      </c>
      <c r="M34" s="23">
        <v>25.6620352838118</v>
      </c>
    </row>
    <row r="35" spans="1:13">
      <c r="A35" s="2">
        <v>2014</v>
      </c>
      <c r="B35" s="2">
        <v>3</v>
      </c>
      <c r="C35" s="22">
        <v>28917</v>
      </c>
      <c r="D35" s="22">
        <v>146</v>
      </c>
      <c r="E35" s="12">
        <v>29063</v>
      </c>
      <c r="G35" s="2">
        <v>2014</v>
      </c>
      <c r="H35" s="2">
        <v>3</v>
      </c>
      <c r="I35" s="20">
        <v>29.524000000000001</v>
      </c>
      <c r="K35" s="2">
        <v>2014</v>
      </c>
      <c r="L35" s="2">
        <v>3</v>
      </c>
      <c r="M35" s="23">
        <v>22.7268671935553</v>
      </c>
    </row>
    <row r="36" spans="1:13">
      <c r="A36" s="2">
        <v>2014</v>
      </c>
      <c r="B36" s="2">
        <v>4</v>
      </c>
      <c r="C36" s="22">
        <v>28942</v>
      </c>
      <c r="D36" s="22">
        <v>146</v>
      </c>
      <c r="E36" s="12">
        <v>29088</v>
      </c>
      <c r="G36" s="2">
        <v>2014</v>
      </c>
      <c r="H36" s="2">
        <v>4</v>
      </c>
      <c r="I36" s="20">
        <v>30.713999999999999</v>
      </c>
      <c r="K36" s="2">
        <v>2014</v>
      </c>
      <c r="L36" s="2">
        <v>4</v>
      </c>
      <c r="M36" s="23">
        <v>22.060777004491001</v>
      </c>
    </row>
    <row r="37" spans="1:13">
      <c r="A37" s="2">
        <v>2014</v>
      </c>
      <c r="B37" s="2">
        <v>5</v>
      </c>
      <c r="C37" s="22">
        <v>28969</v>
      </c>
      <c r="D37" s="22">
        <v>146</v>
      </c>
      <c r="E37" s="12">
        <v>29115</v>
      </c>
      <c r="G37" s="2">
        <v>2014</v>
      </c>
      <c r="H37" s="2">
        <v>5</v>
      </c>
      <c r="I37" s="20">
        <v>29.524000000000001</v>
      </c>
      <c r="K37" s="2">
        <v>2014</v>
      </c>
      <c r="L37" s="2">
        <v>5</v>
      </c>
      <c r="M37" s="23">
        <v>24.9214879707236</v>
      </c>
    </row>
    <row r="38" spans="1:13">
      <c r="A38" s="2">
        <v>2014</v>
      </c>
      <c r="B38" s="2">
        <v>6</v>
      </c>
      <c r="C38" s="22">
        <v>29001</v>
      </c>
      <c r="D38" s="22">
        <v>146</v>
      </c>
      <c r="E38" s="12">
        <v>29147</v>
      </c>
      <c r="G38" s="2">
        <v>2014</v>
      </c>
      <c r="H38" s="2">
        <v>6</v>
      </c>
      <c r="I38" s="20">
        <v>30.619</v>
      </c>
      <c r="K38" s="2">
        <v>2014</v>
      </c>
      <c r="L38" s="2">
        <v>6</v>
      </c>
      <c r="M38" s="23">
        <v>30.668470510894501</v>
      </c>
    </row>
    <row r="39" spans="1:13">
      <c r="A39" s="2">
        <v>2014</v>
      </c>
      <c r="B39" s="2">
        <v>7</v>
      </c>
      <c r="C39" s="22">
        <v>29024</v>
      </c>
      <c r="D39" s="22">
        <v>146</v>
      </c>
      <c r="E39" s="12">
        <v>29170</v>
      </c>
      <c r="G39" s="2">
        <v>2014</v>
      </c>
      <c r="H39" s="2">
        <v>7</v>
      </c>
      <c r="I39" s="20">
        <v>30.713999999999999</v>
      </c>
      <c r="K39" s="2">
        <v>2014</v>
      </c>
      <c r="L39" s="2">
        <v>7</v>
      </c>
      <c r="M39" s="23">
        <v>33.896050562696701</v>
      </c>
    </row>
    <row r="40" spans="1:13">
      <c r="A40" s="2">
        <v>2014</v>
      </c>
      <c r="B40" s="2">
        <v>8</v>
      </c>
      <c r="C40" s="22">
        <v>29043</v>
      </c>
      <c r="D40" s="22">
        <v>146</v>
      </c>
      <c r="E40" s="12">
        <v>29189</v>
      </c>
      <c r="G40" s="2">
        <v>2014</v>
      </c>
      <c r="H40" s="2">
        <v>8</v>
      </c>
      <c r="I40" s="20">
        <v>30.475999999999999</v>
      </c>
      <c r="K40" s="2">
        <v>2014</v>
      </c>
      <c r="L40" s="2">
        <v>8</v>
      </c>
      <c r="M40" s="23">
        <v>34.298278847740796</v>
      </c>
    </row>
    <row r="41" spans="1:13">
      <c r="A41" s="2">
        <v>2014</v>
      </c>
      <c r="B41" s="2">
        <v>9</v>
      </c>
      <c r="C41" s="22">
        <v>29044</v>
      </c>
      <c r="D41" s="22">
        <v>146</v>
      </c>
      <c r="E41" s="12">
        <v>29190</v>
      </c>
      <c r="G41" s="2">
        <v>2014</v>
      </c>
      <c r="H41" s="2">
        <v>9</v>
      </c>
      <c r="I41" s="20">
        <v>31.143000000000001</v>
      </c>
      <c r="K41" s="2">
        <v>2014</v>
      </c>
      <c r="L41" s="2">
        <v>9</v>
      </c>
      <c r="M41" s="23">
        <v>32.7082563790783</v>
      </c>
    </row>
    <row r="42" spans="1:13">
      <c r="A42" s="2">
        <v>2014</v>
      </c>
      <c r="B42" s="2">
        <v>10</v>
      </c>
      <c r="C42" s="22">
        <v>29046</v>
      </c>
      <c r="D42" s="22">
        <v>146</v>
      </c>
      <c r="E42" s="12">
        <v>29192</v>
      </c>
      <c r="G42" s="2">
        <v>2014</v>
      </c>
      <c r="H42" s="2">
        <v>10</v>
      </c>
      <c r="I42" s="20">
        <v>30.762</v>
      </c>
      <c r="K42" s="2">
        <v>2014</v>
      </c>
      <c r="L42" s="2">
        <v>10</v>
      </c>
      <c r="M42" s="23">
        <v>28.480073442430101</v>
      </c>
    </row>
    <row r="43" spans="1:13">
      <c r="A43" s="2">
        <v>2014</v>
      </c>
      <c r="B43" s="2">
        <v>11</v>
      </c>
      <c r="C43" s="22">
        <v>29054</v>
      </c>
      <c r="D43" s="22">
        <v>146</v>
      </c>
      <c r="E43" s="12">
        <v>29200</v>
      </c>
      <c r="G43" s="2">
        <v>2014</v>
      </c>
      <c r="H43" s="2">
        <v>11</v>
      </c>
      <c r="I43" s="20">
        <v>28.619</v>
      </c>
      <c r="K43" s="2">
        <v>2014</v>
      </c>
      <c r="L43" s="2">
        <v>11</v>
      </c>
      <c r="M43" s="23">
        <v>22.935457539893701</v>
      </c>
    </row>
    <row r="44" spans="1:13">
      <c r="A44" s="2">
        <v>2014</v>
      </c>
      <c r="B44" s="2">
        <v>12</v>
      </c>
      <c r="C44" s="22">
        <v>29065</v>
      </c>
      <c r="D44" s="22">
        <v>146</v>
      </c>
      <c r="E44" s="12">
        <v>29211</v>
      </c>
      <c r="G44" s="2">
        <v>2014</v>
      </c>
      <c r="H44" s="2">
        <v>12</v>
      </c>
      <c r="I44" s="20">
        <v>31.238</v>
      </c>
      <c r="K44" s="2">
        <v>2014</v>
      </c>
      <c r="L44" s="2">
        <v>12</v>
      </c>
      <c r="M44" s="23">
        <v>22.897278637072102</v>
      </c>
    </row>
    <row r="45" spans="1:13">
      <c r="A45" s="2">
        <v>2015</v>
      </c>
      <c r="B45" s="2">
        <v>1</v>
      </c>
      <c r="C45" s="22">
        <v>29112</v>
      </c>
      <c r="D45" s="22">
        <v>146</v>
      </c>
      <c r="E45" s="12">
        <v>29258</v>
      </c>
      <c r="G45" s="2">
        <v>2015</v>
      </c>
      <c r="H45" s="2">
        <v>1</v>
      </c>
      <c r="I45" s="20">
        <v>32.286000000000001</v>
      </c>
      <c r="K45" s="2">
        <v>2015</v>
      </c>
      <c r="L45" s="2">
        <v>1</v>
      </c>
      <c r="M45" s="23">
        <v>25.798567315545998</v>
      </c>
    </row>
    <row r="46" spans="1:13">
      <c r="A46" s="2">
        <v>2015</v>
      </c>
      <c r="B46" s="2">
        <v>2</v>
      </c>
      <c r="C46" s="22">
        <v>29154</v>
      </c>
      <c r="D46" s="22">
        <v>146</v>
      </c>
      <c r="E46" s="12">
        <v>29300</v>
      </c>
      <c r="G46" s="2">
        <v>2015</v>
      </c>
      <c r="H46" s="2">
        <v>2</v>
      </c>
      <c r="I46" s="20">
        <v>29.81</v>
      </c>
      <c r="K46" s="2">
        <v>2015</v>
      </c>
      <c r="L46" s="2">
        <v>2</v>
      </c>
      <c r="M46" s="23">
        <v>25.702626652515999</v>
      </c>
    </row>
    <row r="47" spans="1:13">
      <c r="A47" s="2">
        <v>2015</v>
      </c>
      <c r="B47" s="2">
        <v>3</v>
      </c>
      <c r="C47" s="22">
        <v>29191</v>
      </c>
      <c r="D47" s="22">
        <v>146</v>
      </c>
      <c r="E47" s="12">
        <v>29337</v>
      </c>
      <c r="G47" s="2">
        <v>2015</v>
      </c>
      <c r="H47" s="2">
        <v>3</v>
      </c>
      <c r="I47" s="20">
        <v>29.524000000000001</v>
      </c>
      <c r="K47" s="2">
        <v>2015</v>
      </c>
      <c r="L47" s="2">
        <v>3</v>
      </c>
      <c r="M47" s="23">
        <v>22.8112786171199</v>
      </c>
    </row>
    <row r="48" spans="1:13">
      <c r="A48" s="2">
        <v>2015</v>
      </c>
      <c r="B48" s="2">
        <v>4</v>
      </c>
      <c r="C48" s="22">
        <v>29228</v>
      </c>
      <c r="D48" s="22">
        <v>146</v>
      </c>
      <c r="E48" s="12">
        <v>29374</v>
      </c>
      <c r="G48" s="2">
        <v>2015</v>
      </c>
      <c r="H48" s="2">
        <v>4</v>
      </c>
      <c r="I48" s="20">
        <v>30.713999999999999</v>
      </c>
      <c r="K48" s="2">
        <v>2015</v>
      </c>
      <c r="L48" s="2">
        <v>4</v>
      </c>
      <c r="M48" s="23">
        <v>22.188737124103302</v>
      </c>
    </row>
    <row r="49" spans="1:13">
      <c r="A49" s="2">
        <v>2015</v>
      </c>
      <c r="B49" s="2">
        <v>5</v>
      </c>
      <c r="C49" s="22">
        <v>29264</v>
      </c>
      <c r="D49" s="22">
        <v>146</v>
      </c>
      <c r="E49" s="12">
        <v>29410</v>
      </c>
      <c r="G49" s="2">
        <v>2015</v>
      </c>
      <c r="H49" s="2">
        <v>5</v>
      </c>
      <c r="I49" s="20">
        <v>29.524000000000001</v>
      </c>
      <c r="K49" s="2">
        <v>2015</v>
      </c>
      <c r="L49" s="2">
        <v>5</v>
      </c>
      <c r="M49" s="23">
        <v>25.088963267400501</v>
      </c>
    </row>
    <row r="50" spans="1:13">
      <c r="A50" s="2">
        <v>2015</v>
      </c>
      <c r="B50" s="2">
        <v>6</v>
      </c>
      <c r="C50" s="22">
        <v>29311</v>
      </c>
      <c r="D50" s="22">
        <v>146</v>
      </c>
      <c r="E50" s="12">
        <v>29457</v>
      </c>
      <c r="G50" s="2">
        <v>2015</v>
      </c>
      <c r="H50" s="2">
        <v>6</v>
      </c>
      <c r="I50" s="20">
        <v>30.619</v>
      </c>
      <c r="K50" s="2">
        <v>2015</v>
      </c>
      <c r="L50" s="2">
        <v>6</v>
      </c>
      <c r="M50" s="23">
        <v>30.869641547836199</v>
      </c>
    </row>
    <row r="51" spans="1:13">
      <c r="A51" s="2">
        <v>2015</v>
      </c>
      <c r="B51" s="2">
        <v>7</v>
      </c>
      <c r="C51" s="22">
        <v>29345</v>
      </c>
      <c r="D51" s="22">
        <v>146</v>
      </c>
      <c r="E51" s="12">
        <v>29491</v>
      </c>
      <c r="G51" s="2">
        <v>2015</v>
      </c>
      <c r="H51" s="2">
        <v>7</v>
      </c>
      <c r="I51" s="20">
        <v>30.713999999999999</v>
      </c>
      <c r="K51" s="2">
        <v>2015</v>
      </c>
      <c r="L51" s="2">
        <v>7</v>
      </c>
      <c r="M51" s="23">
        <v>34.126052060312901</v>
      </c>
    </row>
    <row r="52" spans="1:13">
      <c r="A52" s="2">
        <v>2015</v>
      </c>
      <c r="B52" s="2">
        <v>8</v>
      </c>
      <c r="C52" s="22">
        <v>29372</v>
      </c>
      <c r="D52" s="22">
        <v>146</v>
      </c>
      <c r="E52" s="12">
        <v>29518</v>
      </c>
      <c r="G52" s="2">
        <v>2015</v>
      </c>
      <c r="H52" s="2">
        <v>8</v>
      </c>
      <c r="I52" s="20">
        <v>30.475999999999999</v>
      </c>
      <c r="K52" s="2">
        <v>2015</v>
      </c>
      <c r="L52" s="2">
        <v>8</v>
      </c>
      <c r="M52" s="23">
        <v>34.554341530884699</v>
      </c>
    </row>
    <row r="53" spans="1:13">
      <c r="A53" s="2">
        <v>2015</v>
      </c>
      <c r="B53" s="2">
        <v>9</v>
      </c>
      <c r="C53" s="22">
        <v>29373</v>
      </c>
      <c r="D53" s="22">
        <v>146</v>
      </c>
      <c r="E53" s="12">
        <v>29519</v>
      </c>
      <c r="G53" s="2">
        <v>2015</v>
      </c>
      <c r="H53" s="2">
        <v>9</v>
      </c>
      <c r="I53" s="20">
        <v>31.143000000000001</v>
      </c>
      <c r="K53" s="2">
        <v>2015</v>
      </c>
      <c r="L53" s="2">
        <v>9</v>
      </c>
      <c r="M53" s="23">
        <v>32.989541415904498</v>
      </c>
    </row>
    <row r="54" spans="1:13">
      <c r="A54" s="2">
        <v>2015</v>
      </c>
      <c r="B54" s="2">
        <v>10</v>
      </c>
      <c r="C54" s="22">
        <v>29376</v>
      </c>
      <c r="D54" s="22">
        <v>146</v>
      </c>
      <c r="E54" s="12">
        <v>29522</v>
      </c>
      <c r="G54" s="2">
        <v>2015</v>
      </c>
      <c r="H54" s="2">
        <v>10</v>
      </c>
      <c r="I54" s="20">
        <v>30.762</v>
      </c>
      <c r="K54" s="2">
        <v>2015</v>
      </c>
      <c r="L54" s="2">
        <v>10</v>
      </c>
      <c r="M54" s="23">
        <v>28.787100244709499</v>
      </c>
    </row>
    <row r="55" spans="1:13">
      <c r="A55" s="2">
        <v>2015</v>
      </c>
      <c r="B55" s="2">
        <v>11</v>
      </c>
      <c r="C55" s="22">
        <v>29388</v>
      </c>
      <c r="D55" s="22">
        <v>146</v>
      </c>
      <c r="E55" s="12">
        <v>29534</v>
      </c>
      <c r="G55" s="2">
        <v>2015</v>
      </c>
      <c r="H55" s="2">
        <v>11</v>
      </c>
      <c r="I55" s="20">
        <v>28.619</v>
      </c>
      <c r="K55" s="2">
        <v>2015</v>
      </c>
      <c r="L55" s="2">
        <v>11</v>
      </c>
      <c r="M55" s="23">
        <v>23.268640628656598</v>
      </c>
    </row>
    <row r="56" spans="1:13">
      <c r="A56" s="2">
        <v>2015</v>
      </c>
      <c r="B56" s="2">
        <v>12</v>
      </c>
      <c r="C56" s="22">
        <v>29404</v>
      </c>
      <c r="D56" s="22">
        <v>146</v>
      </c>
      <c r="E56" s="12">
        <v>29550</v>
      </c>
      <c r="G56" s="2">
        <v>2015</v>
      </c>
      <c r="H56" s="2">
        <v>12</v>
      </c>
      <c r="I56" s="20">
        <v>31.238</v>
      </c>
      <c r="K56" s="2">
        <v>2015</v>
      </c>
      <c r="L56" s="2">
        <v>12</v>
      </c>
      <c r="M56" s="23">
        <v>23.257888783002802</v>
      </c>
    </row>
    <row r="57" spans="1:13">
      <c r="A57" s="2">
        <v>2016</v>
      </c>
      <c r="B57" s="2">
        <v>1</v>
      </c>
      <c r="C57" s="22">
        <v>29453</v>
      </c>
      <c r="D57" s="22">
        <v>146</v>
      </c>
      <c r="E57" s="12">
        <v>29599</v>
      </c>
      <c r="G57" s="2">
        <v>2016</v>
      </c>
      <c r="H57" s="2">
        <v>1</v>
      </c>
      <c r="I57" s="20">
        <v>32.286000000000001</v>
      </c>
      <c r="K57" s="2">
        <v>2016</v>
      </c>
      <c r="L57" s="2">
        <v>1</v>
      </c>
      <c r="M57" s="23">
        <v>26.186309048643</v>
      </c>
    </row>
    <row r="58" spans="1:13">
      <c r="A58" s="2">
        <v>2016</v>
      </c>
      <c r="B58" s="2">
        <v>2</v>
      </c>
      <c r="C58" s="22">
        <v>29497</v>
      </c>
      <c r="D58" s="22">
        <v>146</v>
      </c>
      <c r="E58" s="12">
        <v>29643</v>
      </c>
      <c r="G58" s="2">
        <v>2016</v>
      </c>
      <c r="H58" s="2">
        <v>2</v>
      </c>
      <c r="I58" s="20">
        <v>30.31</v>
      </c>
      <c r="K58" s="2">
        <v>2016</v>
      </c>
      <c r="L58" s="2">
        <v>2</v>
      </c>
      <c r="M58" s="23">
        <v>26.0796716956546</v>
      </c>
    </row>
    <row r="59" spans="1:13">
      <c r="A59" s="2">
        <v>2016</v>
      </c>
      <c r="B59" s="2">
        <v>3</v>
      </c>
      <c r="C59" s="22">
        <v>29534</v>
      </c>
      <c r="D59" s="22">
        <v>146</v>
      </c>
      <c r="E59" s="12">
        <v>29680</v>
      </c>
      <c r="G59" s="2">
        <v>2016</v>
      </c>
      <c r="H59" s="2">
        <v>3</v>
      </c>
      <c r="I59" s="20">
        <v>30.024000000000001</v>
      </c>
      <c r="K59" s="2">
        <v>2016</v>
      </c>
      <c r="L59" s="2">
        <v>3</v>
      </c>
      <c r="M59" s="23">
        <v>23.177580326515599</v>
      </c>
    </row>
    <row r="60" spans="1:13">
      <c r="A60" s="2">
        <v>2016</v>
      </c>
      <c r="B60" s="2">
        <v>4</v>
      </c>
      <c r="C60" s="22">
        <v>29573</v>
      </c>
      <c r="D60" s="22">
        <v>146</v>
      </c>
      <c r="E60" s="12">
        <v>29719</v>
      </c>
      <c r="G60" s="2">
        <v>2016</v>
      </c>
      <c r="H60" s="2">
        <v>4</v>
      </c>
      <c r="I60" s="20">
        <v>30.713999999999999</v>
      </c>
      <c r="K60" s="2">
        <v>2016</v>
      </c>
      <c r="L60" s="2">
        <v>4</v>
      </c>
      <c r="M60" s="23">
        <v>22.543628521700299</v>
      </c>
    </row>
    <row r="61" spans="1:13">
      <c r="A61" s="2">
        <v>2016</v>
      </c>
      <c r="B61" s="2">
        <v>5</v>
      </c>
      <c r="C61" s="22">
        <v>29610</v>
      </c>
      <c r="D61" s="22">
        <v>146</v>
      </c>
      <c r="E61" s="12">
        <v>29756</v>
      </c>
      <c r="G61" s="2">
        <v>2016</v>
      </c>
      <c r="H61" s="2">
        <v>5</v>
      </c>
      <c r="I61" s="20">
        <v>29.524000000000001</v>
      </c>
      <c r="K61" s="2">
        <v>2016</v>
      </c>
      <c r="L61" s="2">
        <v>5</v>
      </c>
      <c r="M61" s="23">
        <v>25.431174755136301</v>
      </c>
    </row>
    <row r="62" spans="1:13">
      <c r="A62" s="2">
        <v>2016</v>
      </c>
      <c r="B62" s="2">
        <v>6</v>
      </c>
      <c r="C62" s="22">
        <v>29660</v>
      </c>
      <c r="D62" s="22">
        <v>146</v>
      </c>
      <c r="E62" s="12">
        <v>29806</v>
      </c>
      <c r="G62" s="2">
        <v>2016</v>
      </c>
      <c r="H62" s="2">
        <v>6</v>
      </c>
      <c r="I62" s="20">
        <v>30.619</v>
      </c>
      <c r="K62" s="2">
        <v>2016</v>
      </c>
      <c r="L62" s="2">
        <v>6</v>
      </c>
      <c r="M62" s="23">
        <v>31.198566936163999</v>
      </c>
    </row>
    <row r="63" spans="1:13">
      <c r="A63" s="2">
        <v>2016</v>
      </c>
      <c r="B63" s="2">
        <v>7</v>
      </c>
      <c r="C63" s="22">
        <v>29696</v>
      </c>
      <c r="D63" s="22">
        <v>146</v>
      </c>
      <c r="E63" s="12">
        <v>29842</v>
      </c>
      <c r="G63" s="2">
        <v>2016</v>
      </c>
      <c r="H63" s="2">
        <v>7</v>
      </c>
      <c r="I63" s="20">
        <v>30.713999999999999</v>
      </c>
      <c r="K63" s="2">
        <v>2016</v>
      </c>
      <c r="L63" s="2">
        <v>7</v>
      </c>
      <c r="M63" s="23">
        <v>34.4403580503066</v>
      </c>
    </row>
    <row r="64" spans="1:13">
      <c r="A64" s="2">
        <v>2016</v>
      </c>
      <c r="B64" s="2">
        <v>8</v>
      </c>
      <c r="C64" s="22">
        <v>29723</v>
      </c>
      <c r="D64" s="22">
        <v>146</v>
      </c>
      <c r="E64" s="12">
        <v>29869</v>
      </c>
      <c r="G64" s="2">
        <v>2016</v>
      </c>
      <c r="H64" s="2">
        <v>8</v>
      </c>
      <c r="I64" s="20">
        <v>30.475999999999999</v>
      </c>
      <c r="K64" s="2">
        <v>2016</v>
      </c>
      <c r="L64" s="2">
        <v>8</v>
      </c>
      <c r="M64" s="23">
        <v>34.850632912985901</v>
      </c>
    </row>
    <row r="65" spans="1:13">
      <c r="A65" s="2">
        <v>2016</v>
      </c>
      <c r="B65" s="2">
        <v>9</v>
      </c>
      <c r="C65" s="22">
        <v>29724</v>
      </c>
      <c r="D65" s="22">
        <v>146</v>
      </c>
      <c r="E65" s="12">
        <v>29870</v>
      </c>
      <c r="G65" s="2">
        <v>2016</v>
      </c>
      <c r="H65" s="2">
        <v>9</v>
      </c>
      <c r="I65" s="20">
        <v>31.143000000000001</v>
      </c>
      <c r="K65" s="2">
        <v>2016</v>
      </c>
      <c r="L65" s="2">
        <v>9</v>
      </c>
      <c r="M65" s="23">
        <v>33.265822781733597</v>
      </c>
    </row>
    <row r="66" spans="1:13">
      <c r="A66" s="2">
        <v>2016</v>
      </c>
      <c r="B66" s="2">
        <v>10</v>
      </c>
      <c r="C66" s="22">
        <v>29728</v>
      </c>
      <c r="D66" s="22">
        <v>146</v>
      </c>
      <c r="E66" s="12">
        <v>29874</v>
      </c>
      <c r="G66" s="2">
        <v>2016</v>
      </c>
      <c r="H66" s="2">
        <v>10</v>
      </c>
      <c r="I66" s="20">
        <v>30.762</v>
      </c>
      <c r="K66" s="2">
        <v>2016</v>
      </c>
      <c r="L66" s="2">
        <v>10</v>
      </c>
      <c r="M66" s="23">
        <v>29.041103595417301</v>
      </c>
    </row>
    <row r="67" spans="1:13">
      <c r="A67" s="2">
        <v>2016</v>
      </c>
      <c r="B67" s="2">
        <v>11</v>
      </c>
      <c r="C67" s="22">
        <v>29740</v>
      </c>
      <c r="D67" s="22">
        <v>146</v>
      </c>
      <c r="E67" s="12">
        <v>29886</v>
      </c>
      <c r="G67" s="2">
        <v>2016</v>
      </c>
      <c r="H67" s="2">
        <v>11</v>
      </c>
      <c r="I67" s="20">
        <v>28.619</v>
      </c>
      <c r="K67" s="2">
        <v>2016</v>
      </c>
      <c r="L67" s="2">
        <v>11</v>
      </c>
      <c r="M67" s="23">
        <v>23.500513263379698</v>
      </c>
    </row>
    <row r="68" spans="1:13">
      <c r="A68" s="2">
        <v>2016</v>
      </c>
      <c r="B68" s="2">
        <v>12</v>
      </c>
      <c r="C68" s="22">
        <v>29757</v>
      </c>
      <c r="D68" s="22">
        <v>146</v>
      </c>
      <c r="E68" s="12">
        <v>29903</v>
      </c>
      <c r="G68" s="2">
        <v>2016</v>
      </c>
      <c r="H68" s="2">
        <v>12</v>
      </c>
      <c r="I68" s="20">
        <v>31.238</v>
      </c>
      <c r="K68" s="2">
        <v>2016</v>
      </c>
      <c r="L68" s="2">
        <v>12</v>
      </c>
      <c r="M68" s="23">
        <v>23.468180437239599</v>
      </c>
    </row>
    <row r="69" spans="1:13">
      <c r="A69" s="2">
        <v>2017</v>
      </c>
      <c r="B69" s="2">
        <v>1</v>
      </c>
      <c r="C69" s="22">
        <v>29804</v>
      </c>
      <c r="D69" s="22">
        <v>146</v>
      </c>
      <c r="E69" s="12">
        <v>29950</v>
      </c>
      <c r="G69" s="2">
        <v>2017</v>
      </c>
      <c r="H69" s="2">
        <v>1</v>
      </c>
      <c r="I69" s="20">
        <v>32.286000000000001</v>
      </c>
      <c r="K69" s="2">
        <v>2017</v>
      </c>
      <c r="L69" s="2">
        <v>1</v>
      </c>
      <c r="M69" s="20"/>
    </row>
    <row r="70" spans="1:13">
      <c r="A70" s="2">
        <v>2017</v>
      </c>
      <c r="B70" s="2">
        <v>2</v>
      </c>
      <c r="C70" s="22">
        <v>29845</v>
      </c>
      <c r="D70" s="22">
        <v>146</v>
      </c>
      <c r="E70" s="12">
        <v>29991</v>
      </c>
      <c r="G70" s="2">
        <v>2017</v>
      </c>
      <c r="H70" s="2">
        <v>2</v>
      </c>
      <c r="I70" s="20">
        <v>29.81</v>
      </c>
      <c r="K70" s="2">
        <v>2017</v>
      </c>
      <c r="L70" s="2">
        <v>2</v>
      </c>
      <c r="M70" s="20"/>
    </row>
    <row r="71" spans="1:13">
      <c r="A71" s="2">
        <v>2017</v>
      </c>
      <c r="B71" s="2">
        <v>3</v>
      </c>
      <c r="C71" s="22">
        <v>29882</v>
      </c>
      <c r="D71" s="22">
        <v>146</v>
      </c>
      <c r="E71" s="12">
        <v>30028</v>
      </c>
      <c r="G71" s="2">
        <v>2017</v>
      </c>
      <c r="H71" s="2">
        <v>3</v>
      </c>
      <c r="I71" s="20">
        <v>29.524000000000001</v>
      </c>
      <c r="K71" s="2">
        <v>2017</v>
      </c>
      <c r="L71" s="2">
        <v>3</v>
      </c>
      <c r="M71" s="20"/>
    </row>
    <row r="72" spans="1:13">
      <c r="A72" s="2">
        <v>2017</v>
      </c>
      <c r="B72" s="2">
        <v>4</v>
      </c>
      <c r="C72" s="22">
        <v>29918</v>
      </c>
      <c r="D72" s="22">
        <v>146</v>
      </c>
      <c r="E72" s="12">
        <v>30064</v>
      </c>
      <c r="G72" s="2">
        <v>2017</v>
      </c>
      <c r="H72" s="2">
        <v>4</v>
      </c>
      <c r="I72" s="20">
        <v>30.713999999999999</v>
      </c>
      <c r="K72" s="2">
        <v>2017</v>
      </c>
      <c r="L72" s="2">
        <v>4</v>
      </c>
      <c r="M72" s="20"/>
    </row>
    <row r="73" spans="1:13">
      <c r="A73" s="2">
        <v>2017</v>
      </c>
      <c r="B73" s="2">
        <v>5</v>
      </c>
      <c r="C73" s="22">
        <v>29955</v>
      </c>
      <c r="D73" s="22">
        <v>146</v>
      </c>
      <c r="E73" s="12">
        <v>30101</v>
      </c>
      <c r="G73" s="2">
        <v>2017</v>
      </c>
      <c r="H73" s="2">
        <v>5</v>
      </c>
      <c r="I73" s="20">
        <v>29.524000000000001</v>
      </c>
      <c r="K73" s="2">
        <v>2017</v>
      </c>
      <c r="L73" s="2">
        <v>5</v>
      </c>
      <c r="M73" s="20"/>
    </row>
    <row r="74" spans="1:13">
      <c r="A74" s="2">
        <v>2017</v>
      </c>
      <c r="B74" s="2">
        <v>6</v>
      </c>
      <c r="C74" s="22">
        <v>30002</v>
      </c>
      <c r="D74" s="22">
        <v>146</v>
      </c>
      <c r="E74" s="12">
        <v>30148</v>
      </c>
      <c r="G74" s="2">
        <v>2017</v>
      </c>
      <c r="H74" s="2">
        <v>6</v>
      </c>
      <c r="I74" s="20">
        <v>30.619</v>
      </c>
      <c r="K74" s="2">
        <v>2017</v>
      </c>
      <c r="L74" s="2">
        <v>6</v>
      </c>
      <c r="M74" s="20"/>
    </row>
    <row r="75" spans="1:13">
      <c r="A75" s="2">
        <v>2017</v>
      </c>
      <c r="B75" s="2">
        <v>7</v>
      </c>
      <c r="C75" s="22">
        <v>30035</v>
      </c>
      <c r="D75" s="22">
        <v>146</v>
      </c>
      <c r="E75" s="12">
        <v>30181</v>
      </c>
      <c r="G75" s="2">
        <v>2017</v>
      </c>
      <c r="H75" s="2">
        <v>7</v>
      </c>
      <c r="I75" s="20">
        <v>30.713999999999999</v>
      </c>
      <c r="K75" s="2">
        <v>2017</v>
      </c>
      <c r="L75" s="2">
        <v>7</v>
      </c>
      <c r="M75" s="20"/>
    </row>
    <row r="76" spans="1:13">
      <c r="A76" s="2">
        <v>2017</v>
      </c>
      <c r="B76" s="2">
        <v>8</v>
      </c>
      <c r="C76" s="22">
        <v>30062</v>
      </c>
      <c r="D76" s="22">
        <v>146</v>
      </c>
      <c r="E76" s="12">
        <v>30208</v>
      </c>
      <c r="G76" s="2">
        <v>2017</v>
      </c>
      <c r="H76" s="2">
        <v>8</v>
      </c>
      <c r="I76" s="20">
        <v>30.475999999999999</v>
      </c>
      <c r="K76" s="2">
        <v>2017</v>
      </c>
      <c r="L76" s="2">
        <v>8</v>
      </c>
      <c r="M76" s="20"/>
    </row>
    <row r="77" spans="1:13">
      <c r="A77" s="2">
        <v>2017</v>
      </c>
      <c r="B77" s="2">
        <v>9</v>
      </c>
      <c r="C77" s="22">
        <v>30062</v>
      </c>
      <c r="D77" s="22">
        <v>146</v>
      </c>
      <c r="E77" s="12">
        <v>30208</v>
      </c>
      <c r="G77" s="2">
        <v>2017</v>
      </c>
      <c r="H77" s="2">
        <v>9</v>
      </c>
      <c r="I77" s="20">
        <v>31.143000000000001</v>
      </c>
      <c r="K77" s="2">
        <v>2017</v>
      </c>
      <c r="L77" s="2">
        <v>9</v>
      </c>
      <c r="M77" s="20"/>
    </row>
    <row r="78" spans="1:13">
      <c r="A78" s="2">
        <v>2017</v>
      </c>
      <c r="B78" s="2">
        <v>10</v>
      </c>
      <c r="C78" s="22">
        <v>30067</v>
      </c>
      <c r="D78" s="22">
        <v>146</v>
      </c>
      <c r="E78" s="12">
        <v>30213</v>
      </c>
      <c r="G78" s="2">
        <v>2017</v>
      </c>
      <c r="H78" s="2">
        <v>10</v>
      </c>
      <c r="I78" s="20">
        <v>30.762</v>
      </c>
      <c r="K78" s="2">
        <v>2017</v>
      </c>
      <c r="L78" s="2">
        <v>10</v>
      </c>
      <c r="M78" s="20"/>
    </row>
    <row r="79" spans="1:13">
      <c r="A79" s="2">
        <v>2017</v>
      </c>
      <c r="B79" s="2">
        <v>11</v>
      </c>
      <c r="C79" s="22">
        <v>30079</v>
      </c>
      <c r="D79" s="22">
        <v>146</v>
      </c>
      <c r="E79" s="12">
        <v>30225</v>
      </c>
      <c r="G79" s="2">
        <v>2017</v>
      </c>
      <c r="H79" s="2">
        <v>11</v>
      </c>
      <c r="I79" s="20">
        <v>28.619</v>
      </c>
      <c r="K79" s="2">
        <v>2017</v>
      </c>
      <c r="L79" s="2">
        <v>11</v>
      </c>
      <c r="M79" s="20"/>
    </row>
    <row r="80" spans="1:13">
      <c r="A80" s="2">
        <v>2017</v>
      </c>
      <c r="B80" s="2">
        <v>12</v>
      </c>
      <c r="C80" s="22">
        <v>30094</v>
      </c>
      <c r="D80" s="22">
        <v>146</v>
      </c>
      <c r="E80" s="12">
        <v>30240</v>
      </c>
      <c r="G80" s="2">
        <v>2017</v>
      </c>
      <c r="H80" s="2">
        <v>12</v>
      </c>
      <c r="I80" s="20">
        <v>31.238</v>
      </c>
      <c r="K80" s="2">
        <v>2017</v>
      </c>
      <c r="L80" s="2">
        <v>12</v>
      </c>
      <c r="M80" s="20"/>
    </row>
    <row r="81" spans="1:13">
      <c r="A81" s="2">
        <v>2018</v>
      </c>
      <c r="B81" s="2">
        <v>1</v>
      </c>
      <c r="C81" s="22">
        <v>30138</v>
      </c>
      <c r="D81" s="22">
        <v>146</v>
      </c>
      <c r="E81" s="12">
        <v>30284</v>
      </c>
      <c r="G81" s="2">
        <v>2018</v>
      </c>
      <c r="H81" s="2">
        <v>1</v>
      </c>
      <c r="I81" s="20">
        <v>32.286000000000001</v>
      </c>
      <c r="K81" s="2">
        <v>2018</v>
      </c>
      <c r="L81" s="2">
        <v>1</v>
      </c>
      <c r="M81" s="20"/>
    </row>
    <row r="82" spans="1:13">
      <c r="A82" s="2">
        <v>2018</v>
      </c>
      <c r="B82" s="2">
        <v>2</v>
      </c>
      <c r="C82" s="22">
        <v>30177</v>
      </c>
      <c r="D82" s="22">
        <v>146</v>
      </c>
      <c r="E82" s="12">
        <v>30323</v>
      </c>
      <c r="G82" s="2">
        <v>2018</v>
      </c>
      <c r="H82" s="2">
        <v>2</v>
      </c>
      <c r="I82" s="20">
        <v>29.81</v>
      </c>
      <c r="K82" s="2">
        <v>2018</v>
      </c>
      <c r="L82" s="2">
        <v>2</v>
      </c>
      <c r="M82" s="20"/>
    </row>
    <row r="83" spans="1:13">
      <c r="A83" s="2">
        <v>2018</v>
      </c>
      <c r="B83" s="2">
        <v>3</v>
      </c>
      <c r="C83" s="22">
        <v>30211</v>
      </c>
      <c r="D83" s="22">
        <v>146</v>
      </c>
      <c r="E83" s="12">
        <v>30357</v>
      </c>
      <c r="G83" s="2">
        <v>2018</v>
      </c>
      <c r="H83" s="2">
        <v>3</v>
      </c>
      <c r="I83" s="20">
        <v>29.524000000000001</v>
      </c>
      <c r="K83" s="2">
        <v>2018</v>
      </c>
      <c r="L83" s="2">
        <v>3</v>
      </c>
      <c r="M83" s="20"/>
    </row>
    <row r="84" spans="1:13">
      <c r="A84" s="2">
        <v>2018</v>
      </c>
      <c r="B84" s="2">
        <v>4</v>
      </c>
      <c r="C84" s="22">
        <v>30245</v>
      </c>
      <c r="D84" s="22">
        <v>146</v>
      </c>
      <c r="E84" s="12">
        <v>30391</v>
      </c>
      <c r="G84" s="2">
        <v>2018</v>
      </c>
      <c r="H84" s="2">
        <v>4</v>
      </c>
      <c r="I84" s="20">
        <v>30.713999999999999</v>
      </c>
      <c r="K84" s="2">
        <v>2018</v>
      </c>
      <c r="L84" s="2">
        <v>4</v>
      </c>
      <c r="M84" s="20"/>
    </row>
    <row r="85" spans="1:13">
      <c r="A85" s="2">
        <v>2018</v>
      </c>
      <c r="B85" s="2">
        <v>5</v>
      </c>
      <c r="C85" s="22">
        <v>30279</v>
      </c>
      <c r="D85" s="22">
        <v>146</v>
      </c>
      <c r="E85" s="12">
        <v>30425</v>
      </c>
      <c r="G85" s="2">
        <v>2018</v>
      </c>
      <c r="H85" s="2">
        <v>5</v>
      </c>
      <c r="I85" s="20">
        <v>29.524000000000001</v>
      </c>
      <c r="K85" s="2">
        <v>2018</v>
      </c>
      <c r="L85" s="2">
        <v>5</v>
      </c>
      <c r="M85" s="20"/>
    </row>
    <row r="86" spans="1:13">
      <c r="A86" s="2">
        <v>2018</v>
      </c>
      <c r="B86" s="2">
        <v>6</v>
      </c>
      <c r="C86" s="22">
        <v>30322</v>
      </c>
      <c r="D86" s="22">
        <v>146</v>
      </c>
      <c r="E86" s="12">
        <v>30468</v>
      </c>
      <c r="G86" s="2">
        <v>2018</v>
      </c>
      <c r="H86" s="2">
        <v>6</v>
      </c>
      <c r="I86" s="20">
        <v>30.619</v>
      </c>
      <c r="K86" s="2">
        <v>2018</v>
      </c>
      <c r="L86" s="2">
        <v>6</v>
      </c>
      <c r="M86" s="20"/>
    </row>
    <row r="87" spans="1:13">
      <c r="A87" s="2">
        <v>2018</v>
      </c>
      <c r="B87" s="2">
        <v>7</v>
      </c>
      <c r="C87" s="22">
        <v>30355</v>
      </c>
      <c r="D87" s="22">
        <v>146</v>
      </c>
      <c r="E87" s="12">
        <v>30501</v>
      </c>
      <c r="G87" s="2">
        <v>2018</v>
      </c>
      <c r="H87" s="2">
        <v>7</v>
      </c>
      <c r="I87" s="20">
        <v>30.713999999999999</v>
      </c>
      <c r="K87" s="2">
        <v>2018</v>
      </c>
      <c r="L87" s="2">
        <v>7</v>
      </c>
      <c r="M87" s="20"/>
    </row>
    <row r="88" spans="1:13">
      <c r="A88" s="2">
        <v>2018</v>
      </c>
      <c r="B88" s="2">
        <v>8</v>
      </c>
      <c r="C88" s="22">
        <v>30380</v>
      </c>
      <c r="D88" s="22">
        <v>146</v>
      </c>
      <c r="E88" s="12">
        <v>30526</v>
      </c>
      <c r="G88" s="2">
        <v>2018</v>
      </c>
      <c r="H88" s="2">
        <v>8</v>
      </c>
      <c r="I88" s="20">
        <v>30.475999999999999</v>
      </c>
      <c r="K88" s="2">
        <v>2018</v>
      </c>
      <c r="L88" s="2">
        <v>8</v>
      </c>
      <c r="M88" s="20"/>
    </row>
    <row r="89" spans="1:13">
      <c r="A89" s="2">
        <v>2018</v>
      </c>
      <c r="B89" s="2">
        <v>9</v>
      </c>
      <c r="C89" s="22">
        <v>30380</v>
      </c>
      <c r="D89" s="22">
        <v>146</v>
      </c>
      <c r="E89" s="12">
        <v>30526</v>
      </c>
      <c r="G89" s="2">
        <v>2018</v>
      </c>
      <c r="H89" s="2">
        <v>9</v>
      </c>
      <c r="I89" s="20">
        <v>31.143000000000001</v>
      </c>
      <c r="K89" s="2">
        <v>2018</v>
      </c>
      <c r="L89" s="2">
        <v>9</v>
      </c>
      <c r="M89" s="20"/>
    </row>
    <row r="90" spans="1:13">
      <c r="A90" s="2">
        <v>2018</v>
      </c>
      <c r="B90" s="2">
        <v>10</v>
      </c>
      <c r="C90" s="22">
        <v>30384</v>
      </c>
      <c r="D90" s="22">
        <v>146</v>
      </c>
      <c r="E90" s="12">
        <v>30530</v>
      </c>
      <c r="G90" s="2">
        <v>2018</v>
      </c>
      <c r="H90" s="2">
        <v>10</v>
      </c>
      <c r="I90" s="20">
        <v>30.762</v>
      </c>
      <c r="K90" s="2">
        <v>2018</v>
      </c>
      <c r="L90" s="2">
        <v>10</v>
      </c>
      <c r="M90" s="20"/>
    </row>
    <row r="91" spans="1:13">
      <c r="A91" s="2">
        <v>2018</v>
      </c>
      <c r="B91" s="2">
        <v>11</v>
      </c>
      <c r="C91" s="22">
        <v>30396</v>
      </c>
      <c r="D91" s="22">
        <v>146</v>
      </c>
      <c r="E91" s="12">
        <v>30542</v>
      </c>
      <c r="G91" s="2">
        <v>2018</v>
      </c>
      <c r="H91" s="2">
        <v>11</v>
      </c>
      <c r="I91" s="20">
        <v>28.619</v>
      </c>
      <c r="K91" s="2">
        <v>2018</v>
      </c>
      <c r="L91" s="2">
        <v>11</v>
      </c>
      <c r="M91" s="20"/>
    </row>
    <row r="92" spans="1:13">
      <c r="A92" s="2">
        <v>2018</v>
      </c>
      <c r="B92" s="2">
        <v>12</v>
      </c>
      <c r="C92" s="22">
        <v>30410</v>
      </c>
      <c r="D92" s="22">
        <v>146</v>
      </c>
      <c r="E92" s="12">
        <v>30556</v>
      </c>
      <c r="G92" s="2">
        <v>2018</v>
      </c>
      <c r="H92" s="2">
        <v>12</v>
      </c>
      <c r="I92" s="20">
        <v>31.238</v>
      </c>
      <c r="K92" s="2">
        <v>2018</v>
      </c>
      <c r="L92" s="2">
        <v>12</v>
      </c>
      <c r="M92" s="20"/>
    </row>
    <row r="93" spans="1:13">
      <c r="A93" s="2">
        <v>2019</v>
      </c>
      <c r="B93" s="2">
        <v>1</v>
      </c>
      <c r="C93" s="22">
        <v>30452</v>
      </c>
      <c r="D93" s="22">
        <v>146</v>
      </c>
      <c r="E93" s="12">
        <v>30598</v>
      </c>
      <c r="G93" s="2">
        <v>2019</v>
      </c>
      <c r="H93" s="2">
        <v>1</v>
      </c>
      <c r="I93" s="20">
        <v>32.286000000000001</v>
      </c>
      <c r="K93" s="2">
        <v>2019</v>
      </c>
      <c r="L93" s="2">
        <v>1</v>
      </c>
      <c r="M93" s="20"/>
    </row>
    <row r="94" spans="1:13">
      <c r="A94" s="2">
        <v>2019</v>
      </c>
      <c r="B94" s="2">
        <v>2</v>
      </c>
      <c r="C94" s="22">
        <v>30489</v>
      </c>
      <c r="D94" s="22">
        <v>146</v>
      </c>
      <c r="E94" s="12">
        <v>30635</v>
      </c>
      <c r="G94" s="2">
        <v>2019</v>
      </c>
      <c r="H94" s="2">
        <v>2</v>
      </c>
      <c r="I94" s="20">
        <v>29.81</v>
      </c>
      <c r="K94" s="2">
        <v>2019</v>
      </c>
      <c r="L94" s="2">
        <v>2</v>
      </c>
      <c r="M94" s="20"/>
    </row>
    <row r="95" spans="1:13">
      <c r="A95" s="2">
        <v>2019</v>
      </c>
      <c r="B95" s="2">
        <v>3</v>
      </c>
      <c r="C95" s="22">
        <v>30521</v>
      </c>
      <c r="D95" s="22">
        <v>146</v>
      </c>
      <c r="E95" s="12">
        <v>30667</v>
      </c>
      <c r="G95" s="2">
        <v>2019</v>
      </c>
      <c r="H95" s="2">
        <v>3</v>
      </c>
      <c r="I95" s="20">
        <v>29.524000000000001</v>
      </c>
      <c r="K95" s="2">
        <v>2019</v>
      </c>
      <c r="L95" s="2">
        <v>3</v>
      </c>
      <c r="M95" s="20"/>
    </row>
    <row r="96" spans="1:13">
      <c r="A96" s="2">
        <v>2019</v>
      </c>
      <c r="B96" s="2">
        <v>4</v>
      </c>
      <c r="C96" s="22">
        <v>30552</v>
      </c>
      <c r="D96" s="22">
        <v>146</v>
      </c>
      <c r="E96" s="12">
        <v>30698</v>
      </c>
      <c r="G96" s="2">
        <v>2019</v>
      </c>
      <c r="H96" s="2">
        <v>4</v>
      </c>
      <c r="I96" s="20">
        <v>30.713999999999999</v>
      </c>
      <c r="K96" s="2">
        <v>2019</v>
      </c>
      <c r="L96" s="2">
        <v>4</v>
      </c>
      <c r="M96" s="20"/>
    </row>
    <row r="97" spans="1:13">
      <c r="A97" s="2">
        <v>2019</v>
      </c>
      <c r="B97" s="2">
        <v>5</v>
      </c>
      <c r="C97" s="22">
        <v>30584</v>
      </c>
      <c r="D97" s="22">
        <v>146</v>
      </c>
      <c r="E97" s="12">
        <v>30730</v>
      </c>
      <c r="G97" s="2">
        <v>2019</v>
      </c>
      <c r="H97" s="2">
        <v>5</v>
      </c>
      <c r="I97" s="20">
        <v>29.524000000000001</v>
      </c>
      <c r="K97" s="2">
        <v>2019</v>
      </c>
      <c r="L97" s="2">
        <v>5</v>
      </c>
      <c r="M97" s="20"/>
    </row>
    <row r="98" spans="1:13">
      <c r="A98" s="2">
        <v>2019</v>
      </c>
      <c r="B98" s="2">
        <v>6</v>
      </c>
      <c r="C98" s="22">
        <v>30625</v>
      </c>
      <c r="D98" s="22">
        <v>146</v>
      </c>
      <c r="E98" s="12">
        <v>30771</v>
      </c>
      <c r="G98" s="2">
        <v>2019</v>
      </c>
      <c r="H98" s="2">
        <v>6</v>
      </c>
      <c r="I98" s="20">
        <v>30.619</v>
      </c>
      <c r="K98" s="2">
        <v>2019</v>
      </c>
      <c r="L98" s="2">
        <v>6</v>
      </c>
      <c r="M98" s="20"/>
    </row>
    <row r="99" spans="1:13">
      <c r="A99" s="2">
        <v>2019</v>
      </c>
      <c r="B99" s="2">
        <v>7</v>
      </c>
      <c r="C99" s="22">
        <v>30656</v>
      </c>
      <c r="D99" s="22">
        <v>146</v>
      </c>
      <c r="E99" s="12">
        <v>30802</v>
      </c>
      <c r="G99" s="2">
        <v>2019</v>
      </c>
      <c r="H99" s="2">
        <v>7</v>
      </c>
      <c r="I99" s="20">
        <v>30.713999999999999</v>
      </c>
      <c r="K99" s="2">
        <v>2019</v>
      </c>
      <c r="L99" s="2">
        <v>7</v>
      </c>
      <c r="M99" s="20"/>
    </row>
    <row r="100" spans="1:13">
      <c r="A100" s="2">
        <v>2019</v>
      </c>
      <c r="B100" s="2">
        <v>8</v>
      </c>
      <c r="C100" s="22">
        <v>30679</v>
      </c>
      <c r="D100" s="22">
        <v>146</v>
      </c>
      <c r="E100" s="12">
        <v>30825</v>
      </c>
      <c r="G100" s="2">
        <v>2019</v>
      </c>
      <c r="H100" s="2">
        <v>8</v>
      </c>
      <c r="I100" s="20">
        <v>30.475999999999999</v>
      </c>
      <c r="K100" s="2">
        <v>2019</v>
      </c>
      <c r="L100" s="2">
        <v>8</v>
      </c>
      <c r="M100" s="20"/>
    </row>
    <row r="101" spans="1:13">
      <c r="A101" s="2">
        <v>2019</v>
      </c>
      <c r="B101" s="2">
        <v>9</v>
      </c>
      <c r="C101" s="22">
        <v>30680</v>
      </c>
      <c r="D101" s="22">
        <v>146</v>
      </c>
      <c r="E101" s="12">
        <v>30826</v>
      </c>
      <c r="G101" s="2">
        <v>2019</v>
      </c>
      <c r="H101" s="2">
        <v>9</v>
      </c>
      <c r="I101" s="20">
        <v>31.143000000000001</v>
      </c>
      <c r="K101" s="2">
        <v>2019</v>
      </c>
      <c r="L101" s="2">
        <v>9</v>
      </c>
      <c r="M101" s="20"/>
    </row>
    <row r="102" spans="1:13">
      <c r="A102" s="2">
        <v>2019</v>
      </c>
      <c r="B102" s="2">
        <v>10</v>
      </c>
      <c r="C102" s="22">
        <v>30683</v>
      </c>
      <c r="D102" s="22">
        <v>146</v>
      </c>
      <c r="E102" s="12">
        <v>30829</v>
      </c>
      <c r="G102" s="2">
        <v>2019</v>
      </c>
      <c r="H102" s="2">
        <v>10</v>
      </c>
      <c r="I102" s="20">
        <v>30.762</v>
      </c>
      <c r="K102" s="2">
        <v>2019</v>
      </c>
      <c r="L102" s="2">
        <v>10</v>
      </c>
      <c r="M102" s="20"/>
    </row>
    <row r="103" spans="1:13">
      <c r="A103" s="2">
        <v>2019</v>
      </c>
      <c r="B103" s="2">
        <v>11</v>
      </c>
      <c r="C103" s="22">
        <v>30694</v>
      </c>
      <c r="D103" s="22">
        <v>146</v>
      </c>
      <c r="E103" s="12">
        <v>30840</v>
      </c>
      <c r="G103" s="2">
        <v>2019</v>
      </c>
      <c r="H103" s="2">
        <v>11</v>
      </c>
      <c r="I103" s="20">
        <v>28.619</v>
      </c>
      <c r="K103" s="2">
        <v>2019</v>
      </c>
      <c r="L103" s="2">
        <v>11</v>
      </c>
      <c r="M103" s="20"/>
    </row>
    <row r="104" spans="1:13">
      <c r="A104" s="2">
        <v>2019</v>
      </c>
      <c r="B104" s="2">
        <v>12</v>
      </c>
      <c r="C104" s="22">
        <v>30708</v>
      </c>
      <c r="D104" s="22">
        <v>146</v>
      </c>
      <c r="E104" s="12">
        <v>30854</v>
      </c>
      <c r="G104" s="2">
        <v>2019</v>
      </c>
      <c r="H104" s="2">
        <v>12</v>
      </c>
      <c r="I104" s="20">
        <v>31.238</v>
      </c>
      <c r="K104" s="2">
        <v>2019</v>
      </c>
      <c r="L104" s="2">
        <v>12</v>
      </c>
      <c r="M104" s="20"/>
    </row>
    <row r="105" spans="1:13">
      <c r="A105" s="2">
        <v>2020</v>
      </c>
      <c r="B105" s="2">
        <v>1</v>
      </c>
      <c r="C105" s="22">
        <v>30747</v>
      </c>
      <c r="D105" s="22">
        <v>146</v>
      </c>
      <c r="E105" s="12">
        <v>30893</v>
      </c>
      <c r="G105" s="2">
        <v>2020</v>
      </c>
      <c r="H105" s="2">
        <v>1</v>
      </c>
      <c r="I105" s="20">
        <v>32.286000000000001</v>
      </c>
      <c r="K105" s="2">
        <v>2020</v>
      </c>
      <c r="L105" s="2">
        <v>1</v>
      </c>
      <c r="M105" s="20"/>
    </row>
    <row r="106" spans="1:13">
      <c r="A106" s="2">
        <v>2020</v>
      </c>
      <c r="B106" s="2">
        <v>2</v>
      </c>
      <c r="C106" s="22">
        <v>30782</v>
      </c>
      <c r="D106" s="22">
        <v>146</v>
      </c>
      <c r="E106" s="12">
        <v>30928</v>
      </c>
      <c r="G106" s="2">
        <v>2020</v>
      </c>
      <c r="H106" s="2">
        <v>2</v>
      </c>
      <c r="I106" s="20">
        <v>30.31</v>
      </c>
      <c r="K106" s="2">
        <v>2020</v>
      </c>
      <c r="L106" s="2">
        <v>2</v>
      </c>
      <c r="M106" s="20"/>
    </row>
    <row r="107" spans="1:13">
      <c r="A107" s="2">
        <v>2020</v>
      </c>
      <c r="B107" s="2">
        <v>3</v>
      </c>
      <c r="C107" s="22">
        <v>30814</v>
      </c>
      <c r="D107" s="22">
        <v>146</v>
      </c>
      <c r="E107" s="12">
        <v>30960</v>
      </c>
      <c r="G107" s="2">
        <v>2020</v>
      </c>
      <c r="H107" s="2">
        <v>3</v>
      </c>
      <c r="I107" s="20">
        <v>30.024000000000001</v>
      </c>
      <c r="K107" s="2">
        <v>2020</v>
      </c>
      <c r="L107" s="2">
        <v>3</v>
      </c>
      <c r="M107" s="20"/>
    </row>
    <row r="108" spans="1:13">
      <c r="A108" s="2">
        <v>2020</v>
      </c>
      <c r="B108" s="2">
        <v>4</v>
      </c>
      <c r="C108" s="22">
        <v>30843</v>
      </c>
      <c r="D108" s="22">
        <v>146</v>
      </c>
      <c r="E108" s="12">
        <v>30989</v>
      </c>
      <c r="G108" s="2">
        <v>2020</v>
      </c>
      <c r="H108" s="2">
        <v>4</v>
      </c>
      <c r="I108" s="20">
        <v>30.713999999999999</v>
      </c>
      <c r="K108" s="2">
        <v>2020</v>
      </c>
      <c r="L108" s="2">
        <v>4</v>
      </c>
      <c r="M108" s="20"/>
    </row>
    <row r="109" spans="1:13">
      <c r="A109" s="2">
        <v>2020</v>
      </c>
      <c r="B109" s="2">
        <v>5</v>
      </c>
      <c r="C109" s="22">
        <v>30873</v>
      </c>
      <c r="D109" s="22">
        <v>146</v>
      </c>
      <c r="E109" s="12">
        <v>31019</v>
      </c>
      <c r="G109" s="2">
        <v>2020</v>
      </c>
      <c r="H109" s="2">
        <v>5</v>
      </c>
      <c r="I109" s="20">
        <v>29.524000000000001</v>
      </c>
      <c r="K109" s="2">
        <v>2020</v>
      </c>
      <c r="L109" s="2">
        <v>5</v>
      </c>
      <c r="M109" s="20"/>
    </row>
    <row r="110" spans="1:13">
      <c r="A110" s="2">
        <v>2020</v>
      </c>
      <c r="B110" s="2">
        <v>6</v>
      </c>
      <c r="C110" s="22">
        <v>30913</v>
      </c>
      <c r="D110" s="22">
        <v>146</v>
      </c>
      <c r="E110" s="12">
        <v>31059</v>
      </c>
      <c r="G110" s="2">
        <v>2020</v>
      </c>
      <c r="H110" s="2">
        <v>6</v>
      </c>
      <c r="I110" s="20">
        <v>30.619</v>
      </c>
      <c r="K110" s="2">
        <v>2020</v>
      </c>
      <c r="L110" s="2">
        <v>6</v>
      </c>
      <c r="M110" s="20"/>
    </row>
    <row r="111" spans="1:13">
      <c r="A111" s="2">
        <v>2020</v>
      </c>
      <c r="B111" s="2">
        <v>7</v>
      </c>
      <c r="C111" s="22">
        <v>30942</v>
      </c>
      <c r="D111" s="22">
        <v>146</v>
      </c>
      <c r="E111" s="12">
        <v>31088</v>
      </c>
      <c r="G111" s="2">
        <v>2020</v>
      </c>
      <c r="H111" s="2">
        <v>7</v>
      </c>
      <c r="I111" s="20">
        <v>30.713999999999999</v>
      </c>
      <c r="K111" s="2">
        <v>2020</v>
      </c>
      <c r="L111" s="2">
        <v>7</v>
      </c>
      <c r="M111" s="20"/>
    </row>
    <row r="112" spans="1:13">
      <c r="A112" s="2">
        <v>2020</v>
      </c>
      <c r="B112" s="2">
        <v>8</v>
      </c>
      <c r="C112" s="22">
        <v>30964</v>
      </c>
      <c r="D112" s="22">
        <v>146</v>
      </c>
      <c r="E112" s="12">
        <v>31110</v>
      </c>
      <c r="G112" s="2">
        <v>2020</v>
      </c>
      <c r="H112" s="2">
        <v>8</v>
      </c>
      <c r="I112" s="20">
        <v>30.475999999999999</v>
      </c>
      <c r="K112" s="2">
        <v>2020</v>
      </c>
      <c r="L112" s="2">
        <v>8</v>
      </c>
      <c r="M112" s="20"/>
    </row>
    <row r="113" spans="1:13">
      <c r="A113" s="2">
        <v>2020</v>
      </c>
      <c r="B113" s="2">
        <v>9</v>
      </c>
      <c r="C113" s="22">
        <v>30965</v>
      </c>
      <c r="D113" s="22">
        <v>146</v>
      </c>
      <c r="E113" s="12">
        <v>31111</v>
      </c>
      <c r="G113" s="2">
        <v>2020</v>
      </c>
      <c r="H113" s="2">
        <v>9</v>
      </c>
      <c r="I113" s="20">
        <v>31.143000000000001</v>
      </c>
      <c r="K113" s="2">
        <v>2020</v>
      </c>
      <c r="L113" s="2">
        <v>9</v>
      </c>
      <c r="M113" s="20"/>
    </row>
    <row r="114" spans="1:13">
      <c r="A114" s="2">
        <v>2020</v>
      </c>
      <c r="B114" s="2">
        <v>10</v>
      </c>
      <c r="C114" s="22">
        <v>30968</v>
      </c>
      <c r="D114" s="22">
        <v>146</v>
      </c>
      <c r="E114" s="12">
        <v>31114</v>
      </c>
      <c r="G114" s="2">
        <v>2020</v>
      </c>
      <c r="H114" s="2">
        <v>10</v>
      </c>
      <c r="I114" s="20">
        <v>30.762</v>
      </c>
      <c r="K114" s="2">
        <v>2020</v>
      </c>
      <c r="L114" s="2">
        <v>10</v>
      </c>
      <c r="M114" s="20"/>
    </row>
    <row r="115" spans="1:13">
      <c r="A115" s="2">
        <v>2020</v>
      </c>
      <c r="B115" s="2">
        <v>11</v>
      </c>
      <c r="C115" s="22">
        <v>30978</v>
      </c>
      <c r="D115" s="22">
        <v>146</v>
      </c>
      <c r="E115" s="12">
        <v>31124</v>
      </c>
      <c r="G115" s="2">
        <v>2020</v>
      </c>
      <c r="H115" s="2">
        <v>11</v>
      </c>
      <c r="I115" s="20">
        <v>28.619</v>
      </c>
      <c r="K115" s="2">
        <v>2020</v>
      </c>
      <c r="L115" s="2">
        <v>11</v>
      </c>
      <c r="M115" s="20"/>
    </row>
    <row r="116" spans="1:13">
      <c r="A116" s="2">
        <v>2020</v>
      </c>
      <c r="B116" s="2">
        <v>12</v>
      </c>
      <c r="C116" s="22">
        <v>30991</v>
      </c>
      <c r="D116" s="22">
        <v>146</v>
      </c>
      <c r="E116" s="12">
        <v>31137</v>
      </c>
      <c r="G116" s="2">
        <v>2020</v>
      </c>
      <c r="H116" s="2">
        <v>12</v>
      </c>
      <c r="I116" s="20">
        <v>31.238</v>
      </c>
      <c r="K116" s="2">
        <v>2020</v>
      </c>
      <c r="L116" s="2">
        <v>12</v>
      </c>
      <c r="M116" s="20"/>
    </row>
    <row r="117" spans="1:13">
      <c r="A117" s="2">
        <v>2021</v>
      </c>
      <c r="B117" s="2">
        <v>1</v>
      </c>
      <c r="C117" s="22">
        <v>31026</v>
      </c>
      <c r="D117" s="22">
        <v>146</v>
      </c>
      <c r="E117" s="12">
        <v>31172</v>
      </c>
      <c r="G117" s="2">
        <v>2021</v>
      </c>
      <c r="H117" s="2">
        <v>1</v>
      </c>
      <c r="I117" s="20">
        <v>32.286000000000001</v>
      </c>
      <c r="K117" s="2">
        <v>2021</v>
      </c>
      <c r="L117" s="2">
        <v>1</v>
      </c>
      <c r="M117" s="20"/>
    </row>
    <row r="118" spans="1:13">
      <c r="A118" s="2">
        <v>2021</v>
      </c>
      <c r="B118" s="2">
        <v>2</v>
      </c>
      <c r="C118" s="22">
        <v>31058</v>
      </c>
      <c r="D118" s="22">
        <v>146</v>
      </c>
      <c r="E118" s="12">
        <v>31204</v>
      </c>
      <c r="G118" s="2">
        <v>2021</v>
      </c>
      <c r="H118" s="2">
        <v>2</v>
      </c>
      <c r="I118" s="20">
        <v>29.81</v>
      </c>
      <c r="K118" s="2">
        <v>2021</v>
      </c>
      <c r="L118" s="2">
        <v>2</v>
      </c>
      <c r="M118" s="20"/>
    </row>
    <row r="119" spans="1:13">
      <c r="A119" s="2">
        <v>2021</v>
      </c>
      <c r="B119" s="2">
        <v>3</v>
      </c>
      <c r="C119" s="22">
        <v>31084</v>
      </c>
      <c r="D119" s="22">
        <v>146</v>
      </c>
      <c r="E119" s="12">
        <v>31230</v>
      </c>
      <c r="G119" s="2">
        <v>2021</v>
      </c>
      <c r="H119" s="2">
        <v>3</v>
      </c>
      <c r="I119" s="20">
        <v>29.524000000000001</v>
      </c>
      <c r="K119" s="2">
        <v>2021</v>
      </c>
      <c r="L119" s="2">
        <v>3</v>
      </c>
      <c r="M119" s="20"/>
    </row>
    <row r="120" spans="1:13">
      <c r="A120" s="2">
        <v>2021</v>
      </c>
      <c r="B120" s="2">
        <v>4</v>
      </c>
      <c r="C120" s="22">
        <v>31112</v>
      </c>
      <c r="D120" s="22">
        <v>146</v>
      </c>
      <c r="E120" s="12">
        <v>31258</v>
      </c>
      <c r="G120" s="2">
        <v>2021</v>
      </c>
      <c r="H120" s="2">
        <v>4</v>
      </c>
      <c r="I120" s="20">
        <v>30.713999999999999</v>
      </c>
      <c r="K120" s="2">
        <v>2021</v>
      </c>
      <c r="L120" s="2">
        <v>4</v>
      </c>
      <c r="M120" s="20"/>
    </row>
    <row r="121" spans="1:13">
      <c r="A121" s="2">
        <v>2021</v>
      </c>
      <c r="B121" s="2">
        <v>5</v>
      </c>
      <c r="C121" s="22">
        <v>31138</v>
      </c>
      <c r="D121" s="22">
        <v>146</v>
      </c>
      <c r="E121" s="12">
        <v>31284</v>
      </c>
      <c r="G121" s="2">
        <v>2021</v>
      </c>
      <c r="H121" s="2">
        <v>5</v>
      </c>
      <c r="I121" s="20">
        <v>29.524000000000001</v>
      </c>
      <c r="K121" s="2">
        <v>2021</v>
      </c>
      <c r="L121" s="2">
        <v>5</v>
      </c>
      <c r="M121" s="20"/>
    </row>
    <row r="122" spans="1:13">
      <c r="A122" s="2">
        <v>2021</v>
      </c>
      <c r="B122" s="2">
        <v>6</v>
      </c>
      <c r="C122" s="22">
        <v>31174</v>
      </c>
      <c r="D122" s="22">
        <v>146</v>
      </c>
      <c r="E122" s="12">
        <v>31320</v>
      </c>
      <c r="G122" s="2">
        <v>2021</v>
      </c>
      <c r="H122" s="2">
        <v>6</v>
      </c>
      <c r="I122" s="20">
        <v>30.619</v>
      </c>
      <c r="K122" s="2">
        <v>2021</v>
      </c>
      <c r="L122" s="2">
        <v>6</v>
      </c>
      <c r="M122" s="20"/>
    </row>
    <row r="123" spans="1:13">
      <c r="A123" s="2">
        <v>2021</v>
      </c>
      <c r="B123" s="2">
        <v>7</v>
      </c>
      <c r="C123" s="22">
        <v>31200</v>
      </c>
      <c r="D123" s="22">
        <v>146</v>
      </c>
      <c r="E123" s="12">
        <v>31346</v>
      </c>
      <c r="G123" s="2">
        <v>2021</v>
      </c>
      <c r="H123" s="2">
        <v>7</v>
      </c>
      <c r="I123" s="20">
        <v>30.713999999999999</v>
      </c>
      <c r="K123" s="2">
        <v>2021</v>
      </c>
      <c r="L123" s="2">
        <v>7</v>
      </c>
      <c r="M123" s="20"/>
    </row>
    <row r="124" spans="1:13">
      <c r="A124" s="2">
        <v>2021</v>
      </c>
      <c r="B124" s="2">
        <v>8</v>
      </c>
      <c r="C124" s="22">
        <v>31219</v>
      </c>
      <c r="D124" s="22">
        <v>146</v>
      </c>
      <c r="E124" s="12">
        <v>31365</v>
      </c>
      <c r="G124" s="2">
        <v>2021</v>
      </c>
      <c r="H124" s="2">
        <v>8</v>
      </c>
      <c r="I124" s="20">
        <v>30.475999999999999</v>
      </c>
      <c r="K124" s="2">
        <v>2021</v>
      </c>
      <c r="L124" s="2">
        <v>8</v>
      </c>
      <c r="M124" s="20"/>
    </row>
    <row r="125" spans="1:13">
      <c r="A125" s="2">
        <v>2021</v>
      </c>
      <c r="B125" s="2">
        <v>9</v>
      </c>
      <c r="C125" s="22">
        <v>31219</v>
      </c>
      <c r="D125" s="22">
        <v>146</v>
      </c>
      <c r="E125" s="12">
        <v>31365</v>
      </c>
      <c r="G125" s="2">
        <v>2021</v>
      </c>
      <c r="H125" s="2">
        <v>9</v>
      </c>
      <c r="I125" s="20">
        <v>31.143000000000001</v>
      </c>
      <c r="K125" s="2">
        <v>2021</v>
      </c>
      <c r="L125" s="2">
        <v>9</v>
      </c>
      <c r="M125" s="20"/>
    </row>
    <row r="126" spans="1:13">
      <c r="A126" s="2">
        <v>2021</v>
      </c>
      <c r="B126" s="2">
        <v>10</v>
      </c>
      <c r="C126" s="22">
        <v>31222</v>
      </c>
      <c r="D126" s="22">
        <v>146</v>
      </c>
      <c r="E126" s="12">
        <v>31368</v>
      </c>
      <c r="G126" s="2">
        <v>2021</v>
      </c>
      <c r="H126" s="2">
        <v>10</v>
      </c>
      <c r="I126" s="20">
        <v>30.762</v>
      </c>
      <c r="K126" s="2">
        <v>2021</v>
      </c>
      <c r="L126" s="2">
        <v>10</v>
      </c>
      <c r="M126" s="20"/>
    </row>
    <row r="127" spans="1:13">
      <c r="A127" s="2">
        <v>2021</v>
      </c>
      <c r="B127" s="2">
        <v>11</v>
      </c>
      <c r="C127" s="22">
        <v>31232</v>
      </c>
      <c r="D127" s="22">
        <v>146</v>
      </c>
      <c r="E127" s="12">
        <v>31378</v>
      </c>
      <c r="G127" s="2">
        <v>2021</v>
      </c>
      <c r="H127" s="2">
        <v>11</v>
      </c>
      <c r="I127" s="20">
        <v>28.619</v>
      </c>
      <c r="K127" s="2">
        <v>2021</v>
      </c>
      <c r="L127" s="2">
        <v>11</v>
      </c>
      <c r="M127" s="20"/>
    </row>
    <row r="128" spans="1:13">
      <c r="A128" s="2">
        <v>2021</v>
      </c>
      <c r="B128" s="2">
        <v>12</v>
      </c>
      <c r="C128" s="22">
        <v>31243</v>
      </c>
      <c r="D128" s="22">
        <v>146</v>
      </c>
      <c r="E128" s="12">
        <v>31389</v>
      </c>
      <c r="G128" s="2">
        <v>2021</v>
      </c>
      <c r="H128" s="2">
        <v>12</v>
      </c>
      <c r="I128" s="20">
        <v>31.238</v>
      </c>
      <c r="K128" s="2">
        <v>2021</v>
      </c>
      <c r="L128" s="2">
        <v>12</v>
      </c>
      <c r="M128" s="20"/>
    </row>
    <row r="129" spans="1:13">
      <c r="A129" s="2">
        <v>2022</v>
      </c>
      <c r="B129" s="2">
        <v>1</v>
      </c>
      <c r="C129" s="22">
        <v>31274</v>
      </c>
      <c r="D129" s="22">
        <v>146</v>
      </c>
      <c r="E129" s="12">
        <v>31420</v>
      </c>
      <c r="G129" s="2">
        <v>2022</v>
      </c>
      <c r="H129" s="2">
        <v>1</v>
      </c>
      <c r="I129" s="20">
        <v>32.286000000000001</v>
      </c>
      <c r="K129" s="2">
        <v>2022</v>
      </c>
      <c r="L129" s="2">
        <v>1</v>
      </c>
      <c r="M129" s="20"/>
    </row>
    <row r="130" spans="1:13">
      <c r="A130" s="2">
        <v>2022</v>
      </c>
      <c r="B130" s="2">
        <v>2</v>
      </c>
      <c r="C130" s="22">
        <v>31303</v>
      </c>
      <c r="D130" s="22">
        <v>146</v>
      </c>
      <c r="E130" s="12">
        <v>31449</v>
      </c>
      <c r="G130" s="2">
        <v>2022</v>
      </c>
      <c r="H130" s="2">
        <v>2</v>
      </c>
      <c r="I130" s="20">
        <v>29.81</v>
      </c>
      <c r="K130" s="2">
        <v>2022</v>
      </c>
      <c r="L130" s="2">
        <v>2</v>
      </c>
      <c r="M130" s="20"/>
    </row>
    <row r="131" spans="1:13">
      <c r="A131" s="2">
        <v>2022</v>
      </c>
      <c r="B131" s="2">
        <v>3</v>
      </c>
      <c r="C131" s="22">
        <v>31326</v>
      </c>
      <c r="D131" s="22">
        <v>146</v>
      </c>
      <c r="E131" s="12">
        <v>31472</v>
      </c>
      <c r="G131" s="2">
        <v>2022</v>
      </c>
      <c r="H131" s="2">
        <v>3</v>
      </c>
      <c r="I131" s="20">
        <v>29.524000000000001</v>
      </c>
      <c r="K131" s="2">
        <v>2022</v>
      </c>
      <c r="L131" s="2">
        <v>3</v>
      </c>
      <c r="M131" s="20"/>
    </row>
    <row r="132" spans="1:13">
      <c r="A132" s="2">
        <v>2022</v>
      </c>
      <c r="B132" s="2">
        <v>4</v>
      </c>
      <c r="C132" s="22">
        <v>31350</v>
      </c>
      <c r="D132" s="22">
        <v>146</v>
      </c>
      <c r="E132" s="12">
        <v>31496</v>
      </c>
      <c r="G132" s="2">
        <v>2022</v>
      </c>
      <c r="H132" s="2">
        <v>4</v>
      </c>
      <c r="I132" s="20">
        <v>30.713999999999999</v>
      </c>
      <c r="K132" s="2">
        <v>2022</v>
      </c>
      <c r="L132" s="2">
        <v>4</v>
      </c>
      <c r="M132" s="20"/>
    </row>
    <row r="133" spans="1:13">
      <c r="A133" s="2">
        <v>2022</v>
      </c>
      <c r="B133" s="2">
        <v>5</v>
      </c>
      <c r="C133" s="22">
        <v>31374</v>
      </c>
      <c r="D133" s="22">
        <v>146</v>
      </c>
      <c r="E133" s="12">
        <v>31520</v>
      </c>
      <c r="G133" s="2">
        <v>2022</v>
      </c>
      <c r="H133" s="2">
        <v>5</v>
      </c>
      <c r="I133" s="20">
        <v>29.524000000000001</v>
      </c>
      <c r="K133" s="2">
        <v>2022</v>
      </c>
      <c r="L133" s="2">
        <v>5</v>
      </c>
      <c r="M133" s="20"/>
    </row>
    <row r="134" spans="1:13">
      <c r="A134" s="2">
        <v>2022</v>
      </c>
      <c r="B134" s="2">
        <v>6</v>
      </c>
      <c r="C134" s="22">
        <v>31405</v>
      </c>
      <c r="D134" s="22">
        <v>146</v>
      </c>
      <c r="E134" s="12">
        <v>31551</v>
      </c>
      <c r="G134" s="2">
        <v>2022</v>
      </c>
      <c r="H134" s="2">
        <v>6</v>
      </c>
      <c r="I134" s="20">
        <v>30.619</v>
      </c>
      <c r="K134" s="2">
        <v>2022</v>
      </c>
      <c r="L134" s="2">
        <v>6</v>
      </c>
      <c r="M134" s="20"/>
    </row>
    <row r="135" spans="1:13">
      <c r="A135" s="2">
        <v>2022</v>
      </c>
      <c r="B135" s="2">
        <v>7</v>
      </c>
      <c r="C135" s="22">
        <v>31427</v>
      </c>
      <c r="D135" s="22">
        <v>146</v>
      </c>
      <c r="E135" s="12">
        <v>31573</v>
      </c>
      <c r="G135" s="2">
        <v>2022</v>
      </c>
      <c r="H135" s="2">
        <v>7</v>
      </c>
      <c r="I135" s="20">
        <v>30.713999999999999</v>
      </c>
      <c r="K135" s="2">
        <v>2022</v>
      </c>
      <c r="L135" s="2">
        <v>7</v>
      </c>
      <c r="M135" s="20"/>
    </row>
    <row r="136" spans="1:13">
      <c r="A136" s="2">
        <v>2022</v>
      </c>
      <c r="B136" s="2">
        <v>8</v>
      </c>
      <c r="C136" s="22">
        <v>31445</v>
      </c>
      <c r="D136" s="22">
        <v>146</v>
      </c>
      <c r="E136" s="12">
        <v>31591</v>
      </c>
      <c r="G136" s="2">
        <v>2022</v>
      </c>
      <c r="H136" s="2">
        <v>8</v>
      </c>
      <c r="I136" s="20">
        <v>30.475999999999999</v>
      </c>
      <c r="K136" s="2">
        <v>2022</v>
      </c>
      <c r="L136" s="2">
        <v>8</v>
      </c>
      <c r="M136" s="20"/>
    </row>
    <row r="137" spans="1:13">
      <c r="A137" s="2">
        <v>2022</v>
      </c>
      <c r="B137" s="2">
        <v>9</v>
      </c>
      <c r="C137" s="22">
        <v>31445</v>
      </c>
      <c r="D137" s="22">
        <v>146</v>
      </c>
      <c r="E137" s="12">
        <v>31591</v>
      </c>
      <c r="G137" s="2">
        <v>2022</v>
      </c>
      <c r="H137" s="2">
        <v>9</v>
      </c>
      <c r="I137" s="20">
        <v>31.143000000000001</v>
      </c>
      <c r="K137" s="2">
        <v>2022</v>
      </c>
      <c r="L137" s="2">
        <v>9</v>
      </c>
      <c r="M137" s="20"/>
    </row>
    <row r="138" spans="1:13">
      <c r="A138" s="2">
        <v>2022</v>
      </c>
      <c r="B138" s="2">
        <v>10</v>
      </c>
      <c r="C138" s="22">
        <v>31449</v>
      </c>
      <c r="D138" s="22">
        <v>146</v>
      </c>
      <c r="E138" s="12">
        <v>31595</v>
      </c>
      <c r="G138" s="2">
        <v>2022</v>
      </c>
      <c r="H138" s="2">
        <v>10</v>
      </c>
      <c r="I138" s="20">
        <v>30.762</v>
      </c>
      <c r="K138" s="2">
        <v>2022</v>
      </c>
      <c r="L138" s="2">
        <v>10</v>
      </c>
      <c r="M138" s="20"/>
    </row>
    <row r="139" spans="1:13">
      <c r="A139" s="2">
        <v>2022</v>
      </c>
      <c r="B139" s="2">
        <v>11</v>
      </c>
      <c r="C139" s="22">
        <v>31456</v>
      </c>
      <c r="D139" s="22">
        <v>146</v>
      </c>
      <c r="E139" s="12">
        <v>31602</v>
      </c>
      <c r="G139" s="2">
        <v>2022</v>
      </c>
      <c r="H139" s="2">
        <v>11</v>
      </c>
      <c r="I139" s="20">
        <v>28.619</v>
      </c>
      <c r="K139" s="2">
        <v>2022</v>
      </c>
      <c r="L139" s="2">
        <v>11</v>
      </c>
      <c r="M139" s="20"/>
    </row>
    <row r="140" spans="1:13">
      <c r="A140" s="2">
        <v>2022</v>
      </c>
      <c r="B140" s="2">
        <v>12</v>
      </c>
      <c r="C140" s="22">
        <v>31467</v>
      </c>
      <c r="D140" s="22">
        <v>146</v>
      </c>
      <c r="E140" s="12">
        <v>31613</v>
      </c>
      <c r="G140" s="2">
        <v>2022</v>
      </c>
      <c r="H140" s="2">
        <v>12</v>
      </c>
      <c r="I140" s="20">
        <v>31.238</v>
      </c>
      <c r="K140" s="2">
        <v>2022</v>
      </c>
      <c r="L140" s="2">
        <v>12</v>
      </c>
      <c r="M140" s="20"/>
    </row>
    <row r="141" spans="1:13">
      <c r="A141" s="2">
        <v>2023</v>
      </c>
      <c r="B141" s="2">
        <v>1</v>
      </c>
      <c r="C141" s="22">
        <v>31495</v>
      </c>
      <c r="D141" s="22">
        <v>146</v>
      </c>
      <c r="E141" s="12">
        <v>31641</v>
      </c>
      <c r="G141" s="2">
        <v>2023</v>
      </c>
      <c r="H141" s="2">
        <v>1</v>
      </c>
      <c r="I141" s="20">
        <v>32.286000000000001</v>
      </c>
      <c r="K141" s="2">
        <v>2023</v>
      </c>
      <c r="L141" s="2">
        <v>1</v>
      </c>
      <c r="M141" s="20"/>
    </row>
    <row r="142" spans="1:13">
      <c r="A142" s="2">
        <v>2023</v>
      </c>
      <c r="B142" s="2">
        <v>2</v>
      </c>
      <c r="C142" s="22">
        <v>31521</v>
      </c>
      <c r="D142" s="22">
        <v>146</v>
      </c>
      <c r="E142" s="12">
        <v>31667</v>
      </c>
      <c r="G142" s="2">
        <v>2023</v>
      </c>
      <c r="H142" s="2">
        <v>2</v>
      </c>
      <c r="I142" s="20">
        <v>29.81</v>
      </c>
      <c r="K142" s="2">
        <v>2023</v>
      </c>
      <c r="L142" s="2">
        <v>2</v>
      </c>
      <c r="M142" s="20"/>
    </row>
    <row r="143" spans="1:13">
      <c r="A143" s="2">
        <v>2023</v>
      </c>
      <c r="B143" s="2">
        <v>3</v>
      </c>
      <c r="C143" s="22">
        <v>31544</v>
      </c>
      <c r="D143" s="22">
        <v>146</v>
      </c>
      <c r="E143" s="12">
        <v>31690</v>
      </c>
      <c r="G143" s="2">
        <v>2023</v>
      </c>
      <c r="H143" s="2">
        <v>3</v>
      </c>
      <c r="I143" s="20">
        <v>29.524000000000001</v>
      </c>
      <c r="K143" s="2">
        <v>2023</v>
      </c>
      <c r="L143" s="2">
        <v>3</v>
      </c>
      <c r="M143" s="20"/>
    </row>
    <row r="144" spans="1:13">
      <c r="A144" s="2">
        <v>2023</v>
      </c>
      <c r="B144" s="2">
        <v>4</v>
      </c>
      <c r="C144" s="22">
        <v>31565</v>
      </c>
      <c r="D144" s="22">
        <v>146</v>
      </c>
      <c r="E144" s="12">
        <v>31711</v>
      </c>
      <c r="G144" s="2">
        <v>2023</v>
      </c>
      <c r="H144" s="2">
        <v>4</v>
      </c>
      <c r="I144" s="20">
        <v>30.713999999999999</v>
      </c>
      <c r="K144" s="2">
        <v>2023</v>
      </c>
      <c r="L144" s="2">
        <v>4</v>
      </c>
      <c r="M144" s="20"/>
    </row>
    <row r="145" spans="1:13">
      <c r="A145" s="2">
        <v>2023</v>
      </c>
      <c r="B145" s="2">
        <v>5</v>
      </c>
      <c r="C145" s="22">
        <v>31587</v>
      </c>
      <c r="D145" s="22">
        <v>146</v>
      </c>
      <c r="E145" s="12">
        <v>31733</v>
      </c>
      <c r="G145" s="2">
        <v>2023</v>
      </c>
      <c r="H145" s="2">
        <v>5</v>
      </c>
      <c r="I145" s="20">
        <v>29.524000000000001</v>
      </c>
      <c r="K145" s="2">
        <v>2023</v>
      </c>
      <c r="L145" s="2">
        <v>5</v>
      </c>
      <c r="M145" s="20"/>
    </row>
    <row r="146" spans="1:13">
      <c r="A146" s="2">
        <v>2023</v>
      </c>
      <c r="B146" s="2">
        <v>6</v>
      </c>
      <c r="C146" s="22">
        <v>31616</v>
      </c>
      <c r="D146" s="22">
        <v>146</v>
      </c>
      <c r="E146" s="12">
        <v>31762</v>
      </c>
      <c r="G146" s="2">
        <v>2023</v>
      </c>
      <c r="H146" s="2">
        <v>6</v>
      </c>
      <c r="I146" s="20">
        <v>30.619</v>
      </c>
      <c r="K146" s="2">
        <v>2023</v>
      </c>
      <c r="L146" s="2">
        <v>6</v>
      </c>
      <c r="M146" s="20"/>
    </row>
    <row r="147" spans="1:13">
      <c r="A147" s="2">
        <v>2023</v>
      </c>
      <c r="B147" s="2">
        <v>7</v>
      </c>
      <c r="C147" s="22">
        <v>31637</v>
      </c>
      <c r="D147" s="22">
        <v>146</v>
      </c>
      <c r="E147" s="12">
        <v>31783</v>
      </c>
      <c r="G147" s="2">
        <v>2023</v>
      </c>
      <c r="H147" s="2">
        <v>7</v>
      </c>
      <c r="I147" s="20">
        <v>30.713999999999999</v>
      </c>
      <c r="K147" s="2">
        <v>2023</v>
      </c>
      <c r="L147" s="2">
        <v>7</v>
      </c>
      <c r="M147" s="20"/>
    </row>
    <row r="148" spans="1:13">
      <c r="A148" s="2">
        <v>2023</v>
      </c>
      <c r="B148" s="2">
        <v>8</v>
      </c>
      <c r="C148" s="22">
        <v>31654</v>
      </c>
      <c r="D148" s="22">
        <v>146</v>
      </c>
      <c r="E148" s="12">
        <v>31800</v>
      </c>
      <c r="G148" s="2">
        <v>2023</v>
      </c>
      <c r="H148" s="2">
        <v>8</v>
      </c>
      <c r="I148" s="20">
        <v>30.475999999999999</v>
      </c>
      <c r="K148" s="2">
        <v>2023</v>
      </c>
      <c r="L148" s="2">
        <v>8</v>
      </c>
      <c r="M148" s="20"/>
    </row>
    <row r="149" spans="1:13">
      <c r="A149" s="2">
        <v>2023</v>
      </c>
      <c r="B149" s="2">
        <v>9</v>
      </c>
      <c r="C149" s="22">
        <v>31654</v>
      </c>
      <c r="D149" s="22">
        <v>146</v>
      </c>
      <c r="E149" s="12">
        <v>31800</v>
      </c>
      <c r="G149" s="2">
        <v>2023</v>
      </c>
      <c r="H149" s="2">
        <v>9</v>
      </c>
      <c r="I149" s="20">
        <v>31.143000000000001</v>
      </c>
      <c r="K149" s="2">
        <v>2023</v>
      </c>
      <c r="L149" s="2">
        <v>9</v>
      </c>
      <c r="M149" s="20"/>
    </row>
    <row r="150" spans="1:13">
      <c r="A150" s="2">
        <v>2023</v>
      </c>
      <c r="B150" s="2">
        <v>10</v>
      </c>
      <c r="C150" s="22">
        <v>31655</v>
      </c>
      <c r="D150" s="22">
        <v>146</v>
      </c>
      <c r="E150" s="12">
        <v>31801</v>
      </c>
      <c r="G150" s="2">
        <v>2023</v>
      </c>
      <c r="H150" s="2">
        <v>10</v>
      </c>
      <c r="I150" s="20">
        <v>30.762</v>
      </c>
      <c r="K150" s="2">
        <v>2023</v>
      </c>
      <c r="L150" s="2">
        <v>10</v>
      </c>
      <c r="M150" s="20"/>
    </row>
    <row r="151" spans="1:13">
      <c r="A151" s="2">
        <v>2023</v>
      </c>
      <c r="B151" s="2">
        <v>11</v>
      </c>
      <c r="C151" s="22">
        <v>31663</v>
      </c>
      <c r="D151" s="22">
        <v>146</v>
      </c>
      <c r="E151" s="12">
        <v>31809</v>
      </c>
      <c r="G151" s="2">
        <v>2023</v>
      </c>
      <c r="H151" s="2">
        <v>11</v>
      </c>
      <c r="I151" s="20">
        <v>28.619</v>
      </c>
      <c r="K151" s="2">
        <v>2023</v>
      </c>
      <c r="L151" s="2">
        <v>11</v>
      </c>
      <c r="M151" s="20"/>
    </row>
    <row r="152" spans="1:13">
      <c r="A152" s="2">
        <v>2023</v>
      </c>
      <c r="B152" s="2">
        <v>12</v>
      </c>
      <c r="C152" s="22">
        <v>31673</v>
      </c>
      <c r="D152" s="22">
        <v>146</v>
      </c>
      <c r="E152" s="12">
        <v>31819</v>
      </c>
      <c r="G152" s="2">
        <v>2023</v>
      </c>
      <c r="H152" s="2">
        <v>12</v>
      </c>
      <c r="I152" s="20">
        <v>31.238</v>
      </c>
      <c r="K152" s="2">
        <v>2023</v>
      </c>
      <c r="L152" s="2">
        <v>12</v>
      </c>
      <c r="M152" s="20"/>
    </row>
    <row r="153" spans="1:13">
      <c r="A153" s="2">
        <v>2024</v>
      </c>
      <c r="B153" s="2">
        <v>1</v>
      </c>
      <c r="C153" s="22">
        <v>31699</v>
      </c>
      <c r="D153" s="22">
        <v>146</v>
      </c>
      <c r="E153" s="12">
        <v>31845</v>
      </c>
      <c r="G153" s="2">
        <v>2024</v>
      </c>
      <c r="H153" s="2">
        <v>1</v>
      </c>
      <c r="I153" s="20">
        <v>32.286000000000001</v>
      </c>
      <c r="K153" s="2">
        <v>2024</v>
      </c>
      <c r="L153" s="2">
        <v>1</v>
      </c>
      <c r="M153" s="20"/>
    </row>
    <row r="154" spans="1:13">
      <c r="A154" s="2">
        <v>2024</v>
      </c>
      <c r="B154" s="2">
        <v>2</v>
      </c>
      <c r="C154" s="22">
        <v>31722</v>
      </c>
      <c r="D154" s="22">
        <v>146</v>
      </c>
      <c r="E154" s="12">
        <v>31868</v>
      </c>
      <c r="G154" s="2">
        <v>2024</v>
      </c>
      <c r="H154" s="2">
        <v>2</v>
      </c>
      <c r="I154" s="20">
        <v>30.31</v>
      </c>
      <c r="K154" s="2">
        <v>2024</v>
      </c>
      <c r="L154" s="2">
        <v>2</v>
      </c>
      <c r="M154" s="20"/>
    </row>
    <row r="155" spans="1:13">
      <c r="A155" s="2">
        <v>2024</v>
      </c>
      <c r="B155" s="2">
        <v>3</v>
      </c>
      <c r="C155" s="22">
        <v>31742</v>
      </c>
      <c r="D155" s="22">
        <v>146</v>
      </c>
      <c r="E155" s="12">
        <v>31888</v>
      </c>
      <c r="G155" s="2">
        <v>2024</v>
      </c>
      <c r="H155" s="2">
        <v>3</v>
      </c>
      <c r="I155" s="20">
        <v>30.024000000000001</v>
      </c>
      <c r="K155" s="2">
        <v>2024</v>
      </c>
      <c r="L155" s="2">
        <v>3</v>
      </c>
      <c r="M155" s="20"/>
    </row>
    <row r="156" spans="1:13">
      <c r="A156" s="2">
        <v>2024</v>
      </c>
      <c r="B156" s="2">
        <v>4</v>
      </c>
      <c r="C156" s="22">
        <v>31762</v>
      </c>
      <c r="D156" s="22">
        <v>146</v>
      </c>
      <c r="E156" s="12">
        <v>31908</v>
      </c>
      <c r="G156" s="2">
        <v>2024</v>
      </c>
      <c r="H156" s="2">
        <v>4</v>
      </c>
      <c r="I156" s="20">
        <v>30.713999999999999</v>
      </c>
      <c r="K156" s="2">
        <v>2024</v>
      </c>
      <c r="L156" s="2">
        <v>4</v>
      </c>
      <c r="M156" s="20"/>
    </row>
    <row r="157" spans="1:13">
      <c r="A157" s="2">
        <v>2024</v>
      </c>
      <c r="B157" s="2">
        <v>5</v>
      </c>
      <c r="C157" s="22">
        <v>31782</v>
      </c>
      <c r="D157" s="22">
        <v>146</v>
      </c>
      <c r="E157" s="12">
        <v>31928</v>
      </c>
      <c r="G157" s="2">
        <v>2024</v>
      </c>
      <c r="H157" s="2">
        <v>5</v>
      </c>
      <c r="I157" s="20">
        <v>29.524000000000001</v>
      </c>
      <c r="K157" s="2">
        <v>2024</v>
      </c>
      <c r="L157" s="2">
        <v>5</v>
      </c>
      <c r="M157" s="20"/>
    </row>
    <row r="158" spans="1:13">
      <c r="A158" s="2">
        <v>2024</v>
      </c>
      <c r="B158" s="2">
        <v>6</v>
      </c>
      <c r="C158" s="22">
        <v>31808</v>
      </c>
      <c r="D158" s="22">
        <v>146</v>
      </c>
      <c r="E158" s="12">
        <v>31954</v>
      </c>
      <c r="G158" s="2">
        <v>2024</v>
      </c>
      <c r="H158" s="2">
        <v>6</v>
      </c>
      <c r="I158" s="20">
        <v>30.619</v>
      </c>
      <c r="K158" s="2">
        <v>2024</v>
      </c>
      <c r="L158" s="2">
        <v>6</v>
      </c>
      <c r="M158" s="20"/>
    </row>
    <row r="159" spans="1:13">
      <c r="A159" s="2">
        <v>2024</v>
      </c>
      <c r="B159" s="2">
        <v>7</v>
      </c>
      <c r="C159" s="22">
        <v>31827</v>
      </c>
      <c r="D159" s="22">
        <v>146</v>
      </c>
      <c r="E159" s="12">
        <v>31973</v>
      </c>
      <c r="G159" s="2">
        <v>2024</v>
      </c>
      <c r="H159" s="2">
        <v>7</v>
      </c>
      <c r="I159" s="20">
        <v>30.713999999999999</v>
      </c>
      <c r="K159" s="2">
        <v>2024</v>
      </c>
      <c r="L159" s="2">
        <v>7</v>
      </c>
      <c r="M159" s="20"/>
    </row>
    <row r="160" spans="1:13">
      <c r="A160" s="2">
        <v>2024</v>
      </c>
      <c r="B160" s="2">
        <v>8</v>
      </c>
      <c r="C160" s="22">
        <v>31841</v>
      </c>
      <c r="D160" s="22">
        <v>146</v>
      </c>
      <c r="E160" s="12">
        <v>31987</v>
      </c>
      <c r="G160" s="2">
        <v>2024</v>
      </c>
      <c r="H160" s="2">
        <v>8</v>
      </c>
      <c r="I160" s="20">
        <v>30.475999999999999</v>
      </c>
      <c r="K160" s="2">
        <v>2024</v>
      </c>
      <c r="L160" s="2">
        <v>8</v>
      </c>
      <c r="M160" s="20"/>
    </row>
    <row r="161" spans="1:13">
      <c r="A161" s="2">
        <v>2024</v>
      </c>
      <c r="B161" s="2">
        <v>9</v>
      </c>
      <c r="C161" s="22">
        <v>31841</v>
      </c>
      <c r="D161" s="22">
        <v>146</v>
      </c>
      <c r="E161" s="12">
        <v>31987</v>
      </c>
      <c r="G161" s="2">
        <v>2024</v>
      </c>
      <c r="H161" s="2">
        <v>9</v>
      </c>
      <c r="I161" s="20">
        <v>31.143000000000001</v>
      </c>
      <c r="K161" s="2">
        <v>2024</v>
      </c>
      <c r="L161" s="2">
        <v>9</v>
      </c>
      <c r="M161" s="20"/>
    </row>
    <row r="162" spans="1:13">
      <c r="A162" s="2">
        <v>2024</v>
      </c>
      <c r="B162" s="2">
        <v>10</v>
      </c>
      <c r="C162" s="22">
        <v>31845</v>
      </c>
      <c r="D162" s="22">
        <v>146</v>
      </c>
      <c r="E162" s="12">
        <v>31991</v>
      </c>
      <c r="G162" s="2">
        <v>2024</v>
      </c>
      <c r="H162" s="2">
        <v>10</v>
      </c>
      <c r="I162" s="20">
        <v>30.762</v>
      </c>
      <c r="K162" s="2">
        <v>2024</v>
      </c>
      <c r="L162" s="2">
        <v>10</v>
      </c>
      <c r="M162" s="20"/>
    </row>
    <row r="163" spans="1:13">
      <c r="A163" s="2">
        <v>2024</v>
      </c>
      <c r="B163" s="2">
        <v>11</v>
      </c>
      <c r="C163" s="22">
        <v>31851</v>
      </c>
      <c r="D163" s="22">
        <v>146</v>
      </c>
      <c r="E163" s="12">
        <v>31997</v>
      </c>
      <c r="G163" s="2">
        <v>2024</v>
      </c>
      <c r="H163" s="2">
        <v>11</v>
      </c>
      <c r="I163" s="20">
        <v>28.619</v>
      </c>
      <c r="K163" s="2">
        <v>2024</v>
      </c>
      <c r="L163" s="2">
        <v>11</v>
      </c>
      <c r="M163" s="20"/>
    </row>
    <row r="164" spans="1:13">
      <c r="A164" s="2">
        <v>2024</v>
      </c>
      <c r="B164" s="2">
        <v>12</v>
      </c>
      <c r="C164" s="22">
        <v>31859</v>
      </c>
      <c r="D164" s="22">
        <v>146</v>
      </c>
      <c r="E164" s="12">
        <v>32005</v>
      </c>
      <c r="G164" s="2">
        <v>2024</v>
      </c>
      <c r="H164" s="2">
        <v>12</v>
      </c>
      <c r="I164" s="20">
        <v>31.238</v>
      </c>
      <c r="K164" s="2">
        <v>2024</v>
      </c>
      <c r="L164" s="2">
        <v>12</v>
      </c>
      <c r="M164" s="20"/>
    </row>
    <row r="165" spans="1:13">
      <c r="A165" s="2">
        <v>2025</v>
      </c>
      <c r="B165" s="2">
        <v>1</v>
      </c>
      <c r="C165" s="22">
        <v>31882</v>
      </c>
      <c r="D165" s="22">
        <v>146</v>
      </c>
      <c r="E165" s="12">
        <v>32028</v>
      </c>
      <c r="G165" s="2">
        <v>2025</v>
      </c>
      <c r="H165" s="2">
        <v>1</v>
      </c>
      <c r="I165" s="20">
        <v>32.286000000000001</v>
      </c>
      <c r="K165" s="2">
        <v>2025</v>
      </c>
      <c r="L165" s="2">
        <v>1</v>
      </c>
      <c r="M165" s="20"/>
    </row>
    <row r="166" spans="1:13">
      <c r="A166" s="2">
        <v>2025</v>
      </c>
      <c r="B166" s="2">
        <v>2</v>
      </c>
      <c r="C166" s="22">
        <v>31904</v>
      </c>
      <c r="D166" s="22">
        <v>146</v>
      </c>
      <c r="E166" s="12">
        <v>32050</v>
      </c>
      <c r="G166" s="2">
        <v>2025</v>
      </c>
      <c r="H166" s="2">
        <v>2</v>
      </c>
      <c r="I166" s="20">
        <v>29.81</v>
      </c>
      <c r="K166" s="2">
        <v>2025</v>
      </c>
      <c r="L166" s="2">
        <v>2</v>
      </c>
      <c r="M166" s="20"/>
    </row>
    <row r="167" spans="1:13">
      <c r="A167" s="2">
        <v>2025</v>
      </c>
      <c r="B167" s="2">
        <v>3</v>
      </c>
      <c r="C167" s="22">
        <v>31922</v>
      </c>
      <c r="D167" s="22">
        <v>146</v>
      </c>
      <c r="E167" s="12">
        <v>32068</v>
      </c>
      <c r="G167" s="2">
        <v>2025</v>
      </c>
      <c r="H167" s="2">
        <v>3</v>
      </c>
      <c r="I167" s="20">
        <v>29.524000000000001</v>
      </c>
      <c r="K167" s="2">
        <v>2025</v>
      </c>
      <c r="L167" s="2">
        <v>3</v>
      </c>
      <c r="M167" s="20"/>
    </row>
    <row r="168" spans="1:13">
      <c r="A168" s="2">
        <v>2025</v>
      </c>
      <c r="B168" s="2">
        <v>4</v>
      </c>
      <c r="C168" s="22">
        <v>31940</v>
      </c>
      <c r="D168" s="22">
        <v>146</v>
      </c>
      <c r="E168" s="12">
        <v>32086</v>
      </c>
      <c r="G168" s="2">
        <v>2025</v>
      </c>
      <c r="H168" s="2">
        <v>4</v>
      </c>
      <c r="I168" s="20">
        <v>30.713999999999999</v>
      </c>
      <c r="K168" s="2">
        <v>2025</v>
      </c>
      <c r="L168" s="2">
        <v>4</v>
      </c>
      <c r="M168" s="20"/>
    </row>
    <row r="169" spans="1:13">
      <c r="A169" s="2">
        <v>2025</v>
      </c>
      <c r="B169" s="2">
        <v>5</v>
      </c>
      <c r="C169" s="22">
        <v>31958</v>
      </c>
      <c r="D169" s="22">
        <v>146</v>
      </c>
      <c r="E169" s="12">
        <v>32104</v>
      </c>
      <c r="G169" s="2">
        <v>2025</v>
      </c>
      <c r="H169" s="2">
        <v>5</v>
      </c>
      <c r="I169" s="20">
        <v>29.524000000000001</v>
      </c>
      <c r="K169" s="2">
        <v>2025</v>
      </c>
      <c r="L169" s="2">
        <v>5</v>
      </c>
      <c r="M169" s="20"/>
    </row>
    <row r="170" spans="1:13">
      <c r="A170" s="2">
        <v>2025</v>
      </c>
      <c r="B170" s="2">
        <v>6</v>
      </c>
      <c r="C170" s="22">
        <v>31981</v>
      </c>
      <c r="D170" s="22">
        <v>146</v>
      </c>
      <c r="E170" s="12">
        <v>32127</v>
      </c>
      <c r="G170" s="2">
        <v>2025</v>
      </c>
      <c r="H170" s="2">
        <v>6</v>
      </c>
      <c r="I170" s="20">
        <v>30.619</v>
      </c>
      <c r="K170" s="2">
        <v>2025</v>
      </c>
      <c r="L170" s="2">
        <v>6</v>
      </c>
      <c r="M170" s="20"/>
    </row>
    <row r="171" spans="1:13">
      <c r="A171" s="2">
        <v>2025</v>
      </c>
      <c r="B171" s="2">
        <v>7</v>
      </c>
      <c r="C171" s="22">
        <v>31998</v>
      </c>
      <c r="D171" s="22">
        <v>146</v>
      </c>
      <c r="E171" s="12">
        <v>32144</v>
      </c>
      <c r="G171" s="2">
        <v>2025</v>
      </c>
      <c r="H171" s="2">
        <v>7</v>
      </c>
      <c r="I171" s="20">
        <v>30.713999999999999</v>
      </c>
      <c r="K171" s="2">
        <v>2025</v>
      </c>
      <c r="L171" s="2">
        <v>7</v>
      </c>
      <c r="M171" s="20"/>
    </row>
    <row r="172" spans="1:13">
      <c r="A172" s="2">
        <v>2025</v>
      </c>
      <c r="B172" s="2">
        <v>8</v>
      </c>
      <c r="C172" s="22">
        <v>32012</v>
      </c>
      <c r="D172" s="22">
        <v>146</v>
      </c>
      <c r="E172" s="12">
        <v>32158</v>
      </c>
      <c r="G172" s="2">
        <v>2025</v>
      </c>
      <c r="H172" s="2">
        <v>8</v>
      </c>
      <c r="I172" s="20">
        <v>30.475999999999999</v>
      </c>
      <c r="K172" s="2">
        <v>2025</v>
      </c>
      <c r="L172" s="2">
        <v>8</v>
      </c>
      <c r="M172" s="20"/>
    </row>
    <row r="173" spans="1:13">
      <c r="A173" s="2">
        <v>2025</v>
      </c>
      <c r="B173" s="2">
        <v>9</v>
      </c>
      <c r="C173" s="22">
        <v>32012</v>
      </c>
      <c r="D173" s="22">
        <v>146</v>
      </c>
      <c r="E173" s="12">
        <v>32158</v>
      </c>
      <c r="G173" s="2">
        <v>2025</v>
      </c>
      <c r="H173" s="2">
        <v>9</v>
      </c>
      <c r="I173" s="20">
        <v>31.143000000000001</v>
      </c>
      <c r="K173" s="2">
        <v>2025</v>
      </c>
      <c r="L173" s="2">
        <v>9</v>
      </c>
      <c r="M173" s="20"/>
    </row>
    <row r="174" spans="1:13">
      <c r="A174" s="2">
        <v>2025</v>
      </c>
      <c r="B174" s="2">
        <v>10</v>
      </c>
      <c r="C174" s="22">
        <v>32014</v>
      </c>
      <c r="D174" s="22">
        <v>146</v>
      </c>
      <c r="E174" s="12">
        <v>32160</v>
      </c>
      <c r="G174" s="2">
        <v>2025</v>
      </c>
      <c r="H174" s="2">
        <v>10</v>
      </c>
      <c r="I174" s="20">
        <v>30.762</v>
      </c>
      <c r="K174" s="2">
        <v>2025</v>
      </c>
      <c r="L174" s="2">
        <v>10</v>
      </c>
      <c r="M174" s="20"/>
    </row>
    <row r="175" spans="1:13">
      <c r="A175" s="2">
        <v>2025</v>
      </c>
      <c r="B175" s="2">
        <v>11</v>
      </c>
      <c r="C175" s="22">
        <v>32020</v>
      </c>
      <c r="D175" s="22">
        <v>146</v>
      </c>
      <c r="E175" s="12">
        <v>32166</v>
      </c>
      <c r="G175" s="2">
        <v>2025</v>
      </c>
      <c r="H175" s="2">
        <v>11</v>
      </c>
      <c r="I175" s="20">
        <v>28.619</v>
      </c>
      <c r="K175" s="2">
        <v>2025</v>
      </c>
      <c r="L175" s="2">
        <v>11</v>
      </c>
      <c r="M175" s="20"/>
    </row>
    <row r="176" spans="1:13">
      <c r="A176" s="2">
        <v>2025</v>
      </c>
      <c r="B176" s="2">
        <v>12</v>
      </c>
      <c r="C176" s="22">
        <v>32029</v>
      </c>
      <c r="D176" s="22">
        <v>146</v>
      </c>
      <c r="E176" s="12">
        <v>32175</v>
      </c>
      <c r="G176" s="2">
        <v>2025</v>
      </c>
      <c r="H176" s="2">
        <v>12</v>
      </c>
      <c r="I176" s="20">
        <v>31.238</v>
      </c>
      <c r="K176" s="2">
        <v>2025</v>
      </c>
      <c r="L176" s="2">
        <v>12</v>
      </c>
      <c r="M176" s="20"/>
    </row>
    <row r="177" spans="1:13">
      <c r="A177" s="2">
        <v>2026</v>
      </c>
      <c r="B177" s="2">
        <v>1</v>
      </c>
      <c r="C177" s="22">
        <v>32048</v>
      </c>
      <c r="D177" s="22">
        <v>146</v>
      </c>
      <c r="E177" s="12">
        <v>32194</v>
      </c>
      <c r="G177" s="2">
        <v>2026</v>
      </c>
      <c r="H177" s="2">
        <v>1</v>
      </c>
      <c r="I177" s="20">
        <v>32.286000000000001</v>
      </c>
      <c r="K177" s="2">
        <v>2026</v>
      </c>
      <c r="L177" s="2">
        <v>1</v>
      </c>
      <c r="M177" s="20"/>
    </row>
    <row r="178" spans="1:13">
      <c r="A178" s="2">
        <v>2026</v>
      </c>
      <c r="B178" s="2">
        <v>2</v>
      </c>
      <c r="C178" s="22">
        <v>32068</v>
      </c>
      <c r="D178" s="22">
        <v>146</v>
      </c>
      <c r="E178" s="12">
        <v>32214</v>
      </c>
      <c r="G178" s="2">
        <v>2026</v>
      </c>
      <c r="H178" s="2">
        <v>2</v>
      </c>
      <c r="I178" s="20">
        <v>29.81</v>
      </c>
      <c r="K178" s="2">
        <v>2026</v>
      </c>
      <c r="L178" s="2">
        <v>2</v>
      </c>
      <c r="M178" s="20"/>
    </row>
    <row r="179" spans="1:13">
      <c r="A179" s="2">
        <v>2026</v>
      </c>
      <c r="B179" s="2">
        <v>3</v>
      </c>
      <c r="C179" s="22">
        <v>32085</v>
      </c>
      <c r="D179" s="22">
        <v>146</v>
      </c>
      <c r="E179" s="12">
        <v>32231</v>
      </c>
      <c r="G179" s="2">
        <v>2026</v>
      </c>
      <c r="H179" s="2">
        <v>3</v>
      </c>
      <c r="I179" s="20">
        <v>29.524000000000001</v>
      </c>
      <c r="K179" s="2">
        <v>2026</v>
      </c>
      <c r="L179" s="2">
        <v>3</v>
      </c>
      <c r="M179" s="20"/>
    </row>
    <row r="180" spans="1:13">
      <c r="A180" s="2">
        <v>2026</v>
      </c>
      <c r="B180" s="2">
        <v>4</v>
      </c>
      <c r="C180" s="22">
        <v>32101</v>
      </c>
      <c r="D180" s="22">
        <v>146</v>
      </c>
      <c r="E180" s="12">
        <v>32247</v>
      </c>
      <c r="G180" s="2">
        <v>2026</v>
      </c>
      <c r="H180" s="2">
        <v>4</v>
      </c>
      <c r="I180" s="20">
        <v>30.713999999999999</v>
      </c>
      <c r="K180" s="2">
        <v>2026</v>
      </c>
      <c r="L180" s="2">
        <v>4</v>
      </c>
      <c r="M180" s="20"/>
    </row>
    <row r="181" spans="1:13">
      <c r="A181" s="2">
        <v>2026</v>
      </c>
      <c r="B181" s="2">
        <v>5</v>
      </c>
      <c r="C181" s="22">
        <v>32119</v>
      </c>
      <c r="D181" s="22">
        <v>146</v>
      </c>
      <c r="E181" s="12">
        <v>32265</v>
      </c>
      <c r="G181" s="2">
        <v>2026</v>
      </c>
      <c r="H181" s="2">
        <v>5</v>
      </c>
      <c r="I181" s="20">
        <v>29.524000000000001</v>
      </c>
      <c r="K181" s="2">
        <v>2026</v>
      </c>
      <c r="L181" s="2">
        <v>5</v>
      </c>
      <c r="M181" s="20"/>
    </row>
    <row r="182" spans="1:13">
      <c r="A182" s="2">
        <v>2026</v>
      </c>
      <c r="B182" s="2">
        <v>6</v>
      </c>
      <c r="C182" s="22">
        <v>32138</v>
      </c>
      <c r="D182" s="22">
        <v>146</v>
      </c>
      <c r="E182" s="12">
        <v>32284</v>
      </c>
      <c r="G182" s="2">
        <v>2026</v>
      </c>
      <c r="H182" s="2">
        <v>6</v>
      </c>
      <c r="I182" s="20">
        <v>30.619</v>
      </c>
      <c r="K182" s="2">
        <v>2026</v>
      </c>
      <c r="L182" s="2">
        <v>6</v>
      </c>
      <c r="M182" s="20"/>
    </row>
    <row r="183" spans="1:13">
      <c r="A183" s="2">
        <v>2026</v>
      </c>
      <c r="B183" s="2">
        <v>7</v>
      </c>
      <c r="C183" s="22">
        <v>32154</v>
      </c>
      <c r="D183" s="22">
        <v>146</v>
      </c>
      <c r="E183" s="12">
        <v>32300</v>
      </c>
      <c r="G183" s="2">
        <v>2026</v>
      </c>
      <c r="H183" s="2">
        <v>7</v>
      </c>
      <c r="I183" s="20">
        <v>30.713999999999999</v>
      </c>
      <c r="K183" s="2">
        <v>2026</v>
      </c>
      <c r="L183" s="2">
        <v>7</v>
      </c>
      <c r="M183" s="20"/>
    </row>
    <row r="184" spans="1:13">
      <c r="A184" s="2">
        <v>2026</v>
      </c>
      <c r="B184" s="2">
        <v>8</v>
      </c>
      <c r="C184" s="22">
        <v>32167</v>
      </c>
      <c r="D184" s="22">
        <v>146</v>
      </c>
      <c r="E184" s="12">
        <v>32313</v>
      </c>
      <c r="G184" s="2">
        <v>2026</v>
      </c>
      <c r="H184" s="2">
        <v>8</v>
      </c>
      <c r="I184" s="20">
        <v>30.475999999999999</v>
      </c>
      <c r="K184" s="2">
        <v>2026</v>
      </c>
      <c r="L184" s="2">
        <v>8</v>
      </c>
      <c r="M184" s="20"/>
    </row>
    <row r="185" spans="1:13">
      <c r="A185" s="2">
        <v>2026</v>
      </c>
      <c r="B185" s="2">
        <v>9</v>
      </c>
      <c r="C185" s="22">
        <v>32167</v>
      </c>
      <c r="D185" s="22">
        <v>146</v>
      </c>
      <c r="E185" s="12">
        <v>32313</v>
      </c>
      <c r="G185" s="2">
        <v>2026</v>
      </c>
      <c r="H185" s="2">
        <v>9</v>
      </c>
      <c r="I185" s="20">
        <v>31.143000000000001</v>
      </c>
      <c r="K185" s="2">
        <v>2026</v>
      </c>
      <c r="L185" s="2">
        <v>9</v>
      </c>
      <c r="M185" s="20"/>
    </row>
    <row r="186" spans="1:13">
      <c r="A186" s="2">
        <v>2026</v>
      </c>
      <c r="B186" s="2">
        <v>10</v>
      </c>
      <c r="C186" s="22">
        <v>32169</v>
      </c>
      <c r="D186" s="22">
        <v>146</v>
      </c>
      <c r="E186" s="12">
        <v>32315</v>
      </c>
      <c r="G186" s="2">
        <v>2026</v>
      </c>
      <c r="H186" s="2">
        <v>10</v>
      </c>
      <c r="I186" s="20">
        <v>30.762</v>
      </c>
      <c r="K186" s="2">
        <v>2026</v>
      </c>
      <c r="L186" s="2">
        <v>10</v>
      </c>
      <c r="M186" s="20"/>
    </row>
    <row r="187" spans="1:13">
      <c r="A187" s="2">
        <v>2026</v>
      </c>
      <c r="B187" s="2">
        <v>11</v>
      </c>
      <c r="C187" s="22">
        <v>32175</v>
      </c>
      <c r="D187" s="22">
        <v>146</v>
      </c>
      <c r="E187" s="12">
        <v>32321</v>
      </c>
      <c r="G187" s="2">
        <v>2026</v>
      </c>
      <c r="H187" s="2">
        <v>11</v>
      </c>
      <c r="I187" s="20">
        <v>28.619</v>
      </c>
      <c r="K187" s="2">
        <v>2026</v>
      </c>
      <c r="L187" s="2">
        <v>11</v>
      </c>
      <c r="M187" s="20"/>
    </row>
    <row r="188" spans="1:13">
      <c r="A188" s="2">
        <v>2026</v>
      </c>
      <c r="B188" s="2">
        <v>12</v>
      </c>
      <c r="C188" s="22">
        <v>32182</v>
      </c>
      <c r="D188" s="22">
        <v>146</v>
      </c>
      <c r="E188" s="12">
        <v>32328</v>
      </c>
      <c r="G188" s="2">
        <v>2026</v>
      </c>
      <c r="H188" s="2">
        <v>12</v>
      </c>
      <c r="I188" s="20">
        <v>31.238</v>
      </c>
      <c r="K188" s="2">
        <v>2026</v>
      </c>
      <c r="L188" s="2">
        <v>12</v>
      </c>
      <c r="M188" s="20"/>
    </row>
    <row r="189" spans="1:13">
      <c r="A189" s="2">
        <v>2027</v>
      </c>
      <c r="B189" s="2">
        <v>1</v>
      </c>
      <c r="C189" s="22">
        <v>32202</v>
      </c>
      <c r="D189" s="22">
        <v>146</v>
      </c>
      <c r="E189" s="12">
        <v>32348</v>
      </c>
      <c r="G189" s="2">
        <v>2027</v>
      </c>
      <c r="H189" s="2">
        <v>1</v>
      </c>
      <c r="I189" s="20">
        <v>32.286000000000001</v>
      </c>
      <c r="K189" s="2">
        <v>2027</v>
      </c>
      <c r="L189" s="2">
        <v>1</v>
      </c>
      <c r="M189" s="20"/>
    </row>
    <row r="190" spans="1:13">
      <c r="A190" s="2">
        <v>2027</v>
      </c>
      <c r="B190" s="2">
        <v>2</v>
      </c>
      <c r="C190" s="22">
        <v>32221</v>
      </c>
      <c r="D190" s="22">
        <v>146</v>
      </c>
      <c r="E190" s="12">
        <v>32367</v>
      </c>
      <c r="G190" s="2">
        <v>2027</v>
      </c>
      <c r="H190" s="2">
        <v>2</v>
      </c>
      <c r="I190" s="20">
        <v>29.81</v>
      </c>
      <c r="K190" s="2">
        <v>2027</v>
      </c>
      <c r="L190" s="2">
        <v>2</v>
      </c>
      <c r="M190" s="20"/>
    </row>
    <row r="191" spans="1:13">
      <c r="A191" s="2">
        <v>2027</v>
      </c>
      <c r="B191" s="2">
        <v>3</v>
      </c>
      <c r="C191" s="22">
        <v>32236</v>
      </c>
      <c r="D191" s="22">
        <v>146</v>
      </c>
      <c r="E191" s="12">
        <v>32382</v>
      </c>
      <c r="G191" s="2">
        <v>2027</v>
      </c>
      <c r="H191" s="2">
        <v>3</v>
      </c>
      <c r="I191" s="20">
        <v>29.524000000000001</v>
      </c>
      <c r="K191" s="2">
        <v>2027</v>
      </c>
      <c r="L191" s="2">
        <v>3</v>
      </c>
      <c r="M191" s="20"/>
    </row>
    <row r="192" spans="1:13">
      <c r="A192" s="2">
        <v>2027</v>
      </c>
      <c r="B192" s="2">
        <v>4</v>
      </c>
      <c r="C192" s="22">
        <v>32252</v>
      </c>
      <c r="D192" s="22">
        <v>146</v>
      </c>
      <c r="E192" s="12">
        <v>32398</v>
      </c>
      <c r="G192" s="2">
        <v>2027</v>
      </c>
      <c r="H192" s="2">
        <v>4</v>
      </c>
      <c r="I192" s="20">
        <v>30.713999999999999</v>
      </c>
      <c r="K192" s="2">
        <v>2027</v>
      </c>
      <c r="L192" s="2">
        <v>4</v>
      </c>
      <c r="M192" s="20"/>
    </row>
    <row r="193" spans="1:13">
      <c r="A193" s="2">
        <v>2027</v>
      </c>
      <c r="B193" s="2">
        <v>5</v>
      </c>
      <c r="C193" s="22">
        <v>32267</v>
      </c>
      <c r="D193" s="22">
        <v>146</v>
      </c>
      <c r="E193" s="12">
        <v>32413</v>
      </c>
      <c r="G193" s="2">
        <v>2027</v>
      </c>
      <c r="H193" s="2">
        <v>5</v>
      </c>
      <c r="I193" s="20">
        <v>29.524000000000001</v>
      </c>
      <c r="K193" s="2">
        <v>2027</v>
      </c>
      <c r="L193" s="2">
        <v>5</v>
      </c>
      <c r="M193" s="20"/>
    </row>
    <row r="194" spans="1:13">
      <c r="A194" s="2">
        <v>2027</v>
      </c>
      <c r="B194" s="2">
        <v>6</v>
      </c>
      <c r="C194" s="22">
        <v>32288</v>
      </c>
      <c r="D194" s="22">
        <v>146</v>
      </c>
      <c r="E194" s="12">
        <v>32434</v>
      </c>
      <c r="G194" s="2">
        <v>2027</v>
      </c>
      <c r="H194" s="2">
        <v>6</v>
      </c>
      <c r="I194" s="20">
        <v>30.619</v>
      </c>
      <c r="K194" s="2">
        <v>2027</v>
      </c>
      <c r="L194" s="2">
        <v>6</v>
      </c>
      <c r="M194" s="20"/>
    </row>
    <row r="195" spans="1:13">
      <c r="A195" s="2">
        <v>2027</v>
      </c>
      <c r="B195" s="2">
        <v>7</v>
      </c>
      <c r="C195" s="22">
        <v>32304</v>
      </c>
      <c r="D195" s="22">
        <v>146</v>
      </c>
      <c r="E195" s="12">
        <v>32450</v>
      </c>
      <c r="G195" s="2">
        <v>2027</v>
      </c>
      <c r="H195" s="2">
        <v>7</v>
      </c>
      <c r="I195" s="20">
        <v>30.713999999999999</v>
      </c>
      <c r="K195" s="2">
        <v>2027</v>
      </c>
      <c r="L195" s="2">
        <v>7</v>
      </c>
      <c r="M195" s="20"/>
    </row>
    <row r="196" spans="1:13">
      <c r="A196" s="2">
        <v>2027</v>
      </c>
      <c r="B196" s="2">
        <v>8</v>
      </c>
      <c r="C196" s="22">
        <v>32315</v>
      </c>
      <c r="D196" s="22">
        <v>146</v>
      </c>
      <c r="E196" s="12">
        <v>32461</v>
      </c>
      <c r="G196" s="2">
        <v>2027</v>
      </c>
      <c r="H196" s="2">
        <v>8</v>
      </c>
      <c r="I196" s="20">
        <v>30.475999999999999</v>
      </c>
      <c r="K196" s="2">
        <v>2027</v>
      </c>
      <c r="L196" s="2">
        <v>8</v>
      </c>
      <c r="M196" s="20"/>
    </row>
    <row r="197" spans="1:13">
      <c r="A197" s="2">
        <v>2027</v>
      </c>
      <c r="B197" s="2">
        <v>9</v>
      </c>
      <c r="C197" s="22">
        <v>32315</v>
      </c>
      <c r="D197" s="22">
        <v>146</v>
      </c>
      <c r="E197" s="12">
        <v>32461</v>
      </c>
      <c r="G197" s="2">
        <v>2027</v>
      </c>
      <c r="H197" s="2">
        <v>9</v>
      </c>
      <c r="I197" s="20">
        <v>31.143000000000001</v>
      </c>
      <c r="K197" s="2">
        <v>2027</v>
      </c>
      <c r="L197" s="2">
        <v>9</v>
      </c>
      <c r="M197" s="20"/>
    </row>
    <row r="198" spans="1:13">
      <c r="A198" s="2">
        <v>2027</v>
      </c>
      <c r="B198" s="2">
        <v>10</v>
      </c>
      <c r="C198" s="22">
        <v>32316</v>
      </c>
      <c r="D198" s="22">
        <v>146</v>
      </c>
      <c r="E198" s="12">
        <v>32462</v>
      </c>
      <c r="G198" s="2">
        <v>2027</v>
      </c>
      <c r="H198" s="2">
        <v>10</v>
      </c>
      <c r="I198" s="20">
        <v>30.762</v>
      </c>
      <c r="K198" s="2">
        <v>2027</v>
      </c>
      <c r="L198" s="2">
        <v>10</v>
      </c>
      <c r="M198" s="20"/>
    </row>
    <row r="199" spans="1:13">
      <c r="A199" s="2">
        <v>2027</v>
      </c>
      <c r="B199" s="2">
        <v>11</v>
      </c>
      <c r="C199" s="22">
        <v>32322</v>
      </c>
      <c r="D199" s="22">
        <v>146</v>
      </c>
      <c r="E199" s="12">
        <v>32468</v>
      </c>
      <c r="G199" s="2">
        <v>2027</v>
      </c>
      <c r="H199" s="2">
        <v>11</v>
      </c>
      <c r="I199" s="20">
        <v>28.619</v>
      </c>
      <c r="K199" s="2">
        <v>2027</v>
      </c>
      <c r="L199" s="2">
        <v>11</v>
      </c>
      <c r="M199" s="20"/>
    </row>
    <row r="200" spans="1:13">
      <c r="A200" s="2">
        <v>2027</v>
      </c>
      <c r="B200" s="2">
        <v>12</v>
      </c>
      <c r="C200" s="22">
        <v>32329</v>
      </c>
      <c r="D200" s="22">
        <v>146</v>
      </c>
      <c r="E200" s="12">
        <v>32475</v>
      </c>
      <c r="G200" s="2">
        <v>2027</v>
      </c>
      <c r="H200" s="2">
        <v>12</v>
      </c>
      <c r="I200" s="20">
        <v>31.238</v>
      </c>
      <c r="K200" s="2">
        <v>2027</v>
      </c>
      <c r="L200" s="2">
        <v>12</v>
      </c>
      <c r="M200" s="20"/>
    </row>
    <row r="201" spans="1:13">
      <c r="A201" s="2">
        <v>2028</v>
      </c>
      <c r="B201" s="2">
        <v>1</v>
      </c>
      <c r="C201" s="22">
        <v>32349</v>
      </c>
      <c r="D201" s="22">
        <v>146</v>
      </c>
      <c r="E201" s="12">
        <v>32495</v>
      </c>
      <c r="G201" s="2">
        <v>2028</v>
      </c>
      <c r="H201" s="2">
        <v>1</v>
      </c>
      <c r="I201" s="20">
        <v>32.286000000000001</v>
      </c>
      <c r="K201" s="2">
        <v>2028</v>
      </c>
      <c r="L201" s="2">
        <v>1</v>
      </c>
      <c r="M201" s="20"/>
    </row>
    <row r="202" spans="1:13">
      <c r="A202" s="2">
        <v>2028</v>
      </c>
      <c r="B202" s="2">
        <v>2</v>
      </c>
      <c r="C202" s="22">
        <v>32367</v>
      </c>
      <c r="D202" s="22">
        <v>146</v>
      </c>
      <c r="E202" s="12">
        <v>32513</v>
      </c>
      <c r="G202" s="2">
        <v>2028</v>
      </c>
      <c r="H202" s="2">
        <v>2</v>
      </c>
      <c r="I202" s="20">
        <v>30.31</v>
      </c>
      <c r="K202" s="2">
        <v>2028</v>
      </c>
      <c r="L202" s="2">
        <v>2</v>
      </c>
      <c r="M202" s="20"/>
    </row>
    <row r="203" spans="1:13">
      <c r="A203" s="2">
        <v>2028</v>
      </c>
      <c r="B203" s="2">
        <v>3</v>
      </c>
      <c r="C203" s="22">
        <v>32383</v>
      </c>
      <c r="D203" s="22">
        <v>146</v>
      </c>
      <c r="E203" s="12">
        <v>32529</v>
      </c>
      <c r="G203" s="2">
        <v>2028</v>
      </c>
      <c r="H203" s="2">
        <v>3</v>
      </c>
      <c r="I203" s="20">
        <v>30.024000000000001</v>
      </c>
      <c r="K203" s="2">
        <v>2028</v>
      </c>
      <c r="L203" s="2">
        <v>3</v>
      </c>
      <c r="M203" s="20"/>
    </row>
    <row r="204" spans="1:13">
      <c r="A204" s="2">
        <v>2028</v>
      </c>
      <c r="B204" s="2">
        <v>4</v>
      </c>
      <c r="C204" s="22">
        <v>32398</v>
      </c>
      <c r="D204" s="22">
        <v>146</v>
      </c>
      <c r="E204" s="12">
        <v>32544</v>
      </c>
      <c r="G204" s="2">
        <v>2028</v>
      </c>
      <c r="H204" s="2">
        <v>4</v>
      </c>
      <c r="I204" s="20">
        <v>30.713999999999999</v>
      </c>
      <c r="K204" s="2">
        <v>2028</v>
      </c>
      <c r="L204" s="2">
        <v>4</v>
      </c>
      <c r="M204" s="20"/>
    </row>
    <row r="205" spans="1:13">
      <c r="A205" s="2">
        <v>2028</v>
      </c>
      <c r="B205" s="2">
        <v>5</v>
      </c>
      <c r="C205" s="22">
        <v>32413</v>
      </c>
      <c r="D205" s="22">
        <v>146</v>
      </c>
      <c r="E205" s="12">
        <v>32559</v>
      </c>
      <c r="G205" s="2">
        <v>2028</v>
      </c>
      <c r="H205" s="2">
        <v>5</v>
      </c>
      <c r="I205" s="20">
        <v>29.524000000000001</v>
      </c>
      <c r="K205" s="2">
        <v>2028</v>
      </c>
      <c r="L205" s="2">
        <v>5</v>
      </c>
      <c r="M205" s="20"/>
    </row>
    <row r="206" spans="1:13">
      <c r="A206" s="2">
        <v>2028</v>
      </c>
      <c r="B206" s="2">
        <v>6</v>
      </c>
      <c r="C206" s="22">
        <v>32433</v>
      </c>
      <c r="D206" s="22">
        <v>146</v>
      </c>
      <c r="E206" s="12">
        <v>32579</v>
      </c>
      <c r="G206" s="2">
        <v>2028</v>
      </c>
      <c r="H206" s="2">
        <v>6</v>
      </c>
      <c r="I206" s="20">
        <v>30.619</v>
      </c>
      <c r="K206" s="2">
        <v>2028</v>
      </c>
      <c r="L206" s="2">
        <v>6</v>
      </c>
      <c r="M206" s="20"/>
    </row>
    <row r="207" spans="1:13">
      <c r="A207" s="2">
        <v>2028</v>
      </c>
      <c r="B207" s="2">
        <v>7</v>
      </c>
      <c r="C207" s="22">
        <v>32447</v>
      </c>
      <c r="D207" s="22">
        <v>146</v>
      </c>
      <c r="E207" s="12">
        <v>32593</v>
      </c>
      <c r="G207" s="2">
        <v>2028</v>
      </c>
      <c r="H207" s="2">
        <v>7</v>
      </c>
      <c r="I207" s="20">
        <v>30.713999999999999</v>
      </c>
      <c r="K207" s="2">
        <v>2028</v>
      </c>
      <c r="L207" s="2">
        <v>7</v>
      </c>
      <c r="M207" s="20"/>
    </row>
    <row r="208" spans="1:13">
      <c r="A208" s="2">
        <v>2028</v>
      </c>
      <c r="B208" s="2">
        <v>8</v>
      </c>
      <c r="C208" s="22">
        <v>32458</v>
      </c>
      <c r="D208" s="22">
        <v>146</v>
      </c>
      <c r="E208" s="12">
        <v>32604</v>
      </c>
      <c r="G208" s="2">
        <v>2028</v>
      </c>
      <c r="H208" s="2">
        <v>8</v>
      </c>
      <c r="I208" s="20">
        <v>30.475999999999999</v>
      </c>
      <c r="K208" s="2">
        <v>2028</v>
      </c>
      <c r="L208" s="2">
        <v>8</v>
      </c>
      <c r="M208" s="20"/>
    </row>
    <row r="209" spans="1:13">
      <c r="A209" s="2">
        <v>2028</v>
      </c>
      <c r="B209" s="2">
        <v>9</v>
      </c>
      <c r="C209" s="22">
        <v>32458</v>
      </c>
      <c r="D209" s="22">
        <v>146</v>
      </c>
      <c r="E209" s="12">
        <v>32604</v>
      </c>
      <c r="G209" s="2">
        <v>2028</v>
      </c>
      <c r="H209" s="2">
        <v>9</v>
      </c>
      <c r="I209" s="20">
        <v>31.143000000000001</v>
      </c>
      <c r="K209" s="2">
        <v>2028</v>
      </c>
      <c r="L209" s="2">
        <v>9</v>
      </c>
      <c r="M209" s="20"/>
    </row>
    <row r="210" spans="1:13">
      <c r="A210" s="2">
        <v>2028</v>
      </c>
      <c r="B210" s="2">
        <v>10</v>
      </c>
      <c r="C210" s="22">
        <v>32461</v>
      </c>
      <c r="D210" s="22">
        <v>146</v>
      </c>
      <c r="E210" s="12">
        <v>32607</v>
      </c>
      <c r="G210" s="2">
        <v>2028</v>
      </c>
      <c r="H210" s="2">
        <v>10</v>
      </c>
      <c r="I210" s="20">
        <v>30.762</v>
      </c>
      <c r="K210" s="2">
        <v>2028</v>
      </c>
      <c r="L210" s="2">
        <v>10</v>
      </c>
      <c r="M210" s="20"/>
    </row>
    <row r="211" spans="1:13">
      <c r="A211" s="2">
        <v>2028</v>
      </c>
      <c r="B211" s="2">
        <v>11</v>
      </c>
      <c r="C211" s="22">
        <v>32466</v>
      </c>
      <c r="D211" s="22">
        <v>146</v>
      </c>
      <c r="E211" s="12">
        <v>32612</v>
      </c>
      <c r="G211" s="2">
        <v>2028</v>
      </c>
      <c r="H211" s="2">
        <v>11</v>
      </c>
      <c r="I211" s="20">
        <v>28.619</v>
      </c>
      <c r="K211" s="2">
        <v>2028</v>
      </c>
      <c r="L211" s="2">
        <v>11</v>
      </c>
      <c r="M211" s="20"/>
    </row>
    <row r="212" spans="1:13">
      <c r="A212" s="2">
        <v>2028</v>
      </c>
      <c r="B212" s="2">
        <v>12</v>
      </c>
      <c r="C212" s="22">
        <v>32473</v>
      </c>
      <c r="D212" s="22">
        <v>146</v>
      </c>
      <c r="E212" s="12">
        <v>32619</v>
      </c>
      <c r="G212" s="2">
        <v>2028</v>
      </c>
      <c r="H212" s="2">
        <v>12</v>
      </c>
      <c r="I212" s="20">
        <v>31.238</v>
      </c>
      <c r="K212" s="2">
        <v>2028</v>
      </c>
      <c r="L212" s="2">
        <v>12</v>
      </c>
      <c r="M212" s="20"/>
    </row>
    <row r="213" spans="1:13">
      <c r="A213" s="2">
        <v>2029</v>
      </c>
      <c r="B213" s="2">
        <v>1</v>
      </c>
      <c r="C213" s="22">
        <v>32495</v>
      </c>
      <c r="D213" s="22">
        <v>146</v>
      </c>
      <c r="E213" s="12">
        <v>32641</v>
      </c>
      <c r="G213" s="2">
        <v>2029</v>
      </c>
      <c r="H213" s="2">
        <v>1</v>
      </c>
      <c r="I213" s="20">
        <v>32.286000000000001</v>
      </c>
      <c r="K213" s="2">
        <v>2029</v>
      </c>
      <c r="L213" s="2">
        <v>1</v>
      </c>
      <c r="M213" s="20"/>
    </row>
    <row r="214" spans="1:13">
      <c r="A214" s="2">
        <v>2029</v>
      </c>
      <c r="B214" s="2">
        <v>2</v>
      </c>
      <c r="C214" s="22">
        <v>32513</v>
      </c>
      <c r="D214" s="22">
        <v>146</v>
      </c>
      <c r="E214" s="12">
        <v>32659</v>
      </c>
      <c r="G214" s="2">
        <v>2029</v>
      </c>
      <c r="H214" s="2">
        <v>2</v>
      </c>
      <c r="I214" s="20">
        <v>29.81</v>
      </c>
      <c r="K214" s="2">
        <v>2029</v>
      </c>
      <c r="L214" s="2">
        <v>2</v>
      </c>
      <c r="M214" s="20"/>
    </row>
    <row r="215" spans="1:13">
      <c r="A215" s="2">
        <v>2029</v>
      </c>
      <c r="B215" s="2">
        <v>3</v>
      </c>
      <c r="C215" s="22">
        <v>32529</v>
      </c>
      <c r="D215" s="22">
        <v>146</v>
      </c>
      <c r="E215" s="12">
        <v>32675</v>
      </c>
      <c r="G215" s="2">
        <v>2029</v>
      </c>
      <c r="H215" s="2">
        <v>3</v>
      </c>
      <c r="I215" s="20">
        <v>29.524000000000001</v>
      </c>
      <c r="K215" s="2">
        <v>2029</v>
      </c>
      <c r="L215" s="2">
        <v>3</v>
      </c>
      <c r="M215" s="20"/>
    </row>
    <row r="216" spans="1:13">
      <c r="A216" s="2">
        <v>2029</v>
      </c>
      <c r="B216" s="2">
        <v>4</v>
      </c>
      <c r="C216" s="22">
        <v>32545</v>
      </c>
      <c r="D216" s="22">
        <v>146</v>
      </c>
      <c r="E216" s="12">
        <v>32691</v>
      </c>
      <c r="G216" s="2">
        <v>2029</v>
      </c>
      <c r="H216" s="2">
        <v>4</v>
      </c>
      <c r="I216" s="20">
        <v>30.713999999999999</v>
      </c>
      <c r="K216" s="2">
        <v>2029</v>
      </c>
      <c r="L216" s="2">
        <v>4</v>
      </c>
      <c r="M216" s="20"/>
    </row>
    <row r="217" spans="1:13">
      <c r="A217" s="2">
        <v>2029</v>
      </c>
      <c r="B217" s="2">
        <v>5</v>
      </c>
      <c r="C217" s="22">
        <v>32562</v>
      </c>
      <c r="D217" s="22">
        <v>146</v>
      </c>
      <c r="E217" s="12">
        <v>32708</v>
      </c>
      <c r="G217" s="2">
        <v>2029</v>
      </c>
      <c r="H217" s="2">
        <v>5</v>
      </c>
      <c r="I217" s="20">
        <v>29.524000000000001</v>
      </c>
      <c r="K217" s="2">
        <v>2029</v>
      </c>
      <c r="L217" s="2">
        <v>5</v>
      </c>
      <c r="M217" s="20"/>
    </row>
    <row r="218" spans="1:13">
      <c r="A218" s="2">
        <v>2029</v>
      </c>
      <c r="B218" s="2">
        <v>6</v>
      </c>
      <c r="C218" s="22">
        <v>32582</v>
      </c>
      <c r="D218" s="22">
        <v>146</v>
      </c>
      <c r="E218" s="12">
        <v>32728</v>
      </c>
      <c r="G218" s="2">
        <v>2029</v>
      </c>
      <c r="H218" s="2">
        <v>6</v>
      </c>
      <c r="I218" s="20">
        <v>30.619</v>
      </c>
      <c r="K218" s="2">
        <v>2029</v>
      </c>
      <c r="L218" s="2">
        <v>6</v>
      </c>
      <c r="M218" s="20"/>
    </row>
    <row r="219" spans="1:13">
      <c r="A219" s="2">
        <v>2029</v>
      </c>
      <c r="B219" s="2">
        <v>7</v>
      </c>
      <c r="C219" s="22">
        <v>32597</v>
      </c>
      <c r="D219" s="22">
        <v>146</v>
      </c>
      <c r="E219" s="12">
        <v>32743</v>
      </c>
      <c r="G219" s="2">
        <v>2029</v>
      </c>
      <c r="H219" s="2">
        <v>7</v>
      </c>
      <c r="I219" s="20">
        <v>30.713999999999999</v>
      </c>
      <c r="K219" s="2">
        <v>2029</v>
      </c>
      <c r="L219" s="2">
        <v>7</v>
      </c>
      <c r="M219" s="20"/>
    </row>
    <row r="220" spans="1:13">
      <c r="A220" s="2">
        <v>2029</v>
      </c>
      <c r="B220" s="2">
        <v>8</v>
      </c>
      <c r="C220" s="22">
        <v>32609</v>
      </c>
      <c r="D220" s="22">
        <v>146</v>
      </c>
      <c r="E220" s="12">
        <v>32755</v>
      </c>
      <c r="G220" s="2">
        <v>2029</v>
      </c>
      <c r="H220" s="2">
        <v>8</v>
      </c>
      <c r="I220" s="20">
        <v>30.475999999999999</v>
      </c>
      <c r="K220" s="2">
        <v>2029</v>
      </c>
      <c r="L220" s="2">
        <v>8</v>
      </c>
      <c r="M220" s="20"/>
    </row>
    <row r="221" spans="1:13">
      <c r="A221" s="2">
        <v>2029</v>
      </c>
      <c r="B221" s="2">
        <v>9</v>
      </c>
      <c r="C221" s="22">
        <v>32609</v>
      </c>
      <c r="D221" s="22">
        <v>146</v>
      </c>
      <c r="E221" s="12">
        <v>32755</v>
      </c>
      <c r="G221" s="2">
        <v>2029</v>
      </c>
      <c r="H221" s="2">
        <v>9</v>
      </c>
      <c r="I221" s="20">
        <v>31.143000000000001</v>
      </c>
      <c r="K221" s="2">
        <v>2029</v>
      </c>
      <c r="L221" s="2">
        <v>9</v>
      </c>
      <c r="M221" s="20"/>
    </row>
    <row r="222" spans="1:13">
      <c r="A222" s="2">
        <v>2029</v>
      </c>
      <c r="B222" s="2">
        <v>10</v>
      </c>
      <c r="C222" s="22">
        <v>32611</v>
      </c>
      <c r="D222" s="22">
        <v>146</v>
      </c>
      <c r="E222" s="12">
        <v>32757</v>
      </c>
      <c r="G222" s="2">
        <v>2029</v>
      </c>
      <c r="H222" s="2">
        <v>10</v>
      </c>
      <c r="I222" s="20">
        <v>30.762</v>
      </c>
      <c r="K222" s="2">
        <v>2029</v>
      </c>
      <c r="L222" s="2">
        <v>10</v>
      </c>
      <c r="M222" s="20"/>
    </row>
    <row r="223" spans="1:13">
      <c r="A223" s="2">
        <v>2029</v>
      </c>
      <c r="B223" s="2">
        <v>11</v>
      </c>
      <c r="C223" s="22">
        <v>32616</v>
      </c>
      <c r="D223" s="22">
        <v>146</v>
      </c>
      <c r="E223" s="12">
        <v>32762</v>
      </c>
      <c r="G223" s="2">
        <v>2029</v>
      </c>
      <c r="H223" s="2">
        <v>11</v>
      </c>
      <c r="I223" s="20">
        <v>28.619</v>
      </c>
      <c r="K223" s="2">
        <v>2029</v>
      </c>
      <c r="L223" s="2">
        <v>11</v>
      </c>
      <c r="M223" s="20"/>
    </row>
    <row r="224" spans="1:13">
      <c r="A224" s="2">
        <v>2029</v>
      </c>
      <c r="B224" s="2">
        <v>12</v>
      </c>
      <c r="C224" s="22">
        <v>32624</v>
      </c>
      <c r="D224" s="22">
        <v>146</v>
      </c>
      <c r="E224" s="12">
        <v>32770</v>
      </c>
      <c r="G224" s="2">
        <v>2029</v>
      </c>
      <c r="H224" s="2">
        <v>12</v>
      </c>
      <c r="I224" s="20">
        <v>31.238</v>
      </c>
      <c r="K224" s="2">
        <v>2029</v>
      </c>
      <c r="L224" s="2">
        <v>12</v>
      </c>
      <c r="M224" s="20"/>
    </row>
    <row r="225" spans="1:13">
      <c r="A225" s="2">
        <v>2030</v>
      </c>
      <c r="B225" s="2">
        <v>1</v>
      </c>
      <c r="C225" s="22">
        <v>32644</v>
      </c>
      <c r="D225" s="22">
        <v>146</v>
      </c>
      <c r="E225" s="12">
        <v>32790</v>
      </c>
      <c r="G225" s="2">
        <v>2030</v>
      </c>
      <c r="H225" s="2">
        <v>1</v>
      </c>
      <c r="I225" s="20">
        <v>32.286000000000001</v>
      </c>
      <c r="K225" s="2">
        <v>2030</v>
      </c>
      <c r="L225" s="2">
        <v>1</v>
      </c>
      <c r="M225" s="20"/>
    </row>
    <row r="226" spans="1:13">
      <c r="A226" s="2">
        <v>2030</v>
      </c>
      <c r="B226" s="2">
        <v>2</v>
      </c>
      <c r="C226" s="22">
        <v>32664</v>
      </c>
      <c r="D226" s="22">
        <v>146</v>
      </c>
      <c r="E226" s="12">
        <v>32810</v>
      </c>
      <c r="G226" s="2">
        <v>2030</v>
      </c>
      <c r="H226" s="2">
        <v>2</v>
      </c>
      <c r="I226" s="20">
        <v>29.81</v>
      </c>
      <c r="K226" s="2">
        <v>2030</v>
      </c>
      <c r="L226" s="2">
        <v>2</v>
      </c>
      <c r="M226" s="20"/>
    </row>
    <row r="227" spans="1:13">
      <c r="A227" s="2">
        <v>2030</v>
      </c>
      <c r="B227" s="2">
        <v>3</v>
      </c>
      <c r="C227" s="22">
        <v>32679</v>
      </c>
      <c r="D227" s="22">
        <v>146</v>
      </c>
      <c r="E227" s="12">
        <v>32825</v>
      </c>
      <c r="G227" s="2">
        <v>2030</v>
      </c>
      <c r="H227" s="2">
        <v>3</v>
      </c>
      <c r="I227" s="20">
        <v>29.524000000000001</v>
      </c>
      <c r="K227" s="2">
        <v>2030</v>
      </c>
      <c r="L227" s="2">
        <v>3</v>
      </c>
      <c r="M227" s="20"/>
    </row>
    <row r="228" spans="1:13">
      <c r="A228" s="2">
        <v>2030</v>
      </c>
      <c r="B228" s="2">
        <v>4</v>
      </c>
      <c r="C228" s="22">
        <v>32696</v>
      </c>
      <c r="D228" s="22">
        <v>146</v>
      </c>
      <c r="E228" s="12">
        <v>32842</v>
      </c>
      <c r="G228" s="2">
        <v>2030</v>
      </c>
      <c r="H228" s="2">
        <v>4</v>
      </c>
      <c r="I228" s="20">
        <v>30.713999999999999</v>
      </c>
      <c r="K228" s="2">
        <v>2030</v>
      </c>
      <c r="L228" s="2">
        <v>4</v>
      </c>
      <c r="M228" s="20"/>
    </row>
    <row r="229" spans="1:13">
      <c r="A229" s="2">
        <v>2030</v>
      </c>
      <c r="B229" s="2">
        <v>5</v>
      </c>
      <c r="C229" s="22">
        <v>32712</v>
      </c>
      <c r="D229" s="22">
        <v>146</v>
      </c>
      <c r="E229" s="12">
        <v>32858</v>
      </c>
      <c r="G229" s="2">
        <v>2030</v>
      </c>
      <c r="H229" s="2">
        <v>5</v>
      </c>
      <c r="I229" s="20">
        <v>29.524000000000001</v>
      </c>
      <c r="K229" s="2">
        <v>2030</v>
      </c>
      <c r="L229" s="2">
        <v>5</v>
      </c>
      <c r="M229" s="20"/>
    </row>
    <row r="230" spans="1:13">
      <c r="A230" s="2">
        <v>2030</v>
      </c>
      <c r="B230" s="2">
        <v>6</v>
      </c>
      <c r="C230" s="22">
        <v>32733</v>
      </c>
      <c r="D230" s="22">
        <v>146</v>
      </c>
      <c r="E230" s="12">
        <v>32879</v>
      </c>
      <c r="G230" s="2">
        <v>2030</v>
      </c>
      <c r="H230" s="2">
        <v>6</v>
      </c>
      <c r="I230" s="20">
        <v>30.619</v>
      </c>
      <c r="K230" s="2">
        <v>2030</v>
      </c>
      <c r="L230" s="2">
        <v>6</v>
      </c>
      <c r="M230" s="20"/>
    </row>
    <row r="231" spans="1:13">
      <c r="A231" s="2">
        <v>2030</v>
      </c>
      <c r="B231" s="2">
        <v>7</v>
      </c>
      <c r="C231" s="22">
        <v>32748</v>
      </c>
      <c r="D231" s="22">
        <v>146</v>
      </c>
      <c r="E231" s="12">
        <v>32894</v>
      </c>
      <c r="G231" s="2">
        <v>2030</v>
      </c>
      <c r="H231" s="2">
        <v>7</v>
      </c>
      <c r="I231" s="20">
        <v>30.713999999999999</v>
      </c>
      <c r="K231" s="2">
        <v>2030</v>
      </c>
      <c r="L231" s="2">
        <v>7</v>
      </c>
      <c r="M231" s="20"/>
    </row>
    <row r="232" spans="1:13">
      <c r="A232" s="2">
        <v>2030</v>
      </c>
      <c r="B232" s="2">
        <v>8</v>
      </c>
      <c r="C232" s="22">
        <v>32759</v>
      </c>
      <c r="D232" s="22">
        <v>146</v>
      </c>
      <c r="E232" s="12">
        <v>32905</v>
      </c>
      <c r="G232" s="2">
        <v>2030</v>
      </c>
      <c r="H232" s="2">
        <v>8</v>
      </c>
      <c r="I232" s="20">
        <v>30.475999999999999</v>
      </c>
      <c r="K232" s="2">
        <v>2030</v>
      </c>
      <c r="L232" s="2">
        <v>8</v>
      </c>
      <c r="M232" s="20"/>
    </row>
    <row r="233" spans="1:13">
      <c r="A233" s="2">
        <v>2030</v>
      </c>
      <c r="B233" s="2">
        <v>9</v>
      </c>
      <c r="C233" s="22">
        <v>32760</v>
      </c>
      <c r="D233" s="22">
        <v>146</v>
      </c>
      <c r="E233" s="12">
        <v>32906</v>
      </c>
      <c r="G233" s="2">
        <v>2030</v>
      </c>
      <c r="H233" s="2">
        <v>9</v>
      </c>
      <c r="I233" s="20">
        <v>31.143000000000001</v>
      </c>
      <c r="K233" s="2">
        <v>2030</v>
      </c>
      <c r="L233" s="2">
        <v>9</v>
      </c>
      <c r="M233" s="20"/>
    </row>
    <row r="234" spans="1:13">
      <c r="A234" s="2">
        <v>2030</v>
      </c>
      <c r="B234" s="2">
        <v>10</v>
      </c>
      <c r="C234" s="22">
        <v>32761</v>
      </c>
      <c r="D234" s="22">
        <v>146</v>
      </c>
      <c r="E234" s="12">
        <v>32907</v>
      </c>
      <c r="G234" s="2">
        <v>2030</v>
      </c>
      <c r="H234" s="2">
        <v>10</v>
      </c>
      <c r="I234" s="20">
        <v>30.762</v>
      </c>
      <c r="K234" s="2">
        <v>2030</v>
      </c>
      <c r="L234" s="2">
        <v>10</v>
      </c>
      <c r="M234" s="20"/>
    </row>
    <row r="235" spans="1:13">
      <c r="A235" s="2">
        <v>2030</v>
      </c>
      <c r="B235" s="2">
        <v>11</v>
      </c>
      <c r="C235" s="22">
        <v>32767</v>
      </c>
      <c r="D235" s="22">
        <v>146</v>
      </c>
      <c r="E235" s="12">
        <v>32913</v>
      </c>
      <c r="G235" s="2">
        <v>2030</v>
      </c>
      <c r="H235" s="2">
        <v>11</v>
      </c>
      <c r="I235" s="20">
        <v>28.619</v>
      </c>
      <c r="K235" s="2">
        <v>2030</v>
      </c>
      <c r="L235" s="2">
        <v>11</v>
      </c>
      <c r="M235" s="20"/>
    </row>
    <row r="236" spans="1:13">
      <c r="A236" s="2">
        <v>2030</v>
      </c>
      <c r="B236" s="2">
        <v>12</v>
      </c>
      <c r="C236" s="22">
        <v>32774</v>
      </c>
      <c r="D236" s="22">
        <v>146</v>
      </c>
      <c r="E236" s="12">
        <v>32920</v>
      </c>
      <c r="G236" s="2">
        <v>2030</v>
      </c>
      <c r="H236" s="2">
        <v>12</v>
      </c>
      <c r="I236" s="20">
        <v>31.238</v>
      </c>
      <c r="K236" s="2">
        <v>2030</v>
      </c>
      <c r="L236" s="2">
        <v>12</v>
      </c>
      <c r="M236" s="20"/>
    </row>
    <row r="237" spans="1:13">
      <c r="A237" s="2">
        <v>2031</v>
      </c>
      <c r="B237" s="2">
        <v>1</v>
      </c>
      <c r="C237" s="22">
        <v>32793</v>
      </c>
      <c r="D237" s="22">
        <v>146</v>
      </c>
      <c r="E237" s="12">
        <v>32939</v>
      </c>
      <c r="G237" s="2">
        <v>2031</v>
      </c>
      <c r="H237" s="2">
        <v>1</v>
      </c>
      <c r="I237" s="20">
        <v>32.286000000000001</v>
      </c>
      <c r="K237" s="2">
        <v>2031</v>
      </c>
      <c r="L237" s="2">
        <v>1</v>
      </c>
      <c r="M237" s="20"/>
    </row>
    <row r="238" spans="1:13">
      <c r="A238" s="2">
        <v>2031</v>
      </c>
      <c r="B238" s="2">
        <v>2</v>
      </c>
      <c r="C238" s="22">
        <v>32812</v>
      </c>
      <c r="D238" s="22">
        <v>146</v>
      </c>
      <c r="E238" s="12">
        <v>32958</v>
      </c>
      <c r="G238" s="2">
        <v>2031</v>
      </c>
      <c r="H238" s="2">
        <v>2</v>
      </c>
      <c r="I238" s="20">
        <v>29.81</v>
      </c>
      <c r="K238" s="2">
        <v>2031</v>
      </c>
      <c r="L238" s="2">
        <v>2</v>
      </c>
      <c r="M238" s="20"/>
    </row>
    <row r="239" spans="1:13">
      <c r="A239" s="2">
        <v>2031</v>
      </c>
      <c r="B239" s="2">
        <v>3</v>
      </c>
      <c r="C239" s="22">
        <v>32827</v>
      </c>
      <c r="D239" s="22">
        <v>146</v>
      </c>
      <c r="E239" s="12">
        <v>32973</v>
      </c>
      <c r="G239" s="2">
        <v>2031</v>
      </c>
      <c r="H239" s="2">
        <v>3</v>
      </c>
      <c r="I239" s="20">
        <v>29.524000000000001</v>
      </c>
      <c r="K239" s="2">
        <v>2031</v>
      </c>
      <c r="L239" s="2">
        <v>3</v>
      </c>
      <c r="M239" s="20"/>
    </row>
    <row r="240" spans="1:13">
      <c r="A240" s="2">
        <v>2031</v>
      </c>
      <c r="B240" s="2">
        <v>4</v>
      </c>
      <c r="C240" s="22">
        <v>32842</v>
      </c>
      <c r="D240" s="22">
        <v>146</v>
      </c>
      <c r="E240" s="12">
        <v>32988</v>
      </c>
      <c r="G240" s="2">
        <v>2031</v>
      </c>
      <c r="H240" s="2">
        <v>4</v>
      </c>
      <c r="I240" s="20">
        <v>30.713999999999999</v>
      </c>
      <c r="K240" s="2">
        <v>2031</v>
      </c>
      <c r="L240" s="2">
        <v>4</v>
      </c>
      <c r="M240" s="20"/>
    </row>
    <row r="241" spans="1:13">
      <c r="A241" s="2">
        <v>2031</v>
      </c>
      <c r="B241" s="2">
        <v>5</v>
      </c>
      <c r="C241" s="22">
        <v>32858</v>
      </c>
      <c r="D241" s="22">
        <v>146</v>
      </c>
      <c r="E241" s="12">
        <v>33004</v>
      </c>
      <c r="G241" s="2">
        <v>2031</v>
      </c>
      <c r="H241" s="2">
        <v>5</v>
      </c>
      <c r="I241" s="20">
        <v>29.524000000000001</v>
      </c>
      <c r="K241" s="2">
        <v>2031</v>
      </c>
      <c r="L241" s="2">
        <v>5</v>
      </c>
      <c r="M241" s="20"/>
    </row>
    <row r="242" spans="1:13">
      <c r="A242" s="2">
        <v>2031</v>
      </c>
      <c r="B242" s="2">
        <v>6</v>
      </c>
      <c r="C242" s="22">
        <v>32877</v>
      </c>
      <c r="D242" s="22">
        <v>146</v>
      </c>
      <c r="E242" s="12">
        <v>33023</v>
      </c>
      <c r="G242" s="2">
        <v>2031</v>
      </c>
      <c r="H242" s="2">
        <v>6</v>
      </c>
      <c r="I242" s="20">
        <v>30.619</v>
      </c>
      <c r="K242" s="2">
        <v>2031</v>
      </c>
      <c r="L242" s="2">
        <v>6</v>
      </c>
      <c r="M242" s="20"/>
    </row>
    <row r="243" spans="1:13">
      <c r="A243" s="2">
        <v>2031</v>
      </c>
      <c r="B243" s="2">
        <v>7</v>
      </c>
      <c r="C243" s="22">
        <v>32893</v>
      </c>
      <c r="D243" s="22">
        <v>146</v>
      </c>
      <c r="E243" s="12">
        <v>33039</v>
      </c>
      <c r="G243" s="2">
        <v>2031</v>
      </c>
      <c r="H243" s="2">
        <v>7</v>
      </c>
      <c r="I243" s="20">
        <v>30.713999999999999</v>
      </c>
      <c r="K243" s="2">
        <v>2031</v>
      </c>
      <c r="L243" s="2">
        <v>7</v>
      </c>
      <c r="M243" s="20"/>
    </row>
    <row r="244" spans="1:13">
      <c r="A244" s="2">
        <v>2031</v>
      </c>
      <c r="B244" s="2">
        <v>8</v>
      </c>
      <c r="C244" s="22">
        <v>32904</v>
      </c>
      <c r="D244" s="22">
        <v>146</v>
      </c>
      <c r="E244" s="12">
        <v>33050</v>
      </c>
      <c r="G244" s="2">
        <v>2031</v>
      </c>
      <c r="H244" s="2">
        <v>8</v>
      </c>
      <c r="I244" s="20">
        <v>30.475999999999999</v>
      </c>
      <c r="K244" s="2">
        <v>2031</v>
      </c>
      <c r="L244" s="2">
        <v>8</v>
      </c>
      <c r="M244" s="20"/>
    </row>
    <row r="245" spans="1:13">
      <c r="A245" s="2">
        <v>2031</v>
      </c>
      <c r="B245" s="2">
        <v>9</v>
      </c>
      <c r="C245" s="22">
        <v>32904</v>
      </c>
      <c r="D245" s="22">
        <v>146</v>
      </c>
      <c r="E245" s="12">
        <v>33050</v>
      </c>
      <c r="G245" s="2">
        <v>2031</v>
      </c>
      <c r="H245" s="2">
        <v>9</v>
      </c>
      <c r="I245" s="20">
        <v>31.143000000000001</v>
      </c>
      <c r="K245" s="2">
        <v>2031</v>
      </c>
      <c r="L245" s="2">
        <v>9</v>
      </c>
      <c r="M245" s="20"/>
    </row>
    <row r="246" spans="1:13">
      <c r="A246" s="2">
        <v>2031</v>
      </c>
      <c r="B246" s="2">
        <v>10</v>
      </c>
      <c r="C246" s="22">
        <v>32905</v>
      </c>
      <c r="D246" s="22">
        <v>146</v>
      </c>
      <c r="E246" s="12">
        <v>33051</v>
      </c>
      <c r="G246" s="2">
        <v>2031</v>
      </c>
      <c r="H246" s="2">
        <v>10</v>
      </c>
      <c r="I246" s="20">
        <v>30.762</v>
      </c>
      <c r="K246" s="2">
        <v>2031</v>
      </c>
      <c r="L246" s="2">
        <v>10</v>
      </c>
      <c r="M246" s="20"/>
    </row>
    <row r="247" spans="1:13">
      <c r="A247" s="2">
        <v>2031</v>
      </c>
      <c r="B247" s="2">
        <v>11</v>
      </c>
      <c r="C247" s="22">
        <v>32910</v>
      </c>
      <c r="D247" s="22">
        <v>146</v>
      </c>
      <c r="E247" s="12">
        <v>33056</v>
      </c>
      <c r="G247" s="2">
        <v>2031</v>
      </c>
      <c r="H247" s="2">
        <v>11</v>
      </c>
      <c r="I247" s="20">
        <v>28.619</v>
      </c>
      <c r="K247" s="2">
        <v>2031</v>
      </c>
      <c r="L247" s="2">
        <v>11</v>
      </c>
      <c r="M247" s="20"/>
    </row>
    <row r="248" spans="1:13">
      <c r="A248" s="2">
        <v>2031</v>
      </c>
      <c r="B248" s="2">
        <v>12</v>
      </c>
      <c r="C248" s="22">
        <v>32916</v>
      </c>
      <c r="D248" s="22">
        <v>146</v>
      </c>
      <c r="E248" s="12">
        <v>33062</v>
      </c>
      <c r="G248" s="2">
        <v>2031</v>
      </c>
      <c r="H248" s="2">
        <v>12</v>
      </c>
      <c r="I248" s="20">
        <v>31.238</v>
      </c>
      <c r="K248" s="2">
        <v>2031</v>
      </c>
      <c r="L248" s="2">
        <v>12</v>
      </c>
      <c r="M248" s="20"/>
    </row>
    <row r="249" spans="1:13">
      <c r="A249" s="2">
        <v>2032</v>
      </c>
      <c r="B249" s="2">
        <v>1</v>
      </c>
      <c r="C249" s="22">
        <v>32934</v>
      </c>
      <c r="D249" s="22">
        <v>146</v>
      </c>
      <c r="E249" s="12">
        <v>33080</v>
      </c>
      <c r="G249" s="2">
        <v>2032</v>
      </c>
      <c r="H249" s="2">
        <v>1</v>
      </c>
      <c r="I249" s="20">
        <v>32.286000000000001</v>
      </c>
      <c r="K249" s="2">
        <v>2032</v>
      </c>
      <c r="L249" s="2">
        <v>1</v>
      </c>
      <c r="M249" s="20"/>
    </row>
    <row r="250" spans="1:13">
      <c r="A250" s="2">
        <v>2032</v>
      </c>
      <c r="B250" s="2">
        <v>2</v>
      </c>
      <c r="C250" s="22">
        <v>32950</v>
      </c>
      <c r="D250" s="22">
        <v>146</v>
      </c>
      <c r="E250" s="12">
        <v>33096</v>
      </c>
      <c r="G250" s="2">
        <v>2032</v>
      </c>
      <c r="H250" s="2">
        <v>2</v>
      </c>
      <c r="I250" s="20">
        <v>30.31</v>
      </c>
      <c r="K250" s="2">
        <v>2032</v>
      </c>
      <c r="L250" s="2">
        <v>2</v>
      </c>
      <c r="M250" s="20"/>
    </row>
    <row r="251" spans="1:13">
      <c r="A251" s="2">
        <v>2032</v>
      </c>
      <c r="B251" s="2">
        <v>3</v>
      </c>
      <c r="C251" s="22">
        <v>32964</v>
      </c>
      <c r="D251" s="22">
        <v>146</v>
      </c>
      <c r="E251" s="12">
        <v>33110</v>
      </c>
      <c r="G251" s="2">
        <v>2032</v>
      </c>
      <c r="H251" s="2">
        <v>3</v>
      </c>
      <c r="I251" s="20">
        <v>30.024000000000001</v>
      </c>
      <c r="K251" s="2">
        <v>2032</v>
      </c>
      <c r="L251" s="2">
        <v>3</v>
      </c>
      <c r="M251" s="20"/>
    </row>
    <row r="252" spans="1:13">
      <c r="A252" s="2">
        <v>2032</v>
      </c>
      <c r="B252" s="2">
        <v>4</v>
      </c>
      <c r="C252" s="22">
        <v>32977</v>
      </c>
      <c r="D252" s="22">
        <v>146</v>
      </c>
      <c r="E252" s="12">
        <v>33123</v>
      </c>
      <c r="G252" s="2">
        <v>2032</v>
      </c>
      <c r="H252" s="2">
        <v>4</v>
      </c>
      <c r="I252" s="20">
        <v>30.713999999999999</v>
      </c>
      <c r="K252" s="2">
        <v>2032</v>
      </c>
      <c r="L252" s="2">
        <v>4</v>
      </c>
      <c r="M252" s="20"/>
    </row>
    <row r="253" spans="1:13">
      <c r="A253" s="2">
        <v>2032</v>
      </c>
      <c r="B253" s="2">
        <v>5</v>
      </c>
      <c r="C253" s="22">
        <v>32991</v>
      </c>
      <c r="D253" s="22">
        <v>146</v>
      </c>
      <c r="E253" s="12">
        <v>33137</v>
      </c>
      <c r="G253" s="2">
        <v>2032</v>
      </c>
      <c r="H253" s="2">
        <v>5</v>
      </c>
      <c r="I253" s="20">
        <v>29.524000000000001</v>
      </c>
      <c r="K253" s="2">
        <v>2032</v>
      </c>
      <c r="L253" s="2">
        <v>5</v>
      </c>
      <c r="M253" s="20"/>
    </row>
    <row r="254" spans="1:13">
      <c r="A254" s="2">
        <v>2032</v>
      </c>
      <c r="B254" s="2">
        <v>6</v>
      </c>
      <c r="C254" s="22">
        <v>33009</v>
      </c>
      <c r="D254" s="22">
        <v>146</v>
      </c>
      <c r="E254" s="12">
        <v>33155</v>
      </c>
      <c r="G254" s="2">
        <v>2032</v>
      </c>
      <c r="H254" s="2">
        <v>6</v>
      </c>
      <c r="I254" s="20">
        <v>30.619</v>
      </c>
      <c r="K254" s="2">
        <v>2032</v>
      </c>
      <c r="L254" s="2">
        <v>6</v>
      </c>
      <c r="M254" s="20"/>
    </row>
    <row r="255" spans="1:13">
      <c r="A255" s="2">
        <v>2032</v>
      </c>
      <c r="B255" s="2">
        <v>7</v>
      </c>
      <c r="C255" s="22">
        <v>33022</v>
      </c>
      <c r="D255" s="22">
        <v>146</v>
      </c>
      <c r="E255" s="12">
        <v>33168</v>
      </c>
      <c r="G255" s="2">
        <v>2032</v>
      </c>
      <c r="H255" s="2">
        <v>7</v>
      </c>
      <c r="I255" s="20">
        <v>30.713999999999999</v>
      </c>
      <c r="K255" s="2">
        <v>2032</v>
      </c>
      <c r="L255" s="2">
        <v>7</v>
      </c>
      <c r="M255" s="20"/>
    </row>
    <row r="256" spans="1:13">
      <c r="A256" s="2">
        <v>2032</v>
      </c>
      <c r="B256" s="2">
        <v>8</v>
      </c>
      <c r="C256" s="22">
        <v>33033</v>
      </c>
      <c r="D256" s="22">
        <v>146</v>
      </c>
      <c r="E256" s="12">
        <v>33179</v>
      </c>
      <c r="G256" s="2">
        <v>2032</v>
      </c>
      <c r="H256" s="2">
        <v>8</v>
      </c>
      <c r="I256" s="20">
        <v>30.475999999999999</v>
      </c>
      <c r="K256" s="2">
        <v>2032</v>
      </c>
      <c r="L256" s="2">
        <v>8</v>
      </c>
      <c r="M256" s="20"/>
    </row>
    <row r="257" spans="1:13">
      <c r="A257" s="2">
        <v>2032</v>
      </c>
      <c r="B257" s="2">
        <v>9</v>
      </c>
      <c r="C257" s="22">
        <v>33033</v>
      </c>
      <c r="D257" s="22">
        <v>146</v>
      </c>
      <c r="E257" s="12">
        <v>33179</v>
      </c>
      <c r="G257" s="2">
        <v>2032</v>
      </c>
      <c r="H257" s="2">
        <v>9</v>
      </c>
      <c r="I257" s="20">
        <v>31.143000000000001</v>
      </c>
      <c r="K257" s="2">
        <v>2032</v>
      </c>
      <c r="L257" s="2">
        <v>9</v>
      </c>
      <c r="M257" s="20"/>
    </row>
    <row r="258" spans="1:13">
      <c r="A258" s="2">
        <v>2032</v>
      </c>
      <c r="B258" s="2">
        <v>10</v>
      </c>
      <c r="C258" s="22">
        <v>33034</v>
      </c>
      <c r="D258" s="22">
        <v>146</v>
      </c>
      <c r="E258" s="12">
        <v>33180</v>
      </c>
      <c r="G258" s="2">
        <v>2032</v>
      </c>
      <c r="H258" s="2">
        <v>10</v>
      </c>
      <c r="I258" s="20">
        <v>30.762</v>
      </c>
      <c r="K258" s="2">
        <v>2032</v>
      </c>
      <c r="L258" s="2">
        <v>10</v>
      </c>
      <c r="M258" s="20"/>
    </row>
    <row r="259" spans="1:13">
      <c r="A259" s="2">
        <v>2032</v>
      </c>
      <c r="B259" s="2">
        <v>11</v>
      </c>
      <c r="C259" s="22">
        <v>33039</v>
      </c>
      <c r="D259" s="22">
        <v>146</v>
      </c>
      <c r="E259" s="12">
        <v>33185</v>
      </c>
      <c r="G259" s="2">
        <v>2032</v>
      </c>
      <c r="H259" s="2">
        <v>11</v>
      </c>
      <c r="I259" s="20">
        <v>28.619</v>
      </c>
      <c r="K259" s="2">
        <v>2032</v>
      </c>
      <c r="L259" s="2">
        <v>11</v>
      </c>
      <c r="M259" s="20"/>
    </row>
    <row r="260" spans="1:13">
      <c r="A260" s="2">
        <v>2032</v>
      </c>
      <c r="B260" s="2">
        <v>12</v>
      </c>
      <c r="C260" s="22">
        <v>33044</v>
      </c>
      <c r="D260" s="22">
        <v>146</v>
      </c>
      <c r="E260" s="12">
        <v>33190</v>
      </c>
      <c r="G260" s="2">
        <v>2032</v>
      </c>
      <c r="H260" s="2">
        <v>12</v>
      </c>
      <c r="I260" s="20">
        <v>31.238</v>
      </c>
      <c r="K260" s="2">
        <v>2032</v>
      </c>
      <c r="L260" s="2">
        <v>12</v>
      </c>
      <c r="M260" s="20"/>
    </row>
    <row r="261" spans="1:13">
      <c r="A261" s="2">
        <v>2033</v>
      </c>
      <c r="B261" s="2">
        <v>1</v>
      </c>
      <c r="C261" s="22">
        <v>33062</v>
      </c>
      <c r="D261" s="22">
        <v>146</v>
      </c>
      <c r="E261" s="12">
        <v>33208</v>
      </c>
      <c r="G261" s="2">
        <v>2033</v>
      </c>
      <c r="H261" s="2">
        <v>1</v>
      </c>
      <c r="I261" s="20">
        <v>32.286000000000001</v>
      </c>
      <c r="K261" s="2">
        <v>2033</v>
      </c>
      <c r="L261" s="2">
        <v>1</v>
      </c>
      <c r="M261" s="20"/>
    </row>
    <row r="262" spans="1:13">
      <c r="A262" s="2">
        <v>2033</v>
      </c>
      <c r="B262" s="2">
        <v>2</v>
      </c>
      <c r="C262" s="22">
        <v>33076</v>
      </c>
      <c r="D262" s="22">
        <v>146</v>
      </c>
      <c r="E262" s="12">
        <v>33222</v>
      </c>
      <c r="G262" s="2">
        <v>2033</v>
      </c>
      <c r="H262" s="2">
        <v>2</v>
      </c>
      <c r="I262" s="20">
        <v>29.81</v>
      </c>
      <c r="K262" s="2">
        <v>2033</v>
      </c>
      <c r="L262" s="2">
        <v>2</v>
      </c>
      <c r="M262" s="20"/>
    </row>
    <row r="263" spans="1:13">
      <c r="A263" s="2">
        <v>2033</v>
      </c>
      <c r="B263" s="2">
        <v>3</v>
      </c>
      <c r="C263" s="22">
        <v>33089</v>
      </c>
      <c r="D263" s="22">
        <v>146</v>
      </c>
      <c r="E263" s="12">
        <v>33235</v>
      </c>
      <c r="G263" s="2">
        <v>2033</v>
      </c>
      <c r="H263" s="2">
        <v>3</v>
      </c>
      <c r="I263" s="20">
        <v>29.524000000000001</v>
      </c>
      <c r="K263" s="2">
        <v>2033</v>
      </c>
      <c r="L263" s="2">
        <v>3</v>
      </c>
      <c r="M263" s="20"/>
    </row>
    <row r="264" spans="1:13">
      <c r="A264" s="2">
        <v>2033</v>
      </c>
      <c r="B264" s="2">
        <v>4</v>
      </c>
      <c r="C264" s="22">
        <v>33102</v>
      </c>
      <c r="D264" s="22">
        <v>146</v>
      </c>
      <c r="E264" s="12">
        <v>33248</v>
      </c>
      <c r="G264" s="2">
        <v>2033</v>
      </c>
      <c r="H264" s="2">
        <v>4</v>
      </c>
      <c r="I264" s="20">
        <v>30.713999999999999</v>
      </c>
      <c r="K264" s="2">
        <v>2033</v>
      </c>
      <c r="L264" s="2">
        <v>4</v>
      </c>
      <c r="M264" s="20"/>
    </row>
    <row r="265" spans="1:13">
      <c r="A265" s="2">
        <v>2033</v>
      </c>
      <c r="B265" s="2">
        <v>5</v>
      </c>
      <c r="C265" s="22">
        <v>33116</v>
      </c>
      <c r="D265" s="22">
        <v>146</v>
      </c>
      <c r="E265" s="12">
        <v>33262</v>
      </c>
      <c r="G265" s="2">
        <v>2033</v>
      </c>
      <c r="H265" s="2">
        <v>5</v>
      </c>
      <c r="I265" s="20">
        <v>29.524000000000001</v>
      </c>
      <c r="K265" s="2">
        <v>2033</v>
      </c>
      <c r="L265" s="2">
        <v>5</v>
      </c>
      <c r="M265" s="20"/>
    </row>
    <row r="266" spans="1:13">
      <c r="A266" s="2">
        <v>2033</v>
      </c>
      <c r="B266" s="2">
        <v>6</v>
      </c>
      <c r="C266" s="22">
        <v>33132</v>
      </c>
      <c r="D266" s="22">
        <v>146</v>
      </c>
      <c r="E266" s="12">
        <v>33278</v>
      </c>
      <c r="G266" s="2">
        <v>2033</v>
      </c>
      <c r="H266" s="2">
        <v>6</v>
      </c>
      <c r="I266" s="20">
        <v>30.619</v>
      </c>
      <c r="K266" s="2">
        <v>2033</v>
      </c>
      <c r="L266" s="2">
        <v>6</v>
      </c>
      <c r="M266" s="20"/>
    </row>
    <row r="267" spans="1:13">
      <c r="A267" s="2">
        <v>2033</v>
      </c>
      <c r="B267" s="2">
        <v>7</v>
      </c>
      <c r="C267" s="22">
        <v>33144</v>
      </c>
      <c r="D267" s="22">
        <v>146</v>
      </c>
      <c r="E267" s="12">
        <v>33290</v>
      </c>
      <c r="G267" s="2">
        <v>2033</v>
      </c>
      <c r="H267" s="2">
        <v>7</v>
      </c>
      <c r="I267" s="20">
        <v>30.713999999999999</v>
      </c>
      <c r="K267" s="2">
        <v>2033</v>
      </c>
      <c r="L267" s="2">
        <v>7</v>
      </c>
      <c r="M267" s="20"/>
    </row>
    <row r="268" spans="1:13">
      <c r="A268" s="2">
        <v>2033</v>
      </c>
      <c r="B268" s="2">
        <v>8</v>
      </c>
      <c r="C268" s="22">
        <v>33153</v>
      </c>
      <c r="D268" s="22">
        <v>146</v>
      </c>
      <c r="E268" s="12">
        <v>33299</v>
      </c>
      <c r="G268" s="2">
        <v>2033</v>
      </c>
      <c r="H268" s="2">
        <v>8</v>
      </c>
      <c r="I268" s="20">
        <v>30.475999999999999</v>
      </c>
      <c r="K268" s="2">
        <v>2033</v>
      </c>
      <c r="L268" s="2">
        <v>8</v>
      </c>
      <c r="M268" s="20"/>
    </row>
    <row r="269" spans="1:13">
      <c r="A269" s="2">
        <v>2033</v>
      </c>
      <c r="B269" s="2">
        <v>9</v>
      </c>
      <c r="C269" s="22">
        <v>33153</v>
      </c>
      <c r="D269" s="22">
        <v>146</v>
      </c>
      <c r="E269" s="12">
        <v>33299</v>
      </c>
      <c r="G269" s="2">
        <v>2033</v>
      </c>
      <c r="H269" s="2">
        <v>9</v>
      </c>
      <c r="I269" s="20">
        <v>31.143000000000001</v>
      </c>
      <c r="K269" s="2">
        <v>2033</v>
      </c>
      <c r="L269" s="2">
        <v>9</v>
      </c>
      <c r="M269" s="20"/>
    </row>
    <row r="270" spans="1:13">
      <c r="A270" s="2">
        <v>2033</v>
      </c>
      <c r="B270" s="2">
        <v>10</v>
      </c>
      <c r="C270" s="22">
        <v>33155</v>
      </c>
      <c r="D270" s="22">
        <v>146</v>
      </c>
      <c r="E270" s="12">
        <v>33301</v>
      </c>
      <c r="G270" s="2">
        <v>2033</v>
      </c>
      <c r="H270" s="2">
        <v>10</v>
      </c>
      <c r="I270" s="20">
        <v>30.762</v>
      </c>
      <c r="K270" s="2">
        <v>2033</v>
      </c>
      <c r="L270" s="2">
        <v>10</v>
      </c>
      <c r="M270" s="20"/>
    </row>
    <row r="271" spans="1:13">
      <c r="A271" s="2">
        <v>2033</v>
      </c>
      <c r="B271" s="2">
        <v>11</v>
      </c>
      <c r="C271" s="22">
        <v>33160</v>
      </c>
      <c r="D271" s="22">
        <v>146</v>
      </c>
      <c r="E271" s="12">
        <v>33306</v>
      </c>
      <c r="G271" s="2">
        <v>2033</v>
      </c>
      <c r="H271" s="2">
        <v>11</v>
      </c>
      <c r="I271" s="20">
        <v>28.619</v>
      </c>
      <c r="K271" s="2">
        <v>2033</v>
      </c>
      <c r="L271" s="2">
        <v>11</v>
      </c>
      <c r="M271" s="20"/>
    </row>
    <row r="272" spans="1:13">
      <c r="A272" s="2">
        <v>2033</v>
      </c>
      <c r="B272" s="2">
        <v>12</v>
      </c>
      <c r="C272" s="22">
        <v>33166</v>
      </c>
      <c r="D272" s="22">
        <v>146</v>
      </c>
      <c r="E272" s="12">
        <v>33312</v>
      </c>
      <c r="G272" s="2">
        <v>2033</v>
      </c>
      <c r="H272" s="2">
        <v>12</v>
      </c>
      <c r="I272" s="20">
        <v>31.238</v>
      </c>
      <c r="K272" s="2">
        <v>2033</v>
      </c>
      <c r="L272" s="2">
        <v>12</v>
      </c>
      <c r="M272" s="20"/>
    </row>
    <row r="273" spans="1:13">
      <c r="A273" s="2">
        <v>2034</v>
      </c>
      <c r="B273" s="2">
        <v>1</v>
      </c>
      <c r="C273" s="22">
        <v>33178</v>
      </c>
      <c r="D273" s="22">
        <v>146</v>
      </c>
      <c r="E273" s="12">
        <v>33324</v>
      </c>
      <c r="G273" s="2">
        <v>2034</v>
      </c>
      <c r="H273" s="2">
        <v>1</v>
      </c>
      <c r="I273" s="20">
        <v>32.286000000000001</v>
      </c>
      <c r="K273" s="2">
        <v>2034</v>
      </c>
      <c r="L273" s="2">
        <v>1</v>
      </c>
      <c r="M273" s="20"/>
    </row>
    <row r="274" spans="1:13">
      <c r="A274" s="2">
        <v>2034</v>
      </c>
      <c r="B274" s="2">
        <v>2</v>
      </c>
      <c r="C274" s="22">
        <v>33190</v>
      </c>
      <c r="D274" s="22">
        <v>146</v>
      </c>
      <c r="E274" s="12">
        <v>33336</v>
      </c>
      <c r="G274" s="2">
        <v>2034</v>
      </c>
      <c r="H274" s="2">
        <v>2</v>
      </c>
      <c r="I274" s="20">
        <v>29.81</v>
      </c>
      <c r="K274" s="2">
        <v>2034</v>
      </c>
      <c r="L274" s="2">
        <v>2</v>
      </c>
      <c r="M274" s="20"/>
    </row>
    <row r="275" spans="1:13">
      <c r="A275" s="2">
        <v>2034</v>
      </c>
      <c r="B275" s="2">
        <v>3</v>
      </c>
      <c r="C275" s="22">
        <v>33200</v>
      </c>
      <c r="D275" s="22">
        <v>146</v>
      </c>
      <c r="E275" s="12">
        <v>33346</v>
      </c>
      <c r="G275" s="2">
        <v>2034</v>
      </c>
      <c r="H275" s="2">
        <v>3</v>
      </c>
      <c r="I275" s="20">
        <v>29.524000000000001</v>
      </c>
      <c r="K275" s="2">
        <v>2034</v>
      </c>
      <c r="L275" s="2">
        <v>3</v>
      </c>
      <c r="M275" s="20"/>
    </row>
    <row r="276" spans="1:13">
      <c r="A276" s="2">
        <v>2034</v>
      </c>
      <c r="B276" s="2">
        <v>4</v>
      </c>
      <c r="C276" s="22">
        <v>33211</v>
      </c>
      <c r="D276" s="22">
        <v>146</v>
      </c>
      <c r="E276" s="12">
        <v>33357</v>
      </c>
      <c r="G276" s="2">
        <v>2034</v>
      </c>
      <c r="H276" s="2">
        <v>4</v>
      </c>
      <c r="I276" s="20">
        <v>30.713999999999999</v>
      </c>
      <c r="K276" s="2">
        <v>2034</v>
      </c>
      <c r="L276" s="2">
        <v>4</v>
      </c>
      <c r="M276" s="20"/>
    </row>
    <row r="277" spans="1:13">
      <c r="A277" s="2">
        <v>2034</v>
      </c>
      <c r="B277" s="2">
        <v>5</v>
      </c>
      <c r="C277" s="22">
        <v>33221</v>
      </c>
      <c r="D277" s="22">
        <v>146</v>
      </c>
      <c r="E277" s="12">
        <v>33367</v>
      </c>
      <c r="G277" s="2">
        <v>2034</v>
      </c>
      <c r="H277" s="2">
        <v>5</v>
      </c>
      <c r="I277" s="20">
        <v>29.524000000000001</v>
      </c>
      <c r="K277" s="2">
        <v>2034</v>
      </c>
      <c r="L277" s="2">
        <v>5</v>
      </c>
      <c r="M277" s="20"/>
    </row>
    <row r="278" spans="1:13">
      <c r="A278" s="2">
        <v>2034</v>
      </c>
      <c r="B278" s="2">
        <v>6</v>
      </c>
      <c r="C278" s="22">
        <v>33234</v>
      </c>
      <c r="D278" s="22">
        <v>146</v>
      </c>
      <c r="E278" s="12">
        <v>33380</v>
      </c>
      <c r="G278" s="2">
        <v>2034</v>
      </c>
      <c r="H278" s="2">
        <v>6</v>
      </c>
      <c r="I278" s="20">
        <v>30.619</v>
      </c>
      <c r="K278" s="2">
        <v>2034</v>
      </c>
      <c r="L278" s="2">
        <v>6</v>
      </c>
      <c r="M278" s="20"/>
    </row>
    <row r="279" spans="1:13">
      <c r="A279" s="2">
        <v>2034</v>
      </c>
      <c r="B279" s="2">
        <v>7</v>
      </c>
      <c r="C279" s="22">
        <v>33244</v>
      </c>
      <c r="D279" s="22">
        <v>146</v>
      </c>
      <c r="E279" s="12">
        <v>33390</v>
      </c>
      <c r="G279" s="2">
        <v>2034</v>
      </c>
      <c r="H279" s="2">
        <v>7</v>
      </c>
      <c r="I279" s="20">
        <v>30.713999999999999</v>
      </c>
      <c r="K279" s="2">
        <v>2034</v>
      </c>
      <c r="L279" s="2">
        <v>7</v>
      </c>
      <c r="M279" s="20"/>
    </row>
    <row r="280" spans="1:13">
      <c r="A280" s="2">
        <v>2034</v>
      </c>
      <c r="B280" s="2">
        <v>8</v>
      </c>
      <c r="C280" s="22">
        <v>33252</v>
      </c>
      <c r="D280" s="22">
        <v>146</v>
      </c>
      <c r="E280" s="12">
        <v>33398</v>
      </c>
      <c r="G280" s="2">
        <v>2034</v>
      </c>
      <c r="H280" s="2">
        <v>8</v>
      </c>
      <c r="I280" s="20">
        <v>30.475999999999999</v>
      </c>
      <c r="K280" s="2">
        <v>2034</v>
      </c>
      <c r="L280" s="2">
        <v>8</v>
      </c>
      <c r="M280" s="20"/>
    </row>
    <row r="281" spans="1:13">
      <c r="A281" s="2">
        <v>2034</v>
      </c>
      <c r="B281" s="2">
        <v>9</v>
      </c>
      <c r="C281" s="22">
        <v>33252</v>
      </c>
      <c r="D281" s="22">
        <v>146</v>
      </c>
      <c r="E281" s="12">
        <v>33398</v>
      </c>
      <c r="G281" s="2">
        <v>2034</v>
      </c>
      <c r="H281" s="2">
        <v>9</v>
      </c>
      <c r="I281" s="20">
        <v>31.143000000000001</v>
      </c>
      <c r="K281" s="2">
        <v>2034</v>
      </c>
      <c r="L281" s="2">
        <v>9</v>
      </c>
      <c r="M281" s="20"/>
    </row>
    <row r="282" spans="1:13">
      <c r="A282" s="2">
        <v>2034</v>
      </c>
      <c r="B282" s="2">
        <v>10</v>
      </c>
      <c r="C282" s="22">
        <v>33253</v>
      </c>
      <c r="D282" s="22">
        <v>146</v>
      </c>
      <c r="E282" s="12">
        <v>33399</v>
      </c>
      <c r="G282" s="2">
        <v>2034</v>
      </c>
      <c r="H282" s="2">
        <v>10</v>
      </c>
      <c r="I282" s="20">
        <v>30.762</v>
      </c>
      <c r="K282" s="2">
        <v>2034</v>
      </c>
      <c r="L282" s="2">
        <v>10</v>
      </c>
      <c r="M282" s="20"/>
    </row>
    <row r="283" spans="1:13">
      <c r="A283" s="2">
        <v>2034</v>
      </c>
      <c r="B283" s="2">
        <v>11</v>
      </c>
      <c r="C283" s="22">
        <v>33256</v>
      </c>
      <c r="D283" s="22">
        <v>146</v>
      </c>
      <c r="E283" s="12">
        <v>33402</v>
      </c>
      <c r="G283" s="2">
        <v>2034</v>
      </c>
      <c r="H283" s="2">
        <v>11</v>
      </c>
      <c r="I283" s="20">
        <v>28.619</v>
      </c>
      <c r="K283" s="2">
        <v>2034</v>
      </c>
      <c r="L283" s="2">
        <v>11</v>
      </c>
      <c r="M283" s="20"/>
    </row>
    <row r="284" spans="1:13">
      <c r="A284" s="2">
        <v>2034</v>
      </c>
      <c r="B284" s="2">
        <v>12</v>
      </c>
      <c r="C284" s="22">
        <v>33260</v>
      </c>
      <c r="D284" s="22">
        <v>146</v>
      </c>
      <c r="E284" s="12">
        <v>33406</v>
      </c>
      <c r="G284" s="2">
        <v>2034</v>
      </c>
      <c r="H284" s="2">
        <v>12</v>
      </c>
      <c r="I284" s="20">
        <v>31.238</v>
      </c>
      <c r="K284" s="2">
        <v>2034</v>
      </c>
      <c r="L284" s="2">
        <v>12</v>
      </c>
      <c r="M284" s="20"/>
    </row>
    <row r="285" spans="1:13">
      <c r="A285" s="2">
        <v>2035</v>
      </c>
      <c r="B285" s="2">
        <v>1</v>
      </c>
      <c r="C285" s="22">
        <v>33270</v>
      </c>
      <c r="D285" s="22">
        <v>146</v>
      </c>
      <c r="E285" s="12">
        <v>33416</v>
      </c>
      <c r="G285" s="2">
        <v>2035</v>
      </c>
      <c r="H285" s="2">
        <v>1</v>
      </c>
      <c r="I285" s="20">
        <v>32.286000000000001</v>
      </c>
      <c r="K285" s="2">
        <v>2035</v>
      </c>
      <c r="L285" s="2">
        <v>1</v>
      </c>
      <c r="M285" s="20"/>
    </row>
    <row r="286" spans="1:13">
      <c r="A286" s="2">
        <v>2035</v>
      </c>
      <c r="B286" s="2">
        <v>2</v>
      </c>
      <c r="C286" s="22">
        <v>33279</v>
      </c>
      <c r="D286" s="22">
        <v>146</v>
      </c>
      <c r="E286" s="12">
        <v>33425</v>
      </c>
      <c r="G286" s="2">
        <v>2035</v>
      </c>
      <c r="H286" s="2">
        <v>2</v>
      </c>
      <c r="I286" s="20">
        <v>29.81</v>
      </c>
      <c r="K286" s="2">
        <v>2035</v>
      </c>
      <c r="L286" s="2">
        <v>2</v>
      </c>
      <c r="M286" s="20"/>
    </row>
    <row r="287" spans="1:13">
      <c r="A287" s="2">
        <v>2035</v>
      </c>
      <c r="B287" s="2">
        <v>3</v>
      </c>
      <c r="C287" s="22">
        <v>33287</v>
      </c>
      <c r="D287" s="22">
        <v>146</v>
      </c>
      <c r="E287" s="12">
        <v>33433</v>
      </c>
      <c r="G287" s="2">
        <v>2035</v>
      </c>
      <c r="H287" s="2">
        <v>3</v>
      </c>
      <c r="I287" s="20">
        <v>29.524000000000001</v>
      </c>
      <c r="K287" s="2">
        <v>2035</v>
      </c>
      <c r="L287" s="2">
        <v>3</v>
      </c>
      <c r="M287" s="20"/>
    </row>
    <row r="288" spans="1:13">
      <c r="A288" s="2">
        <v>2035</v>
      </c>
      <c r="B288" s="2">
        <v>4</v>
      </c>
      <c r="C288" s="22">
        <v>33294</v>
      </c>
      <c r="D288" s="22">
        <v>146</v>
      </c>
      <c r="E288" s="12">
        <v>33440</v>
      </c>
      <c r="G288" s="2">
        <v>2035</v>
      </c>
      <c r="H288" s="2">
        <v>4</v>
      </c>
      <c r="I288" s="20">
        <v>30.713999999999999</v>
      </c>
      <c r="K288" s="2">
        <v>2035</v>
      </c>
      <c r="L288" s="2">
        <v>4</v>
      </c>
      <c r="M288" s="20"/>
    </row>
    <row r="289" spans="1:13">
      <c r="A289" s="2">
        <v>2035</v>
      </c>
      <c r="B289" s="2">
        <v>5</v>
      </c>
      <c r="C289" s="22">
        <v>33302</v>
      </c>
      <c r="D289" s="22">
        <v>146</v>
      </c>
      <c r="E289" s="12">
        <v>33448</v>
      </c>
      <c r="G289" s="2">
        <v>2035</v>
      </c>
      <c r="H289" s="2">
        <v>5</v>
      </c>
      <c r="I289" s="20">
        <v>29.524000000000001</v>
      </c>
      <c r="K289" s="2">
        <v>2035</v>
      </c>
      <c r="L289" s="2">
        <v>5</v>
      </c>
      <c r="M289" s="20"/>
    </row>
    <row r="290" spans="1:13">
      <c r="A290" s="2">
        <v>2035</v>
      </c>
      <c r="B290" s="2">
        <v>6</v>
      </c>
      <c r="C290" s="22">
        <v>33313</v>
      </c>
      <c r="D290" s="22">
        <v>146</v>
      </c>
      <c r="E290" s="12">
        <v>33459</v>
      </c>
      <c r="G290" s="2">
        <v>2035</v>
      </c>
      <c r="H290" s="2">
        <v>6</v>
      </c>
      <c r="I290" s="20">
        <v>30.619</v>
      </c>
      <c r="K290" s="2">
        <v>2035</v>
      </c>
      <c r="L290" s="2">
        <v>6</v>
      </c>
      <c r="M290" s="20"/>
    </row>
    <row r="291" spans="1:13">
      <c r="A291" s="2">
        <v>2035</v>
      </c>
      <c r="B291" s="2">
        <v>7</v>
      </c>
      <c r="C291" s="22">
        <v>33320</v>
      </c>
      <c r="D291" s="22">
        <v>146</v>
      </c>
      <c r="E291" s="12">
        <v>33466</v>
      </c>
      <c r="G291" s="2">
        <v>2035</v>
      </c>
      <c r="H291" s="2">
        <v>7</v>
      </c>
      <c r="I291" s="20">
        <v>30.713999999999999</v>
      </c>
      <c r="K291" s="2">
        <v>2035</v>
      </c>
      <c r="L291" s="2">
        <v>7</v>
      </c>
      <c r="M291" s="20"/>
    </row>
    <row r="292" spans="1:13">
      <c r="A292" s="2">
        <v>2035</v>
      </c>
      <c r="B292" s="2">
        <v>8</v>
      </c>
      <c r="C292" s="22">
        <v>33325</v>
      </c>
      <c r="D292" s="22">
        <v>146</v>
      </c>
      <c r="E292" s="12">
        <v>33471</v>
      </c>
      <c r="G292" s="2">
        <v>2035</v>
      </c>
      <c r="H292" s="2">
        <v>8</v>
      </c>
      <c r="I292" s="20">
        <v>30.475999999999999</v>
      </c>
      <c r="K292" s="2">
        <v>2035</v>
      </c>
      <c r="L292" s="2">
        <v>8</v>
      </c>
      <c r="M292" s="20"/>
    </row>
    <row r="293" spans="1:13">
      <c r="A293" s="2">
        <v>2035</v>
      </c>
      <c r="B293" s="2">
        <v>9</v>
      </c>
      <c r="C293" s="22">
        <v>33325</v>
      </c>
      <c r="D293" s="22">
        <v>146</v>
      </c>
      <c r="E293" s="12">
        <v>33471</v>
      </c>
      <c r="G293" s="2">
        <v>2035</v>
      </c>
      <c r="H293" s="2">
        <v>9</v>
      </c>
      <c r="I293" s="20">
        <v>31.143000000000001</v>
      </c>
      <c r="K293" s="2">
        <v>2035</v>
      </c>
      <c r="L293" s="2">
        <v>9</v>
      </c>
      <c r="M293" s="20"/>
    </row>
    <row r="294" spans="1:13">
      <c r="A294" s="2">
        <v>2035</v>
      </c>
      <c r="B294" s="2">
        <v>10</v>
      </c>
      <c r="C294" s="22">
        <v>33326</v>
      </c>
      <c r="D294" s="22">
        <v>146</v>
      </c>
      <c r="E294" s="12">
        <v>33472</v>
      </c>
      <c r="G294" s="2">
        <v>2035</v>
      </c>
      <c r="H294" s="2">
        <v>10</v>
      </c>
      <c r="I294" s="20">
        <v>30.762</v>
      </c>
      <c r="K294" s="2">
        <v>2035</v>
      </c>
      <c r="L294" s="2">
        <v>10</v>
      </c>
      <c r="M294" s="20"/>
    </row>
    <row r="295" spans="1:13">
      <c r="A295" s="2">
        <v>2035</v>
      </c>
      <c r="B295" s="2">
        <v>11</v>
      </c>
      <c r="C295" s="22">
        <v>33329</v>
      </c>
      <c r="D295" s="22">
        <v>146</v>
      </c>
      <c r="E295" s="12">
        <v>33475</v>
      </c>
      <c r="G295" s="2">
        <v>2035</v>
      </c>
      <c r="H295" s="2">
        <v>11</v>
      </c>
      <c r="I295" s="20">
        <v>28.619</v>
      </c>
      <c r="K295" s="2">
        <v>2035</v>
      </c>
      <c r="L295" s="2">
        <v>11</v>
      </c>
      <c r="M295" s="20"/>
    </row>
    <row r="296" spans="1:13">
      <c r="A296" s="2">
        <v>2035</v>
      </c>
      <c r="B296" s="2">
        <v>12</v>
      </c>
      <c r="C296" s="22">
        <v>33332</v>
      </c>
      <c r="D296" s="22">
        <v>146</v>
      </c>
      <c r="E296" s="12">
        <v>33478</v>
      </c>
      <c r="G296" s="2">
        <v>2035</v>
      </c>
      <c r="H296" s="2">
        <v>12</v>
      </c>
      <c r="I296" s="20">
        <v>31.238</v>
      </c>
      <c r="K296" s="2">
        <v>2035</v>
      </c>
      <c r="L296" s="2">
        <v>12</v>
      </c>
      <c r="M296" s="20"/>
    </row>
    <row r="297" spans="1:13">
      <c r="A297" s="2">
        <v>2036</v>
      </c>
      <c r="B297" s="2">
        <v>1</v>
      </c>
      <c r="C297" s="22">
        <v>33341</v>
      </c>
      <c r="D297" s="22">
        <v>146</v>
      </c>
      <c r="E297" s="12">
        <v>33487</v>
      </c>
      <c r="G297" s="2">
        <v>2036</v>
      </c>
      <c r="H297" s="2">
        <v>1</v>
      </c>
      <c r="I297" s="20">
        <v>32.286000000000001</v>
      </c>
      <c r="K297" s="2">
        <v>2036</v>
      </c>
      <c r="L297" s="2">
        <v>1</v>
      </c>
      <c r="M297" s="20"/>
    </row>
    <row r="298" spans="1:13">
      <c r="A298" s="2">
        <v>2036</v>
      </c>
      <c r="B298" s="2">
        <v>2</v>
      </c>
      <c r="C298" s="22">
        <v>33349</v>
      </c>
      <c r="D298" s="22">
        <v>146</v>
      </c>
      <c r="E298" s="12">
        <v>33495</v>
      </c>
      <c r="G298" s="2">
        <v>2036</v>
      </c>
      <c r="H298" s="2">
        <v>2</v>
      </c>
      <c r="I298" s="20">
        <v>30.31</v>
      </c>
      <c r="K298" s="2">
        <v>2036</v>
      </c>
      <c r="L298" s="2">
        <v>2</v>
      </c>
      <c r="M298" s="20"/>
    </row>
    <row r="299" spans="1:13">
      <c r="A299" s="2">
        <v>2036</v>
      </c>
      <c r="B299" s="2">
        <v>3</v>
      </c>
      <c r="C299" s="22">
        <v>33357</v>
      </c>
      <c r="D299" s="22">
        <v>146</v>
      </c>
      <c r="E299" s="12">
        <v>33503</v>
      </c>
      <c r="G299" s="2">
        <v>2036</v>
      </c>
      <c r="H299" s="2">
        <v>3</v>
      </c>
      <c r="I299" s="20">
        <v>30.024000000000001</v>
      </c>
      <c r="K299" s="2">
        <v>2036</v>
      </c>
      <c r="L299" s="2">
        <v>3</v>
      </c>
      <c r="M299" s="20"/>
    </row>
    <row r="300" spans="1:13">
      <c r="A300" s="2">
        <v>2036</v>
      </c>
      <c r="B300" s="2">
        <v>4</v>
      </c>
      <c r="C300" s="22">
        <v>33364</v>
      </c>
      <c r="D300" s="22">
        <v>146</v>
      </c>
      <c r="E300" s="12">
        <v>33510</v>
      </c>
      <c r="G300" s="2">
        <v>2036</v>
      </c>
      <c r="H300" s="2">
        <v>4</v>
      </c>
      <c r="I300" s="20">
        <v>30.713999999999999</v>
      </c>
      <c r="K300" s="2">
        <v>2036</v>
      </c>
      <c r="L300" s="2">
        <v>4</v>
      </c>
      <c r="M300" s="20"/>
    </row>
    <row r="301" spans="1:13">
      <c r="A301" s="2">
        <v>2036</v>
      </c>
      <c r="B301" s="2">
        <v>5</v>
      </c>
      <c r="C301" s="22">
        <v>33371</v>
      </c>
      <c r="D301" s="22">
        <v>146</v>
      </c>
      <c r="E301" s="12">
        <v>33517</v>
      </c>
      <c r="G301" s="2">
        <v>2036</v>
      </c>
      <c r="H301" s="2">
        <v>5</v>
      </c>
      <c r="I301" s="20">
        <v>29.524000000000001</v>
      </c>
      <c r="K301" s="2">
        <v>2036</v>
      </c>
      <c r="L301" s="2">
        <v>5</v>
      </c>
      <c r="M301" s="20"/>
    </row>
    <row r="302" spans="1:13">
      <c r="A302" s="2">
        <v>2036</v>
      </c>
      <c r="B302" s="2">
        <v>6</v>
      </c>
      <c r="C302" s="22">
        <v>33380</v>
      </c>
      <c r="D302" s="22">
        <v>146</v>
      </c>
      <c r="E302" s="12">
        <v>33526</v>
      </c>
      <c r="G302" s="2">
        <v>2036</v>
      </c>
      <c r="H302" s="2">
        <v>6</v>
      </c>
      <c r="I302" s="20">
        <v>30.619</v>
      </c>
      <c r="K302" s="2">
        <v>2036</v>
      </c>
      <c r="L302" s="2">
        <v>6</v>
      </c>
      <c r="M302" s="20"/>
    </row>
    <row r="303" spans="1:13">
      <c r="A303" s="2">
        <v>2036</v>
      </c>
      <c r="B303" s="2">
        <v>7</v>
      </c>
      <c r="C303" s="22">
        <v>33386</v>
      </c>
      <c r="D303" s="22">
        <v>146</v>
      </c>
      <c r="E303" s="12">
        <v>33532</v>
      </c>
      <c r="G303" s="2">
        <v>2036</v>
      </c>
      <c r="H303" s="2">
        <v>7</v>
      </c>
      <c r="I303" s="20">
        <v>30.713999999999999</v>
      </c>
      <c r="K303" s="2">
        <v>2036</v>
      </c>
      <c r="L303" s="2">
        <v>7</v>
      </c>
      <c r="M303" s="20"/>
    </row>
    <row r="304" spans="1:13">
      <c r="A304" s="2">
        <v>2036</v>
      </c>
      <c r="B304" s="2">
        <v>8</v>
      </c>
      <c r="C304" s="22">
        <v>33391</v>
      </c>
      <c r="D304" s="22">
        <v>146</v>
      </c>
      <c r="E304" s="12">
        <v>33537</v>
      </c>
      <c r="G304" s="2">
        <v>2036</v>
      </c>
      <c r="H304" s="2">
        <v>8</v>
      </c>
      <c r="I304" s="20">
        <v>30.475999999999999</v>
      </c>
      <c r="K304" s="2">
        <v>2036</v>
      </c>
      <c r="L304" s="2">
        <v>8</v>
      </c>
      <c r="M304" s="20"/>
    </row>
    <row r="305" spans="1:13">
      <c r="A305" s="2">
        <v>2036</v>
      </c>
      <c r="B305" s="2">
        <v>9</v>
      </c>
      <c r="C305" s="22">
        <v>33391</v>
      </c>
      <c r="D305" s="22">
        <v>146</v>
      </c>
      <c r="E305" s="12">
        <v>33537</v>
      </c>
      <c r="G305" s="2">
        <v>2036</v>
      </c>
      <c r="H305" s="2">
        <v>9</v>
      </c>
      <c r="I305" s="20">
        <v>31.143000000000001</v>
      </c>
      <c r="K305" s="2">
        <v>2036</v>
      </c>
      <c r="L305" s="2">
        <v>9</v>
      </c>
      <c r="M305" s="20"/>
    </row>
    <row r="306" spans="1:13">
      <c r="A306" s="2">
        <v>2036</v>
      </c>
      <c r="B306" s="2">
        <v>10</v>
      </c>
      <c r="C306" s="22">
        <v>33392</v>
      </c>
      <c r="D306" s="22">
        <v>146</v>
      </c>
      <c r="E306" s="12">
        <v>33538</v>
      </c>
      <c r="G306" s="2">
        <v>2036</v>
      </c>
      <c r="H306" s="2">
        <v>10</v>
      </c>
      <c r="I306" s="20">
        <v>30.762</v>
      </c>
      <c r="K306" s="2">
        <v>2036</v>
      </c>
      <c r="L306" s="2">
        <v>10</v>
      </c>
      <c r="M306" s="20"/>
    </row>
    <row r="307" spans="1:13">
      <c r="A307" s="2">
        <v>2036</v>
      </c>
      <c r="B307" s="2">
        <v>11</v>
      </c>
      <c r="C307" s="22">
        <v>33394</v>
      </c>
      <c r="D307" s="22">
        <v>146</v>
      </c>
      <c r="E307" s="12">
        <v>33540</v>
      </c>
      <c r="G307" s="2">
        <v>2036</v>
      </c>
      <c r="H307" s="2">
        <v>11</v>
      </c>
      <c r="I307" s="20">
        <v>28.619</v>
      </c>
      <c r="K307" s="2">
        <v>2036</v>
      </c>
      <c r="L307" s="2">
        <v>11</v>
      </c>
      <c r="M307" s="20"/>
    </row>
    <row r="308" spans="1:13">
      <c r="A308" s="2">
        <v>2036</v>
      </c>
      <c r="B308" s="2">
        <v>12</v>
      </c>
      <c r="C308" s="22">
        <v>33397</v>
      </c>
      <c r="D308" s="22">
        <v>146</v>
      </c>
      <c r="E308" s="12">
        <v>33543</v>
      </c>
      <c r="G308" s="2">
        <v>2036</v>
      </c>
      <c r="H308" s="2">
        <v>12</v>
      </c>
      <c r="I308" s="20">
        <v>31.238</v>
      </c>
      <c r="K308" s="2">
        <v>2036</v>
      </c>
      <c r="L308" s="2">
        <v>12</v>
      </c>
      <c r="M308" s="20"/>
    </row>
    <row r="309" spans="1:13">
      <c r="A309" s="2">
        <v>2037</v>
      </c>
      <c r="B309" s="2">
        <v>1</v>
      </c>
      <c r="C309" s="22">
        <v>33406</v>
      </c>
      <c r="D309" s="22">
        <v>146</v>
      </c>
      <c r="E309" s="12">
        <v>33552</v>
      </c>
      <c r="G309" s="2">
        <v>2037</v>
      </c>
      <c r="H309" s="2">
        <v>1</v>
      </c>
      <c r="I309" s="20">
        <v>32.286000000000001</v>
      </c>
      <c r="K309" s="2">
        <v>2037</v>
      </c>
      <c r="L309" s="2">
        <v>1</v>
      </c>
      <c r="M309" s="20"/>
    </row>
    <row r="310" spans="1:13">
      <c r="A310" s="2">
        <v>2037</v>
      </c>
      <c r="B310" s="2">
        <v>2</v>
      </c>
      <c r="C310" s="22">
        <v>33415</v>
      </c>
      <c r="D310" s="22">
        <v>146</v>
      </c>
      <c r="E310" s="12">
        <v>33561</v>
      </c>
      <c r="G310" s="2">
        <v>2037</v>
      </c>
      <c r="H310" s="2">
        <v>2</v>
      </c>
      <c r="I310" s="20">
        <v>29.81</v>
      </c>
      <c r="K310" s="2">
        <v>2037</v>
      </c>
      <c r="L310" s="2">
        <v>2</v>
      </c>
      <c r="M310" s="20"/>
    </row>
    <row r="311" spans="1:13">
      <c r="A311" s="2">
        <v>2037</v>
      </c>
      <c r="B311" s="2">
        <v>3</v>
      </c>
      <c r="C311" s="22">
        <v>33422</v>
      </c>
      <c r="D311" s="22">
        <v>146</v>
      </c>
      <c r="E311" s="12">
        <v>33568</v>
      </c>
      <c r="G311" s="2">
        <v>2037</v>
      </c>
      <c r="H311" s="2">
        <v>3</v>
      </c>
      <c r="I311" s="20">
        <v>29.524000000000001</v>
      </c>
      <c r="K311" s="2">
        <v>2037</v>
      </c>
      <c r="L311" s="2">
        <v>3</v>
      </c>
      <c r="M311" s="20"/>
    </row>
    <row r="312" spans="1:13">
      <c r="A312" s="2">
        <v>2037</v>
      </c>
      <c r="B312" s="2">
        <v>4</v>
      </c>
      <c r="C312" s="22">
        <v>33429</v>
      </c>
      <c r="D312" s="22">
        <v>146</v>
      </c>
      <c r="E312" s="12">
        <v>33575</v>
      </c>
      <c r="G312" s="2">
        <v>2037</v>
      </c>
      <c r="H312" s="2">
        <v>4</v>
      </c>
      <c r="I312" s="20">
        <v>30.713999999999999</v>
      </c>
      <c r="K312" s="2">
        <v>2037</v>
      </c>
      <c r="L312" s="2">
        <v>4</v>
      </c>
      <c r="M312" s="20"/>
    </row>
    <row r="313" spans="1:13">
      <c r="A313" s="2">
        <v>2037</v>
      </c>
      <c r="B313" s="2">
        <v>5</v>
      </c>
      <c r="C313" s="22">
        <v>33436</v>
      </c>
      <c r="D313" s="22">
        <v>146</v>
      </c>
      <c r="E313" s="12">
        <v>33582</v>
      </c>
      <c r="G313" s="2">
        <v>2037</v>
      </c>
      <c r="H313" s="2">
        <v>5</v>
      </c>
      <c r="I313" s="20">
        <v>29.524000000000001</v>
      </c>
      <c r="K313" s="2">
        <v>2037</v>
      </c>
      <c r="L313" s="2">
        <v>5</v>
      </c>
      <c r="M313" s="20"/>
    </row>
    <row r="314" spans="1:13">
      <c r="A314" s="2">
        <v>2037</v>
      </c>
      <c r="B314" s="2">
        <v>6</v>
      </c>
      <c r="C314" s="22">
        <v>33445</v>
      </c>
      <c r="D314" s="22">
        <v>146</v>
      </c>
      <c r="E314" s="12">
        <v>33591</v>
      </c>
      <c r="G314" s="2">
        <v>2037</v>
      </c>
      <c r="H314" s="2">
        <v>6</v>
      </c>
      <c r="I314" s="20">
        <v>30.619</v>
      </c>
      <c r="K314" s="2">
        <v>2037</v>
      </c>
      <c r="L314" s="2">
        <v>6</v>
      </c>
      <c r="M314" s="20"/>
    </row>
    <row r="315" spans="1:13">
      <c r="A315" s="2">
        <v>2037</v>
      </c>
      <c r="B315" s="2">
        <v>7</v>
      </c>
      <c r="C315" s="22">
        <v>33452</v>
      </c>
      <c r="D315" s="22">
        <v>146</v>
      </c>
      <c r="E315" s="12">
        <v>33598</v>
      </c>
      <c r="G315" s="2">
        <v>2037</v>
      </c>
      <c r="H315" s="2">
        <v>7</v>
      </c>
      <c r="I315" s="20">
        <v>30.713999999999999</v>
      </c>
      <c r="K315" s="2">
        <v>2037</v>
      </c>
      <c r="L315" s="2">
        <v>7</v>
      </c>
      <c r="M315" s="20"/>
    </row>
    <row r="316" spans="1:13">
      <c r="A316" s="2">
        <v>2037</v>
      </c>
      <c r="B316" s="2">
        <v>8</v>
      </c>
      <c r="C316" s="22">
        <v>33457</v>
      </c>
      <c r="D316" s="22">
        <v>146</v>
      </c>
      <c r="E316" s="12">
        <v>33603</v>
      </c>
      <c r="G316" s="2">
        <v>2037</v>
      </c>
      <c r="H316" s="2">
        <v>8</v>
      </c>
      <c r="I316" s="20">
        <v>30.475999999999999</v>
      </c>
      <c r="K316" s="2">
        <v>2037</v>
      </c>
      <c r="L316" s="2">
        <v>8</v>
      </c>
      <c r="M316" s="20"/>
    </row>
    <row r="317" spans="1:13">
      <c r="A317" s="2">
        <v>2037</v>
      </c>
      <c r="B317" s="2">
        <v>9</v>
      </c>
      <c r="C317" s="22">
        <v>33457</v>
      </c>
      <c r="D317" s="22">
        <v>146</v>
      </c>
      <c r="E317" s="12">
        <v>33603</v>
      </c>
      <c r="G317" s="2">
        <v>2037</v>
      </c>
      <c r="H317" s="2">
        <v>9</v>
      </c>
      <c r="I317" s="20">
        <v>31.143000000000001</v>
      </c>
      <c r="K317" s="2">
        <v>2037</v>
      </c>
      <c r="L317" s="2">
        <v>9</v>
      </c>
      <c r="M317" s="20"/>
    </row>
    <row r="318" spans="1:13">
      <c r="A318" s="2">
        <v>2037</v>
      </c>
      <c r="B318" s="2">
        <v>10</v>
      </c>
      <c r="C318" s="22">
        <v>33458</v>
      </c>
      <c r="D318" s="22">
        <v>146</v>
      </c>
      <c r="E318" s="12">
        <v>33604</v>
      </c>
      <c r="G318" s="2">
        <v>2037</v>
      </c>
      <c r="H318" s="2">
        <v>10</v>
      </c>
      <c r="I318" s="20">
        <v>30.762</v>
      </c>
      <c r="K318" s="2">
        <v>2037</v>
      </c>
      <c r="L318" s="2">
        <v>10</v>
      </c>
      <c r="M318" s="20"/>
    </row>
    <row r="319" spans="1:13">
      <c r="A319" s="2">
        <v>2037</v>
      </c>
      <c r="B319" s="2">
        <v>11</v>
      </c>
      <c r="C319" s="22">
        <v>33461</v>
      </c>
      <c r="D319" s="22">
        <v>146</v>
      </c>
      <c r="E319" s="12">
        <v>33607</v>
      </c>
      <c r="G319" s="2">
        <v>2037</v>
      </c>
      <c r="H319" s="2">
        <v>11</v>
      </c>
      <c r="I319" s="20">
        <v>28.619</v>
      </c>
      <c r="K319" s="2">
        <v>2037</v>
      </c>
      <c r="L319" s="2">
        <v>11</v>
      </c>
      <c r="M319" s="20"/>
    </row>
    <row r="320" spans="1:13">
      <c r="A320" s="2">
        <v>2037</v>
      </c>
      <c r="B320" s="2">
        <v>12</v>
      </c>
      <c r="C320" s="22">
        <v>33463</v>
      </c>
      <c r="D320" s="22">
        <v>146</v>
      </c>
      <c r="E320" s="12">
        <v>33609</v>
      </c>
      <c r="G320" s="2">
        <v>2037</v>
      </c>
      <c r="H320" s="2">
        <v>12</v>
      </c>
      <c r="I320" s="20">
        <v>31.238</v>
      </c>
      <c r="K320" s="2">
        <v>2037</v>
      </c>
      <c r="L320" s="2">
        <v>12</v>
      </c>
      <c r="M320" s="20"/>
    </row>
  </sheetData>
  <phoneticPr fontId="2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T319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/>
  <cols>
    <col min="1" max="2" width="9.140625" style="2"/>
    <col min="3" max="3" width="15" style="2" bestFit="1" customWidth="1"/>
    <col min="4" max="4" width="16.7109375" style="2" customWidth="1"/>
    <col min="5" max="5" width="9.140625" style="1"/>
    <col min="6" max="7" width="9.140625" style="2"/>
    <col min="8" max="9" width="15" style="2" bestFit="1" customWidth="1"/>
    <col min="10" max="12" width="9.140625" style="1"/>
    <col min="13" max="13" width="11.5703125" style="1" bestFit="1" customWidth="1"/>
    <col min="14" max="16384" width="9.140625" style="1"/>
  </cols>
  <sheetData>
    <row r="1" spans="1:14">
      <c r="A1" s="2" t="s">
        <v>34</v>
      </c>
      <c r="F1" s="32" t="s">
        <v>27</v>
      </c>
      <c r="G1" s="33"/>
      <c r="H1" s="33"/>
      <c r="I1" s="33"/>
    </row>
    <row r="2" spans="1:14">
      <c r="A2" s="2" t="s">
        <v>21</v>
      </c>
      <c r="F2" s="13"/>
      <c r="G2" s="13"/>
      <c r="H2" s="34" t="s">
        <v>52</v>
      </c>
      <c r="I2" s="13"/>
    </row>
    <row r="3" spans="1:14">
      <c r="A3" s="2" t="s">
        <v>22</v>
      </c>
      <c r="F3" s="13"/>
      <c r="G3" s="13"/>
      <c r="H3" s="13"/>
      <c r="I3" s="13"/>
    </row>
    <row r="4" spans="1:14">
      <c r="F4" s="13"/>
      <c r="G4" s="13"/>
      <c r="H4" s="13"/>
      <c r="I4" s="13"/>
    </row>
    <row r="5" spans="1:14">
      <c r="D5" s="4"/>
      <c r="F5" s="13"/>
      <c r="G5" s="13"/>
      <c r="H5" s="13"/>
      <c r="I5" s="13"/>
    </row>
    <row r="6" spans="1:14">
      <c r="D6" s="9" t="s">
        <v>47</v>
      </c>
      <c r="F6" s="13"/>
      <c r="G6" s="13"/>
      <c r="H6" s="35" t="s">
        <v>26</v>
      </c>
      <c r="I6" s="13"/>
    </row>
    <row r="7" spans="1:14">
      <c r="D7" s="9" t="s">
        <v>48</v>
      </c>
      <c r="F7" s="13"/>
      <c r="G7" s="13"/>
      <c r="H7" s="35" t="s">
        <v>28</v>
      </c>
      <c r="I7" s="35" t="s">
        <v>29</v>
      </c>
    </row>
    <row r="8" spans="1:14">
      <c r="A8" s="19">
        <f>Inputs!$B$2-1</f>
        <v>2012</v>
      </c>
      <c r="B8" s="2">
        <v>1</v>
      </c>
      <c r="C8" s="3"/>
      <c r="F8" s="13">
        <f>Inputs!$B$2-1</f>
        <v>2012</v>
      </c>
      <c r="G8" s="13" t="s">
        <v>3</v>
      </c>
      <c r="H8" s="13"/>
      <c r="I8" s="13"/>
    </row>
    <row r="9" spans="1:14">
      <c r="A9" s="2">
        <f>IF(B9=1,A8+1,A8)</f>
        <v>2012</v>
      </c>
      <c r="B9" s="2">
        <f>IF(B8=12,1,B8+1)</f>
        <v>2</v>
      </c>
      <c r="C9" s="3"/>
      <c r="F9" s="13">
        <f t="shared" ref="F9:F19" si="0">F8</f>
        <v>2012</v>
      </c>
      <c r="G9" s="13" t="s">
        <v>4</v>
      </c>
      <c r="H9" s="13"/>
      <c r="I9" s="13"/>
    </row>
    <row r="10" spans="1:14">
      <c r="A10" s="2">
        <f t="shared" ref="A10:A73" si="1">IF(B10=1,A9+1,A9)</f>
        <v>2012</v>
      </c>
      <c r="B10" s="2">
        <f t="shared" ref="B10:B73" si="2">IF(B9=12,1,B9+1)</f>
        <v>3</v>
      </c>
      <c r="C10" s="3"/>
      <c r="F10" s="13">
        <f t="shared" si="0"/>
        <v>2012</v>
      </c>
      <c r="G10" s="13" t="s">
        <v>5</v>
      </c>
      <c r="H10" s="13"/>
      <c r="I10" s="13"/>
    </row>
    <row r="11" spans="1:14">
      <c r="A11" s="2">
        <f t="shared" si="1"/>
        <v>2012</v>
      </c>
      <c r="B11" s="2">
        <f t="shared" si="2"/>
        <v>4</v>
      </c>
      <c r="C11" s="3"/>
      <c r="F11" s="13">
        <f t="shared" si="0"/>
        <v>2012</v>
      </c>
      <c r="G11" s="13" t="s">
        <v>6</v>
      </c>
      <c r="H11" s="13"/>
      <c r="I11" s="13"/>
    </row>
    <row r="12" spans="1:14">
      <c r="A12" s="2">
        <f t="shared" si="1"/>
        <v>2012</v>
      </c>
      <c r="B12" s="2">
        <f t="shared" si="2"/>
        <v>5</v>
      </c>
      <c r="C12" s="3"/>
      <c r="F12" s="13">
        <f t="shared" si="0"/>
        <v>2012</v>
      </c>
      <c r="G12" s="13" t="s">
        <v>7</v>
      </c>
      <c r="H12" s="13"/>
      <c r="I12" s="13"/>
    </row>
    <row r="13" spans="1:14">
      <c r="A13" s="2">
        <f t="shared" si="1"/>
        <v>2012</v>
      </c>
      <c r="B13" s="2">
        <f t="shared" si="2"/>
        <v>6</v>
      </c>
      <c r="C13" s="3"/>
      <c r="F13" s="13">
        <f t="shared" si="0"/>
        <v>2012</v>
      </c>
      <c r="G13" s="13" t="s">
        <v>8</v>
      </c>
      <c r="H13" s="36"/>
      <c r="I13" s="36"/>
      <c r="J13" s="5"/>
    </row>
    <row r="14" spans="1:14">
      <c r="A14" s="2">
        <f t="shared" si="1"/>
        <v>2012</v>
      </c>
      <c r="B14" s="2">
        <f t="shared" si="2"/>
        <v>7</v>
      </c>
      <c r="C14" s="3"/>
      <c r="F14" s="13">
        <f t="shared" si="0"/>
        <v>2012</v>
      </c>
      <c r="G14" s="13" t="s">
        <v>9</v>
      </c>
      <c r="H14" s="36"/>
      <c r="I14" s="36"/>
      <c r="J14" s="6"/>
      <c r="M14" s="16"/>
      <c r="N14" s="5"/>
    </row>
    <row r="15" spans="1:14">
      <c r="A15" s="2">
        <f t="shared" si="1"/>
        <v>2012</v>
      </c>
      <c r="B15" s="2">
        <f t="shared" si="2"/>
        <v>8</v>
      </c>
      <c r="C15" s="3"/>
      <c r="F15" s="13">
        <f t="shared" si="0"/>
        <v>2012</v>
      </c>
      <c r="G15" s="13" t="s">
        <v>10</v>
      </c>
      <c r="H15" s="36"/>
      <c r="I15" s="36"/>
      <c r="M15" s="16"/>
      <c r="N15" s="5"/>
    </row>
    <row r="16" spans="1:14">
      <c r="A16" s="2">
        <f t="shared" si="1"/>
        <v>2012</v>
      </c>
      <c r="B16" s="2">
        <f t="shared" si="2"/>
        <v>9</v>
      </c>
      <c r="C16" s="3"/>
      <c r="F16" s="13">
        <f t="shared" si="0"/>
        <v>2012</v>
      </c>
      <c r="G16" s="13" t="s">
        <v>11</v>
      </c>
      <c r="H16" s="36"/>
      <c r="I16" s="36"/>
      <c r="M16" s="16"/>
      <c r="N16" s="5"/>
    </row>
    <row r="17" spans="1:14">
      <c r="A17" s="2">
        <f t="shared" si="1"/>
        <v>2012</v>
      </c>
      <c r="B17" s="2">
        <f t="shared" si="2"/>
        <v>10</v>
      </c>
      <c r="C17" s="3"/>
      <c r="F17" s="13">
        <f t="shared" si="0"/>
        <v>2012</v>
      </c>
      <c r="G17" s="13" t="s">
        <v>12</v>
      </c>
      <c r="H17" s="36"/>
      <c r="I17" s="36"/>
      <c r="M17" s="16"/>
      <c r="N17" s="5"/>
    </row>
    <row r="18" spans="1:14">
      <c r="A18" s="2">
        <f t="shared" si="1"/>
        <v>2012</v>
      </c>
      <c r="B18" s="2">
        <f t="shared" si="2"/>
        <v>11</v>
      </c>
      <c r="C18" s="10">
        <f>ROUND(Values!E19*Values!I19*Values!M19,0)</f>
        <v>17567103</v>
      </c>
      <c r="F18" s="13">
        <f t="shared" si="0"/>
        <v>2012</v>
      </c>
      <c r="G18" s="13" t="s">
        <v>13</v>
      </c>
      <c r="H18" s="36">
        <f t="shared" ref="H18:H77" si="3">ROUND(C18-I18,0)</f>
        <v>17435356</v>
      </c>
      <c r="I18" s="36">
        <f>ROUND(Values!D19/Values!$E19*Values!R$18*$C18,0)</f>
        <v>131747</v>
      </c>
      <c r="M18" s="16"/>
      <c r="N18" s="5"/>
    </row>
    <row r="19" spans="1:14">
      <c r="A19" s="2">
        <f t="shared" si="1"/>
        <v>2012</v>
      </c>
      <c r="B19" s="2">
        <f t="shared" si="2"/>
        <v>12</v>
      </c>
      <c r="C19" s="10">
        <f>ROUND(Values!E20*Values!I20*Values!M20,0)</f>
        <v>19224783</v>
      </c>
      <c r="F19" s="13">
        <f t="shared" si="0"/>
        <v>2012</v>
      </c>
      <c r="G19" s="13" t="s">
        <v>14</v>
      </c>
      <c r="H19" s="36">
        <f t="shared" si="3"/>
        <v>19080649</v>
      </c>
      <c r="I19" s="36">
        <f>ROUND(Values!D20/Values!$E20*Values!R$18*$C19,0)</f>
        <v>144134</v>
      </c>
      <c r="M19" s="16"/>
      <c r="N19" s="5"/>
    </row>
    <row r="20" spans="1:14">
      <c r="A20" s="2">
        <f t="shared" si="1"/>
        <v>2013</v>
      </c>
      <c r="B20" s="2">
        <f t="shared" si="2"/>
        <v>1</v>
      </c>
      <c r="C20" s="10">
        <f>ROUND(Values!E21*Values!I21*Values!M21,0)</f>
        <v>23071576</v>
      </c>
      <c r="F20" s="13">
        <f t="shared" ref="F20:F83" si="4">F8+1</f>
        <v>2013</v>
      </c>
      <c r="G20" s="13" t="s">
        <v>3</v>
      </c>
      <c r="H20" s="36">
        <f t="shared" si="3"/>
        <v>22898861</v>
      </c>
      <c r="I20" s="36">
        <f>ROUND(Values!D21/Values!$E21*Values!R$18*$C20,0)</f>
        <v>172715</v>
      </c>
      <c r="M20" s="16"/>
      <c r="N20" s="5"/>
    </row>
    <row r="21" spans="1:14">
      <c r="A21" s="2">
        <f t="shared" si="1"/>
        <v>2013</v>
      </c>
      <c r="B21" s="2">
        <f t="shared" si="2"/>
        <v>2</v>
      </c>
      <c r="C21" s="10">
        <f>ROUND(Values!E22*Values!I22*Values!M22,0)</f>
        <v>21362691</v>
      </c>
      <c r="F21" s="13">
        <f t="shared" si="4"/>
        <v>2013</v>
      </c>
      <c r="G21" s="13" t="s">
        <v>4</v>
      </c>
      <c r="H21" s="36">
        <f t="shared" si="3"/>
        <v>21202763</v>
      </c>
      <c r="I21" s="36">
        <f>ROUND(Values!D22/Values!$E22*Values!R$18*$C21,0)</f>
        <v>159928</v>
      </c>
      <c r="M21" s="16"/>
      <c r="N21" s="5"/>
    </row>
    <row r="22" spans="1:14">
      <c r="A22" s="2">
        <f t="shared" si="1"/>
        <v>2013</v>
      </c>
      <c r="B22" s="2">
        <f t="shared" si="2"/>
        <v>3</v>
      </c>
      <c r="C22" s="10">
        <f>ROUND(Values!E23*Values!I23*Values!M23,0)</f>
        <v>18856515</v>
      </c>
      <c r="F22" s="13">
        <f t="shared" si="4"/>
        <v>2013</v>
      </c>
      <c r="G22" s="13" t="s">
        <v>5</v>
      </c>
      <c r="H22" s="36">
        <f t="shared" si="3"/>
        <v>18715624</v>
      </c>
      <c r="I22" s="36">
        <f>ROUND(Values!D23/Values!$E23*Values!R$18*$C22,0)</f>
        <v>140891</v>
      </c>
      <c r="M22" s="16"/>
      <c r="N22" s="5"/>
    </row>
    <row r="23" spans="1:14">
      <c r="A23" s="2">
        <f t="shared" si="1"/>
        <v>2013</v>
      </c>
      <c r="B23" s="2">
        <f t="shared" si="2"/>
        <v>4</v>
      </c>
      <c r="C23" s="10">
        <f>ROUND(Values!E24*Values!I24*Values!M24,0)</f>
        <v>19167679</v>
      </c>
      <c r="F23" s="13">
        <f t="shared" si="4"/>
        <v>2013</v>
      </c>
      <c r="G23" s="13" t="s">
        <v>6</v>
      </c>
      <c r="H23" s="36">
        <f t="shared" si="3"/>
        <v>19024697</v>
      </c>
      <c r="I23" s="36">
        <f>ROUND(Values!D24/Values!$E24*Values!R$18*$C23,0)</f>
        <v>142982</v>
      </c>
      <c r="M23" s="16"/>
      <c r="N23" s="5"/>
    </row>
    <row r="24" spans="1:14">
      <c r="A24" s="2">
        <f t="shared" si="1"/>
        <v>2013</v>
      </c>
      <c r="B24" s="2">
        <f t="shared" si="2"/>
        <v>5</v>
      </c>
      <c r="C24" s="10">
        <f>ROUND(Values!E25*Values!I25*Values!M25,0)</f>
        <v>20953432</v>
      </c>
      <c r="F24" s="13">
        <f t="shared" si="4"/>
        <v>2013</v>
      </c>
      <c r="G24" s="13" t="s">
        <v>7</v>
      </c>
      <c r="H24" s="36">
        <f t="shared" si="3"/>
        <v>20797194</v>
      </c>
      <c r="I24" s="36">
        <f>ROUND(Values!D25/Values!$E25*Values!R$18*$C24,0)</f>
        <v>156238</v>
      </c>
      <c r="M24" s="16"/>
      <c r="N24" s="5"/>
    </row>
    <row r="25" spans="1:14">
      <c r="A25" s="2">
        <f t="shared" si="1"/>
        <v>2013</v>
      </c>
      <c r="B25" s="2">
        <f t="shared" si="2"/>
        <v>6</v>
      </c>
      <c r="C25" s="10">
        <f>ROUND(Values!E26*Values!I26*Values!M26,0)</f>
        <v>26919988</v>
      </c>
      <c r="F25" s="13">
        <f t="shared" si="4"/>
        <v>2013</v>
      </c>
      <c r="G25" s="13" t="s">
        <v>8</v>
      </c>
      <c r="H25" s="36">
        <f t="shared" si="3"/>
        <v>26719483</v>
      </c>
      <c r="I25" s="36">
        <f>ROUND(Values!D26/Values!$E26*Values!R$18*$C25,0)</f>
        <v>200505</v>
      </c>
      <c r="M25" s="16"/>
      <c r="N25" s="5"/>
    </row>
    <row r="26" spans="1:14">
      <c r="A26" s="2">
        <f t="shared" si="1"/>
        <v>2013</v>
      </c>
      <c r="B26" s="2">
        <f t="shared" si="2"/>
        <v>7</v>
      </c>
      <c r="C26" s="10">
        <f>ROUND(Values!E27*Values!I27*Values!M27,0)</f>
        <v>29999744</v>
      </c>
      <c r="F26" s="13">
        <f t="shared" si="4"/>
        <v>2013</v>
      </c>
      <c r="G26" s="13" t="s">
        <v>9</v>
      </c>
      <c r="H26" s="36">
        <f t="shared" si="3"/>
        <v>29776748</v>
      </c>
      <c r="I26" s="36">
        <f>ROUND(Values!D27/Values!$E27*Values!R$18*$C26,0)</f>
        <v>222996</v>
      </c>
      <c r="M26" s="16"/>
      <c r="N26" s="5"/>
    </row>
    <row r="27" spans="1:14">
      <c r="A27" s="2">
        <f t="shared" si="1"/>
        <v>2013</v>
      </c>
      <c r="B27" s="2">
        <f t="shared" si="2"/>
        <v>8</v>
      </c>
      <c r="C27" s="10">
        <f>ROUND(Values!E28*Values!I28*Values!M28,0)</f>
        <v>30191065</v>
      </c>
      <c r="F27" s="13">
        <f t="shared" si="4"/>
        <v>2013</v>
      </c>
      <c r="G27" s="13" t="s">
        <v>10</v>
      </c>
      <c r="H27" s="36">
        <f t="shared" si="3"/>
        <v>29966942</v>
      </c>
      <c r="I27" s="36">
        <f>ROUND(Values!D28/Values!$E28*Values!R$18*$C27,0)</f>
        <v>224123</v>
      </c>
      <c r="M27" s="16"/>
      <c r="N27" s="5"/>
    </row>
    <row r="28" spans="1:14">
      <c r="A28" s="2">
        <f t="shared" si="1"/>
        <v>2013</v>
      </c>
      <c r="B28" s="2">
        <f t="shared" si="2"/>
        <v>9</v>
      </c>
      <c r="C28" s="10">
        <f>ROUND(Values!E29*Values!I29*Values!M29,0)</f>
        <v>29470750</v>
      </c>
      <c r="F28" s="13">
        <f t="shared" si="4"/>
        <v>2013</v>
      </c>
      <c r="G28" s="13" t="s">
        <v>11</v>
      </c>
      <c r="H28" s="36">
        <f t="shared" si="3"/>
        <v>29252170</v>
      </c>
      <c r="I28" s="36">
        <f>ROUND(Values!D29/Values!$E29*Values!R$18*$C28,0)</f>
        <v>218580</v>
      </c>
      <c r="M28" s="16"/>
      <c r="N28" s="5"/>
    </row>
    <row r="29" spans="1:14">
      <c r="A29" s="2">
        <f t="shared" si="1"/>
        <v>2013</v>
      </c>
      <c r="B29" s="2">
        <f t="shared" si="2"/>
        <v>10</v>
      </c>
      <c r="C29" s="10">
        <f>ROUND(Values!E30*Values!I30*Values!M30,0)</f>
        <v>25341640</v>
      </c>
      <c r="F29" s="13">
        <f t="shared" si="4"/>
        <v>2013</v>
      </c>
      <c r="G29" s="13" t="s">
        <v>12</v>
      </c>
      <c r="H29" s="36">
        <f t="shared" si="3"/>
        <v>25153581</v>
      </c>
      <c r="I29" s="36">
        <f>ROUND(Values!D30/Values!$E30*Values!R$18*$C29,0)</f>
        <v>188059</v>
      </c>
      <c r="M29" s="16"/>
      <c r="N29" s="5"/>
    </row>
    <row r="30" spans="1:14">
      <c r="A30" s="2">
        <f t="shared" si="1"/>
        <v>2013</v>
      </c>
      <c r="B30" s="2">
        <f t="shared" si="2"/>
        <v>11</v>
      </c>
      <c r="C30" s="10">
        <f>ROUND(Values!E31*Values!I31*Values!M31,0)</f>
        <v>18987628</v>
      </c>
      <c r="F30" s="13">
        <f t="shared" si="4"/>
        <v>2013</v>
      </c>
      <c r="G30" s="13" t="s">
        <v>13</v>
      </c>
      <c r="H30" s="36">
        <f t="shared" si="3"/>
        <v>18846678</v>
      </c>
      <c r="I30" s="36">
        <f>ROUND(Values!D31/Values!$E31*Values!R$18*$C30,0)</f>
        <v>140950</v>
      </c>
      <c r="M30" s="16"/>
      <c r="N30" s="5"/>
    </row>
    <row r="31" spans="1:14">
      <c r="A31" s="2">
        <f t="shared" si="1"/>
        <v>2013</v>
      </c>
      <c r="B31" s="2">
        <f t="shared" si="2"/>
        <v>12</v>
      </c>
      <c r="C31" s="10">
        <f>ROUND(Values!E32*Values!I32*Values!M32,0)</f>
        <v>20715934</v>
      </c>
      <c r="F31" s="13">
        <f t="shared" si="4"/>
        <v>2013</v>
      </c>
      <c r="G31" s="13" t="s">
        <v>14</v>
      </c>
      <c r="H31" s="36">
        <f t="shared" si="3"/>
        <v>20562229</v>
      </c>
      <c r="I31" s="36">
        <f>ROUND(Values!D32/Values!$E32*Values!R$18*$C31,0)</f>
        <v>153705</v>
      </c>
    </row>
    <row r="32" spans="1:14">
      <c r="A32" s="2">
        <f t="shared" si="1"/>
        <v>2014</v>
      </c>
      <c r="B32" s="2">
        <f t="shared" si="2"/>
        <v>1</v>
      </c>
      <c r="C32" s="10">
        <f>ROUND(Values!E33*Values!I33*Values!M33,0)</f>
        <v>24164606</v>
      </c>
      <c r="F32" s="13">
        <f t="shared" si="4"/>
        <v>2014</v>
      </c>
      <c r="G32" s="13" t="s">
        <v>3</v>
      </c>
      <c r="H32" s="36">
        <f t="shared" si="3"/>
        <v>23985511</v>
      </c>
      <c r="I32" s="36">
        <f>ROUND(Values!D33/Values!$E33*Values!R$18*$C32,0)</f>
        <v>179095</v>
      </c>
    </row>
    <row r="33" spans="1:9">
      <c r="A33" s="2">
        <f t="shared" si="1"/>
        <v>2014</v>
      </c>
      <c r="B33" s="2">
        <f t="shared" si="2"/>
        <v>2</v>
      </c>
      <c r="C33" s="10">
        <f>ROUND(Values!E34*Values!I34*Values!M34,0)</f>
        <v>22214407</v>
      </c>
      <c r="F33" s="13">
        <f t="shared" si="4"/>
        <v>2014</v>
      </c>
      <c r="G33" s="13" t="s">
        <v>4</v>
      </c>
      <c r="H33" s="36">
        <f t="shared" si="3"/>
        <v>22049936</v>
      </c>
      <c r="I33" s="36">
        <f>ROUND(Values!D34/Values!$E34*Values!R$18*$C33,0)</f>
        <v>164471</v>
      </c>
    </row>
    <row r="34" spans="1:9">
      <c r="A34" s="2">
        <f t="shared" si="1"/>
        <v>2014</v>
      </c>
      <c r="B34" s="2">
        <f t="shared" si="2"/>
        <v>3</v>
      </c>
      <c r="C34" s="10">
        <f>ROUND(Values!E35*Values!I35*Values!M35,0)</f>
        <v>19500925</v>
      </c>
      <c r="F34" s="13">
        <f t="shared" si="4"/>
        <v>2014</v>
      </c>
      <c r="G34" s="13" t="s">
        <v>5</v>
      </c>
      <c r="H34" s="36">
        <f t="shared" si="3"/>
        <v>19356663</v>
      </c>
      <c r="I34" s="36">
        <f>ROUND(Values!D35/Values!$E35*Values!R$18*$C34,0)</f>
        <v>144262</v>
      </c>
    </row>
    <row r="35" spans="1:9">
      <c r="A35" s="2">
        <f t="shared" si="1"/>
        <v>2014</v>
      </c>
      <c r="B35" s="2">
        <f t="shared" si="2"/>
        <v>4</v>
      </c>
      <c r="C35" s="10">
        <f>ROUND(Values!E36*Values!I36*Values!M36,0)</f>
        <v>19709293</v>
      </c>
      <c r="F35" s="13">
        <f t="shared" si="4"/>
        <v>2014</v>
      </c>
      <c r="G35" s="13" t="s">
        <v>6</v>
      </c>
      <c r="H35" s="36">
        <f t="shared" si="3"/>
        <v>19563615</v>
      </c>
      <c r="I35" s="36">
        <f>ROUND(Values!D36/Values!$E36*Values!R$18*$C35,0)</f>
        <v>145678</v>
      </c>
    </row>
    <row r="36" spans="1:9">
      <c r="A36" s="2">
        <f t="shared" si="1"/>
        <v>2014</v>
      </c>
      <c r="B36" s="2">
        <f t="shared" si="2"/>
        <v>5</v>
      </c>
      <c r="C36" s="10">
        <f>ROUND(Values!E37*Values!I37*Values!M37,0)</f>
        <v>21422293</v>
      </c>
      <c r="F36" s="13">
        <f t="shared" si="4"/>
        <v>2014</v>
      </c>
      <c r="G36" s="13" t="s">
        <v>7</v>
      </c>
      <c r="H36" s="36">
        <f t="shared" si="3"/>
        <v>21264100</v>
      </c>
      <c r="I36" s="36">
        <f>ROUND(Values!D37/Values!$E37*Values!R$18*$C36,0)</f>
        <v>158193</v>
      </c>
    </row>
    <row r="37" spans="1:9">
      <c r="A37" s="2">
        <f t="shared" si="1"/>
        <v>2014</v>
      </c>
      <c r="B37" s="2">
        <f t="shared" si="2"/>
        <v>6</v>
      </c>
      <c r="C37" s="10">
        <f>ROUND(Values!E38*Values!I38*Values!M38,0)</f>
        <v>27370138</v>
      </c>
      <c r="F37" s="13">
        <f t="shared" si="4"/>
        <v>2014</v>
      </c>
      <c r="G37" s="13" t="s">
        <v>8</v>
      </c>
      <c r="H37" s="36">
        <f t="shared" si="3"/>
        <v>27168245</v>
      </c>
      <c r="I37" s="36">
        <f>ROUND(Values!D38/Values!$E38*Values!R$18*$C37,0)</f>
        <v>201893</v>
      </c>
    </row>
    <row r="38" spans="1:9">
      <c r="A38" s="2">
        <f t="shared" si="1"/>
        <v>2014</v>
      </c>
      <c r="B38" s="2">
        <f t="shared" si="2"/>
        <v>7</v>
      </c>
      <c r="C38" s="10">
        <f>ROUND(Values!E39*Values!I39*Values!M39,0)</f>
        <v>30368400</v>
      </c>
      <c r="F38" s="13">
        <f t="shared" si="4"/>
        <v>2014</v>
      </c>
      <c r="G38" s="13" t="s">
        <v>9</v>
      </c>
      <c r="H38" s="36">
        <f t="shared" si="3"/>
        <v>30144568</v>
      </c>
      <c r="I38" s="36">
        <f>ROUND(Values!D39/Values!$E39*Values!R$18*$C38,0)</f>
        <v>223832</v>
      </c>
    </row>
    <row r="39" spans="1:9">
      <c r="A39" s="2">
        <f t="shared" si="1"/>
        <v>2014</v>
      </c>
      <c r="B39" s="2">
        <f t="shared" si="2"/>
        <v>8</v>
      </c>
      <c r="C39" s="10">
        <f>ROUND(Values!E40*Values!I40*Values!M40,0)</f>
        <v>30510513</v>
      </c>
      <c r="F39" s="13">
        <f t="shared" si="4"/>
        <v>2014</v>
      </c>
      <c r="G39" s="13" t="s">
        <v>10</v>
      </c>
      <c r="H39" s="36">
        <f t="shared" si="3"/>
        <v>30285780</v>
      </c>
      <c r="I39" s="36">
        <f>ROUND(Values!D40/Values!$E40*Values!R$18*$C39,0)</f>
        <v>224733</v>
      </c>
    </row>
    <row r="40" spans="1:9">
      <c r="A40" s="2">
        <f t="shared" si="1"/>
        <v>2014</v>
      </c>
      <c r="B40" s="2">
        <f t="shared" si="2"/>
        <v>9</v>
      </c>
      <c r="C40" s="10">
        <f>ROUND(Values!E41*Values!I41*Values!M41,0)</f>
        <v>29733904</v>
      </c>
      <c r="F40" s="13">
        <f t="shared" si="4"/>
        <v>2014</v>
      </c>
      <c r="G40" s="13" t="s">
        <v>11</v>
      </c>
      <c r="H40" s="36">
        <f t="shared" si="3"/>
        <v>29514898</v>
      </c>
      <c r="I40" s="36">
        <f>ROUND(Values!D41/Values!$E41*Values!R$18*$C40,0)</f>
        <v>219006</v>
      </c>
    </row>
    <row r="41" spans="1:9">
      <c r="A41" s="2">
        <f t="shared" si="1"/>
        <v>2014</v>
      </c>
      <c r="B41" s="2">
        <f t="shared" si="2"/>
        <v>10</v>
      </c>
      <c r="C41" s="10">
        <f>ROUND(Values!E42*Values!I42*Values!M42,0)</f>
        <v>25575229</v>
      </c>
      <c r="F41" s="13">
        <f t="shared" si="4"/>
        <v>2014</v>
      </c>
      <c r="G41" s="13" t="s">
        <v>12</v>
      </c>
      <c r="H41" s="36">
        <f t="shared" si="3"/>
        <v>25386867</v>
      </c>
      <c r="I41" s="36">
        <f>ROUND(Values!D42/Values!$E42*Values!R$18*$C41,0)</f>
        <v>188362</v>
      </c>
    </row>
    <row r="42" spans="1:9">
      <c r="A42" s="2">
        <f t="shared" si="1"/>
        <v>2014</v>
      </c>
      <c r="B42" s="2">
        <f t="shared" si="2"/>
        <v>11</v>
      </c>
      <c r="C42" s="10">
        <f>ROUND(Values!E43*Values!I43*Values!M43,0)</f>
        <v>19166584</v>
      </c>
      <c r="F42" s="13">
        <f t="shared" si="4"/>
        <v>2014</v>
      </c>
      <c r="G42" s="13" t="s">
        <v>13</v>
      </c>
      <c r="H42" s="36">
        <f t="shared" si="3"/>
        <v>19025461</v>
      </c>
      <c r="I42" s="36">
        <f>ROUND(Values!D43/Values!$E43*Values!R$18*$C42,0)</f>
        <v>141123</v>
      </c>
    </row>
    <row r="43" spans="1:9">
      <c r="A43" s="2">
        <f t="shared" si="1"/>
        <v>2014</v>
      </c>
      <c r="B43" s="2">
        <f t="shared" si="2"/>
        <v>12</v>
      </c>
      <c r="C43" s="10">
        <f>ROUND(Values!E44*Values!I44*Values!M44,0)</f>
        <v>20893611</v>
      </c>
      <c r="F43" s="13">
        <f t="shared" si="4"/>
        <v>2014</v>
      </c>
      <c r="G43" s="13" t="s">
        <v>14</v>
      </c>
      <c r="H43" s="36">
        <f t="shared" si="3"/>
        <v>20739829</v>
      </c>
      <c r="I43" s="36">
        <f>ROUND(Values!D44/Values!$E44*Values!R$18*$C43,0)</f>
        <v>153782</v>
      </c>
    </row>
    <row r="44" spans="1:9">
      <c r="A44" s="2">
        <f t="shared" si="1"/>
        <v>2015</v>
      </c>
      <c r="B44" s="2">
        <f t="shared" si="2"/>
        <v>1</v>
      </c>
      <c r="C44" s="10">
        <f>ROUND(Values!E45*Values!I45*Values!M45,0)</f>
        <v>24369940</v>
      </c>
      <c r="F44" s="13">
        <f t="shared" si="4"/>
        <v>2015</v>
      </c>
      <c r="G44" s="13" t="s">
        <v>3</v>
      </c>
      <c r="H44" s="36">
        <f t="shared" si="3"/>
        <v>24190860</v>
      </c>
      <c r="I44" s="36">
        <f>ROUND(Values!D45/Values!$E45*Values!R$18*$C44,0)</f>
        <v>179080</v>
      </c>
    </row>
    <row r="45" spans="1:9">
      <c r="A45" s="2">
        <f t="shared" si="1"/>
        <v>2015</v>
      </c>
      <c r="B45" s="2">
        <f t="shared" si="2"/>
        <v>2</v>
      </c>
      <c r="C45" s="10">
        <f>ROUND(Values!E46*Values!I46*Values!M46,0)</f>
        <v>22449522</v>
      </c>
      <c r="F45" s="13">
        <f t="shared" si="4"/>
        <v>2015</v>
      </c>
      <c r="G45" s="13" t="s">
        <v>4</v>
      </c>
      <c r="H45" s="36">
        <f t="shared" si="3"/>
        <v>22284790</v>
      </c>
      <c r="I45" s="36">
        <f>ROUND(Values!D46/Values!$E46*Values!R$18*$C45,0)</f>
        <v>164732</v>
      </c>
    </row>
    <row r="46" spans="1:9">
      <c r="A46" s="2">
        <f t="shared" si="1"/>
        <v>2015</v>
      </c>
      <c r="B46" s="2">
        <f t="shared" si="2"/>
        <v>3</v>
      </c>
      <c r="C46" s="10">
        <f>ROUND(Values!E47*Values!I47*Values!M47,0)</f>
        <v>19757888</v>
      </c>
      <c r="F46" s="13">
        <f t="shared" si="4"/>
        <v>2015</v>
      </c>
      <c r="G46" s="13" t="s">
        <v>5</v>
      </c>
      <c r="H46" s="36">
        <f t="shared" si="3"/>
        <v>19613090</v>
      </c>
      <c r="I46" s="36">
        <f>ROUND(Values!D47/Values!$E47*Values!R$18*$C46,0)</f>
        <v>144798</v>
      </c>
    </row>
    <row r="47" spans="1:9">
      <c r="A47" s="2">
        <f t="shared" si="1"/>
        <v>2015</v>
      </c>
      <c r="B47" s="2">
        <f t="shared" si="2"/>
        <v>4</v>
      </c>
      <c r="C47" s="10">
        <f>ROUND(Values!E48*Values!I48*Values!M48,0)</f>
        <v>20018524</v>
      </c>
      <c r="F47" s="13">
        <f t="shared" si="4"/>
        <v>2015</v>
      </c>
      <c r="G47" s="13" t="s">
        <v>6</v>
      </c>
      <c r="H47" s="36">
        <f t="shared" si="3"/>
        <v>19872001</v>
      </c>
      <c r="I47" s="36">
        <f>ROUND(Values!D48/Values!$E48*Values!R$18*$C47,0)</f>
        <v>146523</v>
      </c>
    </row>
    <row r="48" spans="1:9">
      <c r="A48" s="2">
        <f t="shared" si="1"/>
        <v>2015</v>
      </c>
      <c r="B48" s="2">
        <f t="shared" si="2"/>
        <v>5</v>
      </c>
      <c r="C48" s="10">
        <f>ROUND(Values!E49*Values!I49*Values!M49,0)</f>
        <v>21784768</v>
      </c>
      <c r="F48" s="13">
        <f t="shared" si="4"/>
        <v>2015</v>
      </c>
      <c r="G48" s="13" t="s">
        <v>7</v>
      </c>
      <c r="H48" s="36">
        <f t="shared" si="3"/>
        <v>21625512</v>
      </c>
      <c r="I48" s="36">
        <f>ROUND(Values!D49/Values!$E49*Values!R$18*$C48,0)</f>
        <v>159256</v>
      </c>
    </row>
    <row r="49" spans="1:9">
      <c r="A49" s="2">
        <f t="shared" si="1"/>
        <v>2015</v>
      </c>
      <c r="B49" s="2">
        <f t="shared" si="2"/>
        <v>6</v>
      </c>
      <c r="C49" s="10">
        <f>ROUND(Values!E50*Values!I50*Values!M50,0)</f>
        <v>27842684</v>
      </c>
      <c r="F49" s="13">
        <f t="shared" si="4"/>
        <v>2015</v>
      </c>
      <c r="G49" s="13" t="s">
        <v>8</v>
      </c>
      <c r="H49" s="36">
        <f t="shared" si="3"/>
        <v>27639467</v>
      </c>
      <c r="I49" s="36">
        <f>ROUND(Values!D50/Values!$E50*Values!R$18*$C49,0)</f>
        <v>203217</v>
      </c>
    </row>
    <row r="50" spans="1:9">
      <c r="A50" s="2">
        <f t="shared" si="1"/>
        <v>2015</v>
      </c>
      <c r="B50" s="2">
        <f t="shared" si="2"/>
        <v>7</v>
      </c>
      <c r="C50" s="10">
        <f>ROUND(Values!E51*Values!I51*Values!M51,0)</f>
        <v>30910920</v>
      </c>
      <c r="F50" s="13">
        <f t="shared" si="4"/>
        <v>2015</v>
      </c>
      <c r="G50" s="13" t="s">
        <v>9</v>
      </c>
      <c r="H50" s="36">
        <f t="shared" si="3"/>
        <v>30685569</v>
      </c>
      <c r="I50" s="36">
        <f>ROUND(Values!D51/Values!$E51*Values!R$18*$C50,0)</f>
        <v>225351</v>
      </c>
    </row>
    <row r="51" spans="1:9">
      <c r="A51" s="2">
        <f t="shared" si="1"/>
        <v>2015</v>
      </c>
      <c r="B51" s="2">
        <f t="shared" si="2"/>
        <v>8</v>
      </c>
      <c r="C51" s="10">
        <f>ROUND(Values!E52*Values!I52*Values!M52,0)</f>
        <v>31084760</v>
      </c>
      <c r="F51" s="13">
        <f t="shared" si="4"/>
        <v>2015</v>
      </c>
      <c r="G51" s="13" t="s">
        <v>10</v>
      </c>
      <c r="H51" s="36">
        <f t="shared" si="3"/>
        <v>30858349</v>
      </c>
      <c r="I51" s="36">
        <f>ROUND(Values!D52/Values!$E52*Values!R$18*$C51,0)</f>
        <v>226411</v>
      </c>
    </row>
    <row r="52" spans="1:9">
      <c r="A52" s="2">
        <f t="shared" si="1"/>
        <v>2015</v>
      </c>
      <c r="B52" s="2">
        <f t="shared" si="2"/>
        <v>9</v>
      </c>
      <c r="C52" s="10">
        <f>ROUND(Values!E53*Values!I53*Values!M53,0)</f>
        <v>30327622</v>
      </c>
      <c r="F52" s="13">
        <f t="shared" si="4"/>
        <v>2015</v>
      </c>
      <c r="G52" s="13" t="s">
        <v>11</v>
      </c>
      <c r="H52" s="36">
        <f t="shared" si="3"/>
        <v>30106733</v>
      </c>
      <c r="I52" s="36">
        <f>ROUND(Values!D53/Values!$E53*Values!R$18*$C52,0)</f>
        <v>220889</v>
      </c>
    </row>
    <row r="53" spans="1:9">
      <c r="A53" s="2">
        <f t="shared" si="1"/>
        <v>2015</v>
      </c>
      <c r="B53" s="2">
        <f t="shared" si="2"/>
        <v>10</v>
      </c>
      <c r="C53" s="10">
        <f>ROUND(Values!E54*Values!I54*Values!M54,0)</f>
        <v>26143171</v>
      </c>
      <c r="F53" s="13">
        <f t="shared" si="4"/>
        <v>2015</v>
      </c>
      <c r="G53" s="13" t="s">
        <v>12</v>
      </c>
      <c r="H53" s="36">
        <f t="shared" si="3"/>
        <v>25952779</v>
      </c>
      <c r="I53" s="36">
        <f>ROUND(Values!D54/Values!$E54*Values!R$18*$C53,0)</f>
        <v>190392</v>
      </c>
    </row>
    <row r="54" spans="1:9">
      <c r="A54" s="2">
        <f t="shared" si="1"/>
        <v>2015</v>
      </c>
      <c r="B54" s="2">
        <f t="shared" si="2"/>
        <v>11</v>
      </c>
      <c r="C54" s="10">
        <f>ROUND(Values!E55*Values!I55*Values!M55,0)</f>
        <v>19667436</v>
      </c>
      <c r="F54" s="13">
        <f t="shared" si="4"/>
        <v>2015</v>
      </c>
      <c r="G54" s="13" t="s">
        <v>13</v>
      </c>
      <c r="H54" s="36">
        <f t="shared" si="3"/>
        <v>19524262</v>
      </c>
      <c r="I54" s="36">
        <f>ROUND(Values!D55/Values!$E55*Values!R$18*$C54,0)</f>
        <v>143174</v>
      </c>
    </row>
    <row r="55" spans="1:9">
      <c r="A55" s="2">
        <f t="shared" si="1"/>
        <v>2015</v>
      </c>
      <c r="B55" s="2">
        <f t="shared" si="2"/>
        <v>12</v>
      </c>
      <c r="C55" s="10">
        <f>ROUND(Values!E56*Values!I56*Values!M56,0)</f>
        <v>21468959</v>
      </c>
      <c r="F55" s="13">
        <f t="shared" si="4"/>
        <v>2015</v>
      </c>
      <c r="G55" s="13" t="s">
        <v>14</v>
      </c>
      <c r="H55" s="36">
        <f t="shared" si="3"/>
        <v>21312755</v>
      </c>
      <c r="I55" s="36">
        <f>ROUND(Values!D56/Values!$E56*Values!R$18*$C55,0)</f>
        <v>156204</v>
      </c>
    </row>
    <row r="56" spans="1:9">
      <c r="A56" s="2">
        <f t="shared" si="1"/>
        <v>2016</v>
      </c>
      <c r="B56" s="2">
        <f t="shared" si="2"/>
        <v>1</v>
      </c>
      <c r="C56" s="10">
        <f>ROUND(Values!E57*Values!I57*Values!M57,0)</f>
        <v>25024509</v>
      </c>
      <c r="F56" s="13">
        <f t="shared" si="4"/>
        <v>2016</v>
      </c>
      <c r="G56" s="13" t="s">
        <v>3</v>
      </c>
      <c r="H56" s="36">
        <f t="shared" si="3"/>
        <v>24842737</v>
      </c>
      <c r="I56" s="36">
        <f>ROUND(Values!D57/Values!$E57*Values!R$18*$C56,0)</f>
        <v>181772</v>
      </c>
    </row>
    <row r="57" spans="1:9">
      <c r="A57" s="2">
        <f t="shared" si="1"/>
        <v>2016</v>
      </c>
      <c r="B57" s="2">
        <f t="shared" si="2"/>
        <v>2</v>
      </c>
      <c r="C57" s="10">
        <f>ROUND(Values!E58*Values!I58*Values!M58,0)</f>
        <v>23432046</v>
      </c>
      <c r="F57" s="13">
        <f t="shared" si="4"/>
        <v>2016</v>
      </c>
      <c r="G57" s="13" t="s">
        <v>4</v>
      </c>
      <c r="H57" s="36">
        <f t="shared" si="3"/>
        <v>23262094</v>
      </c>
      <c r="I57" s="36">
        <f>ROUND(Values!D58/Values!$E58*Values!R$18*$C57,0)</f>
        <v>169952</v>
      </c>
    </row>
    <row r="58" spans="1:9">
      <c r="A58" s="2">
        <f t="shared" si="1"/>
        <v>2016</v>
      </c>
      <c r="B58" s="2">
        <f t="shared" si="2"/>
        <v>3</v>
      </c>
      <c r="C58" s="10">
        <f>ROUND(Values!E59*Values!I59*Values!M59,0)</f>
        <v>20653827</v>
      </c>
      <c r="F58" s="13">
        <f t="shared" si="4"/>
        <v>2016</v>
      </c>
      <c r="G58" s="13" t="s">
        <v>5</v>
      </c>
      <c r="H58" s="36">
        <f t="shared" si="3"/>
        <v>20504212</v>
      </c>
      <c r="I58" s="36">
        <f>ROUND(Values!D59/Values!$E59*Values!R$18*$C58,0)</f>
        <v>149615</v>
      </c>
    </row>
    <row r="59" spans="1:9">
      <c r="A59" s="2">
        <f t="shared" si="1"/>
        <v>2016</v>
      </c>
      <c r="B59" s="2">
        <f t="shared" si="2"/>
        <v>4</v>
      </c>
      <c r="C59" s="10">
        <f>ROUND(Values!E60*Values!I60*Values!M60,0)</f>
        <v>20577584</v>
      </c>
      <c r="F59" s="13">
        <f t="shared" si="4"/>
        <v>2016</v>
      </c>
      <c r="G59" s="13" t="s">
        <v>6</v>
      </c>
      <c r="H59" s="36">
        <f t="shared" si="3"/>
        <v>20428717</v>
      </c>
      <c r="I59" s="36">
        <f>ROUND(Values!D60/Values!$E60*Values!R$18*$C59,0)</f>
        <v>148867</v>
      </c>
    </row>
    <row r="60" spans="1:9">
      <c r="A60" s="2">
        <f t="shared" si="1"/>
        <v>2016</v>
      </c>
      <c r="B60" s="2">
        <f t="shared" si="2"/>
        <v>5</v>
      </c>
      <c r="C60" s="10">
        <f>ROUND(Values!E61*Values!I61*Values!M61,0)</f>
        <v>22341698</v>
      </c>
      <c r="F60" s="13">
        <f t="shared" si="4"/>
        <v>2016</v>
      </c>
      <c r="G60" s="13" t="s">
        <v>7</v>
      </c>
      <c r="H60" s="36">
        <f t="shared" si="3"/>
        <v>22180270</v>
      </c>
      <c r="I60" s="36">
        <f>ROUND(Values!D61/Values!$E61*Values!R$18*$C60,0)</f>
        <v>161428</v>
      </c>
    </row>
    <row r="61" spans="1:9">
      <c r="A61" s="2">
        <f t="shared" si="1"/>
        <v>2016</v>
      </c>
      <c r="B61" s="2">
        <f t="shared" si="2"/>
        <v>6</v>
      </c>
      <c r="C61" s="10">
        <f>ROUND(Values!E62*Values!I62*Values!M62,0)</f>
        <v>28472745</v>
      </c>
      <c r="F61" s="13">
        <f t="shared" si="4"/>
        <v>2016</v>
      </c>
      <c r="G61" s="13" t="s">
        <v>8</v>
      </c>
      <c r="H61" s="36">
        <f t="shared" si="3"/>
        <v>28267363</v>
      </c>
      <c r="I61" s="36">
        <f>ROUND(Values!D62/Values!$E62*Values!R$18*$C61,0)</f>
        <v>205382</v>
      </c>
    </row>
    <row r="62" spans="1:9">
      <c r="A62" s="2">
        <f t="shared" si="1"/>
        <v>2016</v>
      </c>
      <c r="B62" s="2">
        <f t="shared" si="2"/>
        <v>7</v>
      </c>
      <c r="C62" s="10">
        <f>ROUND(Values!E63*Values!I63*Values!M63,0)</f>
        <v>31566902</v>
      </c>
      <c r="F62" s="13">
        <f t="shared" si="4"/>
        <v>2016</v>
      </c>
      <c r="G62" s="13" t="s">
        <v>9</v>
      </c>
      <c r="H62" s="36">
        <f t="shared" si="3"/>
        <v>31339475</v>
      </c>
      <c r="I62" s="36">
        <f>ROUND(Values!D63/Values!$E63*Values!R$18*$C62,0)</f>
        <v>227427</v>
      </c>
    </row>
    <row r="63" spans="1:9">
      <c r="A63" s="2">
        <f t="shared" si="1"/>
        <v>2016</v>
      </c>
      <c r="B63" s="2">
        <f t="shared" si="2"/>
        <v>8</v>
      </c>
      <c r="C63" s="10">
        <f>ROUND(Values!E64*Values!I64*Values!M64,0)</f>
        <v>31724101</v>
      </c>
      <c r="F63" s="13">
        <f t="shared" si="4"/>
        <v>2016</v>
      </c>
      <c r="G63" s="13" t="s">
        <v>10</v>
      </c>
      <c r="H63" s="36">
        <f t="shared" si="3"/>
        <v>31495748</v>
      </c>
      <c r="I63" s="36">
        <f>ROUND(Values!D64/Values!$E64*Values!R$18*$C63,0)</f>
        <v>228353</v>
      </c>
    </row>
    <row r="64" spans="1:9">
      <c r="A64" s="2">
        <f t="shared" si="1"/>
        <v>2016</v>
      </c>
      <c r="B64" s="2">
        <f t="shared" si="2"/>
        <v>9</v>
      </c>
      <c r="C64" s="10">
        <f>ROUND(Values!E65*Values!I65*Values!M65,0)</f>
        <v>30945246</v>
      </c>
      <c r="F64" s="13">
        <f t="shared" si="4"/>
        <v>2016</v>
      </c>
      <c r="G64" s="13" t="s">
        <v>11</v>
      </c>
      <c r="H64" s="36">
        <f t="shared" si="3"/>
        <v>30722507</v>
      </c>
      <c r="I64" s="36">
        <f>ROUND(Values!D65/Values!$E65*Values!R$18*$C64,0)</f>
        <v>222739</v>
      </c>
    </row>
    <row r="65" spans="1:20">
      <c r="A65" s="2">
        <f t="shared" si="1"/>
        <v>2016</v>
      </c>
      <c r="B65" s="2">
        <f t="shared" si="2"/>
        <v>10</v>
      </c>
      <c r="C65" s="10">
        <f>ROUND(Values!E66*Values!I66*Values!M66,0)</f>
        <v>26688309</v>
      </c>
      <c r="F65" s="13">
        <f t="shared" si="4"/>
        <v>2016</v>
      </c>
      <c r="G65" s="13" t="s">
        <v>12</v>
      </c>
      <c r="H65" s="36">
        <f t="shared" si="3"/>
        <v>26496237</v>
      </c>
      <c r="I65" s="36">
        <f>ROUND(Values!D66/Values!$E66*Values!R$18*$C65,0)</f>
        <v>192072</v>
      </c>
    </row>
    <row r="66" spans="1:20">
      <c r="A66" s="2">
        <f t="shared" si="1"/>
        <v>2016</v>
      </c>
      <c r="B66" s="2">
        <f t="shared" si="2"/>
        <v>11</v>
      </c>
      <c r="C66" s="10">
        <f>ROUND(Values!E67*Values!I67*Values!M67,0)</f>
        <v>20100164</v>
      </c>
      <c r="F66" s="13">
        <f t="shared" si="4"/>
        <v>2016</v>
      </c>
      <c r="G66" s="13" t="s">
        <v>13</v>
      </c>
      <c r="H66" s="36">
        <f t="shared" si="3"/>
        <v>19955564</v>
      </c>
      <c r="I66" s="36">
        <f>ROUND(Values!D67/Values!$E67*Values!R$18*$C66,0)</f>
        <v>144600</v>
      </c>
    </row>
    <row r="67" spans="1:20" ht="15.75" thickBot="1">
      <c r="A67" s="7">
        <f t="shared" si="1"/>
        <v>2016</v>
      </c>
      <c r="B67" s="7">
        <f t="shared" si="2"/>
        <v>12</v>
      </c>
      <c r="C67" s="11">
        <f>ROUND(Values!E68*Values!I68*Values!M68,0)</f>
        <v>21921860</v>
      </c>
      <c r="D67" s="7"/>
      <c r="E67" s="8"/>
      <c r="F67" s="37">
        <f t="shared" si="4"/>
        <v>2016</v>
      </c>
      <c r="G67" s="37" t="s">
        <v>14</v>
      </c>
      <c r="H67" s="38">
        <f t="shared" si="3"/>
        <v>21764244</v>
      </c>
      <c r="I67" s="38">
        <f>ROUND(Values!D68/Values!$E68*Values!R$18*$C67,0)</f>
        <v>157616</v>
      </c>
      <c r="N67" s="1" t="s">
        <v>28</v>
      </c>
      <c r="O67" s="1" t="s">
        <v>32</v>
      </c>
      <c r="P67" s="1" t="s">
        <v>51</v>
      </c>
      <c r="R67" s="1" t="s">
        <v>28</v>
      </c>
      <c r="S67" s="1" t="s">
        <v>32</v>
      </c>
      <c r="T67" s="1" t="s">
        <v>51</v>
      </c>
    </row>
    <row r="68" spans="1:20">
      <c r="A68" s="2">
        <f t="shared" si="1"/>
        <v>2017</v>
      </c>
      <c r="B68" s="2">
        <f t="shared" si="2"/>
        <v>1</v>
      </c>
      <c r="C68" s="22">
        <v>25484569</v>
      </c>
      <c r="D68" s="9" t="s">
        <v>51</v>
      </c>
      <c r="F68" s="13">
        <f t="shared" si="4"/>
        <v>2017</v>
      </c>
      <c r="G68" s="13" t="s">
        <v>3</v>
      </c>
      <c r="H68" s="36">
        <f t="shared" si="3"/>
        <v>25301625</v>
      </c>
      <c r="I68" s="36">
        <f>ROUND(Values!D69/Values!$E69*Values!R$18*$C68,0)</f>
        <v>182944</v>
      </c>
      <c r="M68" s="1">
        <v>2013</v>
      </c>
      <c r="N68" s="14">
        <f>SUMIF($F$13:$F$319,$M68,H$13:H$319)/1000000</f>
        <v>282.91696999999999</v>
      </c>
      <c r="O68" s="14">
        <f t="shared" ref="O68:O92" si="5">SUMIF($F$13:$F$319,$M68,I$13:I$319)/1000000</f>
        <v>2.1216719999999998</v>
      </c>
      <c r="P68" s="14">
        <f>SUMIF($F$13:$F$319,$M68,C$13:C$319)/1000000</f>
        <v>285.03864199999998</v>
      </c>
    </row>
    <row r="69" spans="1:20">
      <c r="A69" s="2">
        <f t="shared" si="1"/>
        <v>2017</v>
      </c>
      <c r="B69" s="2">
        <f t="shared" si="2"/>
        <v>2</v>
      </c>
      <c r="C69" s="22">
        <v>23862830</v>
      </c>
      <c r="D69" s="9" t="s">
        <v>51</v>
      </c>
      <c r="F69" s="13">
        <f t="shared" si="4"/>
        <v>2017</v>
      </c>
      <c r="G69" s="13" t="s">
        <v>4</v>
      </c>
      <c r="H69" s="36">
        <f t="shared" si="3"/>
        <v>23691762</v>
      </c>
      <c r="I69" s="36">
        <f>ROUND(Values!D70/Values!$E70*Values!R$18*$C69,0)</f>
        <v>171068</v>
      </c>
      <c r="M69" s="1">
        <f>M68+1</f>
        <v>2014</v>
      </c>
      <c r="N69" s="14">
        <f t="shared" ref="N69:N92" si="6">SUMIF($F$13:$F$319,$M69,H$13:H$319)/1000000</f>
        <v>288.48547300000001</v>
      </c>
      <c r="O69" s="14">
        <f t="shared" si="5"/>
        <v>2.1444299999999998</v>
      </c>
      <c r="P69" s="14">
        <f t="shared" ref="P69:P92" si="7">SUMIF($F$13:$F$319,$M69,C$13:C$319)/1000000</f>
        <v>290.62990300000001</v>
      </c>
      <c r="R69" s="15">
        <f>N69/N68-1</f>
        <v>1.9682463727785704E-2</v>
      </c>
      <c r="S69" s="15">
        <f t="shared" ref="S69:S92" si="8">O69/O68-1</f>
        <v>1.0726445935092643E-2</v>
      </c>
      <c r="T69" s="15">
        <f t="shared" ref="T69:T92" si="9">P69/P68-1</f>
        <v>1.9615800021949514E-2</v>
      </c>
    </row>
    <row r="70" spans="1:20">
      <c r="A70" s="2">
        <f t="shared" si="1"/>
        <v>2017</v>
      </c>
      <c r="B70" s="2">
        <f t="shared" si="2"/>
        <v>3</v>
      </c>
      <c r="C70" s="22">
        <v>21033535</v>
      </c>
      <c r="D70" s="9" t="s">
        <v>51</v>
      </c>
      <c r="F70" s="13">
        <f t="shared" si="4"/>
        <v>2017</v>
      </c>
      <c r="G70" s="13" t="s">
        <v>5</v>
      </c>
      <c r="H70" s="36">
        <f t="shared" si="3"/>
        <v>20882936</v>
      </c>
      <c r="I70" s="36">
        <f>ROUND(Values!D71/Values!$E71*Values!R$18*$C70,0)</f>
        <v>150599</v>
      </c>
      <c r="M70" s="1">
        <f t="shared" ref="M70:M92" si="10">M69+1</f>
        <v>2015</v>
      </c>
      <c r="N70" s="14">
        <f t="shared" si="6"/>
        <v>293.66616699999997</v>
      </c>
      <c r="O70" s="14">
        <f t="shared" si="5"/>
        <v>2.1600269999999999</v>
      </c>
      <c r="P70" s="14">
        <f t="shared" si="7"/>
        <v>295.82619399999999</v>
      </c>
      <c r="R70" s="15">
        <f t="shared" ref="R70:R92" si="11">N70/N69-1</f>
        <v>1.7958249148996019E-2</v>
      </c>
      <c r="S70" s="15">
        <f t="shared" si="8"/>
        <v>7.2732614261132866E-3</v>
      </c>
      <c r="T70" s="15">
        <f t="shared" si="9"/>
        <v>1.7879409332493879E-2</v>
      </c>
    </row>
    <row r="71" spans="1:20">
      <c r="A71" s="2">
        <f t="shared" si="1"/>
        <v>2017</v>
      </c>
      <c r="B71" s="2">
        <f t="shared" si="2"/>
        <v>4</v>
      </c>
      <c r="C71" s="22">
        <v>20955890</v>
      </c>
      <c r="D71" s="9" t="s">
        <v>51</v>
      </c>
      <c r="F71" s="13">
        <f t="shared" si="4"/>
        <v>2017</v>
      </c>
      <c r="G71" s="13" t="s">
        <v>6</v>
      </c>
      <c r="H71" s="36">
        <f t="shared" si="3"/>
        <v>20806026</v>
      </c>
      <c r="I71" s="36">
        <f>ROUND(Values!D72/Values!$E72*Values!R$18*$C71,0)</f>
        <v>149864</v>
      </c>
      <c r="M71" s="1">
        <f t="shared" si="10"/>
        <v>2016</v>
      </c>
      <c r="N71" s="14">
        <f t="shared" si="6"/>
        <v>301.25916799999999</v>
      </c>
      <c r="O71" s="14">
        <f t="shared" si="5"/>
        <v>2.1898230000000001</v>
      </c>
      <c r="P71" s="14">
        <f t="shared" si="7"/>
        <v>303.44899099999998</v>
      </c>
      <c r="R71" s="15">
        <f t="shared" si="11"/>
        <v>2.5855893028358334E-2</v>
      </c>
      <c r="S71" s="15">
        <f t="shared" si="8"/>
        <v>1.3794272016044218E-2</v>
      </c>
      <c r="T71" s="15">
        <f t="shared" si="9"/>
        <v>2.5767822980543809E-2</v>
      </c>
    </row>
    <row r="72" spans="1:20">
      <c r="A72" s="2">
        <f t="shared" si="1"/>
        <v>2017</v>
      </c>
      <c r="B72" s="2">
        <f t="shared" si="2"/>
        <v>5</v>
      </c>
      <c r="C72" s="22">
        <v>22752437</v>
      </c>
      <c r="D72" s="9" t="s">
        <v>51</v>
      </c>
      <c r="F72" s="13">
        <f t="shared" si="4"/>
        <v>2017</v>
      </c>
      <c r="G72" s="13" t="s">
        <v>7</v>
      </c>
      <c r="H72" s="36">
        <f t="shared" si="3"/>
        <v>22589925</v>
      </c>
      <c r="I72" s="36">
        <f>ROUND(Values!D73/Values!$E73*Values!R$18*$C72,0)</f>
        <v>162512</v>
      </c>
      <c r="M72" s="1">
        <f t="shared" si="10"/>
        <v>2017</v>
      </c>
      <c r="N72" s="14">
        <f t="shared" si="6"/>
        <v>306.82295900000003</v>
      </c>
      <c r="O72" s="14">
        <f t="shared" si="5"/>
        <v>2.2047560000000002</v>
      </c>
      <c r="P72" s="14">
        <f t="shared" si="7"/>
        <v>309.027715</v>
      </c>
      <c r="R72" s="15">
        <f t="shared" si="11"/>
        <v>1.8468453713581301E-2</v>
      </c>
      <c r="S72" s="15">
        <f t="shared" si="8"/>
        <v>6.8192726078775134E-3</v>
      </c>
      <c r="T72" s="15">
        <f t="shared" si="9"/>
        <v>1.8384388037065547E-2</v>
      </c>
    </row>
    <row r="73" spans="1:20">
      <c r="A73" s="2">
        <f t="shared" si="1"/>
        <v>2017</v>
      </c>
      <c r="B73" s="2">
        <f t="shared" si="2"/>
        <v>6</v>
      </c>
      <c r="C73" s="22">
        <v>28996199</v>
      </c>
      <c r="D73" s="9" t="s">
        <v>51</v>
      </c>
      <c r="F73" s="13">
        <f t="shared" si="4"/>
        <v>2017</v>
      </c>
      <c r="G73" s="13" t="s">
        <v>8</v>
      </c>
      <c r="H73" s="36">
        <f t="shared" si="3"/>
        <v>28789414</v>
      </c>
      <c r="I73" s="36">
        <f>ROUND(Values!D74/Values!$E74*Values!R$18*$C73,0)</f>
        <v>206785</v>
      </c>
      <c r="M73" s="1">
        <f t="shared" si="10"/>
        <v>2018</v>
      </c>
      <c r="N73" s="14">
        <f t="shared" si="6"/>
        <v>310.27937300000002</v>
      </c>
      <c r="O73" s="14">
        <f t="shared" si="5"/>
        <v>2.2058279999999999</v>
      </c>
      <c r="P73" s="14">
        <f t="shared" si="7"/>
        <v>312.48520100000002</v>
      </c>
      <c r="R73" s="15">
        <f t="shared" si="11"/>
        <v>1.1265173933740602E-2</v>
      </c>
      <c r="S73" s="15">
        <f t="shared" si="8"/>
        <v>4.8622160456757157E-4</v>
      </c>
      <c r="T73" s="15">
        <f t="shared" si="9"/>
        <v>1.1188271576224151E-2</v>
      </c>
    </row>
    <row r="74" spans="1:20">
      <c r="A74" s="2">
        <f t="shared" ref="A74:A137" si="12">IF(B74=1,A73+1,A73)</f>
        <v>2017</v>
      </c>
      <c r="B74" s="2">
        <f t="shared" ref="B74:B137" si="13">IF(B73=12,1,B73+1)</f>
        <v>7</v>
      </c>
      <c r="C74" s="22">
        <v>32147240</v>
      </c>
      <c r="D74" s="9" t="s">
        <v>51</v>
      </c>
      <c r="F74" s="13">
        <f t="shared" si="4"/>
        <v>2017</v>
      </c>
      <c r="G74" s="13" t="s">
        <v>9</v>
      </c>
      <c r="H74" s="36">
        <f t="shared" si="3"/>
        <v>31918234</v>
      </c>
      <c r="I74" s="36">
        <f>ROUND(Values!D75/Values!$E75*Values!R$18*$C74,0)</f>
        <v>229006</v>
      </c>
      <c r="M74" s="1">
        <f t="shared" si="10"/>
        <v>2019</v>
      </c>
      <c r="N74" s="14">
        <f t="shared" si="6"/>
        <v>314.76615099999998</v>
      </c>
      <c r="O74" s="14">
        <f t="shared" si="5"/>
        <v>2.2154859999999998</v>
      </c>
      <c r="P74" s="14">
        <f t="shared" si="7"/>
        <v>316.98163699999998</v>
      </c>
      <c r="R74" s="15">
        <f t="shared" si="11"/>
        <v>1.4460445619116191E-2</v>
      </c>
      <c r="S74" s="15">
        <f t="shared" si="8"/>
        <v>4.3784012171392828E-3</v>
      </c>
      <c r="T74" s="15">
        <f t="shared" si="9"/>
        <v>1.4389276630095482E-2</v>
      </c>
    </row>
    <row r="75" spans="1:20">
      <c r="A75" s="2">
        <f t="shared" si="12"/>
        <v>2017</v>
      </c>
      <c r="B75" s="2">
        <f t="shared" si="13"/>
        <v>8</v>
      </c>
      <c r="C75" s="22">
        <v>32307329</v>
      </c>
      <c r="D75" s="9" t="s">
        <v>51</v>
      </c>
      <c r="F75" s="13">
        <f t="shared" si="4"/>
        <v>2017</v>
      </c>
      <c r="G75" s="13" t="s">
        <v>10</v>
      </c>
      <c r="H75" s="36">
        <f t="shared" si="3"/>
        <v>32077388</v>
      </c>
      <c r="I75" s="36">
        <f>ROUND(Values!D76/Values!$E76*Values!R$18*$C75,0)</f>
        <v>229941</v>
      </c>
      <c r="M75" s="1">
        <f t="shared" si="10"/>
        <v>2020</v>
      </c>
      <c r="N75" s="14">
        <f t="shared" si="6"/>
        <v>318.779202</v>
      </c>
      <c r="O75" s="14">
        <f t="shared" si="5"/>
        <v>2.2227860000000002</v>
      </c>
      <c r="P75" s="14">
        <f t="shared" si="7"/>
        <v>321.00198799999998</v>
      </c>
      <c r="R75" s="15">
        <f t="shared" si="11"/>
        <v>1.2749309248312413E-2</v>
      </c>
      <c r="S75" s="15">
        <f t="shared" si="8"/>
        <v>3.2949880974197931E-3</v>
      </c>
      <c r="T75" s="15">
        <f t="shared" si="9"/>
        <v>1.2683229975243071E-2</v>
      </c>
    </row>
    <row r="76" spans="1:20">
      <c r="A76" s="2">
        <f t="shared" si="12"/>
        <v>2017</v>
      </c>
      <c r="B76" s="2">
        <f t="shared" si="13"/>
        <v>9</v>
      </c>
      <c r="C76" s="22">
        <v>31514156</v>
      </c>
      <c r="D76" s="9" t="s">
        <v>51</v>
      </c>
      <c r="F76" s="13">
        <f t="shared" si="4"/>
        <v>2017</v>
      </c>
      <c r="G76" s="13" t="s">
        <v>11</v>
      </c>
      <c r="H76" s="36">
        <f t="shared" si="3"/>
        <v>31289860</v>
      </c>
      <c r="I76" s="36">
        <f>ROUND(Values!D77/Values!$E77*Values!R$18*$C76,0)</f>
        <v>224296</v>
      </c>
      <c r="M76" s="1">
        <f t="shared" si="10"/>
        <v>2021</v>
      </c>
      <c r="N76" s="14">
        <f t="shared" si="6"/>
        <v>322.87775900000003</v>
      </c>
      <c r="O76" s="14">
        <f t="shared" si="5"/>
        <v>2.2324139999999999</v>
      </c>
      <c r="P76" s="14">
        <f t="shared" si="7"/>
        <v>325.11017299999997</v>
      </c>
      <c r="R76" s="15">
        <f t="shared" si="11"/>
        <v>1.2857040152826515E-2</v>
      </c>
      <c r="S76" s="15">
        <f t="shared" si="8"/>
        <v>4.3315010981712643E-3</v>
      </c>
      <c r="T76" s="15">
        <f t="shared" si="9"/>
        <v>1.2798004852231593E-2</v>
      </c>
    </row>
    <row r="77" spans="1:20">
      <c r="A77" s="2">
        <f t="shared" si="12"/>
        <v>2017</v>
      </c>
      <c r="B77" s="2">
        <f t="shared" si="13"/>
        <v>10</v>
      </c>
      <c r="C77" s="22">
        <v>27178957</v>
      </c>
      <c r="D77" s="9" t="s">
        <v>51</v>
      </c>
      <c r="F77" s="13">
        <f t="shared" si="4"/>
        <v>2017</v>
      </c>
      <c r="G77" s="13" t="s">
        <v>12</v>
      </c>
      <c r="H77" s="36">
        <f t="shared" si="3"/>
        <v>26985548</v>
      </c>
      <c r="I77" s="36">
        <f>ROUND(Values!D78/Values!$E78*Values!R$18*$C77,0)</f>
        <v>193409</v>
      </c>
      <c r="M77" s="1">
        <f t="shared" si="10"/>
        <v>2022</v>
      </c>
      <c r="N77" s="14">
        <f t="shared" si="6"/>
        <v>326.510155</v>
      </c>
      <c r="O77" s="14">
        <f t="shared" si="5"/>
        <v>2.2407849999999998</v>
      </c>
      <c r="P77" s="14">
        <f t="shared" si="7"/>
        <v>328.75094000000001</v>
      </c>
      <c r="R77" s="15">
        <f t="shared" si="11"/>
        <v>1.1250065694366818E-2</v>
      </c>
      <c r="S77" s="15">
        <f t="shared" si="8"/>
        <v>3.7497525100631535E-3</v>
      </c>
      <c r="T77" s="15">
        <f t="shared" si="9"/>
        <v>1.1198563755801194E-2</v>
      </c>
    </row>
    <row r="78" spans="1:20">
      <c r="A78" s="2">
        <f t="shared" si="12"/>
        <v>2017</v>
      </c>
      <c r="B78" s="2">
        <f t="shared" si="13"/>
        <v>11</v>
      </c>
      <c r="C78" s="22">
        <v>20469693</v>
      </c>
      <c r="D78" s="9" t="s">
        <v>51</v>
      </c>
      <c r="F78" s="13">
        <f t="shared" si="4"/>
        <v>2017</v>
      </c>
      <c r="G78" s="13" t="s">
        <v>13</v>
      </c>
      <c r="H78" s="36">
        <f t="shared" ref="H78:H141" si="14">ROUND(C78-I78,0)</f>
        <v>20324086</v>
      </c>
      <c r="I78" s="36">
        <f>ROUND(Values!D79/Values!$E79*Values!R$18*$C78,0)</f>
        <v>145607</v>
      </c>
      <c r="M78" s="1">
        <f t="shared" si="10"/>
        <v>2023</v>
      </c>
      <c r="N78" s="14">
        <f t="shared" si="6"/>
        <v>329.98865499999999</v>
      </c>
      <c r="O78" s="14">
        <f t="shared" si="5"/>
        <v>2.249457</v>
      </c>
      <c r="P78" s="14">
        <f t="shared" si="7"/>
        <v>332.238112</v>
      </c>
      <c r="R78" s="15">
        <f t="shared" si="11"/>
        <v>1.065357369972153E-2</v>
      </c>
      <c r="S78" s="15">
        <f t="shared" si="8"/>
        <v>3.8700723184064145E-3</v>
      </c>
      <c r="T78" s="15">
        <f t="shared" si="9"/>
        <v>1.06073369706563E-2</v>
      </c>
    </row>
    <row r="79" spans="1:20">
      <c r="A79" s="2">
        <f t="shared" si="12"/>
        <v>2017</v>
      </c>
      <c r="B79" s="2">
        <f t="shared" si="13"/>
        <v>12</v>
      </c>
      <c r="C79" s="22">
        <v>22324880</v>
      </c>
      <c r="D79" s="9" t="s">
        <v>51</v>
      </c>
      <c r="F79" s="13">
        <f t="shared" si="4"/>
        <v>2017</v>
      </c>
      <c r="G79" s="13" t="s">
        <v>14</v>
      </c>
      <c r="H79" s="36">
        <f t="shared" si="14"/>
        <v>22166155</v>
      </c>
      <c r="I79" s="36">
        <f>ROUND(Values!D80/Values!$E80*Values!R$18*$C79,0)</f>
        <v>158725</v>
      </c>
      <c r="M79" s="1">
        <f t="shared" si="10"/>
        <v>2024</v>
      </c>
      <c r="N79" s="14">
        <f t="shared" si="6"/>
        <v>333.45539300000002</v>
      </c>
      <c r="O79" s="14">
        <f t="shared" si="5"/>
        <v>2.2592949999999998</v>
      </c>
      <c r="P79" s="14">
        <f t="shared" si="7"/>
        <v>335.71468800000002</v>
      </c>
      <c r="R79" s="15">
        <f t="shared" si="11"/>
        <v>1.0505627837417597E-2</v>
      </c>
      <c r="S79" s="15">
        <f t="shared" si="8"/>
        <v>4.3734999157574173E-3</v>
      </c>
      <c r="T79" s="15">
        <f t="shared" si="9"/>
        <v>1.0464109548034006E-2</v>
      </c>
    </row>
    <row r="80" spans="1:20">
      <c r="A80" s="2">
        <f t="shared" si="12"/>
        <v>2018</v>
      </c>
      <c r="B80" s="2">
        <f t="shared" si="13"/>
        <v>1</v>
      </c>
      <c r="C80" s="22">
        <v>25769698</v>
      </c>
      <c r="D80" s="9" t="s">
        <v>51</v>
      </c>
      <c r="F80" s="13">
        <f t="shared" si="4"/>
        <v>2018</v>
      </c>
      <c r="G80" s="13" t="s">
        <v>3</v>
      </c>
      <c r="H80" s="36">
        <f t="shared" si="14"/>
        <v>25586748</v>
      </c>
      <c r="I80" s="36">
        <f>ROUND(Values!D81/Values!$E81*Values!R$18*$C80,0)</f>
        <v>182950</v>
      </c>
      <c r="M80" s="1">
        <f t="shared" si="10"/>
        <v>2025</v>
      </c>
      <c r="N80" s="14">
        <f t="shared" si="6"/>
        <v>336.84680500000002</v>
      </c>
      <c r="O80" s="14">
        <f t="shared" si="5"/>
        <v>2.2698179999999999</v>
      </c>
      <c r="P80" s="14">
        <f t="shared" si="7"/>
        <v>339.116623</v>
      </c>
      <c r="R80" s="15">
        <f t="shared" si="11"/>
        <v>1.0170511772169766E-2</v>
      </c>
      <c r="S80" s="15">
        <f t="shared" si="8"/>
        <v>4.6576476290169921E-3</v>
      </c>
      <c r="T80" s="15">
        <f t="shared" si="9"/>
        <v>1.0133411261410208E-2</v>
      </c>
    </row>
    <row r="81" spans="1:20">
      <c r="A81" s="2">
        <f t="shared" si="12"/>
        <v>2018</v>
      </c>
      <c r="B81" s="2">
        <f t="shared" si="13"/>
        <v>2</v>
      </c>
      <c r="C81" s="22">
        <v>24129814</v>
      </c>
      <c r="D81" s="9" t="s">
        <v>51</v>
      </c>
      <c r="F81" s="13">
        <f t="shared" si="4"/>
        <v>2018</v>
      </c>
      <c r="G81" s="13" t="s">
        <v>4</v>
      </c>
      <c r="H81" s="36">
        <f t="shared" si="14"/>
        <v>23958726</v>
      </c>
      <c r="I81" s="36">
        <f>ROUND(Values!D82/Values!$E82*Values!R$18*$C81,0)</f>
        <v>171088</v>
      </c>
      <c r="M81" s="1">
        <f t="shared" si="10"/>
        <v>2026</v>
      </c>
      <c r="N81" s="14">
        <f t="shared" si="6"/>
        <v>340.16037699999998</v>
      </c>
      <c r="O81" s="14">
        <f t="shared" si="5"/>
        <v>2.28084</v>
      </c>
      <c r="P81" s="14">
        <f t="shared" si="7"/>
        <v>342.44121699999999</v>
      </c>
      <c r="R81" s="15">
        <f t="shared" si="11"/>
        <v>9.8370296253811329E-3</v>
      </c>
      <c r="S81" s="15">
        <f t="shared" si="8"/>
        <v>4.8558959352689168E-3</v>
      </c>
      <c r="T81" s="15">
        <f t="shared" si="9"/>
        <v>9.8036892753559091E-3</v>
      </c>
    </row>
    <row r="82" spans="1:20">
      <c r="A82" s="2">
        <f t="shared" si="12"/>
        <v>2018</v>
      </c>
      <c r="B82" s="2">
        <f t="shared" si="13"/>
        <v>3</v>
      </c>
      <c r="C82" s="22">
        <v>21268864</v>
      </c>
      <c r="D82" s="9" t="s">
        <v>51</v>
      </c>
      <c r="F82" s="13">
        <f t="shared" si="4"/>
        <v>2018</v>
      </c>
      <c r="G82" s="13" t="s">
        <v>5</v>
      </c>
      <c r="H82" s="36">
        <f t="shared" si="14"/>
        <v>21118230</v>
      </c>
      <c r="I82" s="36">
        <f>ROUND(Values!D83/Values!$E83*Values!R$18*$C82,0)</f>
        <v>150634</v>
      </c>
      <c r="M82" s="1">
        <f t="shared" si="10"/>
        <v>2027</v>
      </c>
      <c r="N82" s="14">
        <f t="shared" si="6"/>
        <v>343.52043300000003</v>
      </c>
      <c r="O82" s="14">
        <f t="shared" si="5"/>
        <v>2.2926829999999998</v>
      </c>
      <c r="P82" s="14">
        <f t="shared" si="7"/>
        <v>345.81311599999998</v>
      </c>
      <c r="R82" s="15">
        <f t="shared" si="11"/>
        <v>9.8778582903558121E-3</v>
      </c>
      <c r="S82" s="15">
        <f t="shared" si="8"/>
        <v>5.192385261570287E-3</v>
      </c>
      <c r="T82" s="15">
        <f t="shared" si="9"/>
        <v>9.8466505566705553E-3</v>
      </c>
    </row>
    <row r="83" spans="1:20">
      <c r="A83" s="2">
        <f t="shared" si="12"/>
        <v>2018</v>
      </c>
      <c r="B83" s="2">
        <f t="shared" si="13"/>
        <v>4</v>
      </c>
      <c r="C83" s="22">
        <v>21190350</v>
      </c>
      <c r="D83" s="9" t="s">
        <v>51</v>
      </c>
      <c r="F83" s="13">
        <f t="shared" si="4"/>
        <v>2018</v>
      </c>
      <c r="G83" s="13" t="s">
        <v>6</v>
      </c>
      <c r="H83" s="36">
        <f t="shared" si="14"/>
        <v>21040440</v>
      </c>
      <c r="I83" s="36">
        <f>ROUND(Values!D84/Values!$E84*Values!R$18*$C83,0)</f>
        <v>149910</v>
      </c>
      <c r="M83" s="1">
        <f t="shared" si="10"/>
        <v>2028</v>
      </c>
      <c r="N83" s="14">
        <f t="shared" si="6"/>
        <v>346.88779199999999</v>
      </c>
      <c r="O83" s="14">
        <f t="shared" si="5"/>
        <v>2.3048009999999999</v>
      </c>
      <c r="P83" s="14">
        <f t="shared" si="7"/>
        <v>349.19259299999999</v>
      </c>
      <c r="R83" s="15">
        <f t="shared" si="11"/>
        <v>9.8024998705097399E-3</v>
      </c>
      <c r="S83" s="15">
        <f t="shared" si="8"/>
        <v>5.2855104696114541E-3</v>
      </c>
      <c r="T83" s="15">
        <f t="shared" si="9"/>
        <v>9.7725529878398554E-3</v>
      </c>
    </row>
    <row r="84" spans="1:20">
      <c r="A84" s="2">
        <f t="shared" si="12"/>
        <v>2018</v>
      </c>
      <c r="B84" s="2">
        <f t="shared" si="13"/>
        <v>5</v>
      </c>
      <c r="C84" s="22">
        <v>23006997</v>
      </c>
      <c r="D84" s="9" t="s">
        <v>51</v>
      </c>
      <c r="F84" s="13">
        <f t="shared" ref="F84:F147" si="15">F72+1</f>
        <v>2018</v>
      </c>
      <c r="G84" s="13" t="s">
        <v>7</v>
      </c>
      <c r="H84" s="36">
        <f t="shared" si="14"/>
        <v>22844417</v>
      </c>
      <c r="I84" s="36">
        <f>ROUND(Values!D85/Values!$E85*Values!R$18*$C84,0)</f>
        <v>162580</v>
      </c>
      <c r="M84" s="1">
        <f t="shared" si="10"/>
        <v>2029</v>
      </c>
      <c r="N84" s="14">
        <f t="shared" si="6"/>
        <v>350.33316000000002</v>
      </c>
      <c r="O84" s="14">
        <f t="shared" si="5"/>
        <v>2.317024</v>
      </c>
      <c r="P84" s="14">
        <f t="shared" si="7"/>
        <v>352.65018400000002</v>
      </c>
      <c r="R84" s="15">
        <f t="shared" si="11"/>
        <v>9.9322261534071643E-3</v>
      </c>
      <c r="S84" s="15">
        <f t="shared" si="8"/>
        <v>5.3032778101016476E-3</v>
      </c>
      <c r="T84" s="15">
        <f t="shared" si="9"/>
        <v>9.9016733725507677E-3</v>
      </c>
    </row>
    <row r="85" spans="1:20">
      <c r="A85" s="2">
        <f t="shared" si="12"/>
        <v>2018</v>
      </c>
      <c r="B85" s="2">
        <f t="shared" si="13"/>
        <v>6</v>
      </c>
      <c r="C85" s="22">
        <v>29320616</v>
      </c>
      <c r="D85" s="9" t="s">
        <v>51</v>
      </c>
      <c r="F85" s="13">
        <f t="shared" si="15"/>
        <v>2018</v>
      </c>
      <c r="G85" s="13" t="s">
        <v>8</v>
      </c>
      <c r="H85" s="36">
        <f t="shared" si="14"/>
        <v>29113713</v>
      </c>
      <c r="I85" s="36">
        <f>ROUND(Values!D86/Values!$E86*Values!R$18*$C85,0)</f>
        <v>206903</v>
      </c>
      <c r="M85" s="1">
        <f t="shared" si="10"/>
        <v>2030</v>
      </c>
      <c r="N85" s="14">
        <f t="shared" si="6"/>
        <v>353.82318900000001</v>
      </c>
      <c r="O85" s="14">
        <f t="shared" si="5"/>
        <v>2.329326</v>
      </c>
      <c r="P85" s="14">
        <f t="shared" si="7"/>
        <v>356.15251499999999</v>
      </c>
      <c r="R85" s="15">
        <f t="shared" si="11"/>
        <v>9.9620287157515808E-3</v>
      </c>
      <c r="S85" s="15">
        <f t="shared" si="8"/>
        <v>5.3093968815169923E-3</v>
      </c>
      <c r="T85" s="15">
        <f t="shared" si="9"/>
        <v>9.9314594431063608E-3</v>
      </c>
    </row>
    <row r="86" spans="1:20">
      <c r="A86" s="2">
        <f t="shared" si="12"/>
        <v>2018</v>
      </c>
      <c r="B86" s="2">
        <f t="shared" si="13"/>
        <v>7</v>
      </c>
      <c r="C86" s="22">
        <v>32506912</v>
      </c>
      <c r="D86" s="9" t="s">
        <v>51</v>
      </c>
      <c r="F86" s="13">
        <f t="shared" si="15"/>
        <v>2018</v>
      </c>
      <c r="G86" s="13" t="s">
        <v>9</v>
      </c>
      <c r="H86" s="36">
        <f t="shared" si="14"/>
        <v>32277773</v>
      </c>
      <c r="I86" s="36">
        <f>ROUND(Values!D87/Values!$E87*Values!R$18*$C86,0)</f>
        <v>229139</v>
      </c>
      <c r="M86" s="1">
        <f t="shared" si="10"/>
        <v>2031</v>
      </c>
      <c r="N86" s="14">
        <f t="shared" si="6"/>
        <v>357.20635099999998</v>
      </c>
      <c r="O86" s="14">
        <f t="shared" si="5"/>
        <v>2.341186</v>
      </c>
      <c r="P86" s="14">
        <f t="shared" si="7"/>
        <v>359.54753699999998</v>
      </c>
      <c r="R86" s="15">
        <f t="shared" si="11"/>
        <v>9.5617305625492754E-3</v>
      </c>
      <c r="S86" s="15">
        <f t="shared" si="8"/>
        <v>5.0916016049278312E-3</v>
      </c>
      <c r="T86" s="15">
        <f t="shared" si="9"/>
        <v>9.5324948077371019E-3</v>
      </c>
    </row>
    <row r="87" spans="1:20">
      <c r="A87" s="2">
        <f t="shared" si="12"/>
        <v>2018</v>
      </c>
      <c r="B87" s="2">
        <f t="shared" si="13"/>
        <v>8</v>
      </c>
      <c r="C87" s="22">
        <v>32668792</v>
      </c>
      <c r="D87" s="9" t="s">
        <v>51</v>
      </c>
      <c r="F87" s="13">
        <f t="shared" si="15"/>
        <v>2018</v>
      </c>
      <c r="G87" s="13" t="s">
        <v>10</v>
      </c>
      <c r="H87" s="36">
        <f t="shared" si="14"/>
        <v>32438701</v>
      </c>
      <c r="I87" s="36">
        <f>ROUND(Values!D88/Values!$E88*Values!R$18*$C87,0)</f>
        <v>230091</v>
      </c>
      <c r="M87" s="1">
        <f t="shared" si="10"/>
        <v>2032</v>
      </c>
      <c r="N87" s="14">
        <f t="shared" si="6"/>
        <v>360.58063600000003</v>
      </c>
      <c r="O87" s="14">
        <f t="shared" si="5"/>
        <v>2.353818</v>
      </c>
      <c r="P87" s="14">
        <f t="shared" si="7"/>
        <v>362.93445400000002</v>
      </c>
      <c r="R87" s="15">
        <f t="shared" si="11"/>
        <v>9.4463186070283811E-3</v>
      </c>
      <c r="S87" s="15">
        <f t="shared" si="8"/>
        <v>5.3955559276366305E-3</v>
      </c>
      <c r="T87" s="15">
        <f t="shared" si="9"/>
        <v>9.4199421535741124E-3</v>
      </c>
    </row>
    <row r="88" spans="1:20">
      <c r="A88" s="2">
        <f t="shared" si="12"/>
        <v>2018</v>
      </c>
      <c r="B88" s="2">
        <f t="shared" si="13"/>
        <v>9</v>
      </c>
      <c r="C88" s="22">
        <v>31866744</v>
      </c>
      <c r="D88" s="9" t="s">
        <v>51</v>
      </c>
      <c r="F88" s="13">
        <f t="shared" si="15"/>
        <v>2018</v>
      </c>
      <c r="G88" s="13" t="s">
        <v>11</v>
      </c>
      <c r="H88" s="36">
        <f t="shared" si="14"/>
        <v>31642302</v>
      </c>
      <c r="I88" s="36">
        <f>ROUND(Values!D89/Values!$E89*Values!R$18*$C88,0)</f>
        <v>224442</v>
      </c>
      <c r="M88" s="1">
        <f t="shared" si="10"/>
        <v>2033</v>
      </c>
      <c r="N88" s="14">
        <f t="shared" si="6"/>
        <v>363.85741000000002</v>
      </c>
      <c r="O88" s="14">
        <f t="shared" si="5"/>
        <v>2.3663720000000001</v>
      </c>
      <c r="P88" s="14">
        <f t="shared" si="7"/>
        <v>366.22378200000003</v>
      </c>
      <c r="R88" s="15">
        <f t="shared" si="11"/>
        <v>9.0874929845095043E-3</v>
      </c>
      <c r="S88" s="15">
        <f t="shared" si="8"/>
        <v>5.3334624852050538E-3</v>
      </c>
      <c r="T88" s="15">
        <f t="shared" si="9"/>
        <v>9.0631461514536493E-3</v>
      </c>
    </row>
    <row r="89" spans="1:20">
      <c r="A89" s="2">
        <f t="shared" si="12"/>
        <v>2018</v>
      </c>
      <c r="B89" s="2">
        <f t="shared" si="13"/>
        <v>10</v>
      </c>
      <c r="C89" s="22">
        <v>27483043</v>
      </c>
      <c r="D89" s="9" t="s">
        <v>51</v>
      </c>
      <c r="F89" s="13">
        <f t="shared" si="15"/>
        <v>2018</v>
      </c>
      <c r="G89" s="13" t="s">
        <v>12</v>
      </c>
      <c r="H89" s="36">
        <f t="shared" si="14"/>
        <v>27289501</v>
      </c>
      <c r="I89" s="36">
        <f>ROUND(Values!D90/Values!$E90*Values!R$18*$C89,0)</f>
        <v>193542</v>
      </c>
      <c r="M89" s="1">
        <f t="shared" si="10"/>
        <v>2034</v>
      </c>
      <c r="N89" s="14">
        <f t="shared" si="6"/>
        <v>366.96195599999999</v>
      </c>
      <c r="O89" s="14">
        <f t="shared" si="5"/>
        <v>2.3791329999999999</v>
      </c>
      <c r="P89" s="14">
        <f t="shared" si="7"/>
        <v>369.34108900000001</v>
      </c>
      <c r="R89" s="15">
        <f t="shared" si="11"/>
        <v>8.5323148977507479E-3</v>
      </c>
      <c r="S89" s="15">
        <f t="shared" si="8"/>
        <v>5.3926432530471136E-3</v>
      </c>
      <c r="T89" s="15">
        <f t="shared" si="9"/>
        <v>8.5120277633963237E-3</v>
      </c>
    </row>
    <row r="90" spans="1:20">
      <c r="A90" s="2">
        <f t="shared" si="12"/>
        <v>2018</v>
      </c>
      <c r="B90" s="2">
        <f t="shared" si="13"/>
        <v>11</v>
      </c>
      <c r="C90" s="22">
        <v>20698714</v>
      </c>
      <c r="D90" s="9" t="s">
        <v>51</v>
      </c>
      <c r="F90" s="13">
        <f t="shared" si="15"/>
        <v>2018</v>
      </c>
      <c r="G90" s="13" t="s">
        <v>13</v>
      </c>
      <c r="H90" s="36">
        <f t="shared" si="14"/>
        <v>20553006</v>
      </c>
      <c r="I90" s="36">
        <f>ROUND(Values!D91/Values!$E91*Values!R$18*$C90,0)</f>
        <v>145708</v>
      </c>
      <c r="M90" s="1">
        <f t="shared" si="10"/>
        <v>2035</v>
      </c>
      <c r="N90" s="14">
        <f t="shared" si="6"/>
        <v>370.12260900000001</v>
      </c>
      <c r="O90" s="14">
        <f t="shared" si="5"/>
        <v>2.3939349999999999</v>
      </c>
      <c r="P90" s="14">
        <f t="shared" si="7"/>
        <v>372.51654400000001</v>
      </c>
      <c r="R90" s="15">
        <f t="shared" si="11"/>
        <v>8.6130263596044809E-3</v>
      </c>
      <c r="S90" s="15">
        <f t="shared" si="8"/>
        <v>6.2215941689682808E-3</v>
      </c>
      <c r="T90" s="15">
        <f t="shared" si="9"/>
        <v>8.5976218042720376E-3</v>
      </c>
    </row>
    <row r="91" spans="1:20">
      <c r="A91" s="2">
        <f t="shared" si="12"/>
        <v>2018</v>
      </c>
      <c r="B91" s="2">
        <f t="shared" si="13"/>
        <v>12</v>
      </c>
      <c r="C91" s="22">
        <v>22574657</v>
      </c>
      <c r="D91" s="9" t="s">
        <v>51</v>
      </c>
      <c r="F91" s="13">
        <f t="shared" si="15"/>
        <v>2018</v>
      </c>
      <c r="G91" s="13" t="s">
        <v>14</v>
      </c>
      <c r="H91" s="36">
        <f t="shared" si="14"/>
        <v>22415816</v>
      </c>
      <c r="I91" s="36">
        <f>ROUND(Values!D92/Values!$E92*Values!R$18*$C91,0)</f>
        <v>158841</v>
      </c>
      <c r="M91" s="1">
        <f t="shared" si="10"/>
        <v>2036</v>
      </c>
      <c r="N91" s="14">
        <f t="shared" si="6"/>
        <v>373.10905400000001</v>
      </c>
      <c r="O91" s="14">
        <f t="shared" si="5"/>
        <v>2.408366</v>
      </c>
      <c r="P91" s="14">
        <f t="shared" si="7"/>
        <v>375.51742000000002</v>
      </c>
      <c r="R91" s="15">
        <f t="shared" si="11"/>
        <v>8.068799169196339E-3</v>
      </c>
      <c r="S91" s="15">
        <f t="shared" si="8"/>
        <v>6.0281503048329466E-3</v>
      </c>
      <c r="T91" s="15">
        <f t="shared" si="9"/>
        <v>8.0556851724684631E-3</v>
      </c>
    </row>
    <row r="92" spans="1:20">
      <c r="A92" s="2">
        <f t="shared" si="12"/>
        <v>2019</v>
      </c>
      <c r="B92" s="2">
        <f t="shared" si="13"/>
        <v>1</v>
      </c>
      <c r="C92" s="22">
        <v>26140505</v>
      </c>
      <c r="D92" s="9" t="s">
        <v>51</v>
      </c>
      <c r="F92" s="13">
        <f t="shared" si="15"/>
        <v>2019</v>
      </c>
      <c r="G92" s="13" t="s">
        <v>3</v>
      </c>
      <c r="H92" s="36">
        <f t="shared" si="14"/>
        <v>25956827</v>
      </c>
      <c r="I92" s="36">
        <f>ROUND(Values!D93/Values!$E93*Values!R$18*$C92,0)</f>
        <v>183678</v>
      </c>
      <c r="M92" s="1">
        <f t="shared" si="10"/>
        <v>2037</v>
      </c>
      <c r="N92" s="14">
        <f t="shared" si="6"/>
        <v>376.14888300000001</v>
      </c>
      <c r="O92" s="14">
        <f t="shared" si="5"/>
        <v>2.4232079999999998</v>
      </c>
      <c r="P92" s="14">
        <f t="shared" si="7"/>
        <v>378.572091</v>
      </c>
      <c r="R92" s="15">
        <f t="shared" si="11"/>
        <v>8.147293579211734E-3</v>
      </c>
      <c r="S92" s="15">
        <f t="shared" si="8"/>
        <v>6.1626845753510739E-3</v>
      </c>
      <c r="T92" s="15">
        <f t="shared" si="9"/>
        <v>8.1345653684987695E-3</v>
      </c>
    </row>
    <row r="93" spans="1:20">
      <c r="A93" s="2">
        <f t="shared" si="12"/>
        <v>2019</v>
      </c>
      <c r="B93" s="2">
        <f t="shared" si="13"/>
        <v>2</v>
      </c>
      <c r="C93" s="22">
        <v>24477024</v>
      </c>
      <c r="D93" s="9" t="s">
        <v>51</v>
      </c>
      <c r="F93" s="13">
        <f t="shared" si="15"/>
        <v>2019</v>
      </c>
      <c r="G93" s="13" t="s">
        <v>4</v>
      </c>
      <c r="H93" s="36">
        <f t="shared" si="14"/>
        <v>24305242</v>
      </c>
      <c r="I93" s="36">
        <f>ROUND(Values!D94/Values!$E94*Values!R$18*$C93,0)</f>
        <v>171782</v>
      </c>
    </row>
    <row r="94" spans="1:20">
      <c r="A94" s="2">
        <f t="shared" si="12"/>
        <v>2019</v>
      </c>
      <c r="B94" s="2">
        <f t="shared" si="13"/>
        <v>3</v>
      </c>
      <c r="C94" s="22">
        <v>21574907</v>
      </c>
      <c r="D94" s="9" t="s">
        <v>51</v>
      </c>
      <c r="F94" s="13">
        <f t="shared" si="15"/>
        <v>2019</v>
      </c>
      <c r="G94" s="13" t="s">
        <v>5</v>
      </c>
      <c r="H94" s="36">
        <f t="shared" si="14"/>
        <v>21423650</v>
      </c>
      <c r="I94" s="36">
        <f>ROUND(Values!D95/Values!$E95*Values!R$18*$C94,0)</f>
        <v>151257</v>
      </c>
    </row>
    <row r="95" spans="1:20">
      <c r="A95" s="2">
        <f t="shared" si="12"/>
        <v>2019</v>
      </c>
      <c r="B95" s="2">
        <f t="shared" si="13"/>
        <v>4</v>
      </c>
      <c r="C95" s="22">
        <v>21495264</v>
      </c>
      <c r="D95" s="9" t="s">
        <v>51</v>
      </c>
      <c r="F95" s="13">
        <f t="shared" si="15"/>
        <v>2019</v>
      </c>
      <c r="G95" s="13" t="s">
        <v>6</v>
      </c>
      <c r="H95" s="36">
        <f t="shared" si="14"/>
        <v>21344718</v>
      </c>
      <c r="I95" s="36">
        <f>ROUND(Values!D96/Values!$E96*Values!R$18*$C95,0)</f>
        <v>150546</v>
      </c>
    </row>
    <row r="96" spans="1:20">
      <c r="A96" s="2">
        <f t="shared" si="12"/>
        <v>2019</v>
      </c>
      <c r="B96" s="2">
        <f t="shared" si="13"/>
        <v>5</v>
      </c>
      <c r="C96" s="22">
        <v>23338051</v>
      </c>
      <c r="D96" s="9" t="s">
        <v>51</v>
      </c>
      <c r="F96" s="13">
        <f t="shared" si="15"/>
        <v>2019</v>
      </c>
      <c r="G96" s="13" t="s">
        <v>7</v>
      </c>
      <c r="H96" s="36">
        <f t="shared" si="14"/>
        <v>23174769</v>
      </c>
      <c r="I96" s="36">
        <f>ROUND(Values!D97/Values!$E97*Values!R$18*$C96,0)</f>
        <v>163282</v>
      </c>
    </row>
    <row r="97" spans="1:9">
      <c r="A97" s="2">
        <f t="shared" si="12"/>
        <v>2019</v>
      </c>
      <c r="B97" s="2">
        <f t="shared" si="13"/>
        <v>6</v>
      </c>
      <c r="C97" s="22">
        <v>29742519</v>
      </c>
      <c r="D97" s="9" t="s">
        <v>51</v>
      </c>
      <c r="F97" s="13">
        <f t="shared" si="15"/>
        <v>2019</v>
      </c>
      <c r="G97" s="13" t="s">
        <v>8</v>
      </c>
      <c r="H97" s="36">
        <f t="shared" si="14"/>
        <v>29534706</v>
      </c>
      <c r="I97" s="36">
        <f>ROUND(Values!D98/Values!$E98*Values!R$18*$C97,0)</f>
        <v>207813</v>
      </c>
    </row>
    <row r="98" spans="1:9">
      <c r="A98" s="2">
        <f t="shared" si="12"/>
        <v>2019</v>
      </c>
      <c r="B98" s="2">
        <f t="shared" si="13"/>
        <v>7</v>
      </c>
      <c r="C98" s="22">
        <v>32974663</v>
      </c>
      <c r="D98" s="9" t="s">
        <v>51</v>
      </c>
      <c r="F98" s="13">
        <f t="shared" si="15"/>
        <v>2019</v>
      </c>
      <c r="G98" s="13" t="s">
        <v>9</v>
      </c>
      <c r="H98" s="36">
        <f t="shared" si="14"/>
        <v>32744498</v>
      </c>
      <c r="I98" s="36">
        <f>ROUND(Values!D99/Values!$E99*Values!R$18*$C98,0)</f>
        <v>230165</v>
      </c>
    </row>
    <row r="99" spans="1:9">
      <c r="A99" s="2">
        <f t="shared" si="12"/>
        <v>2019</v>
      </c>
      <c r="B99" s="2">
        <f t="shared" si="13"/>
        <v>8</v>
      </c>
      <c r="C99" s="22">
        <v>33138873</v>
      </c>
      <c r="D99" s="9" t="s">
        <v>51</v>
      </c>
      <c r="F99" s="13">
        <f t="shared" si="15"/>
        <v>2019</v>
      </c>
      <c r="G99" s="13" t="s">
        <v>10</v>
      </c>
      <c r="H99" s="36">
        <f t="shared" si="14"/>
        <v>32907735</v>
      </c>
      <c r="I99" s="36">
        <f>ROUND(Values!D100/Values!$E100*Values!R$18*$C99,0)</f>
        <v>231138</v>
      </c>
    </row>
    <row r="100" spans="1:9">
      <c r="A100" s="2">
        <f t="shared" si="12"/>
        <v>2019</v>
      </c>
      <c r="B100" s="2">
        <f t="shared" si="13"/>
        <v>9</v>
      </c>
      <c r="C100" s="22">
        <v>32325284</v>
      </c>
      <c r="D100" s="9" t="s">
        <v>51</v>
      </c>
      <c r="F100" s="13">
        <f t="shared" si="15"/>
        <v>2019</v>
      </c>
      <c r="G100" s="13" t="s">
        <v>11</v>
      </c>
      <c r="H100" s="36">
        <f t="shared" si="14"/>
        <v>32099828</v>
      </c>
      <c r="I100" s="36">
        <f>ROUND(Values!D101/Values!$E101*Values!R$18*$C100,0)</f>
        <v>225456</v>
      </c>
    </row>
    <row r="101" spans="1:9">
      <c r="A101" s="2">
        <f t="shared" si="12"/>
        <v>2019</v>
      </c>
      <c r="B101" s="2">
        <f t="shared" si="13"/>
        <v>10</v>
      </c>
      <c r="C101" s="22">
        <v>27878504</v>
      </c>
      <c r="D101" s="9" t="s">
        <v>51</v>
      </c>
      <c r="F101" s="13">
        <f t="shared" si="15"/>
        <v>2019</v>
      </c>
      <c r="G101" s="13" t="s">
        <v>12</v>
      </c>
      <c r="H101" s="36">
        <f t="shared" si="14"/>
        <v>27684081</v>
      </c>
      <c r="I101" s="36">
        <f>ROUND(Values!D102/Values!$E102*Values!R$18*$C101,0)</f>
        <v>194423</v>
      </c>
    </row>
    <row r="102" spans="1:9">
      <c r="A102" s="2">
        <f t="shared" si="12"/>
        <v>2019</v>
      </c>
      <c r="B102" s="2">
        <f t="shared" si="13"/>
        <v>11</v>
      </c>
      <c r="C102" s="22">
        <v>20996553</v>
      </c>
      <c r="D102" s="9" t="s">
        <v>51</v>
      </c>
      <c r="F102" s="13">
        <f t="shared" si="15"/>
        <v>2019</v>
      </c>
      <c r="G102" s="13" t="s">
        <v>13</v>
      </c>
      <c r="H102" s="36">
        <f t="shared" si="14"/>
        <v>20850177</v>
      </c>
      <c r="I102" s="36">
        <f>ROUND(Values!D103/Values!$E103*Values!R$18*$C102,0)</f>
        <v>146376</v>
      </c>
    </row>
    <row r="103" spans="1:9">
      <c r="A103" s="2">
        <f t="shared" si="12"/>
        <v>2019</v>
      </c>
      <c r="B103" s="2">
        <f t="shared" si="13"/>
        <v>12</v>
      </c>
      <c r="C103" s="22">
        <v>22899490</v>
      </c>
      <c r="D103" s="9" t="s">
        <v>51</v>
      </c>
      <c r="F103" s="13">
        <f t="shared" si="15"/>
        <v>2019</v>
      </c>
      <c r="G103" s="13" t="s">
        <v>14</v>
      </c>
      <c r="H103" s="36">
        <f t="shared" si="14"/>
        <v>22739920</v>
      </c>
      <c r="I103" s="36">
        <f>ROUND(Values!D104/Values!$E104*Values!R$18*$C103,0)</f>
        <v>159570</v>
      </c>
    </row>
    <row r="104" spans="1:9">
      <c r="A104" s="2">
        <f t="shared" si="12"/>
        <v>2020</v>
      </c>
      <c r="B104" s="2">
        <f t="shared" si="13"/>
        <v>1</v>
      </c>
      <c r="C104" s="22">
        <v>26472051</v>
      </c>
      <c r="D104" s="9" t="s">
        <v>51</v>
      </c>
      <c r="F104" s="13">
        <f t="shared" si="15"/>
        <v>2020</v>
      </c>
      <c r="G104" s="13" t="s">
        <v>3</v>
      </c>
      <c r="H104" s="36">
        <f t="shared" si="14"/>
        <v>26287819</v>
      </c>
      <c r="I104" s="36">
        <f>ROUND(Values!D105/Values!$E105*Values!R$18*$C104,0)</f>
        <v>184232</v>
      </c>
    </row>
    <row r="105" spans="1:9">
      <c r="A105" s="2">
        <f t="shared" si="12"/>
        <v>2020</v>
      </c>
      <c r="B105" s="2">
        <f t="shared" si="13"/>
        <v>2</v>
      </c>
      <c r="C105" s="22">
        <v>24787472</v>
      </c>
      <c r="D105" s="9" t="s">
        <v>51</v>
      </c>
      <c r="F105" s="13">
        <f t="shared" si="15"/>
        <v>2020</v>
      </c>
      <c r="G105" s="13" t="s">
        <v>4</v>
      </c>
      <c r="H105" s="36">
        <f t="shared" si="14"/>
        <v>24615159</v>
      </c>
      <c r="I105" s="36">
        <f>ROUND(Values!D106/Values!$E106*Values!R$18*$C105,0)</f>
        <v>172313</v>
      </c>
    </row>
    <row r="106" spans="1:9">
      <c r="A106" s="2">
        <f t="shared" si="12"/>
        <v>2020</v>
      </c>
      <c r="B106" s="2">
        <f t="shared" si="13"/>
        <v>3</v>
      </c>
      <c r="C106" s="22">
        <v>21848547</v>
      </c>
      <c r="D106" s="9" t="s">
        <v>51</v>
      </c>
      <c r="F106" s="13">
        <f t="shared" si="15"/>
        <v>2020</v>
      </c>
      <c r="G106" s="13" t="s">
        <v>5</v>
      </c>
      <c r="H106" s="36">
        <f t="shared" si="14"/>
        <v>21696821</v>
      </c>
      <c r="I106" s="36">
        <f>ROUND(Values!D107/Values!$E107*Values!R$18*$C106,0)</f>
        <v>151726</v>
      </c>
    </row>
    <row r="107" spans="1:9">
      <c r="A107" s="2">
        <f t="shared" si="12"/>
        <v>2020</v>
      </c>
      <c r="B107" s="2">
        <f t="shared" si="13"/>
        <v>4</v>
      </c>
      <c r="C107" s="22">
        <v>21767894</v>
      </c>
      <c r="D107" s="9" t="s">
        <v>51</v>
      </c>
      <c r="F107" s="13">
        <f t="shared" si="15"/>
        <v>2020</v>
      </c>
      <c r="G107" s="13" t="s">
        <v>6</v>
      </c>
      <c r="H107" s="36">
        <f t="shared" si="14"/>
        <v>21616870</v>
      </c>
      <c r="I107" s="36">
        <f>ROUND(Values!D108/Values!$E108*Values!R$18*$C107,0)</f>
        <v>151024</v>
      </c>
    </row>
    <row r="108" spans="1:9">
      <c r="A108" s="2">
        <f t="shared" si="12"/>
        <v>2020</v>
      </c>
      <c r="B108" s="2">
        <f t="shared" si="13"/>
        <v>5</v>
      </c>
      <c r="C108" s="22">
        <v>23634053</v>
      </c>
      <c r="D108" s="9" t="s">
        <v>51</v>
      </c>
      <c r="F108" s="13">
        <f t="shared" si="15"/>
        <v>2020</v>
      </c>
      <c r="G108" s="13" t="s">
        <v>7</v>
      </c>
      <c r="H108" s="36">
        <f t="shared" si="14"/>
        <v>23470240</v>
      </c>
      <c r="I108" s="36">
        <f>ROUND(Values!D109/Values!$E109*Values!R$18*$C108,0)</f>
        <v>163813</v>
      </c>
    </row>
    <row r="109" spans="1:9">
      <c r="A109" s="2">
        <f t="shared" si="12"/>
        <v>2020</v>
      </c>
      <c r="B109" s="2">
        <f t="shared" si="13"/>
        <v>6</v>
      </c>
      <c r="C109" s="22">
        <v>30119750</v>
      </c>
      <c r="D109" s="9" t="s">
        <v>51</v>
      </c>
      <c r="F109" s="13">
        <f t="shared" si="15"/>
        <v>2020</v>
      </c>
      <c r="G109" s="13" t="s">
        <v>8</v>
      </c>
      <c r="H109" s="36">
        <f t="shared" si="14"/>
        <v>29911252</v>
      </c>
      <c r="I109" s="36">
        <f>ROUND(Values!D110/Values!$E110*Values!R$18*$C109,0)</f>
        <v>208498</v>
      </c>
    </row>
    <row r="110" spans="1:9">
      <c r="A110" s="2">
        <f t="shared" si="12"/>
        <v>2020</v>
      </c>
      <c r="B110" s="2">
        <f t="shared" si="13"/>
        <v>7</v>
      </c>
      <c r="C110" s="22">
        <v>33392888</v>
      </c>
      <c r="D110" s="9" t="s">
        <v>51</v>
      </c>
      <c r="F110" s="13">
        <f t="shared" si="15"/>
        <v>2020</v>
      </c>
      <c r="G110" s="13" t="s">
        <v>9</v>
      </c>
      <c r="H110" s="36">
        <f t="shared" si="14"/>
        <v>33161948</v>
      </c>
      <c r="I110" s="36">
        <f>ROUND(Values!D111/Values!$E111*Values!R$18*$C110,0)</f>
        <v>230940</v>
      </c>
    </row>
    <row r="111" spans="1:9">
      <c r="A111" s="2">
        <f t="shared" si="12"/>
        <v>2020</v>
      </c>
      <c r="B111" s="2">
        <f t="shared" si="13"/>
        <v>8</v>
      </c>
      <c r="C111" s="22">
        <v>33559181</v>
      </c>
      <c r="D111" s="9" t="s">
        <v>51</v>
      </c>
      <c r="F111" s="13">
        <f t="shared" si="15"/>
        <v>2020</v>
      </c>
      <c r="G111" s="13" t="s">
        <v>10</v>
      </c>
      <c r="H111" s="36">
        <f t="shared" si="14"/>
        <v>33327255</v>
      </c>
      <c r="I111" s="36">
        <f>ROUND(Values!D112/Values!$E112*Values!R$18*$C111,0)</f>
        <v>231926</v>
      </c>
    </row>
    <row r="112" spans="1:9">
      <c r="A112" s="2">
        <f t="shared" si="12"/>
        <v>2020</v>
      </c>
      <c r="B112" s="2">
        <f t="shared" si="13"/>
        <v>9</v>
      </c>
      <c r="C112" s="22">
        <v>32735273</v>
      </c>
      <c r="D112" s="9" t="s">
        <v>51</v>
      </c>
      <c r="F112" s="13">
        <f t="shared" si="15"/>
        <v>2020</v>
      </c>
      <c r="G112" s="13" t="s">
        <v>11</v>
      </c>
      <c r="H112" s="36">
        <f t="shared" si="14"/>
        <v>32509049</v>
      </c>
      <c r="I112" s="36">
        <f>ROUND(Values!D113/Values!$E113*Values!R$18*$C112,0)</f>
        <v>226224</v>
      </c>
    </row>
    <row r="113" spans="1:9">
      <c r="A113" s="2">
        <f t="shared" si="12"/>
        <v>2020</v>
      </c>
      <c r="B113" s="2">
        <f t="shared" si="13"/>
        <v>10</v>
      </c>
      <c r="C113" s="22">
        <v>28232093</v>
      </c>
      <c r="D113" s="9" t="s">
        <v>51</v>
      </c>
      <c r="F113" s="13">
        <f t="shared" si="15"/>
        <v>2020</v>
      </c>
      <c r="G113" s="13" t="s">
        <v>12</v>
      </c>
      <c r="H113" s="36">
        <f t="shared" si="14"/>
        <v>28037008</v>
      </c>
      <c r="I113" s="36">
        <f>ROUND(Values!D114/Values!$E114*Values!R$18*$C113,0)</f>
        <v>195085</v>
      </c>
    </row>
    <row r="114" spans="1:9">
      <c r="A114" s="2">
        <f t="shared" si="12"/>
        <v>2020</v>
      </c>
      <c r="B114" s="2">
        <f t="shared" si="13"/>
        <v>11</v>
      </c>
      <c r="C114" s="22">
        <v>21262857</v>
      </c>
      <c r="D114" s="9" t="s">
        <v>51</v>
      </c>
      <c r="F114" s="13">
        <f t="shared" si="15"/>
        <v>2020</v>
      </c>
      <c r="G114" s="13" t="s">
        <v>13</v>
      </c>
      <c r="H114" s="36">
        <f t="shared" si="14"/>
        <v>21115977</v>
      </c>
      <c r="I114" s="36">
        <f>ROUND(Values!D115/Values!$E115*Values!R$18*$C114,0)</f>
        <v>146880</v>
      </c>
    </row>
    <row r="115" spans="1:9">
      <c r="A115" s="2">
        <f t="shared" si="12"/>
        <v>2020</v>
      </c>
      <c r="B115" s="2">
        <f t="shared" si="13"/>
        <v>12</v>
      </c>
      <c r="C115" s="22">
        <v>23189929</v>
      </c>
      <c r="D115" s="9" t="s">
        <v>51</v>
      </c>
      <c r="F115" s="13">
        <f t="shared" si="15"/>
        <v>2020</v>
      </c>
      <c r="G115" s="13" t="s">
        <v>14</v>
      </c>
      <c r="H115" s="36">
        <f t="shared" si="14"/>
        <v>23029804</v>
      </c>
      <c r="I115" s="36">
        <f>ROUND(Values!D116/Values!$E116*Values!R$18*$C115,0)</f>
        <v>160125</v>
      </c>
    </row>
    <row r="116" spans="1:9">
      <c r="A116" s="2">
        <f t="shared" si="12"/>
        <v>2021</v>
      </c>
      <c r="B116" s="2">
        <f t="shared" si="13"/>
        <v>1</v>
      </c>
      <c r="C116" s="22">
        <v>26810840</v>
      </c>
      <c r="D116" s="9" t="s">
        <v>51</v>
      </c>
      <c r="F116" s="13">
        <f t="shared" si="15"/>
        <v>2021</v>
      </c>
      <c r="G116" s="13" t="s">
        <v>3</v>
      </c>
      <c r="H116" s="36">
        <f t="shared" si="14"/>
        <v>26625920</v>
      </c>
      <c r="I116" s="36">
        <f>ROUND(Values!D117/Values!$E117*Values!R$18*$C116,0)</f>
        <v>184920</v>
      </c>
    </row>
    <row r="117" spans="1:9">
      <c r="A117" s="2">
        <f t="shared" si="12"/>
        <v>2021</v>
      </c>
      <c r="B117" s="2">
        <f t="shared" si="13"/>
        <v>2</v>
      </c>
      <c r="C117" s="22">
        <v>25104702</v>
      </c>
      <c r="D117" s="9" t="s">
        <v>51</v>
      </c>
      <c r="F117" s="13">
        <f t="shared" si="15"/>
        <v>2021</v>
      </c>
      <c r="G117" s="13" t="s">
        <v>4</v>
      </c>
      <c r="H117" s="36">
        <f t="shared" si="14"/>
        <v>24931727</v>
      </c>
      <c r="I117" s="36">
        <f>ROUND(Values!D118/Values!$E118*Values!R$18*$C117,0)</f>
        <v>172975</v>
      </c>
    </row>
    <row r="118" spans="1:9">
      <c r="A118" s="2">
        <f t="shared" si="12"/>
        <v>2021</v>
      </c>
      <c r="B118" s="2">
        <f t="shared" si="13"/>
        <v>3</v>
      </c>
      <c r="C118" s="22">
        <v>22128165</v>
      </c>
      <c r="D118" s="9" t="s">
        <v>51</v>
      </c>
      <c r="F118" s="13">
        <f t="shared" si="15"/>
        <v>2021</v>
      </c>
      <c r="G118" s="13" t="s">
        <v>5</v>
      </c>
      <c r="H118" s="36">
        <f t="shared" si="14"/>
        <v>21975826</v>
      </c>
      <c r="I118" s="36">
        <f>ROUND(Values!D119/Values!$E119*Values!R$18*$C118,0)</f>
        <v>152339</v>
      </c>
    </row>
    <row r="119" spans="1:9">
      <c r="A119" s="2">
        <f t="shared" si="12"/>
        <v>2021</v>
      </c>
      <c r="B119" s="2">
        <f t="shared" si="13"/>
        <v>4</v>
      </c>
      <c r="C119" s="22">
        <v>22046479</v>
      </c>
      <c r="D119" s="9" t="s">
        <v>51</v>
      </c>
      <c r="F119" s="13">
        <f t="shared" si="15"/>
        <v>2021</v>
      </c>
      <c r="G119" s="13" t="s">
        <v>6</v>
      </c>
      <c r="H119" s="36">
        <f t="shared" si="14"/>
        <v>21894838</v>
      </c>
      <c r="I119" s="36">
        <f>ROUND(Values!D120/Values!$E120*Values!R$18*$C119,0)</f>
        <v>151641</v>
      </c>
    </row>
    <row r="120" spans="1:9">
      <c r="A120" s="2">
        <f t="shared" si="12"/>
        <v>2021</v>
      </c>
      <c r="B120" s="2">
        <f t="shared" si="13"/>
        <v>5</v>
      </c>
      <c r="C120" s="22">
        <v>23936522</v>
      </c>
      <c r="D120" s="9" t="s">
        <v>51</v>
      </c>
      <c r="F120" s="13">
        <f t="shared" si="15"/>
        <v>2021</v>
      </c>
      <c r="G120" s="13" t="s">
        <v>7</v>
      </c>
      <c r="H120" s="36">
        <f t="shared" si="14"/>
        <v>23772018</v>
      </c>
      <c r="I120" s="36">
        <f>ROUND(Values!D121/Values!$E121*Values!R$18*$C120,0)</f>
        <v>164504</v>
      </c>
    </row>
    <row r="121" spans="1:9">
      <c r="A121" s="2">
        <f t="shared" si="12"/>
        <v>2021</v>
      </c>
      <c r="B121" s="2">
        <f t="shared" si="13"/>
        <v>6</v>
      </c>
      <c r="C121" s="22">
        <v>30505223</v>
      </c>
      <c r="D121" s="9" t="s">
        <v>51</v>
      </c>
      <c r="F121" s="13">
        <f t="shared" si="15"/>
        <v>2021</v>
      </c>
      <c r="G121" s="13" t="s">
        <v>8</v>
      </c>
      <c r="H121" s="36">
        <f t="shared" si="14"/>
        <v>30295817</v>
      </c>
      <c r="I121" s="36">
        <f>ROUND(Values!D122/Values!$E122*Values!R$18*$C121,0)</f>
        <v>209406</v>
      </c>
    </row>
    <row r="122" spans="1:9">
      <c r="A122" s="2">
        <f t="shared" si="12"/>
        <v>2021</v>
      </c>
      <c r="B122" s="2">
        <f t="shared" si="13"/>
        <v>7</v>
      </c>
      <c r="C122" s="22">
        <v>33820251</v>
      </c>
      <c r="D122" s="9" t="s">
        <v>51</v>
      </c>
      <c r="F122" s="13">
        <f t="shared" si="15"/>
        <v>2021</v>
      </c>
      <c r="G122" s="13" t="s">
        <v>9</v>
      </c>
      <c r="H122" s="36">
        <f t="shared" si="14"/>
        <v>33588281</v>
      </c>
      <c r="I122" s="36">
        <f>ROUND(Values!D123/Values!$E123*Values!R$18*$C122,0)</f>
        <v>231970</v>
      </c>
    </row>
    <row r="123" spans="1:9">
      <c r="A123" s="2">
        <f t="shared" si="12"/>
        <v>2021</v>
      </c>
      <c r="B123" s="2">
        <f t="shared" si="13"/>
        <v>8</v>
      </c>
      <c r="C123" s="22">
        <v>33988671</v>
      </c>
      <c r="D123" s="9" t="s">
        <v>51</v>
      </c>
      <c r="F123" s="13">
        <f t="shared" si="15"/>
        <v>2021</v>
      </c>
      <c r="G123" s="13" t="s">
        <v>10</v>
      </c>
      <c r="H123" s="36">
        <f t="shared" si="14"/>
        <v>33755687</v>
      </c>
      <c r="I123" s="36">
        <f>ROUND(Values!D124/Values!$E124*Values!R$18*$C123,0)</f>
        <v>232984</v>
      </c>
    </row>
    <row r="124" spans="1:9">
      <c r="A124" s="2">
        <f t="shared" si="12"/>
        <v>2021</v>
      </c>
      <c r="B124" s="2">
        <f t="shared" si="13"/>
        <v>9</v>
      </c>
      <c r="C124" s="22">
        <v>33154219</v>
      </c>
      <c r="D124" s="9" t="s">
        <v>51</v>
      </c>
      <c r="F124" s="13">
        <f t="shared" si="15"/>
        <v>2021</v>
      </c>
      <c r="G124" s="13" t="s">
        <v>11</v>
      </c>
      <c r="H124" s="36">
        <f t="shared" si="14"/>
        <v>32926955</v>
      </c>
      <c r="I124" s="36">
        <f>ROUND(Values!D125/Values!$E125*Values!R$18*$C124,0)</f>
        <v>227264</v>
      </c>
    </row>
    <row r="125" spans="1:9">
      <c r="A125" s="2">
        <f t="shared" si="12"/>
        <v>2021</v>
      </c>
      <c r="B125" s="2">
        <f t="shared" si="13"/>
        <v>10</v>
      </c>
      <c r="C125" s="22">
        <v>28593408</v>
      </c>
      <c r="D125" s="9" t="s">
        <v>51</v>
      </c>
      <c r="F125" s="13">
        <f t="shared" si="15"/>
        <v>2021</v>
      </c>
      <c r="G125" s="13" t="s">
        <v>12</v>
      </c>
      <c r="H125" s="36">
        <f t="shared" si="14"/>
        <v>28397426</v>
      </c>
      <c r="I125" s="36">
        <f>ROUND(Values!D126/Values!$E126*Values!R$18*$C125,0)</f>
        <v>195982</v>
      </c>
    </row>
    <row r="126" spans="1:9">
      <c r="A126" s="2">
        <f t="shared" si="12"/>
        <v>2021</v>
      </c>
      <c r="B126" s="2">
        <f t="shared" si="13"/>
        <v>11</v>
      </c>
      <c r="C126" s="22">
        <v>21534979</v>
      </c>
      <c r="D126" s="9" t="s">
        <v>51</v>
      </c>
      <c r="F126" s="13">
        <f t="shared" si="15"/>
        <v>2021</v>
      </c>
      <c r="G126" s="13" t="s">
        <v>13</v>
      </c>
      <c r="H126" s="36">
        <f t="shared" si="14"/>
        <v>21387423</v>
      </c>
      <c r="I126" s="36">
        <f>ROUND(Values!D127/Values!$E127*Values!R$18*$C126,0)</f>
        <v>147556</v>
      </c>
    </row>
    <row r="127" spans="1:9">
      <c r="A127" s="2">
        <f t="shared" si="12"/>
        <v>2021</v>
      </c>
      <c r="B127" s="2">
        <f t="shared" si="13"/>
        <v>12</v>
      </c>
      <c r="C127" s="22">
        <v>23486714</v>
      </c>
      <c r="D127" s="9" t="s">
        <v>51</v>
      </c>
      <c r="F127" s="13">
        <f t="shared" si="15"/>
        <v>2021</v>
      </c>
      <c r="G127" s="13" t="s">
        <v>14</v>
      </c>
      <c r="H127" s="36">
        <f t="shared" si="14"/>
        <v>23325841</v>
      </c>
      <c r="I127" s="36">
        <f>ROUND(Values!D128/Values!$E128*Values!R$18*$C127,0)</f>
        <v>160873</v>
      </c>
    </row>
    <row r="128" spans="1:9">
      <c r="A128" s="2">
        <f t="shared" si="12"/>
        <v>2022</v>
      </c>
      <c r="B128" s="2">
        <f t="shared" si="13"/>
        <v>1</v>
      </c>
      <c r="C128" s="22">
        <v>27111083</v>
      </c>
      <c r="D128" s="9" t="s">
        <v>51</v>
      </c>
      <c r="F128" s="13">
        <f t="shared" si="15"/>
        <v>2022</v>
      </c>
      <c r="G128" s="13" t="s">
        <v>3</v>
      </c>
      <c r="H128" s="36">
        <f t="shared" si="14"/>
        <v>26925568</v>
      </c>
      <c r="I128" s="36">
        <f>ROUND(Values!D129/Values!$E129*Values!R$18*$C128,0)</f>
        <v>185515</v>
      </c>
    </row>
    <row r="129" spans="1:9">
      <c r="A129" s="2">
        <f t="shared" si="12"/>
        <v>2022</v>
      </c>
      <c r="B129" s="2">
        <f t="shared" si="13"/>
        <v>2</v>
      </c>
      <c r="C129" s="22">
        <v>25385839</v>
      </c>
      <c r="D129" s="9" t="s">
        <v>51</v>
      </c>
      <c r="F129" s="13">
        <f t="shared" si="15"/>
        <v>2022</v>
      </c>
      <c r="G129" s="13" t="s">
        <v>4</v>
      </c>
      <c r="H129" s="36">
        <f t="shared" si="14"/>
        <v>25212290</v>
      </c>
      <c r="I129" s="36">
        <f>ROUND(Values!D130/Values!$E130*Values!R$18*$C129,0)</f>
        <v>173549</v>
      </c>
    </row>
    <row r="130" spans="1:9">
      <c r="A130" s="2">
        <f t="shared" si="12"/>
        <v>2022</v>
      </c>
      <c r="B130" s="2">
        <f t="shared" si="13"/>
        <v>3</v>
      </c>
      <c r="C130" s="22">
        <v>22375968</v>
      </c>
      <c r="D130" s="9" t="s">
        <v>51</v>
      </c>
      <c r="F130" s="13">
        <f t="shared" si="15"/>
        <v>2022</v>
      </c>
      <c r="G130" s="13" t="s">
        <v>5</v>
      </c>
      <c r="H130" s="36">
        <f t="shared" si="14"/>
        <v>22223108</v>
      </c>
      <c r="I130" s="36">
        <f>ROUND(Values!D131/Values!$E131*Values!R$18*$C130,0)</f>
        <v>152860</v>
      </c>
    </row>
    <row r="131" spans="1:9">
      <c r="A131" s="2">
        <f t="shared" si="12"/>
        <v>2022</v>
      </c>
      <c r="B131" s="2">
        <f t="shared" si="13"/>
        <v>4</v>
      </c>
      <c r="C131" s="22">
        <v>22293368</v>
      </c>
      <c r="D131" s="9" t="s">
        <v>51</v>
      </c>
      <c r="F131" s="13">
        <f t="shared" si="15"/>
        <v>2022</v>
      </c>
      <c r="G131" s="13" t="s">
        <v>6</v>
      </c>
      <c r="H131" s="36">
        <f t="shared" si="14"/>
        <v>22141188</v>
      </c>
      <c r="I131" s="36">
        <f>ROUND(Values!D132/Values!$E132*Values!R$18*$C131,0)</f>
        <v>152180</v>
      </c>
    </row>
    <row r="132" spans="1:9">
      <c r="A132" s="2">
        <f t="shared" si="12"/>
        <v>2022</v>
      </c>
      <c r="B132" s="2">
        <f t="shared" si="13"/>
        <v>5</v>
      </c>
      <c r="C132" s="22">
        <v>24204576</v>
      </c>
      <c r="D132" s="9" t="s">
        <v>51</v>
      </c>
      <c r="F132" s="13">
        <f t="shared" si="15"/>
        <v>2022</v>
      </c>
      <c r="G132" s="13" t="s">
        <v>7</v>
      </c>
      <c r="H132" s="36">
        <f t="shared" si="14"/>
        <v>24039475</v>
      </c>
      <c r="I132" s="36">
        <f>ROUND(Values!D133/Values!$E133*Values!R$18*$C132,0)</f>
        <v>165101</v>
      </c>
    </row>
    <row r="133" spans="1:9">
      <c r="A133" s="2">
        <f t="shared" si="12"/>
        <v>2022</v>
      </c>
      <c r="B133" s="2">
        <f t="shared" si="13"/>
        <v>6</v>
      </c>
      <c r="C133" s="22">
        <v>30846837</v>
      </c>
      <c r="D133" s="9" t="s">
        <v>51</v>
      </c>
      <c r="F133" s="13">
        <f t="shared" si="15"/>
        <v>2022</v>
      </c>
      <c r="G133" s="13" t="s">
        <v>8</v>
      </c>
      <c r="H133" s="36">
        <f t="shared" si="14"/>
        <v>30636636</v>
      </c>
      <c r="I133" s="36">
        <f>ROUND(Values!D134/Values!$E134*Values!R$18*$C133,0)</f>
        <v>210201</v>
      </c>
    </row>
    <row r="134" spans="1:9">
      <c r="A134" s="2">
        <f t="shared" si="12"/>
        <v>2022</v>
      </c>
      <c r="B134" s="2">
        <f t="shared" si="13"/>
        <v>7</v>
      </c>
      <c r="C134" s="22">
        <v>34198989</v>
      </c>
      <c r="D134" s="9" t="s">
        <v>51</v>
      </c>
      <c r="F134" s="13">
        <f t="shared" si="15"/>
        <v>2022</v>
      </c>
      <c r="G134" s="13" t="s">
        <v>9</v>
      </c>
      <c r="H134" s="36">
        <f t="shared" si="14"/>
        <v>33966108</v>
      </c>
      <c r="I134" s="36">
        <f>ROUND(Values!D135/Values!$E135*Values!R$18*$C134,0)</f>
        <v>232881</v>
      </c>
    </row>
    <row r="135" spans="1:9">
      <c r="A135" s="2">
        <f t="shared" si="12"/>
        <v>2022</v>
      </c>
      <c r="B135" s="2">
        <f t="shared" si="13"/>
        <v>8</v>
      </c>
      <c r="C135" s="22">
        <v>34369296</v>
      </c>
      <c r="D135" s="9" t="s">
        <v>51</v>
      </c>
      <c r="F135" s="13">
        <f t="shared" si="15"/>
        <v>2022</v>
      </c>
      <c r="G135" s="13" t="s">
        <v>10</v>
      </c>
      <c r="H135" s="36">
        <f t="shared" si="14"/>
        <v>34135388</v>
      </c>
      <c r="I135" s="36">
        <f>ROUND(Values!D136/Values!$E136*Values!R$18*$C135,0)</f>
        <v>233908</v>
      </c>
    </row>
    <row r="136" spans="1:9">
      <c r="A136" s="2">
        <f t="shared" si="12"/>
        <v>2022</v>
      </c>
      <c r="B136" s="2">
        <f t="shared" si="13"/>
        <v>9</v>
      </c>
      <c r="C136" s="22">
        <v>33525499</v>
      </c>
      <c r="D136" s="9" t="s">
        <v>51</v>
      </c>
      <c r="F136" s="13">
        <f t="shared" si="15"/>
        <v>2022</v>
      </c>
      <c r="G136" s="13" t="s">
        <v>11</v>
      </c>
      <c r="H136" s="36">
        <f t="shared" si="14"/>
        <v>33297334</v>
      </c>
      <c r="I136" s="36">
        <f>ROUND(Values!D137/Values!$E137*Values!R$18*$C136,0)</f>
        <v>228165</v>
      </c>
    </row>
    <row r="137" spans="1:9">
      <c r="A137" s="2">
        <f t="shared" si="12"/>
        <v>2022</v>
      </c>
      <c r="B137" s="2">
        <f t="shared" si="13"/>
        <v>10</v>
      </c>
      <c r="C137" s="22">
        <v>28913613</v>
      </c>
      <c r="D137" s="9" t="s">
        <v>51</v>
      </c>
      <c r="F137" s="13">
        <f t="shared" si="15"/>
        <v>2022</v>
      </c>
      <c r="G137" s="13" t="s">
        <v>12</v>
      </c>
      <c r="H137" s="36">
        <f t="shared" si="14"/>
        <v>28716860</v>
      </c>
      <c r="I137" s="36">
        <f>ROUND(Values!D138/Values!$E138*Values!R$18*$C137,0)</f>
        <v>196753</v>
      </c>
    </row>
    <row r="138" spans="1:9">
      <c r="A138" s="2">
        <f t="shared" ref="A138:A201" si="16">IF(B138=1,A137+1,A137)</f>
        <v>2022</v>
      </c>
      <c r="B138" s="2">
        <f t="shared" ref="B138:B201" si="17">IF(B137=12,1,B137+1)</f>
        <v>11</v>
      </c>
      <c r="C138" s="22">
        <v>21776140</v>
      </c>
      <c r="D138" s="9" t="s">
        <v>51</v>
      </c>
      <c r="F138" s="13">
        <f t="shared" si="15"/>
        <v>2022</v>
      </c>
      <c r="G138" s="13" t="s">
        <v>13</v>
      </c>
      <c r="H138" s="36">
        <f t="shared" si="14"/>
        <v>21627989</v>
      </c>
      <c r="I138" s="36">
        <f>ROUND(Values!D139/Values!$E139*Values!R$18*$C138,0)</f>
        <v>148151</v>
      </c>
    </row>
    <row r="139" spans="1:9">
      <c r="A139" s="2">
        <f t="shared" si="16"/>
        <v>2022</v>
      </c>
      <c r="B139" s="2">
        <f t="shared" si="17"/>
        <v>12</v>
      </c>
      <c r="C139" s="22">
        <v>23749732</v>
      </c>
      <c r="D139" s="9" t="s">
        <v>51</v>
      </c>
      <c r="F139" s="13">
        <f t="shared" si="15"/>
        <v>2022</v>
      </c>
      <c r="G139" s="13" t="s">
        <v>14</v>
      </c>
      <c r="H139" s="36">
        <f t="shared" si="14"/>
        <v>23588211</v>
      </c>
      <c r="I139" s="36">
        <f>ROUND(Values!D140/Values!$E140*Values!R$18*$C139,0)</f>
        <v>161521</v>
      </c>
    </row>
    <row r="140" spans="1:9">
      <c r="A140" s="2">
        <f t="shared" si="16"/>
        <v>2023</v>
      </c>
      <c r="B140" s="2">
        <f t="shared" si="17"/>
        <v>1</v>
      </c>
      <c r="C140" s="22">
        <v>27398660</v>
      </c>
      <c r="D140" s="9" t="s">
        <v>51</v>
      </c>
      <c r="F140" s="13">
        <f t="shared" si="15"/>
        <v>2023</v>
      </c>
      <c r="G140" s="13" t="s">
        <v>3</v>
      </c>
      <c r="H140" s="36">
        <f t="shared" si="14"/>
        <v>27212487</v>
      </c>
      <c r="I140" s="36">
        <f>ROUND(Values!D141/Values!$E141*Values!R$18*$C140,0)</f>
        <v>186173</v>
      </c>
    </row>
    <row r="141" spans="1:9">
      <c r="A141" s="2">
        <f t="shared" si="16"/>
        <v>2023</v>
      </c>
      <c r="B141" s="2">
        <f t="shared" si="17"/>
        <v>2</v>
      </c>
      <c r="C141" s="22">
        <v>25655115</v>
      </c>
      <c r="D141" s="9" t="s">
        <v>51</v>
      </c>
      <c r="F141" s="13">
        <f t="shared" si="15"/>
        <v>2023</v>
      </c>
      <c r="G141" s="13" t="s">
        <v>4</v>
      </c>
      <c r="H141" s="36">
        <f t="shared" si="14"/>
        <v>25480933</v>
      </c>
      <c r="I141" s="36">
        <f>ROUND(Values!D142/Values!$E142*Values!R$18*$C141,0)</f>
        <v>174182</v>
      </c>
    </row>
    <row r="142" spans="1:9">
      <c r="A142" s="2">
        <f t="shared" si="16"/>
        <v>2023</v>
      </c>
      <c r="B142" s="2">
        <f t="shared" si="17"/>
        <v>3</v>
      </c>
      <c r="C142" s="22">
        <v>22613318</v>
      </c>
      <c r="D142" s="9" t="s">
        <v>51</v>
      </c>
      <c r="F142" s="13">
        <f t="shared" si="15"/>
        <v>2023</v>
      </c>
      <c r="G142" s="13" t="s">
        <v>5</v>
      </c>
      <c r="H142" s="36">
        <f t="shared" ref="H142:H205" si="18">ROUND(C142-I142,0)</f>
        <v>22459899</v>
      </c>
      <c r="I142" s="36">
        <f>ROUND(Values!D143/Values!$E143*Values!R$18*$C142,0)</f>
        <v>153419</v>
      </c>
    </row>
    <row r="143" spans="1:9">
      <c r="A143" s="2">
        <f t="shared" si="16"/>
        <v>2023</v>
      </c>
      <c r="B143" s="2">
        <f t="shared" si="17"/>
        <v>4</v>
      </c>
      <c r="C143" s="22">
        <v>22529842</v>
      </c>
      <c r="D143" s="9" t="s">
        <v>51</v>
      </c>
      <c r="F143" s="13">
        <f t="shared" si="15"/>
        <v>2023</v>
      </c>
      <c r="G143" s="13" t="s">
        <v>6</v>
      </c>
      <c r="H143" s="36">
        <f t="shared" si="18"/>
        <v>22377090</v>
      </c>
      <c r="I143" s="36">
        <f>ROUND(Values!D144/Values!$E144*Values!R$18*$C143,0)</f>
        <v>152752</v>
      </c>
    </row>
    <row r="144" spans="1:9">
      <c r="A144" s="2">
        <f t="shared" si="16"/>
        <v>2023</v>
      </c>
      <c r="B144" s="2">
        <f t="shared" si="17"/>
        <v>5</v>
      </c>
      <c r="C144" s="22">
        <v>24461322</v>
      </c>
      <c r="D144" s="9" t="s">
        <v>51</v>
      </c>
      <c r="F144" s="13">
        <f t="shared" si="15"/>
        <v>2023</v>
      </c>
      <c r="G144" s="13" t="s">
        <v>7</v>
      </c>
      <c r="H144" s="36">
        <f t="shared" si="18"/>
        <v>24295590</v>
      </c>
      <c r="I144" s="36">
        <f>ROUND(Values!D145/Values!$E145*Values!R$18*$C144,0)</f>
        <v>165732</v>
      </c>
    </row>
    <row r="145" spans="1:9">
      <c r="A145" s="2">
        <f t="shared" si="16"/>
        <v>2023</v>
      </c>
      <c r="B145" s="2">
        <f t="shared" si="17"/>
        <v>6</v>
      </c>
      <c r="C145" s="22">
        <v>31174040</v>
      </c>
      <c r="D145" s="9" t="s">
        <v>51</v>
      </c>
      <c r="F145" s="13">
        <f t="shared" si="15"/>
        <v>2023</v>
      </c>
      <c r="G145" s="13" t="s">
        <v>8</v>
      </c>
      <c r="H145" s="36">
        <f t="shared" si="18"/>
        <v>30963021</v>
      </c>
      <c r="I145" s="36">
        <f>ROUND(Values!D146/Values!$E146*Values!R$18*$C145,0)</f>
        <v>211019</v>
      </c>
    </row>
    <row r="146" spans="1:9">
      <c r="A146" s="2">
        <f t="shared" si="16"/>
        <v>2023</v>
      </c>
      <c r="B146" s="2">
        <f t="shared" si="17"/>
        <v>7</v>
      </c>
      <c r="C146" s="22">
        <v>34561749</v>
      </c>
      <c r="D146" s="9" t="s">
        <v>51</v>
      </c>
      <c r="F146" s="13">
        <f t="shared" si="15"/>
        <v>2023</v>
      </c>
      <c r="G146" s="13" t="s">
        <v>9</v>
      </c>
      <c r="H146" s="36">
        <f t="shared" si="18"/>
        <v>34327952</v>
      </c>
      <c r="I146" s="36">
        <f>ROUND(Values!D147/Values!$E147*Values!R$18*$C146,0)</f>
        <v>233797</v>
      </c>
    </row>
    <row r="147" spans="1:9">
      <c r="A147" s="2">
        <f t="shared" si="16"/>
        <v>2023</v>
      </c>
      <c r="B147" s="2">
        <f t="shared" si="17"/>
        <v>8</v>
      </c>
      <c r="C147" s="22">
        <v>34733862</v>
      </c>
      <c r="D147" s="9" t="s">
        <v>51</v>
      </c>
      <c r="F147" s="13">
        <f t="shared" si="15"/>
        <v>2023</v>
      </c>
      <c r="G147" s="13" t="s">
        <v>10</v>
      </c>
      <c r="H147" s="36">
        <f t="shared" si="18"/>
        <v>34499027</v>
      </c>
      <c r="I147" s="36">
        <f>ROUND(Values!D148/Values!$E148*Values!R$18*$C147,0)</f>
        <v>234835</v>
      </c>
    </row>
    <row r="148" spans="1:9">
      <c r="A148" s="2">
        <f t="shared" si="16"/>
        <v>2023</v>
      </c>
      <c r="B148" s="2">
        <f t="shared" si="17"/>
        <v>9</v>
      </c>
      <c r="C148" s="22">
        <v>33881115</v>
      </c>
      <c r="D148" s="9" t="s">
        <v>51</v>
      </c>
      <c r="F148" s="13">
        <f t="shared" ref="F148:F211" si="19">F136+1</f>
        <v>2023</v>
      </c>
      <c r="G148" s="13" t="s">
        <v>11</v>
      </c>
      <c r="H148" s="36">
        <f t="shared" si="18"/>
        <v>33652045</v>
      </c>
      <c r="I148" s="36">
        <f>ROUND(Values!D149/Values!$E149*Values!R$18*$C148,0)</f>
        <v>229070</v>
      </c>
    </row>
    <row r="149" spans="1:9">
      <c r="A149" s="2">
        <f t="shared" si="16"/>
        <v>2023</v>
      </c>
      <c r="B149" s="2">
        <f t="shared" si="17"/>
        <v>10</v>
      </c>
      <c r="C149" s="22">
        <v>29220309</v>
      </c>
      <c r="D149" s="9" t="s">
        <v>51</v>
      </c>
      <c r="F149" s="13">
        <f t="shared" si="19"/>
        <v>2023</v>
      </c>
      <c r="G149" s="13" t="s">
        <v>12</v>
      </c>
      <c r="H149" s="36">
        <f t="shared" si="18"/>
        <v>29022757</v>
      </c>
      <c r="I149" s="36">
        <f>ROUND(Values!D150/Values!$E150*Values!R$18*$C149,0)</f>
        <v>197552</v>
      </c>
    </row>
    <row r="150" spans="1:9">
      <c r="A150" s="2">
        <f t="shared" si="16"/>
        <v>2023</v>
      </c>
      <c r="B150" s="2">
        <f t="shared" si="17"/>
        <v>11</v>
      </c>
      <c r="C150" s="22">
        <v>22007127</v>
      </c>
      <c r="D150" s="9" t="s">
        <v>51</v>
      </c>
      <c r="F150" s="13">
        <f t="shared" si="19"/>
        <v>2023</v>
      </c>
      <c r="G150" s="13" t="s">
        <v>13</v>
      </c>
      <c r="H150" s="36">
        <f t="shared" si="18"/>
        <v>21858379</v>
      </c>
      <c r="I150" s="36">
        <f>ROUND(Values!D151/Values!$E151*Values!R$18*$C150,0)</f>
        <v>148748</v>
      </c>
    </row>
    <row r="151" spans="1:9">
      <c r="A151" s="2">
        <f t="shared" si="16"/>
        <v>2023</v>
      </c>
      <c r="B151" s="2">
        <f t="shared" si="17"/>
        <v>12</v>
      </c>
      <c r="C151" s="22">
        <v>24001653</v>
      </c>
      <c r="D151" s="9" t="s">
        <v>51</v>
      </c>
      <c r="F151" s="13">
        <f t="shared" si="19"/>
        <v>2023</v>
      </c>
      <c r="G151" s="13" t="s">
        <v>14</v>
      </c>
      <c r="H151" s="36">
        <f t="shared" si="18"/>
        <v>23839475</v>
      </c>
      <c r="I151" s="36">
        <f>ROUND(Values!D152/Values!$E152*Values!R$18*$C151,0)</f>
        <v>162178</v>
      </c>
    </row>
    <row r="152" spans="1:9">
      <c r="A152" s="2">
        <f t="shared" si="16"/>
        <v>2024</v>
      </c>
      <c r="B152" s="2">
        <f t="shared" si="17"/>
        <v>1</v>
      </c>
      <c r="C152" s="22">
        <v>27685362</v>
      </c>
      <c r="D152" s="9" t="s">
        <v>51</v>
      </c>
      <c r="F152" s="13">
        <f t="shared" si="19"/>
        <v>2024</v>
      </c>
      <c r="G152" s="13" t="s">
        <v>3</v>
      </c>
      <c r="H152" s="36">
        <f t="shared" si="18"/>
        <v>27498446</v>
      </c>
      <c r="I152" s="36">
        <f>ROUND(Values!D153/Values!$E153*Values!R$18*$C152,0)</f>
        <v>186916</v>
      </c>
    </row>
    <row r="153" spans="1:9">
      <c r="A153" s="2">
        <f t="shared" si="16"/>
        <v>2024</v>
      </c>
      <c r="B153" s="2">
        <f t="shared" si="17"/>
        <v>2</v>
      </c>
      <c r="C153" s="22">
        <v>25923573</v>
      </c>
      <c r="D153" s="9" t="s">
        <v>51</v>
      </c>
      <c r="F153" s="13">
        <f t="shared" si="19"/>
        <v>2024</v>
      </c>
      <c r="G153" s="13" t="s">
        <v>4</v>
      </c>
      <c r="H153" s="36">
        <f t="shared" si="18"/>
        <v>25748678</v>
      </c>
      <c r="I153" s="36">
        <f>ROUND(Values!D154/Values!$E154*Values!R$18*$C153,0)</f>
        <v>174895</v>
      </c>
    </row>
    <row r="154" spans="1:9">
      <c r="A154" s="2">
        <f t="shared" si="16"/>
        <v>2024</v>
      </c>
      <c r="B154" s="2">
        <f t="shared" si="17"/>
        <v>3</v>
      </c>
      <c r="C154" s="22">
        <v>22849946</v>
      </c>
      <c r="D154" s="9" t="s">
        <v>51</v>
      </c>
      <c r="F154" s="13">
        <f t="shared" si="19"/>
        <v>2024</v>
      </c>
      <c r="G154" s="13" t="s">
        <v>5</v>
      </c>
      <c r="H154" s="36">
        <f t="shared" si="18"/>
        <v>22695884</v>
      </c>
      <c r="I154" s="36">
        <f>ROUND(Values!D155/Values!$E155*Values!R$18*$C154,0)</f>
        <v>154062</v>
      </c>
    </row>
    <row r="155" spans="1:9">
      <c r="A155" s="2">
        <f t="shared" si="16"/>
        <v>2024</v>
      </c>
      <c r="B155" s="2">
        <f t="shared" si="17"/>
        <v>4</v>
      </c>
      <c r="C155" s="22">
        <v>22765596</v>
      </c>
      <c r="D155" s="9" t="s">
        <v>51</v>
      </c>
      <c r="F155" s="13">
        <f t="shared" si="19"/>
        <v>2024</v>
      </c>
      <c r="G155" s="13" t="s">
        <v>6</v>
      </c>
      <c r="H155" s="36">
        <f t="shared" si="18"/>
        <v>22612199</v>
      </c>
      <c r="I155" s="36">
        <f>ROUND(Values!D156/Values!$E156*Values!R$18*$C155,0)</f>
        <v>153397</v>
      </c>
    </row>
    <row r="156" spans="1:9">
      <c r="A156" s="2">
        <f t="shared" si="16"/>
        <v>2024</v>
      </c>
      <c r="B156" s="2">
        <f t="shared" si="17"/>
        <v>5</v>
      </c>
      <c r="C156" s="22">
        <v>24717288</v>
      </c>
      <c r="D156" s="9" t="s">
        <v>51</v>
      </c>
      <c r="F156" s="13">
        <f t="shared" si="19"/>
        <v>2024</v>
      </c>
      <c r="G156" s="13" t="s">
        <v>7</v>
      </c>
      <c r="H156" s="36">
        <f t="shared" si="18"/>
        <v>24550845</v>
      </c>
      <c r="I156" s="36">
        <f>ROUND(Values!D157/Values!$E157*Values!R$18*$C156,0)</f>
        <v>166443</v>
      </c>
    </row>
    <row r="157" spans="1:9">
      <c r="A157" s="2">
        <f t="shared" si="16"/>
        <v>2024</v>
      </c>
      <c r="B157" s="2">
        <f t="shared" si="17"/>
        <v>6</v>
      </c>
      <c r="C157" s="22">
        <v>31500249</v>
      </c>
      <c r="D157" s="9" t="s">
        <v>51</v>
      </c>
      <c r="F157" s="13">
        <f t="shared" si="19"/>
        <v>2024</v>
      </c>
      <c r="G157" s="13" t="s">
        <v>8</v>
      </c>
      <c r="H157" s="36">
        <f t="shared" si="18"/>
        <v>31288303</v>
      </c>
      <c r="I157" s="36">
        <f>ROUND(Values!D158/Values!$E158*Values!R$18*$C157,0)</f>
        <v>211946</v>
      </c>
    </row>
    <row r="158" spans="1:9">
      <c r="A158" s="2">
        <f t="shared" si="16"/>
        <v>2024</v>
      </c>
      <c r="B158" s="2">
        <f t="shared" si="17"/>
        <v>7</v>
      </c>
      <c r="C158" s="22">
        <v>34923407</v>
      </c>
      <c r="D158" s="9" t="s">
        <v>51</v>
      </c>
      <c r="F158" s="13">
        <f t="shared" si="19"/>
        <v>2024</v>
      </c>
      <c r="G158" s="13" t="s">
        <v>9</v>
      </c>
      <c r="H158" s="36">
        <f t="shared" si="18"/>
        <v>34688568</v>
      </c>
      <c r="I158" s="36">
        <f>ROUND(Values!D159/Values!$E159*Values!R$18*$C158,0)</f>
        <v>234839</v>
      </c>
    </row>
    <row r="159" spans="1:9">
      <c r="A159" s="2">
        <f t="shared" si="16"/>
        <v>2024</v>
      </c>
      <c r="B159" s="2">
        <f t="shared" si="17"/>
        <v>8</v>
      </c>
      <c r="C159" s="22">
        <v>35097321</v>
      </c>
      <c r="D159" s="9" t="s">
        <v>51</v>
      </c>
      <c r="F159" s="13">
        <f t="shared" si="19"/>
        <v>2024</v>
      </c>
      <c r="G159" s="13" t="s">
        <v>10</v>
      </c>
      <c r="H159" s="36">
        <f t="shared" si="18"/>
        <v>34861416</v>
      </c>
      <c r="I159" s="36">
        <f>ROUND(Values!D160/Values!$E160*Values!R$18*$C159,0)</f>
        <v>235905</v>
      </c>
    </row>
    <row r="160" spans="1:9">
      <c r="A160" s="2">
        <f t="shared" si="16"/>
        <v>2024</v>
      </c>
      <c r="B160" s="2">
        <f t="shared" si="17"/>
        <v>9</v>
      </c>
      <c r="C160" s="22">
        <v>34235651</v>
      </c>
      <c r="D160" s="9" t="s">
        <v>51</v>
      </c>
      <c r="F160" s="13">
        <f t="shared" si="19"/>
        <v>2024</v>
      </c>
      <c r="G160" s="13" t="s">
        <v>11</v>
      </c>
      <c r="H160" s="36">
        <f t="shared" si="18"/>
        <v>34005537</v>
      </c>
      <c r="I160" s="36">
        <f>ROUND(Values!D161/Values!$E161*Values!R$18*$C160,0)</f>
        <v>230114</v>
      </c>
    </row>
    <row r="161" spans="1:9">
      <c r="A161" s="2">
        <f t="shared" si="16"/>
        <v>2024</v>
      </c>
      <c r="B161" s="2">
        <f t="shared" si="17"/>
        <v>10</v>
      </c>
      <c r="C161" s="22">
        <v>29526074</v>
      </c>
      <c r="D161" s="9" t="s">
        <v>51</v>
      </c>
      <c r="F161" s="13">
        <f t="shared" si="19"/>
        <v>2024</v>
      </c>
      <c r="G161" s="13" t="s">
        <v>12</v>
      </c>
      <c r="H161" s="36">
        <f t="shared" si="18"/>
        <v>29327640</v>
      </c>
      <c r="I161" s="36">
        <f>ROUND(Values!D162/Values!$E162*Values!R$18*$C161,0)</f>
        <v>198434</v>
      </c>
    </row>
    <row r="162" spans="1:9">
      <c r="A162" s="2">
        <f t="shared" si="16"/>
        <v>2024</v>
      </c>
      <c r="B162" s="2">
        <f t="shared" si="17"/>
        <v>11</v>
      </c>
      <c r="C162" s="22">
        <v>22237412</v>
      </c>
      <c r="D162" s="9" t="s">
        <v>51</v>
      </c>
      <c r="F162" s="13">
        <f t="shared" si="19"/>
        <v>2024</v>
      </c>
      <c r="G162" s="13" t="s">
        <v>13</v>
      </c>
      <c r="H162" s="36">
        <f t="shared" si="18"/>
        <v>22087991</v>
      </c>
      <c r="I162" s="36">
        <f>ROUND(Values!D163/Values!$E163*Values!R$18*$C162,0)</f>
        <v>149421</v>
      </c>
    </row>
    <row r="163" spans="1:9">
      <c r="A163" s="2">
        <f t="shared" si="16"/>
        <v>2024</v>
      </c>
      <c r="B163" s="2">
        <f t="shared" si="17"/>
        <v>12</v>
      </c>
      <c r="C163" s="22">
        <v>24252809</v>
      </c>
      <c r="D163" s="9" t="s">
        <v>51</v>
      </c>
      <c r="F163" s="13">
        <f t="shared" si="19"/>
        <v>2024</v>
      </c>
      <c r="G163" s="13" t="s">
        <v>14</v>
      </c>
      <c r="H163" s="36">
        <f t="shared" si="18"/>
        <v>24089886</v>
      </c>
      <c r="I163" s="36">
        <f>ROUND(Values!D164/Values!$E164*Values!R$18*$C163,0)</f>
        <v>162923</v>
      </c>
    </row>
    <row r="164" spans="1:9">
      <c r="A164" s="2">
        <f t="shared" si="16"/>
        <v>2025</v>
      </c>
      <c r="B164" s="2">
        <f t="shared" si="17"/>
        <v>1</v>
      </c>
      <c r="C164" s="22">
        <v>27965909</v>
      </c>
      <c r="D164" s="9" t="s">
        <v>51</v>
      </c>
      <c r="F164" s="13">
        <f t="shared" si="19"/>
        <v>2025</v>
      </c>
      <c r="G164" s="13" t="s">
        <v>3</v>
      </c>
      <c r="H164" s="36">
        <f t="shared" si="18"/>
        <v>27778178</v>
      </c>
      <c r="I164" s="36">
        <f>ROUND(Values!D165/Values!$E165*Values!R$18*$C164,0)</f>
        <v>187731</v>
      </c>
    </row>
    <row r="165" spans="1:9">
      <c r="A165" s="2">
        <f t="shared" si="16"/>
        <v>2025</v>
      </c>
      <c r="B165" s="2">
        <f t="shared" si="17"/>
        <v>2</v>
      </c>
      <c r="C165" s="22">
        <v>26186267</v>
      </c>
      <c r="D165" s="9" t="s">
        <v>51</v>
      </c>
      <c r="F165" s="13">
        <f t="shared" si="19"/>
        <v>2025</v>
      </c>
      <c r="G165" s="13" t="s">
        <v>4</v>
      </c>
      <c r="H165" s="36">
        <f t="shared" si="18"/>
        <v>26010603</v>
      </c>
      <c r="I165" s="36">
        <f>ROUND(Values!D166/Values!$E166*Values!R$18*$C165,0)</f>
        <v>175664</v>
      </c>
    </row>
    <row r="166" spans="1:9">
      <c r="A166" s="2">
        <f t="shared" si="16"/>
        <v>2025</v>
      </c>
      <c r="B166" s="2">
        <f t="shared" si="17"/>
        <v>3</v>
      </c>
      <c r="C166" s="22">
        <v>23081494</v>
      </c>
      <c r="D166" s="9" t="s">
        <v>51</v>
      </c>
      <c r="F166" s="13">
        <f t="shared" si="19"/>
        <v>2025</v>
      </c>
      <c r="G166" s="13" t="s">
        <v>5</v>
      </c>
      <c r="H166" s="36">
        <f t="shared" si="18"/>
        <v>22926744</v>
      </c>
      <c r="I166" s="36">
        <f>ROUND(Values!D167/Values!$E167*Values!R$18*$C166,0)</f>
        <v>154750</v>
      </c>
    </row>
    <row r="167" spans="1:9">
      <c r="A167" s="2">
        <f t="shared" si="16"/>
        <v>2025</v>
      </c>
      <c r="B167" s="2">
        <f t="shared" si="17"/>
        <v>4</v>
      </c>
      <c r="C167" s="22">
        <v>22996289</v>
      </c>
      <c r="D167" s="9" t="s">
        <v>51</v>
      </c>
      <c r="F167" s="13">
        <f t="shared" si="19"/>
        <v>2025</v>
      </c>
      <c r="G167" s="13" t="s">
        <v>6</v>
      </c>
      <c r="H167" s="36">
        <f t="shared" si="18"/>
        <v>22842197</v>
      </c>
      <c r="I167" s="36">
        <f>ROUND(Values!D168/Values!$E168*Values!R$18*$C167,0)</f>
        <v>154092</v>
      </c>
    </row>
    <row r="168" spans="1:9">
      <c r="A168" s="2">
        <f t="shared" si="16"/>
        <v>2025</v>
      </c>
      <c r="B168" s="2">
        <f t="shared" si="17"/>
        <v>5</v>
      </c>
      <c r="C168" s="22">
        <v>24967759</v>
      </c>
      <c r="D168" s="9" t="s">
        <v>51</v>
      </c>
      <c r="F168" s="13">
        <f t="shared" si="19"/>
        <v>2025</v>
      </c>
      <c r="G168" s="13" t="s">
        <v>7</v>
      </c>
      <c r="H168" s="36">
        <f t="shared" si="18"/>
        <v>24800551</v>
      </c>
      <c r="I168" s="36">
        <f>ROUND(Values!D169/Values!$E169*Values!R$18*$C168,0)</f>
        <v>167208</v>
      </c>
    </row>
    <row r="169" spans="1:9">
      <c r="A169" s="2">
        <f t="shared" si="16"/>
        <v>2025</v>
      </c>
      <c r="B169" s="2">
        <f t="shared" si="17"/>
        <v>6</v>
      </c>
      <c r="C169" s="22">
        <v>31819454</v>
      </c>
      <c r="D169" s="9" t="s">
        <v>51</v>
      </c>
      <c r="F169" s="13">
        <f t="shared" si="19"/>
        <v>2025</v>
      </c>
      <c r="G169" s="13" t="s">
        <v>8</v>
      </c>
      <c r="H169" s="36">
        <f t="shared" si="18"/>
        <v>31606513</v>
      </c>
      <c r="I169" s="36">
        <f>ROUND(Values!D170/Values!$E170*Values!R$18*$C169,0)</f>
        <v>212941</v>
      </c>
    </row>
    <row r="170" spans="1:9">
      <c r="A170" s="2">
        <f t="shared" si="16"/>
        <v>2025</v>
      </c>
      <c r="B170" s="2">
        <f t="shared" si="17"/>
        <v>7</v>
      </c>
      <c r="C170" s="22">
        <v>35277300</v>
      </c>
      <c r="D170" s="9" t="s">
        <v>51</v>
      </c>
      <c r="F170" s="13">
        <f t="shared" si="19"/>
        <v>2025</v>
      </c>
      <c r="G170" s="13" t="s">
        <v>9</v>
      </c>
      <c r="H170" s="36">
        <f t="shared" si="18"/>
        <v>35041343</v>
      </c>
      <c r="I170" s="36">
        <f>ROUND(Values!D171/Values!$E171*Values!R$18*$C170,0)</f>
        <v>235957</v>
      </c>
    </row>
    <row r="171" spans="1:9">
      <c r="A171" s="2">
        <f t="shared" si="16"/>
        <v>2025</v>
      </c>
      <c r="B171" s="2">
        <f t="shared" si="17"/>
        <v>8</v>
      </c>
      <c r="C171" s="22">
        <v>35452977</v>
      </c>
      <c r="D171" s="9" t="s">
        <v>51</v>
      </c>
      <c r="F171" s="13">
        <f t="shared" si="19"/>
        <v>2025</v>
      </c>
      <c r="G171" s="13" t="s">
        <v>10</v>
      </c>
      <c r="H171" s="36">
        <f t="shared" si="18"/>
        <v>35215948</v>
      </c>
      <c r="I171" s="36">
        <f>ROUND(Values!D172/Values!$E172*Values!R$18*$C171,0)</f>
        <v>237029</v>
      </c>
    </row>
    <row r="172" spans="1:9">
      <c r="A172" s="2">
        <f t="shared" si="16"/>
        <v>2025</v>
      </c>
      <c r="B172" s="2">
        <f t="shared" si="17"/>
        <v>9</v>
      </c>
      <c r="C172" s="22">
        <v>34582574</v>
      </c>
      <c r="D172" s="9" t="s">
        <v>51</v>
      </c>
      <c r="F172" s="13">
        <f t="shared" si="19"/>
        <v>2025</v>
      </c>
      <c r="G172" s="13" t="s">
        <v>11</v>
      </c>
      <c r="H172" s="36">
        <f t="shared" si="18"/>
        <v>34351365</v>
      </c>
      <c r="I172" s="36">
        <f>ROUND(Values!D173/Values!$E173*Values!R$18*$C172,0)</f>
        <v>231209</v>
      </c>
    </row>
    <row r="173" spans="1:9">
      <c r="A173" s="2">
        <f t="shared" si="16"/>
        <v>2025</v>
      </c>
      <c r="B173" s="2">
        <f t="shared" si="17"/>
        <v>10</v>
      </c>
      <c r="C173" s="22">
        <v>29825274</v>
      </c>
      <c r="D173" s="9" t="s">
        <v>51</v>
      </c>
      <c r="F173" s="13">
        <f t="shared" si="19"/>
        <v>2025</v>
      </c>
      <c r="G173" s="13" t="s">
        <v>12</v>
      </c>
      <c r="H173" s="36">
        <f t="shared" si="18"/>
        <v>29625883</v>
      </c>
      <c r="I173" s="36">
        <f>ROUND(Values!D174/Values!$E174*Values!R$18*$C173,0)</f>
        <v>199391</v>
      </c>
    </row>
    <row r="174" spans="1:9">
      <c r="A174" s="2">
        <f t="shared" si="16"/>
        <v>2025</v>
      </c>
      <c r="B174" s="2">
        <f t="shared" si="17"/>
        <v>11</v>
      </c>
      <c r="C174" s="22">
        <v>22462753</v>
      </c>
      <c r="D174" s="9" t="s">
        <v>51</v>
      </c>
      <c r="F174" s="13">
        <f t="shared" si="19"/>
        <v>2025</v>
      </c>
      <c r="G174" s="13" t="s">
        <v>13</v>
      </c>
      <c r="H174" s="36">
        <f t="shared" si="18"/>
        <v>22312611</v>
      </c>
      <c r="I174" s="36">
        <f>ROUND(Values!D175/Values!$E175*Values!R$18*$C174,0)</f>
        <v>150142</v>
      </c>
    </row>
    <row r="175" spans="1:9">
      <c r="A175" s="2">
        <f t="shared" si="16"/>
        <v>2025</v>
      </c>
      <c r="B175" s="2">
        <f t="shared" si="17"/>
        <v>12</v>
      </c>
      <c r="C175" s="22">
        <v>24498573</v>
      </c>
      <c r="D175" s="9" t="s">
        <v>51</v>
      </c>
      <c r="F175" s="13">
        <f t="shared" si="19"/>
        <v>2025</v>
      </c>
      <c r="G175" s="13" t="s">
        <v>14</v>
      </c>
      <c r="H175" s="36">
        <f t="shared" si="18"/>
        <v>24334869</v>
      </c>
      <c r="I175" s="36">
        <f>ROUND(Values!D176/Values!$E176*Values!R$18*$C175,0)</f>
        <v>163704</v>
      </c>
    </row>
    <row r="176" spans="1:9">
      <c r="A176" s="2">
        <f t="shared" si="16"/>
        <v>2026</v>
      </c>
      <c r="B176" s="2">
        <f t="shared" si="17"/>
        <v>1</v>
      </c>
      <c r="C176" s="22">
        <v>28240078</v>
      </c>
      <c r="D176" s="9" t="s">
        <v>51</v>
      </c>
      <c r="F176" s="13">
        <f t="shared" si="19"/>
        <v>2026</v>
      </c>
      <c r="G176" s="13" t="s">
        <v>3</v>
      </c>
      <c r="H176" s="36">
        <f t="shared" si="18"/>
        <v>28051484</v>
      </c>
      <c r="I176" s="36">
        <f>ROUND(Values!D177/Values!$E177*Values!R$18*$C176,0)</f>
        <v>188594</v>
      </c>
    </row>
    <row r="177" spans="1:9">
      <c r="A177" s="2">
        <f t="shared" si="16"/>
        <v>2026</v>
      </c>
      <c r="B177" s="2">
        <f t="shared" si="17"/>
        <v>2</v>
      </c>
      <c r="C177" s="22">
        <v>26442989</v>
      </c>
      <c r="D177" s="9" t="s">
        <v>51</v>
      </c>
      <c r="F177" s="13">
        <f t="shared" si="19"/>
        <v>2026</v>
      </c>
      <c r="G177" s="13" t="s">
        <v>4</v>
      </c>
      <c r="H177" s="36">
        <f t="shared" si="18"/>
        <v>26266506</v>
      </c>
      <c r="I177" s="36">
        <f>ROUND(Values!D178/Values!$E178*Values!R$18*$C177,0)</f>
        <v>176483</v>
      </c>
    </row>
    <row r="178" spans="1:9">
      <c r="A178" s="2">
        <f t="shared" si="16"/>
        <v>2026</v>
      </c>
      <c r="B178" s="2">
        <f t="shared" si="17"/>
        <v>3</v>
      </c>
      <c r="C178" s="22">
        <v>23307778</v>
      </c>
      <c r="D178" s="9" t="s">
        <v>51</v>
      </c>
      <c r="F178" s="13">
        <f t="shared" si="19"/>
        <v>2026</v>
      </c>
      <c r="G178" s="13" t="s">
        <v>5</v>
      </c>
      <c r="H178" s="36">
        <f t="shared" si="18"/>
        <v>23152302</v>
      </c>
      <c r="I178" s="36">
        <f>ROUND(Values!D179/Values!$E179*Values!R$18*$C178,0)</f>
        <v>155476</v>
      </c>
    </row>
    <row r="179" spans="1:9">
      <c r="A179" s="2">
        <f t="shared" si="16"/>
        <v>2026</v>
      </c>
      <c r="B179" s="2">
        <f t="shared" si="17"/>
        <v>4</v>
      </c>
      <c r="C179" s="22">
        <v>23221738</v>
      </c>
      <c r="D179" s="9" t="s">
        <v>51</v>
      </c>
      <c r="F179" s="13">
        <f t="shared" si="19"/>
        <v>2026</v>
      </c>
      <c r="G179" s="13" t="s">
        <v>6</v>
      </c>
      <c r="H179" s="36">
        <f t="shared" si="18"/>
        <v>23066912</v>
      </c>
      <c r="I179" s="36">
        <f>ROUND(Values!D180/Values!$E180*Values!R$18*$C179,0)</f>
        <v>154826</v>
      </c>
    </row>
    <row r="180" spans="1:9">
      <c r="A180" s="2">
        <f t="shared" si="16"/>
        <v>2026</v>
      </c>
      <c r="B180" s="2">
        <f t="shared" si="17"/>
        <v>5</v>
      </c>
      <c r="C180" s="22">
        <v>25212535</v>
      </c>
      <c r="D180" s="9" t="s">
        <v>51</v>
      </c>
      <c r="F180" s="13">
        <f t="shared" si="19"/>
        <v>2026</v>
      </c>
      <c r="G180" s="13" t="s">
        <v>7</v>
      </c>
      <c r="H180" s="36">
        <f t="shared" si="18"/>
        <v>25044530</v>
      </c>
      <c r="I180" s="36">
        <f>ROUND(Values!D181/Values!$E181*Values!R$18*$C180,0)</f>
        <v>168005</v>
      </c>
    </row>
    <row r="181" spans="1:9">
      <c r="A181" s="2">
        <f t="shared" si="16"/>
        <v>2026</v>
      </c>
      <c r="B181" s="2">
        <f t="shared" si="17"/>
        <v>6</v>
      </c>
      <c r="C181" s="22">
        <v>32131402</v>
      </c>
      <c r="D181" s="9" t="s">
        <v>51</v>
      </c>
      <c r="F181" s="13">
        <f t="shared" si="19"/>
        <v>2026</v>
      </c>
      <c r="G181" s="13" t="s">
        <v>8</v>
      </c>
      <c r="H181" s="36">
        <f t="shared" si="18"/>
        <v>31917419</v>
      </c>
      <c r="I181" s="36">
        <f>ROUND(Values!D182/Values!$E182*Values!R$18*$C181,0)</f>
        <v>213983</v>
      </c>
    </row>
    <row r="182" spans="1:9">
      <c r="A182" s="2">
        <f t="shared" si="16"/>
        <v>2026</v>
      </c>
      <c r="B182" s="2">
        <f t="shared" si="17"/>
        <v>7</v>
      </c>
      <c r="C182" s="22">
        <v>35623148</v>
      </c>
      <c r="D182" s="9" t="s">
        <v>51</v>
      </c>
      <c r="F182" s="13">
        <f t="shared" si="19"/>
        <v>2026</v>
      </c>
      <c r="G182" s="13" t="s">
        <v>9</v>
      </c>
      <c r="H182" s="36">
        <f t="shared" si="18"/>
        <v>35386029</v>
      </c>
      <c r="I182" s="36">
        <f>ROUND(Values!D183/Values!$E183*Values!R$18*$C182,0)</f>
        <v>237119</v>
      </c>
    </row>
    <row r="183" spans="1:9">
      <c r="A183" s="2">
        <f t="shared" si="16"/>
        <v>2026</v>
      </c>
      <c r="B183" s="2">
        <f t="shared" si="17"/>
        <v>8</v>
      </c>
      <c r="C183" s="22">
        <v>35800547</v>
      </c>
      <c r="D183" s="9" t="s">
        <v>51</v>
      </c>
      <c r="F183" s="13">
        <f t="shared" si="19"/>
        <v>2026</v>
      </c>
      <c r="G183" s="13" t="s">
        <v>10</v>
      </c>
      <c r="H183" s="36">
        <f t="shared" si="18"/>
        <v>35562343</v>
      </c>
      <c r="I183" s="36">
        <f>ROUND(Values!D184/Values!$E184*Values!R$18*$C183,0)</f>
        <v>238204</v>
      </c>
    </row>
    <row r="184" spans="1:9">
      <c r="A184" s="2">
        <f t="shared" si="16"/>
        <v>2026</v>
      </c>
      <c r="B184" s="2">
        <f t="shared" si="17"/>
        <v>9</v>
      </c>
      <c r="C184" s="22">
        <v>34921611</v>
      </c>
      <c r="D184" s="9" t="s">
        <v>51</v>
      </c>
      <c r="F184" s="13">
        <f t="shared" si="19"/>
        <v>2026</v>
      </c>
      <c r="G184" s="13" t="s">
        <v>11</v>
      </c>
      <c r="H184" s="36">
        <f t="shared" si="18"/>
        <v>34689255</v>
      </c>
      <c r="I184" s="36">
        <f>ROUND(Values!D185/Values!$E185*Values!R$18*$C184,0)</f>
        <v>232356</v>
      </c>
    </row>
    <row r="185" spans="1:9">
      <c r="A185" s="2">
        <f t="shared" si="16"/>
        <v>2026</v>
      </c>
      <c r="B185" s="2">
        <f t="shared" si="17"/>
        <v>10</v>
      </c>
      <c r="C185" s="22">
        <v>30117671</v>
      </c>
      <c r="D185" s="9" t="s">
        <v>51</v>
      </c>
      <c r="F185" s="13">
        <f t="shared" si="19"/>
        <v>2026</v>
      </c>
      <c r="G185" s="13" t="s">
        <v>12</v>
      </c>
      <c r="H185" s="36">
        <f t="shared" si="18"/>
        <v>29917291</v>
      </c>
      <c r="I185" s="36">
        <f>ROUND(Values!D186/Values!$E186*Values!R$18*$C185,0)</f>
        <v>200380</v>
      </c>
    </row>
    <row r="186" spans="1:9">
      <c r="A186" s="2">
        <f t="shared" si="16"/>
        <v>2026</v>
      </c>
      <c r="B186" s="2">
        <f t="shared" si="17"/>
        <v>11</v>
      </c>
      <c r="C186" s="22">
        <v>22682971</v>
      </c>
      <c r="D186" s="9" t="s">
        <v>51</v>
      </c>
      <c r="F186" s="13">
        <f t="shared" si="19"/>
        <v>2026</v>
      </c>
      <c r="G186" s="13" t="s">
        <v>13</v>
      </c>
      <c r="H186" s="36">
        <f t="shared" si="18"/>
        <v>22532084</v>
      </c>
      <c r="I186" s="36">
        <f>ROUND(Values!D187/Values!$E187*Values!R$18*$C186,0)</f>
        <v>150887</v>
      </c>
    </row>
    <row r="187" spans="1:9">
      <c r="A187" s="2">
        <f t="shared" si="16"/>
        <v>2026</v>
      </c>
      <c r="B187" s="2">
        <f t="shared" si="17"/>
        <v>12</v>
      </c>
      <c r="C187" s="22">
        <v>24738749</v>
      </c>
      <c r="D187" s="9" t="s">
        <v>51</v>
      </c>
      <c r="F187" s="13">
        <f t="shared" si="19"/>
        <v>2026</v>
      </c>
      <c r="G187" s="13" t="s">
        <v>14</v>
      </c>
      <c r="H187" s="36">
        <f t="shared" si="18"/>
        <v>24574222</v>
      </c>
      <c r="I187" s="36">
        <f>ROUND(Values!D188/Values!$E188*Values!R$18*$C187,0)</f>
        <v>164527</v>
      </c>
    </row>
    <row r="188" spans="1:9">
      <c r="A188" s="2">
        <f t="shared" si="16"/>
        <v>2027</v>
      </c>
      <c r="B188" s="2">
        <f t="shared" si="17"/>
        <v>1</v>
      </c>
      <c r="C188" s="22">
        <v>28518149</v>
      </c>
      <c r="D188" s="9" t="s">
        <v>51</v>
      </c>
      <c r="F188" s="13">
        <f t="shared" si="19"/>
        <v>2027</v>
      </c>
      <c r="G188" s="13" t="s">
        <v>3</v>
      </c>
      <c r="H188" s="36">
        <f t="shared" si="18"/>
        <v>28328605</v>
      </c>
      <c r="I188" s="36">
        <f>ROUND(Values!D189/Values!$E189*Values!R$18*$C188,0)</f>
        <v>189544</v>
      </c>
    </row>
    <row r="189" spans="1:9">
      <c r="A189" s="2">
        <f t="shared" si="16"/>
        <v>2027</v>
      </c>
      <c r="B189" s="2">
        <f t="shared" si="17"/>
        <v>2</v>
      </c>
      <c r="C189" s="22">
        <v>26703364</v>
      </c>
      <c r="D189" s="9" t="s">
        <v>51</v>
      </c>
      <c r="F189" s="13">
        <f t="shared" si="19"/>
        <v>2027</v>
      </c>
      <c r="G189" s="13" t="s">
        <v>4</v>
      </c>
      <c r="H189" s="36">
        <f t="shared" si="18"/>
        <v>26525986</v>
      </c>
      <c r="I189" s="36">
        <f>ROUND(Values!D190/Values!$E190*Values!R$18*$C189,0)</f>
        <v>177378</v>
      </c>
    </row>
    <row r="190" spans="1:9">
      <c r="A190" s="2">
        <f t="shared" si="16"/>
        <v>2027</v>
      </c>
      <c r="B190" s="2">
        <f t="shared" si="17"/>
        <v>3</v>
      </c>
      <c r="C190" s="22">
        <v>23537281</v>
      </c>
      <c r="D190" s="9" t="s">
        <v>51</v>
      </c>
      <c r="F190" s="13">
        <f t="shared" si="19"/>
        <v>2027</v>
      </c>
      <c r="G190" s="13" t="s">
        <v>5</v>
      </c>
      <c r="H190" s="36">
        <f t="shared" si="18"/>
        <v>23381006</v>
      </c>
      <c r="I190" s="36">
        <f>ROUND(Values!D191/Values!$E191*Values!R$18*$C190,0)</f>
        <v>156275</v>
      </c>
    </row>
    <row r="191" spans="1:9">
      <c r="A191" s="2">
        <f t="shared" si="16"/>
        <v>2027</v>
      </c>
      <c r="B191" s="2">
        <f t="shared" si="17"/>
        <v>4</v>
      </c>
      <c r="C191" s="22">
        <v>23450394</v>
      </c>
      <c r="D191" s="9" t="s">
        <v>51</v>
      </c>
      <c r="F191" s="13">
        <f t="shared" si="19"/>
        <v>2027</v>
      </c>
      <c r="G191" s="13" t="s">
        <v>6</v>
      </c>
      <c r="H191" s="36">
        <f t="shared" si="18"/>
        <v>23294773</v>
      </c>
      <c r="I191" s="36">
        <f>ROUND(Values!D192/Values!$E192*Values!R$18*$C191,0)</f>
        <v>155621</v>
      </c>
    </row>
    <row r="192" spans="1:9">
      <c r="A192" s="2">
        <f t="shared" si="16"/>
        <v>2027</v>
      </c>
      <c r="B192" s="2">
        <f t="shared" si="17"/>
        <v>5</v>
      </c>
      <c r="C192" s="22">
        <v>25460794</v>
      </c>
      <c r="D192" s="9" t="s">
        <v>51</v>
      </c>
      <c r="F192" s="13">
        <f t="shared" si="19"/>
        <v>2027</v>
      </c>
      <c r="G192" s="13" t="s">
        <v>7</v>
      </c>
      <c r="H192" s="36">
        <f t="shared" si="18"/>
        <v>25291909</v>
      </c>
      <c r="I192" s="36">
        <f>ROUND(Values!D193/Values!$E193*Values!R$18*$C192,0)</f>
        <v>168885</v>
      </c>
    </row>
    <row r="193" spans="1:9">
      <c r="A193" s="2">
        <f t="shared" si="16"/>
        <v>2027</v>
      </c>
      <c r="B193" s="2">
        <f t="shared" si="17"/>
        <v>6</v>
      </c>
      <c r="C193" s="22">
        <v>32447788</v>
      </c>
      <c r="D193" s="9" t="s">
        <v>51</v>
      </c>
      <c r="F193" s="13">
        <f t="shared" si="19"/>
        <v>2027</v>
      </c>
      <c r="G193" s="13" t="s">
        <v>8</v>
      </c>
      <c r="H193" s="36">
        <f t="shared" si="18"/>
        <v>32232697</v>
      </c>
      <c r="I193" s="36">
        <f>ROUND(Values!D194/Values!$E194*Values!R$18*$C193,0)</f>
        <v>215091</v>
      </c>
    </row>
    <row r="194" spans="1:9">
      <c r="A194" s="2">
        <f t="shared" si="16"/>
        <v>2027</v>
      </c>
      <c r="B194" s="2">
        <f t="shared" si="17"/>
        <v>7</v>
      </c>
      <c r="C194" s="22">
        <v>35973917</v>
      </c>
      <c r="D194" s="9" t="s">
        <v>51</v>
      </c>
      <c r="F194" s="13">
        <f t="shared" si="19"/>
        <v>2027</v>
      </c>
      <c r="G194" s="13" t="s">
        <v>9</v>
      </c>
      <c r="H194" s="36">
        <f t="shared" si="18"/>
        <v>35735570</v>
      </c>
      <c r="I194" s="36">
        <f>ROUND(Values!D195/Values!$E195*Values!R$18*$C194,0)</f>
        <v>238347</v>
      </c>
    </row>
    <row r="195" spans="1:9">
      <c r="A195" s="2">
        <f t="shared" si="16"/>
        <v>2027</v>
      </c>
      <c r="B195" s="2">
        <f t="shared" si="17"/>
        <v>8</v>
      </c>
      <c r="C195" s="22">
        <v>36153062</v>
      </c>
      <c r="D195" s="9" t="s">
        <v>51</v>
      </c>
      <c r="F195" s="13">
        <f t="shared" si="19"/>
        <v>2027</v>
      </c>
      <c r="G195" s="13" t="s">
        <v>10</v>
      </c>
      <c r="H195" s="36">
        <f t="shared" si="18"/>
        <v>35913609</v>
      </c>
      <c r="I195" s="36">
        <f>ROUND(Values!D196/Values!$E196*Values!R$18*$C195,0)</f>
        <v>239453</v>
      </c>
    </row>
    <row r="196" spans="1:9">
      <c r="A196" s="2">
        <f t="shared" si="16"/>
        <v>2027</v>
      </c>
      <c r="B196" s="2">
        <f t="shared" si="17"/>
        <v>9</v>
      </c>
      <c r="C196" s="22">
        <v>35265472</v>
      </c>
      <c r="D196" s="9" t="s">
        <v>51</v>
      </c>
      <c r="F196" s="13">
        <f t="shared" si="19"/>
        <v>2027</v>
      </c>
      <c r="G196" s="13" t="s">
        <v>11</v>
      </c>
      <c r="H196" s="36">
        <f t="shared" si="18"/>
        <v>35031898</v>
      </c>
      <c r="I196" s="36">
        <f>ROUND(Values!D197/Values!$E197*Values!R$18*$C196,0)</f>
        <v>233574</v>
      </c>
    </row>
    <row r="197" spans="1:9">
      <c r="A197" s="2">
        <f t="shared" si="16"/>
        <v>2027</v>
      </c>
      <c r="B197" s="2">
        <f t="shared" si="17"/>
        <v>10</v>
      </c>
      <c r="C197" s="22">
        <v>30414230</v>
      </c>
      <c r="D197" s="9" t="s">
        <v>51</v>
      </c>
      <c r="F197" s="13">
        <f t="shared" si="19"/>
        <v>2027</v>
      </c>
      <c r="G197" s="13" t="s">
        <v>12</v>
      </c>
      <c r="H197" s="36">
        <f t="shared" si="18"/>
        <v>30212793</v>
      </c>
      <c r="I197" s="36">
        <f>ROUND(Values!D198/Values!$E198*Values!R$18*$C197,0)</f>
        <v>201437</v>
      </c>
    </row>
    <row r="198" spans="1:9">
      <c r="A198" s="2">
        <f t="shared" si="16"/>
        <v>2027</v>
      </c>
      <c r="B198" s="2">
        <f t="shared" si="17"/>
        <v>11</v>
      </c>
      <c r="C198" s="22">
        <v>22906322</v>
      </c>
      <c r="D198" s="9" t="s">
        <v>51</v>
      </c>
      <c r="F198" s="13">
        <f t="shared" si="19"/>
        <v>2027</v>
      </c>
      <c r="G198" s="13" t="s">
        <v>13</v>
      </c>
      <c r="H198" s="36">
        <f t="shared" si="18"/>
        <v>22754639</v>
      </c>
      <c r="I198" s="36">
        <f>ROUND(Values!D199/Values!$E199*Values!R$18*$C198,0)</f>
        <v>151683</v>
      </c>
    </row>
    <row r="199" spans="1:9">
      <c r="A199" s="2">
        <f t="shared" si="16"/>
        <v>2027</v>
      </c>
      <c r="B199" s="2">
        <f t="shared" si="17"/>
        <v>12</v>
      </c>
      <c r="C199" s="22">
        <v>24982343</v>
      </c>
      <c r="D199" s="9" t="s">
        <v>51</v>
      </c>
      <c r="F199" s="13">
        <f t="shared" si="19"/>
        <v>2027</v>
      </c>
      <c r="G199" s="13" t="s">
        <v>14</v>
      </c>
      <c r="H199" s="36">
        <f t="shared" si="18"/>
        <v>24816948</v>
      </c>
      <c r="I199" s="36">
        <f>ROUND(Values!D200/Values!$E200*Values!R$18*$C199,0)</f>
        <v>165395</v>
      </c>
    </row>
    <row r="200" spans="1:9">
      <c r="A200" s="2">
        <f t="shared" si="16"/>
        <v>2028</v>
      </c>
      <c r="B200" s="2">
        <f t="shared" si="17"/>
        <v>1</v>
      </c>
      <c r="C200" s="22">
        <v>28796844</v>
      </c>
      <c r="D200" s="9" t="s">
        <v>51</v>
      </c>
      <c r="F200" s="13">
        <f t="shared" si="19"/>
        <v>2028</v>
      </c>
      <c r="G200" s="13" t="s">
        <v>3</v>
      </c>
      <c r="H200" s="36">
        <f t="shared" si="18"/>
        <v>28606313</v>
      </c>
      <c r="I200" s="36">
        <f>ROUND(Values!D201/Values!$E201*Values!R$18*$C200,0)</f>
        <v>190531</v>
      </c>
    </row>
    <row r="201" spans="1:9">
      <c r="A201" s="2">
        <f t="shared" si="16"/>
        <v>2028</v>
      </c>
      <c r="B201" s="2">
        <f t="shared" si="17"/>
        <v>2</v>
      </c>
      <c r="C201" s="22">
        <v>26964324</v>
      </c>
      <c r="D201" s="9" t="s">
        <v>51</v>
      </c>
      <c r="F201" s="13">
        <f t="shared" si="19"/>
        <v>2028</v>
      </c>
      <c r="G201" s="13" t="s">
        <v>4</v>
      </c>
      <c r="H201" s="36">
        <f t="shared" si="18"/>
        <v>26786016</v>
      </c>
      <c r="I201" s="36">
        <f>ROUND(Values!D202/Values!$E202*Values!R$18*$C201,0)</f>
        <v>178308</v>
      </c>
    </row>
    <row r="202" spans="1:9">
      <c r="A202" s="2">
        <f t="shared" ref="A202:A265" si="20">IF(B202=1,A201+1,A201)</f>
        <v>2028</v>
      </c>
      <c r="B202" s="2">
        <f t="shared" ref="B202:B265" si="21">IF(B201=12,1,B201+1)</f>
        <v>3</v>
      </c>
      <c r="C202" s="22">
        <v>23767301</v>
      </c>
      <c r="D202" s="9" t="s">
        <v>51</v>
      </c>
      <c r="F202" s="13">
        <f t="shared" si="19"/>
        <v>2028</v>
      </c>
      <c r="G202" s="13" t="s">
        <v>5</v>
      </c>
      <c r="H202" s="36">
        <f t="shared" si="18"/>
        <v>23610212</v>
      </c>
      <c r="I202" s="36">
        <f>ROUND(Values!D203/Values!$E203*Values!R$18*$C202,0)</f>
        <v>157089</v>
      </c>
    </row>
    <row r="203" spans="1:9">
      <c r="A203" s="2">
        <f t="shared" si="20"/>
        <v>2028</v>
      </c>
      <c r="B203" s="2">
        <f t="shared" si="21"/>
        <v>4</v>
      </c>
      <c r="C203" s="22">
        <v>23679564</v>
      </c>
      <c r="D203" s="9" t="s">
        <v>51</v>
      </c>
      <c r="F203" s="13">
        <f t="shared" si="19"/>
        <v>2028</v>
      </c>
      <c r="G203" s="13" t="s">
        <v>6</v>
      </c>
      <c r="H203" s="36">
        <f t="shared" si="18"/>
        <v>23523127</v>
      </c>
      <c r="I203" s="36">
        <f>ROUND(Values!D204/Values!$E204*Values!R$18*$C203,0)</f>
        <v>156437</v>
      </c>
    </row>
    <row r="204" spans="1:9">
      <c r="A204" s="2">
        <f t="shared" si="20"/>
        <v>2028</v>
      </c>
      <c r="B204" s="2">
        <f t="shared" si="21"/>
        <v>5</v>
      </c>
      <c r="C204" s="22">
        <v>25709611</v>
      </c>
      <c r="D204" s="9" t="s">
        <v>51</v>
      </c>
      <c r="F204" s="13">
        <f t="shared" si="19"/>
        <v>2028</v>
      </c>
      <c r="G204" s="13" t="s">
        <v>7</v>
      </c>
      <c r="H204" s="36">
        <f t="shared" si="18"/>
        <v>25539841</v>
      </c>
      <c r="I204" s="36">
        <f>ROUND(Values!D205/Values!$E205*Values!R$18*$C204,0)</f>
        <v>169770</v>
      </c>
    </row>
    <row r="205" spans="1:9">
      <c r="A205" s="2">
        <f t="shared" si="20"/>
        <v>2028</v>
      </c>
      <c r="B205" s="2">
        <f t="shared" si="21"/>
        <v>6</v>
      </c>
      <c r="C205" s="22">
        <v>32764886</v>
      </c>
      <c r="D205" s="9" t="s">
        <v>51</v>
      </c>
      <c r="F205" s="13">
        <f t="shared" si="19"/>
        <v>2028</v>
      </c>
      <c r="G205" s="13" t="s">
        <v>8</v>
      </c>
      <c r="H205" s="36">
        <f t="shared" si="18"/>
        <v>32548660</v>
      </c>
      <c r="I205" s="36">
        <f>ROUND(Values!D206/Values!$E206*Values!R$18*$C205,0)</f>
        <v>216226</v>
      </c>
    </row>
    <row r="206" spans="1:9">
      <c r="A206" s="2">
        <f t="shared" si="20"/>
        <v>2028</v>
      </c>
      <c r="B206" s="2">
        <f t="shared" si="21"/>
        <v>7</v>
      </c>
      <c r="C206" s="22">
        <v>36325474</v>
      </c>
      <c r="D206" s="9" t="s">
        <v>51</v>
      </c>
      <c r="F206" s="13">
        <f t="shared" si="19"/>
        <v>2028</v>
      </c>
      <c r="G206" s="13" t="s">
        <v>9</v>
      </c>
      <c r="H206" s="36">
        <f t="shared" ref="H206:H269" si="22">ROUND(C206-I206,0)</f>
        <v>36085853</v>
      </c>
      <c r="I206" s="36">
        <f>ROUND(Values!D207/Values!$E207*Values!R$18*$C206,0)</f>
        <v>239621</v>
      </c>
    </row>
    <row r="207" spans="1:9">
      <c r="A207" s="2">
        <f t="shared" si="20"/>
        <v>2028</v>
      </c>
      <c r="B207" s="2">
        <f t="shared" si="21"/>
        <v>8</v>
      </c>
      <c r="C207" s="22">
        <v>36506370</v>
      </c>
      <c r="D207" s="9" t="s">
        <v>51</v>
      </c>
      <c r="F207" s="13">
        <f t="shared" si="19"/>
        <v>2028</v>
      </c>
      <c r="G207" s="13" t="s">
        <v>10</v>
      </c>
      <c r="H207" s="36">
        <f t="shared" si="22"/>
        <v>36265637</v>
      </c>
      <c r="I207" s="36">
        <f>ROUND(Values!D208/Values!$E208*Values!R$18*$C207,0)</f>
        <v>240733</v>
      </c>
    </row>
    <row r="208" spans="1:9">
      <c r="A208" s="2">
        <f t="shared" si="20"/>
        <v>2028</v>
      </c>
      <c r="B208" s="2">
        <f t="shared" si="21"/>
        <v>9</v>
      </c>
      <c r="C208" s="22">
        <v>35610106</v>
      </c>
      <c r="D208" s="9" t="s">
        <v>51</v>
      </c>
      <c r="F208" s="13">
        <f t="shared" si="19"/>
        <v>2028</v>
      </c>
      <c r="G208" s="13" t="s">
        <v>11</v>
      </c>
      <c r="H208" s="36">
        <f t="shared" si="22"/>
        <v>35375284</v>
      </c>
      <c r="I208" s="36">
        <f>ROUND(Values!D209/Values!$E209*Values!R$18*$C208,0)</f>
        <v>234822</v>
      </c>
    </row>
    <row r="209" spans="1:9">
      <c r="A209" s="2">
        <f t="shared" si="20"/>
        <v>2028</v>
      </c>
      <c r="B209" s="2">
        <f t="shared" si="21"/>
        <v>10</v>
      </c>
      <c r="C209" s="22">
        <v>30711454</v>
      </c>
      <c r="D209" s="9" t="s">
        <v>51</v>
      </c>
      <c r="F209" s="13">
        <f t="shared" si="19"/>
        <v>2028</v>
      </c>
      <c r="G209" s="13" t="s">
        <v>12</v>
      </c>
      <c r="H209" s="36">
        <f t="shared" si="22"/>
        <v>30508953</v>
      </c>
      <c r="I209" s="36">
        <f>ROUND(Values!D210/Values!$E210*Values!R$18*$C209,0)</f>
        <v>202501</v>
      </c>
    </row>
    <row r="210" spans="1:9">
      <c r="A210" s="2">
        <f t="shared" si="20"/>
        <v>2028</v>
      </c>
      <c r="B210" s="2">
        <f t="shared" si="21"/>
        <v>11</v>
      </c>
      <c r="C210" s="22">
        <v>23130175</v>
      </c>
      <c r="D210" s="9" t="s">
        <v>51</v>
      </c>
      <c r="F210" s="13">
        <f t="shared" si="19"/>
        <v>2028</v>
      </c>
      <c r="G210" s="13" t="s">
        <v>13</v>
      </c>
      <c r="H210" s="36">
        <f t="shared" si="22"/>
        <v>22977686</v>
      </c>
      <c r="I210" s="36">
        <f>ROUND(Values!D211/Values!$E211*Values!R$18*$C210,0)</f>
        <v>152489</v>
      </c>
    </row>
    <row r="211" spans="1:9">
      <c r="A211" s="2">
        <f t="shared" si="20"/>
        <v>2028</v>
      </c>
      <c r="B211" s="2">
        <f t="shared" si="21"/>
        <v>12</v>
      </c>
      <c r="C211" s="22">
        <v>25226484</v>
      </c>
      <c r="D211" s="9" t="s">
        <v>51</v>
      </c>
      <c r="F211" s="13">
        <f t="shared" si="19"/>
        <v>2028</v>
      </c>
      <c r="G211" s="13" t="s">
        <v>14</v>
      </c>
      <c r="H211" s="36">
        <f t="shared" si="22"/>
        <v>25060210</v>
      </c>
      <c r="I211" s="36">
        <f>ROUND(Values!D212/Values!$E212*Values!R$18*$C211,0)</f>
        <v>166274</v>
      </c>
    </row>
    <row r="212" spans="1:9">
      <c r="A212" s="2">
        <f t="shared" si="20"/>
        <v>2029</v>
      </c>
      <c r="B212" s="2">
        <f t="shared" si="21"/>
        <v>1</v>
      </c>
      <c r="C212" s="22">
        <v>29081981</v>
      </c>
      <c r="D212" s="9" t="s">
        <v>51</v>
      </c>
      <c r="F212" s="13">
        <f t="shared" ref="F212:F275" si="23">F200+1</f>
        <v>2029</v>
      </c>
      <c r="G212" s="13" t="s">
        <v>3</v>
      </c>
      <c r="H212" s="36">
        <f t="shared" si="22"/>
        <v>28890424</v>
      </c>
      <c r="I212" s="36">
        <f>ROUND(Values!D213/Values!$E213*Values!R$18*$C212,0)</f>
        <v>191557</v>
      </c>
    </row>
    <row r="213" spans="1:9">
      <c r="A213" s="2">
        <f t="shared" si="20"/>
        <v>2029</v>
      </c>
      <c r="B213" s="2">
        <f t="shared" si="21"/>
        <v>2</v>
      </c>
      <c r="C213" s="22">
        <v>27231316</v>
      </c>
      <c r="D213" s="9" t="s">
        <v>51</v>
      </c>
      <c r="F213" s="13">
        <f t="shared" si="23"/>
        <v>2029</v>
      </c>
      <c r="G213" s="13" t="s">
        <v>4</v>
      </c>
      <c r="H213" s="36">
        <f t="shared" si="22"/>
        <v>27052048</v>
      </c>
      <c r="I213" s="36">
        <f>ROUND(Values!D214/Values!$E214*Values!R$18*$C213,0)</f>
        <v>179268</v>
      </c>
    </row>
    <row r="214" spans="1:9">
      <c r="A214" s="2">
        <f t="shared" si="20"/>
        <v>2029</v>
      </c>
      <c r="B214" s="2">
        <f t="shared" si="21"/>
        <v>3</v>
      </c>
      <c r="C214" s="22">
        <v>24002637</v>
      </c>
      <c r="D214" s="9" t="s">
        <v>51</v>
      </c>
      <c r="F214" s="13">
        <f t="shared" si="23"/>
        <v>2029</v>
      </c>
      <c r="G214" s="13" t="s">
        <v>5</v>
      </c>
      <c r="H214" s="36">
        <f t="shared" si="22"/>
        <v>23844701</v>
      </c>
      <c r="I214" s="36">
        <f>ROUND(Values!D215/Values!$E215*Values!R$18*$C214,0)</f>
        <v>157936</v>
      </c>
    </row>
    <row r="215" spans="1:9">
      <c r="A215" s="2">
        <f t="shared" si="20"/>
        <v>2029</v>
      </c>
      <c r="B215" s="2">
        <f t="shared" si="21"/>
        <v>4</v>
      </c>
      <c r="C215" s="22">
        <v>23914032</v>
      </c>
      <c r="D215" s="9" t="s">
        <v>51</v>
      </c>
      <c r="F215" s="13">
        <f t="shared" si="23"/>
        <v>2029</v>
      </c>
      <c r="G215" s="13" t="s">
        <v>6</v>
      </c>
      <c r="H215" s="36">
        <f t="shared" si="22"/>
        <v>23756756</v>
      </c>
      <c r="I215" s="36">
        <f>ROUND(Values!D216/Values!$E216*Values!R$18*$C215,0)</f>
        <v>157276</v>
      </c>
    </row>
    <row r="216" spans="1:9">
      <c r="A216" s="2">
        <f t="shared" si="20"/>
        <v>2029</v>
      </c>
      <c r="B216" s="2">
        <f t="shared" si="21"/>
        <v>5</v>
      </c>
      <c r="C216" s="22">
        <v>25964179</v>
      </c>
      <c r="D216" s="9" t="s">
        <v>51</v>
      </c>
      <c r="F216" s="13">
        <f t="shared" si="23"/>
        <v>2029</v>
      </c>
      <c r="G216" s="13" t="s">
        <v>7</v>
      </c>
      <c r="H216" s="36">
        <f t="shared" si="22"/>
        <v>25793509</v>
      </c>
      <c r="I216" s="36">
        <f>ROUND(Values!D217/Values!$E217*Values!R$18*$C216,0)</f>
        <v>170670</v>
      </c>
    </row>
    <row r="217" spans="1:9">
      <c r="A217" s="2">
        <f t="shared" si="20"/>
        <v>2029</v>
      </c>
      <c r="B217" s="2">
        <f t="shared" si="21"/>
        <v>6</v>
      </c>
      <c r="C217" s="22">
        <v>33089313</v>
      </c>
      <c r="D217" s="9" t="s">
        <v>51</v>
      </c>
      <c r="F217" s="13">
        <f t="shared" si="23"/>
        <v>2029</v>
      </c>
      <c r="G217" s="13" t="s">
        <v>8</v>
      </c>
      <c r="H217" s="36">
        <f t="shared" si="22"/>
        <v>32871940</v>
      </c>
      <c r="I217" s="36">
        <f>ROUND(Values!D218/Values!$E218*Values!R$18*$C217,0)</f>
        <v>217373</v>
      </c>
    </row>
    <row r="218" spans="1:9">
      <c r="A218" s="2">
        <f t="shared" si="20"/>
        <v>2029</v>
      </c>
      <c r="B218" s="2">
        <f t="shared" si="21"/>
        <v>7</v>
      </c>
      <c r="C218" s="22">
        <v>36685157</v>
      </c>
      <c r="D218" s="9" t="s">
        <v>51</v>
      </c>
      <c r="F218" s="13">
        <f t="shared" si="23"/>
        <v>2029</v>
      </c>
      <c r="G218" s="13" t="s">
        <v>9</v>
      </c>
      <c r="H218" s="36">
        <f t="shared" si="22"/>
        <v>36444272</v>
      </c>
      <c r="I218" s="36">
        <f>ROUND(Values!D219/Values!$E219*Values!R$18*$C218,0)</f>
        <v>240885</v>
      </c>
    </row>
    <row r="219" spans="1:9">
      <c r="A219" s="2">
        <f t="shared" si="20"/>
        <v>2029</v>
      </c>
      <c r="B219" s="2">
        <f t="shared" si="21"/>
        <v>8</v>
      </c>
      <c r="C219" s="22">
        <v>36867844</v>
      </c>
      <c r="D219" s="9" t="s">
        <v>51</v>
      </c>
      <c r="F219" s="13">
        <f t="shared" si="23"/>
        <v>2029</v>
      </c>
      <c r="G219" s="13" t="s">
        <v>10</v>
      </c>
      <c r="H219" s="36">
        <f t="shared" si="22"/>
        <v>36625848</v>
      </c>
      <c r="I219" s="36">
        <f>ROUND(Values!D220/Values!$E220*Values!R$18*$C219,0)</f>
        <v>241996</v>
      </c>
    </row>
    <row r="220" spans="1:9">
      <c r="A220" s="2">
        <f t="shared" si="20"/>
        <v>2029</v>
      </c>
      <c r="B220" s="2">
        <f t="shared" si="21"/>
        <v>9</v>
      </c>
      <c r="C220" s="22">
        <v>35962705</v>
      </c>
      <c r="D220" s="9" t="s">
        <v>51</v>
      </c>
      <c r="F220" s="13">
        <f t="shared" si="23"/>
        <v>2029</v>
      </c>
      <c r="G220" s="13" t="s">
        <v>11</v>
      </c>
      <c r="H220" s="36">
        <f t="shared" si="22"/>
        <v>35726651</v>
      </c>
      <c r="I220" s="36">
        <f>ROUND(Values!D221/Values!$E221*Values!R$18*$C220,0)</f>
        <v>236054</v>
      </c>
    </row>
    <row r="221" spans="1:9">
      <c r="A221" s="2">
        <f t="shared" si="20"/>
        <v>2029</v>
      </c>
      <c r="B221" s="2">
        <f t="shared" si="21"/>
        <v>10</v>
      </c>
      <c r="C221" s="22">
        <v>31015549</v>
      </c>
      <c r="D221" s="9" t="s">
        <v>51</v>
      </c>
      <c r="F221" s="13">
        <f t="shared" si="23"/>
        <v>2029</v>
      </c>
      <c r="G221" s="13" t="s">
        <v>12</v>
      </c>
      <c r="H221" s="36">
        <f t="shared" si="22"/>
        <v>30811980</v>
      </c>
      <c r="I221" s="36">
        <f>ROUND(Values!D222/Values!$E222*Values!R$18*$C221,0)</f>
        <v>203569</v>
      </c>
    </row>
    <row r="222" spans="1:9">
      <c r="A222" s="2">
        <f t="shared" si="20"/>
        <v>2029</v>
      </c>
      <c r="B222" s="2">
        <f t="shared" si="21"/>
        <v>11</v>
      </c>
      <c r="C222" s="22">
        <v>23359203</v>
      </c>
      <c r="D222" s="9" t="s">
        <v>51</v>
      </c>
      <c r="F222" s="13">
        <f t="shared" si="23"/>
        <v>2029</v>
      </c>
      <c r="G222" s="13" t="s">
        <v>13</v>
      </c>
      <c r="H222" s="36">
        <f t="shared" si="22"/>
        <v>23205909</v>
      </c>
      <c r="I222" s="36">
        <f>ROUND(Values!D223/Values!$E223*Values!R$18*$C222,0)</f>
        <v>153294</v>
      </c>
    </row>
    <row r="223" spans="1:9">
      <c r="A223" s="2">
        <f t="shared" si="20"/>
        <v>2029</v>
      </c>
      <c r="B223" s="2">
        <f t="shared" si="21"/>
        <v>12</v>
      </c>
      <c r="C223" s="22">
        <v>25476268</v>
      </c>
      <c r="D223" s="9" t="s">
        <v>51</v>
      </c>
      <c r="F223" s="13">
        <f t="shared" si="23"/>
        <v>2029</v>
      </c>
      <c r="G223" s="13" t="s">
        <v>14</v>
      </c>
      <c r="H223" s="36">
        <f t="shared" si="22"/>
        <v>25309122</v>
      </c>
      <c r="I223" s="36">
        <f>ROUND(Values!D224/Values!$E224*Values!R$18*$C223,0)</f>
        <v>167146</v>
      </c>
    </row>
    <row r="224" spans="1:9">
      <c r="A224" s="2">
        <f t="shared" si="20"/>
        <v>2030</v>
      </c>
      <c r="B224" s="2">
        <f t="shared" si="21"/>
        <v>1</v>
      </c>
      <c r="C224" s="22">
        <v>29370807</v>
      </c>
      <c r="D224" s="9" t="s">
        <v>51</v>
      </c>
      <c r="F224" s="13">
        <f t="shared" si="23"/>
        <v>2030</v>
      </c>
      <c r="G224" s="13" t="s">
        <v>3</v>
      </c>
      <c r="H224" s="36">
        <f t="shared" si="22"/>
        <v>29178227</v>
      </c>
      <c r="I224" s="36">
        <f>ROUND(Values!D225/Values!$E225*Values!R$18*$C224,0)</f>
        <v>192580</v>
      </c>
    </row>
    <row r="225" spans="1:9">
      <c r="A225" s="2">
        <f t="shared" si="20"/>
        <v>2030</v>
      </c>
      <c r="B225" s="2">
        <f t="shared" si="21"/>
        <v>2</v>
      </c>
      <c r="C225" s="22">
        <v>27501763</v>
      </c>
      <c r="D225" s="9" t="s">
        <v>51</v>
      </c>
      <c r="F225" s="13">
        <f t="shared" si="23"/>
        <v>2030</v>
      </c>
      <c r="G225" s="13" t="s">
        <v>4</v>
      </c>
      <c r="H225" s="36">
        <f t="shared" si="22"/>
        <v>27321548</v>
      </c>
      <c r="I225" s="36">
        <f>ROUND(Values!D226/Values!$E226*Values!R$18*$C225,0)</f>
        <v>180215</v>
      </c>
    </row>
    <row r="226" spans="1:9">
      <c r="A226" s="2">
        <f t="shared" si="20"/>
        <v>2030</v>
      </c>
      <c r="B226" s="2">
        <f t="shared" si="21"/>
        <v>3</v>
      </c>
      <c r="C226" s="22">
        <v>24241018</v>
      </c>
      <c r="D226" s="9" t="s">
        <v>51</v>
      </c>
      <c r="F226" s="13">
        <f t="shared" si="23"/>
        <v>2030</v>
      </c>
      <c r="G226" s="13" t="s">
        <v>5</v>
      </c>
      <c r="H226" s="36">
        <f t="shared" si="22"/>
        <v>24082243</v>
      </c>
      <c r="I226" s="36">
        <f>ROUND(Values!D227/Values!$E227*Values!R$18*$C226,0)</f>
        <v>158775</v>
      </c>
    </row>
    <row r="227" spans="1:9">
      <c r="A227" s="2">
        <f t="shared" si="20"/>
        <v>2030</v>
      </c>
      <c r="B227" s="2">
        <f t="shared" si="21"/>
        <v>4</v>
      </c>
      <c r="C227" s="22">
        <v>24151533</v>
      </c>
      <c r="D227" s="9" t="s">
        <v>51</v>
      </c>
      <c r="F227" s="13">
        <f t="shared" si="23"/>
        <v>2030</v>
      </c>
      <c r="G227" s="13" t="s">
        <v>6</v>
      </c>
      <c r="H227" s="36">
        <f t="shared" si="22"/>
        <v>23993426</v>
      </c>
      <c r="I227" s="36">
        <f>ROUND(Values!D228/Values!$E228*Values!R$18*$C227,0)</f>
        <v>158107</v>
      </c>
    </row>
    <row r="228" spans="1:9">
      <c r="A228" s="2">
        <f t="shared" si="20"/>
        <v>2030</v>
      </c>
      <c r="B228" s="2">
        <f t="shared" si="21"/>
        <v>5</v>
      </c>
      <c r="C228" s="22">
        <v>26222041</v>
      </c>
      <c r="D228" s="9" t="s">
        <v>51</v>
      </c>
      <c r="F228" s="13">
        <f t="shared" si="23"/>
        <v>2030</v>
      </c>
      <c r="G228" s="13" t="s">
        <v>7</v>
      </c>
      <c r="H228" s="36">
        <f t="shared" si="22"/>
        <v>26050463</v>
      </c>
      <c r="I228" s="36">
        <f>ROUND(Values!D229/Values!$E229*Values!R$18*$C228,0)</f>
        <v>171578</v>
      </c>
    </row>
    <row r="229" spans="1:9">
      <c r="A229" s="2">
        <f t="shared" si="20"/>
        <v>2030</v>
      </c>
      <c r="B229" s="2">
        <f t="shared" si="21"/>
        <v>6</v>
      </c>
      <c r="C229" s="22">
        <v>33417938</v>
      </c>
      <c r="D229" s="9" t="s">
        <v>51</v>
      </c>
      <c r="F229" s="13">
        <f t="shared" si="23"/>
        <v>2030</v>
      </c>
      <c r="G229" s="13" t="s">
        <v>8</v>
      </c>
      <c r="H229" s="36">
        <f t="shared" si="22"/>
        <v>33199414</v>
      </c>
      <c r="I229" s="36">
        <f>ROUND(Values!D230/Values!$E230*Values!R$18*$C229,0)</f>
        <v>218524</v>
      </c>
    </row>
    <row r="230" spans="1:9">
      <c r="A230" s="2">
        <f t="shared" si="20"/>
        <v>2030</v>
      </c>
      <c r="B230" s="2">
        <f t="shared" si="21"/>
        <v>7</v>
      </c>
      <c r="C230" s="22">
        <v>37049494</v>
      </c>
      <c r="D230" s="9" t="s">
        <v>51</v>
      </c>
      <c r="F230" s="13">
        <f t="shared" si="23"/>
        <v>2030</v>
      </c>
      <c r="G230" s="13" t="s">
        <v>9</v>
      </c>
      <c r="H230" s="36">
        <f t="shared" si="22"/>
        <v>36807334</v>
      </c>
      <c r="I230" s="36">
        <f>ROUND(Values!D231/Values!$E231*Values!R$18*$C230,0)</f>
        <v>242160</v>
      </c>
    </row>
    <row r="231" spans="1:9">
      <c r="A231" s="2">
        <f t="shared" si="20"/>
        <v>2030</v>
      </c>
      <c r="B231" s="2">
        <f t="shared" si="21"/>
        <v>8</v>
      </c>
      <c r="C231" s="22">
        <v>37233995</v>
      </c>
      <c r="D231" s="9" t="s">
        <v>51</v>
      </c>
      <c r="F231" s="13">
        <f t="shared" si="23"/>
        <v>2030</v>
      </c>
      <c r="G231" s="13" t="s">
        <v>10</v>
      </c>
      <c r="H231" s="36">
        <f t="shared" si="22"/>
        <v>36990710</v>
      </c>
      <c r="I231" s="36">
        <f>ROUND(Values!D232/Values!$E232*Values!R$18*$C231,0)</f>
        <v>243285</v>
      </c>
    </row>
    <row r="232" spans="1:9">
      <c r="A232" s="2">
        <f t="shared" si="20"/>
        <v>2030</v>
      </c>
      <c r="B232" s="2">
        <f t="shared" si="21"/>
        <v>9</v>
      </c>
      <c r="C232" s="22">
        <v>36319868</v>
      </c>
      <c r="D232" s="9" t="s">
        <v>51</v>
      </c>
      <c r="F232" s="13">
        <f t="shared" si="23"/>
        <v>2030</v>
      </c>
      <c r="G232" s="13" t="s">
        <v>11</v>
      </c>
      <c r="H232" s="36">
        <f t="shared" si="22"/>
        <v>36082563</v>
      </c>
      <c r="I232" s="36">
        <f>ROUND(Values!D233/Values!$E233*Values!R$18*$C232,0)</f>
        <v>237305</v>
      </c>
    </row>
    <row r="233" spans="1:9">
      <c r="A233" s="2">
        <f t="shared" si="20"/>
        <v>2030</v>
      </c>
      <c r="B233" s="2">
        <f t="shared" si="21"/>
        <v>10</v>
      </c>
      <c r="C233" s="22">
        <v>31323579</v>
      </c>
      <c r="D233" s="9" t="s">
        <v>51</v>
      </c>
      <c r="F233" s="13">
        <f t="shared" si="23"/>
        <v>2030</v>
      </c>
      <c r="G233" s="13" t="s">
        <v>12</v>
      </c>
      <c r="H233" s="36">
        <f t="shared" si="22"/>
        <v>31118925</v>
      </c>
      <c r="I233" s="36">
        <f>ROUND(Values!D234/Values!$E234*Values!R$18*$C233,0)</f>
        <v>204654</v>
      </c>
    </row>
    <row r="234" spans="1:9">
      <c r="A234" s="2">
        <f t="shared" si="20"/>
        <v>2030</v>
      </c>
      <c r="B234" s="2">
        <f t="shared" si="21"/>
        <v>11</v>
      </c>
      <c r="C234" s="22">
        <v>23591194</v>
      </c>
      <c r="D234" s="9" t="s">
        <v>51</v>
      </c>
      <c r="F234" s="13">
        <f t="shared" si="23"/>
        <v>2030</v>
      </c>
      <c r="G234" s="13" t="s">
        <v>13</v>
      </c>
      <c r="H234" s="36">
        <f t="shared" si="22"/>
        <v>23437088</v>
      </c>
      <c r="I234" s="36">
        <f>ROUND(Values!D235/Values!$E235*Values!R$18*$C234,0)</f>
        <v>154106</v>
      </c>
    </row>
    <row r="235" spans="1:9">
      <c r="A235" s="2">
        <f t="shared" si="20"/>
        <v>2030</v>
      </c>
      <c r="B235" s="2">
        <f t="shared" si="21"/>
        <v>12</v>
      </c>
      <c r="C235" s="22">
        <v>25729285</v>
      </c>
      <c r="D235" s="9" t="s">
        <v>51</v>
      </c>
      <c r="F235" s="13">
        <f t="shared" si="23"/>
        <v>2030</v>
      </c>
      <c r="G235" s="13" t="s">
        <v>14</v>
      </c>
      <c r="H235" s="36">
        <f t="shared" si="22"/>
        <v>25561248</v>
      </c>
      <c r="I235" s="36">
        <f>ROUND(Values!D236/Values!$E236*Values!R$18*$C235,0)</f>
        <v>168037</v>
      </c>
    </row>
    <row r="236" spans="1:9">
      <c r="A236" s="2">
        <f t="shared" si="20"/>
        <v>2031</v>
      </c>
      <c r="B236" s="2">
        <f t="shared" si="21"/>
        <v>1</v>
      </c>
      <c r="C236" s="22">
        <v>29650784</v>
      </c>
      <c r="D236" s="9" t="s">
        <v>51</v>
      </c>
      <c r="F236" s="13">
        <f t="shared" si="23"/>
        <v>2031</v>
      </c>
      <c r="G236" s="13" t="s">
        <v>3</v>
      </c>
      <c r="H236" s="36">
        <f t="shared" si="22"/>
        <v>29457247</v>
      </c>
      <c r="I236" s="36">
        <f>ROUND(Values!D237/Values!$E237*Values!R$18*$C236,0)</f>
        <v>193537</v>
      </c>
    </row>
    <row r="237" spans="1:9">
      <c r="A237" s="2">
        <f t="shared" si="20"/>
        <v>2031</v>
      </c>
      <c r="B237" s="2">
        <f t="shared" si="21"/>
        <v>2</v>
      </c>
      <c r="C237" s="22">
        <v>27763923</v>
      </c>
      <c r="D237" s="9" t="s">
        <v>51</v>
      </c>
      <c r="F237" s="13">
        <f t="shared" si="23"/>
        <v>2031</v>
      </c>
      <c r="G237" s="13" t="s">
        <v>4</v>
      </c>
      <c r="H237" s="36">
        <f t="shared" si="22"/>
        <v>27582807</v>
      </c>
      <c r="I237" s="36">
        <f>ROUND(Values!D238/Values!$E238*Values!R$18*$C237,0)</f>
        <v>181116</v>
      </c>
    </row>
    <row r="238" spans="1:9">
      <c r="A238" s="2">
        <f t="shared" si="20"/>
        <v>2031</v>
      </c>
      <c r="B238" s="2">
        <f t="shared" si="21"/>
        <v>3</v>
      </c>
      <c r="C238" s="22">
        <v>24472095</v>
      </c>
      <c r="D238" s="9" t="s">
        <v>51</v>
      </c>
      <c r="F238" s="13">
        <f t="shared" si="23"/>
        <v>2031</v>
      </c>
      <c r="G238" s="13" t="s">
        <v>5</v>
      </c>
      <c r="H238" s="36">
        <f t="shared" si="22"/>
        <v>24312525</v>
      </c>
      <c r="I238" s="36">
        <f>ROUND(Values!D239/Values!$E239*Values!R$18*$C238,0)</f>
        <v>159570</v>
      </c>
    </row>
    <row r="239" spans="1:9">
      <c r="A239" s="2">
        <f t="shared" si="20"/>
        <v>2031</v>
      </c>
      <c r="B239" s="2">
        <f t="shared" si="21"/>
        <v>4</v>
      </c>
      <c r="C239" s="22">
        <v>24381757</v>
      </c>
      <c r="D239" s="9" t="s">
        <v>51</v>
      </c>
      <c r="F239" s="13">
        <f t="shared" si="23"/>
        <v>2031</v>
      </c>
      <c r="G239" s="13" t="s">
        <v>6</v>
      </c>
      <c r="H239" s="36">
        <f t="shared" si="22"/>
        <v>24222849</v>
      </c>
      <c r="I239" s="36">
        <f>ROUND(Values!D240/Values!$E240*Values!R$18*$C239,0)</f>
        <v>158908</v>
      </c>
    </row>
    <row r="240" spans="1:9">
      <c r="A240" s="2">
        <f t="shared" si="20"/>
        <v>2031</v>
      </c>
      <c r="B240" s="2">
        <f t="shared" si="21"/>
        <v>5</v>
      </c>
      <c r="C240" s="22">
        <v>26472003</v>
      </c>
      <c r="D240" s="9" t="s">
        <v>51</v>
      </c>
      <c r="F240" s="13">
        <f t="shared" si="23"/>
        <v>2031</v>
      </c>
      <c r="G240" s="13" t="s">
        <v>7</v>
      </c>
      <c r="H240" s="36">
        <f t="shared" si="22"/>
        <v>26299555</v>
      </c>
      <c r="I240" s="36">
        <f>ROUND(Values!D241/Values!$E241*Values!R$18*$C240,0)</f>
        <v>172448</v>
      </c>
    </row>
    <row r="241" spans="1:9">
      <c r="A241" s="2">
        <f t="shared" si="20"/>
        <v>2031</v>
      </c>
      <c r="B241" s="2">
        <f t="shared" si="21"/>
        <v>6</v>
      </c>
      <c r="C241" s="22">
        <v>33736495</v>
      </c>
      <c r="D241" s="9" t="s">
        <v>51</v>
      </c>
      <c r="F241" s="13">
        <f t="shared" si="23"/>
        <v>2031</v>
      </c>
      <c r="G241" s="13" t="s">
        <v>8</v>
      </c>
      <c r="H241" s="36">
        <f t="shared" si="22"/>
        <v>33516850</v>
      </c>
      <c r="I241" s="36">
        <f>ROUND(Values!D242/Values!$E242*Values!R$18*$C241,0)</f>
        <v>219645</v>
      </c>
    </row>
    <row r="242" spans="1:9">
      <c r="A242" s="2">
        <f t="shared" si="20"/>
        <v>2031</v>
      </c>
      <c r="B242" s="2">
        <f t="shared" si="21"/>
        <v>7</v>
      </c>
      <c r="C242" s="22">
        <v>37402668</v>
      </c>
      <c r="D242" s="9" t="s">
        <v>51</v>
      </c>
      <c r="F242" s="13">
        <f t="shared" si="23"/>
        <v>2031</v>
      </c>
      <c r="G242" s="13" t="s">
        <v>9</v>
      </c>
      <c r="H242" s="36">
        <f t="shared" si="22"/>
        <v>37159272</v>
      </c>
      <c r="I242" s="36">
        <f>ROUND(Values!D243/Values!$E243*Values!R$18*$C242,0)</f>
        <v>243396</v>
      </c>
    </row>
    <row r="243" spans="1:9">
      <c r="A243" s="2">
        <f t="shared" si="20"/>
        <v>2031</v>
      </c>
      <c r="B243" s="2">
        <f t="shared" si="21"/>
        <v>8</v>
      </c>
      <c r="C243" s="22">
        <v>37588928</v>
      </c>
      <c r="D243" s="9" t="s">
        <v>51</v>
      </c>
      <c r="F243" s="13">
        <f t="shared" si="23"/>
        <v>2031</v>
      </c>
      <c r="G243" s="13" t="s">
        <v>10</v>
      </c>
      <c r="H243" s="36">
        <f t="shared" si="22"/>
        <v>37344402</v>
      </c>
      <c r="I243" s="36">
        <f>ROUND(Values!D244/Values!$E244*Values!R$18*$C243,0)</f>
        <v>244526</v>
      </c>
    </row>
    <row r="244" spans="1:9">
      <c r="A244" s="2">
        <f t="shared" si="20"/>
        <v>2031</v>
      </c>
      <c r="B244" s="2">
        <f t="shared" si="21"/>
        <v>9</v>
      </c>
      <c r="C244" s="22">
        <v>36666087</v>
      </c>
      <c r="D244" s="9" t="s">
        <v>51</v>
      </c>
      <c r="F244" s="13">
        <f t="shared" si="23"/>
        <v>2031</v>
      </c>
      <c r="G244" s="13" t="s">
        <v>11</v>
      </c>
      <c r="H244" s="36">
        <f t="shared" si="22"/>
        <v>36427564</v>
      </c>
      <c r="I244" s="36">
        <f>ROUND(Values!D245/Values!$E245*Values!R$18*$C244,0)</f>
        <v>238523</v>
      </c>
    </row>
    <row r="245" spans="1:9">
      <c r="A245" s="2">
        <f t="shared" si="20"/>
        <v>2031</v>
      </c>
      <c r="B245" s="2">
        <f t="shared" si="21"/>
        <v>10</v>
      </c>
      <c r="C245" s="22">
        <v>31622171</v>
      </c>
      <c r="D245" s="9" t="s">
        <v>51</v>
      </c>
      <c r="F245" s="13">
        <f t="shared" si="23"/>
        <v>2031</v>
      </c>
      <c r="G245" s="13" t="s">
        <v>12</v>
      </c>
      <c r="H245" s="36">
        <f t="shared" si="22"/>
        <v>31416466</v>
      </c>
      <c r="I245" s="36">
        <f>ROUND(Values!D246/Values!$E246*Values!R$18*$C245,0)</f>
        <v>205705</v>
      </c>
    </row>
    <row r="246" spans="1:9">
      <c r="A246" s="2">
        <f t="shared" si="20"/>
        <v>2031</v>
      </c>
      <c r="B246" s="2">
        <f t="shared" si="21"/>
        <v>11</v>
      </c>
      <c r="C246" s="22">
        <v>23816077</v>
      </c>
      <c r="D246" s="9" t="s">
        <v>51</v>
      </c>
      <c r="F246" s="13">
        <f t="shared" si="23"/>
        <v>2031</v>
      </c>
      <c r="G246" s="13" t="s">
        <v>13</v>
      </c>
      <c r="H246" s="36">
        <f t="shared" si="22"/>
        <v>23661175</v>
      </c>
      <c r="I246" s="36">
        <f>ROUND(Values!D247/Values!$E247*Values!R$18*$C246,0)</f>
        <v>154902</v>
      </c>
    </row>
    <row r="247" spans="1:9">
      <c r="A247" s="2">
        <f t="shared" si="20"/>
        <v>2031</v>
      </c>
      <c r="B247" s="2">
        <f t="shared" si="21"/>
        <v>12</v>
      </c>
      <c r="C247" s="22">
        <v>25974549</v>
      </c>
      <c r="D247" s="9" t="s">
        <v>51</v>
      </c>
      <c r="F247" s="13">
        <f t="shared" si="23"/>
        <v>2031</v>
      </c>
      <c r="G247" s="13" t="s">
        <v>14</v>
      </c>
      <c r="H247" s="36">
        <f t="shared" si="22"/>
        <v>25805639</v>
      </c>
      <c r="I247" s="36">
        <f>ROUND(Values!D248/Values!$E248*Values!R$18*$C247,0)</f>
        <v>168910</v>
      </c>
    </row>
    <row r="248" spans="1:9">
      <c r="A248" s="2">
        <f t="shared" si="20"/>
        <v>2032</v>
      </c>
      <c r="B248" s="2">
        <f t="shared" si="21"/>
        <v>1</v>
      </c>
      <c r="C248" s="22">
        <v>29930093</v>
      </c>
      <c r="D248" s="9" t="s">
        <v>51</v>
      </c>
      <c r="F248" s="13">
        <f t="shared" si="23"/>
        <v>2032</v>
      </c>
      <c r="G248" s="13" t="s">
        <v>3</v>
      </c>
      <c r="H248" s="36">
        <f t="shared" si="22"/>
        <v>29735566</v>
      </c>
      <c r="I248" s="36">
        <f>ROUND(Values!D249/Values!$E249*Values!R$18*$C248,0)</f>
        <v>194527</v>
      </c>
    </row>
    <row r="249" spans="1:9">
      <c r="A249" s="2">
        <f t="shared" si="20"/>
        <v>2032</v>
      </c>
      <c r="B249" s="2">
        <f t="shared" si="21"/>
        <v>2</v>
      </c>
      <c r="C249" s="22">
        <v>28025457</v>
      </c>
      <c r="D249" s="9" t="s">
        <v>51</v>
      </c>
      <c r="F249" s="13">
        <f t="shared" si="23"/>
        <v>2032</v>
      </c>
      <c r="G249" s="13" t="s">
        <v>4</v>
      </c>
      <c r="H249" s="36">
        <f t="shared" si="22"/>
        <v>27843397</v>
      </c>
      <c r="I249" s="36">
        <f>ROUND(Values!D250/Values!$E250*Values!R$18*$C249,0)</f>
        <v>182060</v>
      </c>
    </row>
    <row r="250" spans="1:9">
      <c r="A250" s="2">
        <f t="shared" si="20"/>
        <v>2032</v>
      </c>
      <c r="B250" s="2">
        <f t="shared" si="21"/>
        <v>3</v>
      </c>
      <c r="C250" s="22">
        <v>24702621</v>
      </c>
      <c r="D250" s="9" t="s">
        <v>51</v>
      </c>
      <c r="F250" s="13">
        <f t="shared" si="23"/>
        <v>2032</v>
      </c>
      <c r="G250" s="13" t="s">
        <v>5</v>
      </c>
      <c r="H250" s="36">
        <f t="shared" si="22"/>
        <v>24542215</v>
      </c>
      <c r="I250" s="36">
        <f>ROUND(Values!D251/Values!$E251*Values!R$18*$C250,0)</f>
        <v>160406</v>
      </c>
    </row>
    <row r="251" spans="1:9">
      <c r="A251" s="2">
        <f t="shared" si="20"/>
        <v>2032</v>
      </c>
      <c r="B251" s="2">
        <f t="shared" si="21"/>
        <v>4</v>
      </c>
      <c r="C251" s="22">
        <v>24611432</v>
      </c>
      <c r="D251" s="9" t="s">
        <v>51</v>
      </c>
      <c r="F251" s="13">
        <f t="shared" si="23"/>
        <v>2032</v>
      </c>
      <c r="G251" s="13" t="s">
        <v>6</v>
      </c>
      <c r="H251" s="36">
        <f t="shared" si="22"/>
        <v>24451681</v>
      </c>
      <c r="I251" s="36">
        <f>ROUND(Values!D252/Values!$E252*Values!R$18*$C251,0)</f>
        <v>159751</v>
      </c>
    </row>
    <row r="252" spans="1:9">
      <c r="A252" s="2">
        <f t="shared" si="20"/>
        <v>2032</v>
      </c>
      <c r="B252" s="2">
        <f t="shared" si="21"/>
        <v>5</v>
      </c>
      <c r="C252" s="22">
        <v>26721367</v>
      </c>
      <c r="D252" s="9" t="s">
        <v>51</v>
      </c>
      <c r="F252" s="13">
        <f t="shared" si="23"/>
        <v>2032</v>
      </c>
      <c r="G252" s="13" t="s">
        <v>7</v>
      </c>
      <c r="H252" s="36">
        <f t="shared" si="22"/>
        <v>26547993</v>
      </c>
      <c r="I252" s="36">
        <f>ROUND(Values!D253/Values!$E253*Values!R$18*$C252,0)</f>
        <v>173374</v>
      </c>
    </row>
    <row r="253" spans="1:9">
      <c r="A253" s="2">
        <f t="shared" si="20"/>
        <v>2032</v>
      </c>
      <c r="B253" s="2">
        <f t="shared" si="21"/>
        <v>6</v>
      </c>
      <c r="C253" s="22">
        <v>34054291</v>
      </c>
      <c r="D253" s="9" t="s">
        <v>51</v>
      </c>
      <c r="F253" s="13">
        <f t="shared" si="23"/>
        <v>2032</v>
      </c>
      <c r="G253" s="13" t="s">
        <v>8</v>
      </c>
      <c r="H253" s="36">
        <f t="shared" si="22"/>
        <v>33833460</v>
      </c>
      <c r="I253" s="36">
        <f>ROUND(Values!D254/Values!$E254*Values!R$18*$C253,0)</f>
        <v>220831</v>
      </c>
    </row>
    <row r="254" spans="1:9">
      <c r="A254" s="2">
        <f t="shared" si="20"/>
        <v>2032</v>
      </c>
      <c r="B254" s="2">
        <f t="shared" si="21"/>
        <v>7</v>
      </c>
      <c r="C254" s="22">
        <v>37754999</v>
      </c>
      <c r="D254" s="9" t="s">
        <v>51</v>
      </c>
      <c r="F254" s="13">
        <f t="shared" si="23"/>
        <v>2032</v>
      </c>
      <c r="G254" s="13" t="s">
        <v>9</v>
      </c>
      <c r="H254" s="36">
        <f t="shared" si="22"/>
        <v>37510266</v>
      </c>
      <c r="I254" s="36">
        <f>ROUND(Values!D255/Values!$E255*Values!R$18*$C254,0)</f>
        <v>244733</v>
      </c>
    </row>
    <row r="255" spans="1:9">
      <c r="A255" s="2">
        <f t="shared" si="20"/>
        <v>2032</v>
      </c>
      <c r="B255" s="2">
        <f t="shared" si="21"/>
        <v>8</v>
      </c>
      <c r="C255" s="22">
        <v>37943014</v>
      </c>
      <c r="D255" s="9" t="s">
        <v>51</v>
      </c>
      <c r="F255" s="13">
        <f t="shared" si="23"/>
        <v>2032</v>
      </c>
      <c r="G255" s="13" t="s">
        <v>10</v>
      </c>
      <c r="H255" s="36">
        <f t="shared" si="22"/>
        <v>37697144</v>
      </c>
      <c r="I255" s="36">
        <f>ROUND(Values!D256/Values!$E256*Values!R$18*$C255,0)</f>
        <v>245870</v>
      </c>
    </row>
    <row r="256" spans="1:9">
      <c r="A256" s="2">
        <f t="shared" si="20"/>
        <v>2032</v>
      </c>
      <c r="B256" s="2">
        <f t="shared" si="21"/>
        <v>9</v>
      </c>
      <c r="C256" s="22">
        <v>37011479</v>
      </c>
      <c r="D256" s="9" t="s">
        <v>51</v>
      </c>
      <c r="F256" s="13">
        <f t="shared" si="23"/>
        <v>2032</v>
      </c>
      <c r="G256" s="13" t="s">
        <v>11</v>
      </c>
      <c r="H256" s="36">
        <f t="shared" si="22"/>
        <v>36771645</v>
      </c>
      <c r="I256" s="36">
        <f>ROUND(Values!D257/Values!$E257*Values!R$18*$C256,0)</f>
        <v>239834</v>
      </c>
    </row>
    <row r="257" spans="1:9">
      <c r="A257" s="2">
        <f t="shared" si="20"/>
        <v>2032</v>
      </c>
      <c r="B257" s="2">
        <f t="shared" si="21"/>
        <v>10</v>
      </c>
      <c r="C257" s="22">
        <v>31920050</v>
      </c>
      <c r="D257" s="9" t="s">
        <v>51</v>
      </c>
      <c r="F257" s="13">
        <f t="shared" si="23"/>
        <v>2032</v>
      </c>
      <c r="G257" s="13" t="s">
        <v>12</v>
      </c>
      <c r="H257" s="36">
        <f t="shared" si="22"/>
        <v>31713215</v>
      </c>
      <c r="I257" s="36">
        <f>ROUND(Values!D258/Values!$E258*Values!R$18*$C257,0)</f>
        <v>206835</v>
      </c>
    </row>
    <row r="258" spans="1:9">
      <c r="A258" s="2">
        <f t="shared" si="20"/>
        <v>2032</v>
      </c>
      <c r="B258" s="2">
        <f t="shared" si="21"/>
        <v>11</v>
      </c>
      <c r="C258" s="22">
        <v>24040423</v>
      </c>
      <c r="D258" s="9" t="s">
        <v>51</v>
      </c>
      <c r="F258" s="13">
        <f t="shared" si="23"/>
        <v>2032</v>
      </c>
      <c r="G258" s="13" t="s">
        <v>13</v>
      </c>
      <c r="H258" s="36">
        <f t="shared" si="22"/>
        <v>23884670</v>
      </c>
      <c r="I258" s="36">
        <f>ROUND(Values!D259/Values!$E259*Values!R$18*$C258,0)</f>
        <v>155753</v>
      </c>
    </row>
    <row r="259" spans="1:9">
      <c r="A259" s="2">
        <f t="shared" si="20"/>
        <v>2032</v>
      </c>
      <c r="B259" s="2">
        <f t="shared" si="21"/>
        <v>12</v>
      </c>
      <c r="C259" s="22">
        <v>26219228</v>
      </c>
      <c r="D259" s="9" t="s">
        <v>51</v>
      </c>
      <c r="F259" s="13">
        <f t="shared" si="23"/>
        <v>2032</v>
      </c>
      <c r="G259" s="13" t="s">
        <v>14</v>
      </c>
      <c r="H259" s="36">
        <f t="shared" si="22"/>
        <v>26049384</v>
      </c>
      <c r="I259" s="36">
        <f>ROUND(Values!D260/Values!$E260*Values!R$18*$C259,0)</f>
        <v>169844</v>
      </c>
    </row>
    <row r="260" spans="1:9">
      <c r="A260" s="2">
        <f t="shared" si="20"/>
        <v>2033</v>
      </c>
      <c r="B260" s="2">
        <f t="shared" si="21"/>
        <v>1</v>
      </c>
      <c r="C260" s="22">
        <v>30201354</v>
      </c>
      <c r="D260" s="9" t="s">
        <v>51</v>
      </c>
      <c r="F260" s="13">
        <f t="shared" si="23"/>
        <v>2033</v>
      </c>
      <c r="G260" s="13" t="s">
        <v>3</v>
      </c>
      <c r="H260" s="36">
        <f t="shared" si="22"/>
        <v>30005821</v>
      </c>
      <c r="I260" s="36">
        <f>ROUND(Values!D261/Values!$E261*Values!R$18*$C260,0)</f>
        <v>195533</v>
      </c>
    </row>
    <row r="261" spans="1:9">
      <c r="A261" s="2">
        <f t="shared" si="20"/>
        <v>2033</v>
      </c>
      <c r="B261" s="2">
        <f t="shared" si="21"/>
        <v>2</v>
      </c>
      <c r="C261" s="22">
        <v>28279456</v>
      </c>
      <c r="D261" s="9" t="s">
        <v>51</v>
      </c>
      <c r="F261" s="13">
        <f t="shared" si="23"/>
        <v>2033</v>
      </c>
      <c r="G261" s="13" t="s">
        <v>4</v>
      </c>
      <c r="H261" s="36">
        <f t="shared" si="22"/>
        <v>28096443</v>
      </c>
      <c r="I261" s="36">
        <f>ROUND(Values!D262/Values!$E262*Values!R$18*$C261,0)</f>
        <v>183013</v>
      </c>
    </row>
    <row r="262" spans="1:9">
      <c r="A262" s="2">
        <f t="shared" si="20"/>
        <v>2033</v>
      </c>
      <c r="B262" s="2">
        <f t="shared" si="21"/>
        <v>3</v>
      </c>
      <c r="C262" s="22">
        <v>24926504</v>
      </c>
      <c r="D262" s="9" t="s">
        <v>51</v>
      </c>
      <c r="F262" s="13">
        <f t="shared" si="23"/>
        <v>2033</v>
      </c>
      <c r="G262" s="13" t="s">
        <v>5</v>
      </c>
      <c r="H262" s="36">
        <f t="shared" si="22"/>
        <v>24765253</v>
      </c>
      <c r="I262" s="36">
        <f>ROUND(Values!D263/Values!$E263*Values!R$18*$C262,0)</f>
        <v>161251</v>
      </c>
    </row>
    <row r="263" spans="1:9">
      <c r="A263" s="2">
        <f t="shared" si="20"/>
        <v>2033</v>
      </c>
      <c r="B263" s="2">
        <f t="shared" si="21"/>
        <v>4</v>
      </c>
      <c r="C263" s="22">
        <v>24834489</v>
      </c>
      <c r="D263" s="9" t="s">
        <v>51</v>
      </c>
      <c r="F263" s="13">
        <f t="shared" si="23"/>
        <v>2033</v>
      </c>
      <c r="G263" s="13" t="s">
        <v>6</v>
      </c>
      <c r="H263" s="36">
        <f t="shared" si="22"/>
        <v>24673896</v>
      </c>
      <c r="I263" s="36">
        <f>ROUND(Values!D264/Values!$E264*Values!R$18*$C263,0)</f>
        <v>160593</v>
      </c>
    </row>
    <row r="264" spans="1:9">
      <c r="A264" s="2">
        <f t="shared" si="20"/>
        <v>2033</v>
      </c>
      <c r="B264" s="2">
        <f t="shared" si="21"/>
        <v>5</v>
      </c>
      <c r="C264" s="22">
        <v>26963547</v>
      </c>
      <c r="D264" s="9" t="s">
        <v>51</v>
      </c>
      <c r="F264" s="13">
        <f t="shared" si="23"/>
        <v>2033</v>
      </c>
      <c r="G264" s="13" t="s">
        <v>7</v>
      </c>
      <c r="H264" s="36">
        <f t="shared" si="22"/>
        <v>26789260</v>
      </c>
      <c r="I264" s="36">
        <f>ROUND(Values!D265/Values!$E265*Values!R$18*$C264,0)</f>
        <v>174287</v>
      </c>
    </row>
    <row r="265" spans="1:9">
      <c r="A265" s="2">
        <f t="shared" si="20"/>
        <v>2033</v>
      </c>
      <c r="B265" s="2">
        <f t="shared" si="21"/>
        <v>6</v>
      </c>
      <c r="C265" s="22">
        <v>34362930</v>
      </c>
      <c r="D265" s="9" t="s">
        <v>51</v>
      </c>
      <c r="F265" s="13">
        <f t="shared" si="23"/>
        <v>2033</v>
      </c>
      <c r="G265" s="13" t="s">
        <v>8</v>
      </c>
      <c r="H265" s="36">
        <f t="shared" si="22"/>
        <v>34140921</v>
      </c>
      <c r="I265" s="36">
        <f>ROUND(Values!D266/Values!$E266*Values!R$18*$C265,0)</f>
        <v>222009</v>
      </c>
    </row>
    <row r="266" spans="1:9">
      <c r="A266" s="2">
        <f t="shared" ref="A266:A319" si="24">IF(B266=1,A265+1,A265)</f>
        <v>2033</v>
      </c>
      <c r="B266" s="2">
        <f t="shared" ref="B266:B319" si="25">IF(B265=12,1,B265+1)</f>
        <v>7</v>
      </c>
      <c r="C266" s="22">
        <v>38097178</v>
      </c>
      <c r="D266" s="9" t="s">
        <v>51</v>
      </c>
      <c r="F266" s="13">
        <f t="shared" si="23"/>
        <v>2033</v>
      </c>
      <c r="G266" s="13" t="s">
        <v>9</v>
      </c>
      <c r="H266" s="36">
        <f t="shared" si="22"/>
        <v>37851132</v>
      </c>
      <c r="I266" s="36">
        <f>ROUND(Values!D267/Values!$E267*Values!R$18*$C266,0)</f>
        <v>246046</v>
      </c>
    </row>
    <row r="267" spans="1:9">
      <c r="A267" s="2">
        <f t="shared" si="24"/>
        <v>2033</v>
      </c>
      <c r="B267" s="2">
        <f t="shared" si="25"/>
        <v>8</v>
      </c>
      <c r="C267" s="22">
        <v>38286897</v>
      </c>
      <c r="D267" s="9" t="s">
        <v>51</v>
      </c>
      <c r="F267" s="13">
        <f t="shared" si="23"/>
        <v>2033</v>
      </c>
      <c r="G267" s="13" t="s">
        <v>10</v>
      </c>
      <c r="H267" s="36">
        <f t="shared" si="22"/>
        <v>38039693</v>
      </c>
      <c r="I267" s="36">
        <f>ROUND(Values!D268/Values!$E268*Values!R$18*$C267,0)</f>
        <v>247204</v>
      </c>
    </row>
    <row r="268" spans="1:9">
      <c r="A268" s="2">
        <f t="shared" si="24"/>
        <v>2033</v>
      </c>
      <c r="B268" s="2">
        <f t="shared" si="25"/>
        <v>9</v>
      </c>
      <c r="C268" s="22">
        <v>37346919</v>
      </c>
      <c r="D268" s="9" t="s">
        <v>51</v>
      </c>
      <c r="F268" s="13">
        <f t="shared" si="23"/>
        <v>2033</v>
      </c>
      <c r="G268" s="13" t="s">
        <v>11</v>
      </c>
      <c r="H268" s="36">
        <f t="shared" si="22"/>
        <v>37105784</v>
      </c>
      <c r="I268" s="36">
        <f>ROUND(Values!D269/Values!$E269*Values!R$18*$C268,0)</f>
        <v>241135</v>
      </c>
    </row>
    <row r="269" spans="1:9">
      <c r="A269" s="2">
        <f t="shared" si="24"/>
        <v>2033</v>
      </c>
      <c r="B269" s="2">
        <f t="shared" si="25"/>
        <v>10</v>
      </c>
      <c r="C269" s="22">
        <v>32209346</v>
      </c>
      <c r="D269" s="9" t="s">
        <v>51</v>
      </c>
      <c r="F269" s="13">
        <f t="shared" si="23"/>
        <v>2033</v>
      </c>
      <c r="G269" s="13" t="s">
        <v>12</v>
      </c>
      <c r="H269" s="36">
        <f t="shared" si="22"/>
        <v>32001395</v>
      </c>
      <c r="I269" s="36">
        <f>ROUND(Values!D270/Values!$E270*Values!R$18*$C269,0)</f>
        <v>207951</v>
      </c>
    </row>
    <row r="270" spans="1:9">
      <c r="A270" s="2">
        <f t="shared" si="24"/>
        <v>2033</v>
      </c>
      <c r="B270" s="2">
        <f t="shared" si="25"/>
        <v>11</v>
      </c>
      <c r="C270" s="22">
        <v>24258305</v>
      </c>
      <c r="D270" s="9" t="s">
        <v>51</v>
      </c>
      <c r="F270" s="13">
        <f t="shared" si="23"/>
        <v>2033</v>
      </c>
      <c r="G270" s="13" t="s">
        <v>13</v>
      </c>
      <c r="H270" s="36">
        <f t="shared" ref="H270:H319" si="26">ROUND(C270-I270,0)</f>
        <v>24101711</v>
      </c>
      <c r="I270" s="36">
        <f>ROUND(Values!D271/Values!$E271*Values!R$18*$C270,0)</f>
        <v>156594</v>
      </c>
    </row>
    <row r="271" spans="1:9">
      <c r="A271" s="2">
        <f t="shared" si="24"/>
        <v>2033</v>
      </c>
      <c r="B271" s="2">
        <f t="shared" si="25"/>
        <v>12</v>
      </c>
      <c r="C271" s="22">
        <v>26456857</v>
      </c>
      <c r="D271" s="9" t="s">
        <v>51</v>
      </c>
      <c r="F271" s="13">
        <f t="shared" si="23"/>
        <v>2033</v>
      </c>
      <c r="G271" s="13" t="s">
        <v>14</v>
      </c>
      <c r="H271" s="36">
        <f t="shared" si="26"/>
        <v>26286101</v>
      </c>
      <c r="I271" s="36">
        <f>ROUND(Values!D272/Values!$E272*Values!R$18*$C271,0)</f>
        <v>170756</v>
      </c>
    </row>
    <row r="272" spans="1:9">
      <c r="A272" s="2">
        <f t="shared" si="24"/>
        <v>2034</v>
      </c>
      <c r="B272" s="2">
        <f t="shared" si="25"/>
        <v>1</v>
      </c>
      <c r="C272" s="22">
        <v>30458429</v>
      </c>
      <c r="D272" s="9" t="s">
        <v>51</v>
      </c>
      <c r="F272" s="13">
        <f t="shared" si="23"/>
        <v>2034</v>
      </c>
      <c r="G272" s="13" t="s">
        <v>3</v>
      </c>
      <c r="H272" s="36">
        <f t="shared" si="26"/>
        <v>30261918</v>
      </c>
      <c r="I272" s="36">
        <f>ROUND(Values!D273/Values!$E273*Values!R$18*$C272,0)</f>
        <v>196511</v>
      </c>
    </row>
    <row r="273" spans="1:9">
      <c r="A273" s="2">
        <f t="shared" si="24"/>
        <v>2034</v>
      </c>
      <c r="B273" s="2">
        <f t="shared" si="25"/>
        <v>2</v>
      </c>
      <c r="C273" s="22">
        <v>28520172</v>
      </c>
      <c r="D273" s="9" t="s">
        <v>51</v>
      </c>
      <c r="F273" s="13">
        <f t="shared" si="23"/>
        <v>2034</v>
      </c>
      <c r="G273" s="13" t="s">
        <v>4</v>
      </c>
      <c r="H273" s="36">
        <f t="shared" si="26"/>
        <v>28336232</v>
      </c>
      <c r="I273" s="36">
        <f>ROUND(Values!D274/Values!$E274*Values!R$18*$C273,0)</f>
        <v>183940</v>
      </c>
    </row>
    <row r="274" spans="1:9">
      <c r="A274" s="2">
        <f t="shared" si="24"/>
        <v>2034</v>
      </c>
      <c r="B274" s="2">
        <f t="shared" si="25"/>
        <v>3</v>
      </c>
      <c r="C274" s="22">
        <v>25138680</v>
      </c>
      <c r="D274" s="9" t="s">
        <v>51</v>
      </c>
      <c r="F274" s="13">
        <f t="shared" si="23"/>
        <v>2034</v>
      </c>
      <c r="G274" s="13" t="s">
        <v>5</v>
      </c>
      <c r="H274" s="36">
        <f t="shared" si="26"/>
        <v>24976598</v>
      </c>
      <c r="I274" s="36">
        <f>ROUND(Values!D275/Values!$E275*Values!R$18*$C274,0)</f>
        <v>162082</v>
      </c>
    </row>
    <row r="275" spans="1:9">
      <c r="A275" s="2">
        <f t="shared" si="24"/>
        <v>2034</v>
      </c>
      <c r="B275" s="2">
        <f t="shared" si="25"/>
        <v>4</v>
      </c>
      <c r="C275" s="22">
        <v>25045881</v>
      </c>
      <c r="D275" s="9" t="s">
        <v>51</v>
      </c>
      <c r="F275" s="13">
        <f t="shared" si="23"/>
        <v>2034</v>
      </c>
      <c r="G275" s="13" t="s">
        <v>6</v>
      </c>
      <c r="H275" s="36">
        <f t="shared" si="26"/>
        <v>24884450</v>
      </c>
      <c r="I275" s="36">
        <f>ROUND(Values!D276/Values!$E276*Values!R$18*$C275,0)</f>
        <v>161431</v>
      </c>
    </row>
    <row r="276" spans="1:9">
      <c r="A276" s="2">
        <f t="shared" si="24"/>
        <v>2034</v>
      </c>
      <c r="B276" s="2">
        <f t="shared" si="25"/>
        <v>5</v>
      </c>
      <c r="C276" s="22">
        <v>27193061</v>
      </c>
      <c r="D276" s="9" t="s">
        <v>51</v>
      </c>
      <c r="F276" s="13">
        <f t="shared" ref="F276:F319" si="27">F264+1</f>
        <v>2034</v>
      </c>
      <c r="G276" s="13" t="s">
        <v>7</v>
      </c>
      <c r="H276" s="36">
        <f t="shared" si="26"/>
        <v>27017843</v>
      </c>
      <c r="I276" s="36">
        <f>ROUND(Values!D277/Values!$E277*Values!R$18*$C276,0)</f>
        <v>175218</v>
      </c>
    </row>
    <row r="277" spans="1:9">
      <c r="A277" s="2">
        <f t="shared" si="24"/>
        <v>2034</v>
      </c>
      <c r="B277" s="2">
        <f t="shared" si="25"/>
        <v>6</v>
      </c>
      <c r="C277" s="22">
        <v>34655428</v>
      </c>
      <c r="D277" s="9" t="s">
        <v>51</v>
      </c>
      <c r="F277" s="13">
        <f t="shared" si="27"/>
        <v>2034</v>
      </c>
      <c r="G277" s="13" t="s">
        <v>8</v>
      </c>
      <c r="H277" s="36">
        <f t="shared" si="26"/>
        <v>34432214</v>
      </c>
      <c r="I277" s="36">
        <f>ROUND(Values!D278/Values!$E278*Values!R$18*$C277,0)</f>
        <v>223214</v>
      </c>
    </row>
    <row r="278" spans="1:9">
      <c r="A278" s="2">
        <f t="shared" si="24"/>
        <v>2034</v>
      </c>
      <c r="B278" s="2">
        <f t="shared" si="25"/>
        <v>7</v>
      </c>
      <c r="C278" s="22">
        <v>38421462</v>
      </c>
      <c r="D278" s="9" t="s">
        <v>51</v>
      </c>
      <c r="F278" s="13">
        <f t="shared" si="27"/>
        <v>2034</v>
      </c>
      <c r="G278" s="13" t="s">
        <v>9</v>
      </c>
      <c r="H278" s="36">
        <f t="shared" si="26"/>
        <v>38174065</v>
      </c>
      <c r="I278" s="36">
        <f>ROUND(Values!D279/Values!$E279*Values!R$18*$C278,0)</f>
        <v>247397</v>
      </c>
    </row>
    <row r="279" spans="1:9">
      <c r="A279" s="2">
        <f t="shared" si="24"/>
        <v>2034</v>
      </c>
      <c r="B279" s="2">
        <f t="shared" si="25"/>
        <v>8</v>
      </c>
      <c r="C279" s="22">
        <v>38612796</v>
      </c>
      <c r="D279" s="9" t="s">
        <v>51</v>
      </c>
      <c r="F279" s="13">
        <f t="shared" si="27"/>
        <v>2034</v>
      </c>
      <c r="G279" s="13" t="s">
        <v>10</v>
      </c>
      <c r="H279" s="36">
        <f t="shared" si="26"/>
        <v>38364226</v>
      </c>
      <c r="I279" s="36">
        <f>ROUND(Values!D280/Values!$E280*Values!R$18*$C279,0)</f>
        <v>248570</v>
      </c>
    </row>
    <row r="280" spans="1:9">
      <c r="A280" s="2">
        <f t="shared" si="24"/>
        <v>2034</v>
      </c>
      <c r="B280" s="2">
        <f t="shared" si="25"/>
        <v>9</v>
      </c>
      <c r="C280" s="22">
        <v>37664817</v>
      </c>
      <c r="D280" s="9" t="s">
        <v>51</v>
      </c>
      <c r="F280" s="13">
        <f t="shared" si="27"/>
        <v>2034</v>
      </c>
      <c r="G280" s="13" t="s">
        <v>11</v>
      </c>
      <c r="H280" s="36">
        <f t="shared" si="26"/>
        <v>37422350</v>
      </c>
      <c r="I280" s="36">
        <f>ROUND(Values!D281/Values!$E281*Values!R$18*$C280,0)</f>
        <v>242467</v>
      </c>
    </row>
    <row r="281" spans="1:9">
      <c r="A281" s="2">
        <f t="shared" si="24"/>
        <v>2034</v>
      </c>
      <c r="B281" s="2">
        <f t="shared" si="25"/>
        <v>10</v>
      </c>
      <c r="C281" s="22">
        <v>32483513</v>
      </c>
      <c r="D281" s="9" t="s">
        <v>51</v>
      </c>
      <c r="F281" s="13">
        <f t="shared" si="27"/>
        <v>2034</v>
      </c>
      <c r="G281" s="13" t="s">
        <v>12</v>
      </c>
      <c r="H281" s="36">
        <f t="shared" si="26"/>
        <v>32274407</v>
      </c>
      <c r="I281" s="36">
        <f>ROUND(Values!D282/Values!$E282*Values!R$18*$C281,0)</f>
        <v>209106</v>
      </c>
    </row>
    <row r="282" spans="1:9">
      <c r="A282" s="2">
        <f t="shared" si="24"/>
        <v>2034</v>
      </c>
      <c r="B282" s="2">
        <f t="shared" si="25"/>
        <v>11</v>
      </c>
      <c r="C282" s="22">
        <v>24464792</v>
      </c>
      <c r="D282" s="9" t="s">
        <v>51</v>
      </c>
      <c r="F282" s="13">
        <f t="shared" si="27"/>
        <v>2034</v>
      </c>
      <c r="G282" s="13" t="s">
        <v>13</v>
      </c>
      <c r="H282" s="36">
        <f t="shared" si="26"/>
        <v>24307319</v>
      </c>
      <c r="I282" s="36">
        <f>ROUND(Values!D283/Values!$E283*Values!R$18*$C282,0)</f>
        <v>157473</v>
      </c>
    </row>
    <row r="283" spans="1:9">
      <c r="A283" s="2">
        <f t="shared" si="24"/>
        <v>2034</v>
      </c>
      <c r="B283" s="2">
        <f t="shared" si="25"/>
        <v>12</v>
      </c>
      <c r="C283" s="22">
        <v>26682058</v>
      </c>
      <c r="D283" s="9" t="s">
        <v>51</v>
      </c>
      <c r="F283" s="13">
        <f t="shared" si="27"/>
        <v>2034</v>
      </c>
      <c r="G283" s="13" t="s">
        <v>14</v>
      </c>
      <c r="H283" s="36">
        <f t="shared" si="26"/>
        <v>26510334</v>
      </c>
      <c r="I283" s="36">
        <f>ROUND(Values!D284/Values!$E284*Values!R$18*$C283,0)</f>
        <v>171724</v>
      </c>
    </row>
    <row r="284" spans="1:9">
      <c r="A284" s="2">
        <f t="shared" si="24"/>
        <v>2035</v>
      </c>
      <c r="B284" s="2">
        <f t="shared" si="25"/>
        <v>1</v>
      </c>
      <c r="C284" s="22">
        <v>30720299</v>
      </c>
      <c r="D284" s="9" t="s">
        <v>51</v>
      </c>
      <c r="F284" s="13">
        <f t="shared" si="27"/>
        <v>2035</v>
      </c>
      <c r="G284" s="13" t="s">
        <v>3</v>
      </c>
      <c r="H284" s="36">
        <f t="shared" si="26"/>
        <v>30522644</v>
      </c>
      <c r="I284" s="36">
        <f>ROUND(Values!D285/Values!$E285*Values!R$18*$C284,0)</f>
        <v>197655</v>
      </c>
    </row>
    <row r="285" spans="1:9">
      <c r="A285" s="2">
        <f t="shared" si="24"/>
        <v>2035</v>
      </c>
      <c r="B285" s="2">
        <f t="shared" si="25"/>
        <v>2</v>
      </c>
      <c r="C285" s="22">
        <v>28765378</v>
      </c>
      <c r="D285" s="9" t="s">
        <v>51</v>
      </c>
      <c r="F285" s="13">
        <f t="shared" si="27"/>
        <v>2035</v>
      </c>
      <c r="G285" s="13" t="s">
        <v>4</v>
      </c>
      <c r="H285" s="36">
        <f t="shared" si="26"/>
        <v>28580351</v>
      </c>
      <c r="I285" s="36">
        <f>ROUND(Values!D286/Values!$E286*Values!R$18*$C285,0)</f>
        <v>185027</v>
      </c>
    </row>
    <row r="286" spans="1:9">
      <c r="A286" s="2">
        <f t="shared" si="24"/>
        <v>2035</v>
      </c>
      <c r="B286" s="2">
        <f t="shared" si="25"/>
        <v>3</v>
      </c>
      <c r="C286" s="22">
        <v>25354812</v>
      </c>
      <c r="D286" s="9" t="s">
        <v>51</v>
      </c>
      <c r="F286" s="13">
        <f t="shared" si="27"/>
        <v>2035</v>
      </c>
      <c r="G286" s="13" t="s">
        <v>5</v>
      </c>
      <c r="H286" s="36">
        <f t="shared" si="26"/>
        <v>25191761</v>
      </c>
      <c r="I286" s="36">
        <f>ROUND(Values!D287/Values!$E287*Values!R$18*$C286,0)</f>
        <v>163051</v>
      </c>
    </row>
    <row r="287" spans="1:9">
      <c r="A287" s="2">
        <f t="shared" si="24"/>
        <v>2035</v>
      </c>
      <c r="B287" s="2">
        <f t="shared" si="25"/>
        <v>4</v>
      </c>
      <c r="C287" s="22">
        <v>25261216</v>
      </c>
      <c r="D287" s="9" t="s">
        <v>51</v>
      </c>
      <c r="F287" s="13">
        <f t="shared" si="27"/>
        <v>2035</v>
      </c>
      <c r="G287" s="13" t="s">
        <v>6</v>
      </c>
      <c r="H287" s="36">
        <f t="shared" si="26"/>
        <v>25098801</v>
      </c>
      <c r="I287" s="36">
        <f>ROUND(Values!D288/Values!$E288*Values!R$18*$C287,0)</f>
        <v>162415</v>
      </c>
    </row>
    <row r="288" spans="1:9">
      <c r="A288" s="2">
        <f t="shared" si="24"/>
        <v>2035</v>
      </c>
      <c r="B288" s="2">
        <f t="shared" si="25"/>
        <v>5</v>
      </c>
      <c r="C288" s="22">
        <v>27426857</v>
      </c>
      <c r="D288" s="9" t="s">
        <v>51</v>
      </c>
      <c r="F288" s="13">
        <f t="shared" si="27"/>
        <v>2035</v>
      </c>
      <c r="G288" s="13" t="s">
        <v>7</v>
      </c>
      <c r="H288" s="36">
        <f t="shared" si="26"/>
        <v>27250561</v>
      </c>
      <c r="I288" s="36">
        <f>ROUND(Values!D289/Values!$E289*Values!R$18*$C288,0)</f>
        <v>176296</v>
      </c>
    </row>
    <row r="289" spans="1:9">
      <c r="A289" s="2">
        <f t="shared" si="24"/>
        <v>2035</v>
      </c>
      <c r="B289" s="2">
        <f t="shared" si="25"/>
        <v>6</v>
      </c>
      <c r="C289" s="22">
        <v>34953382</v>
      </c>
      <c r="D289" s="9" t="s">
        <v>51</v>
      </c>
      <c r="F289" s="13">
        <f t="shared" si="27"/>
        <v>2035</v>
      </c>
      <c r="G289" s="13" t="s">
        <v>8</v>
      </c>
      <c r="H289" s="36">
        <f t="shared" si="26"/>
        <v>34728780</v>
      </c>
      <c r="I289" s="36">
        <f>ROUND(Values!D290/Values!$E290*Values!R$18*$C289,0)</f>
        <v>224602</v>
      </c>
    </row>
    <row r="290" spans="1:9">
      <c r="A290" s="2">
        <f t="shared" si="24"/>
        <v>2035</v>
      </c>
      <c r="B290" s="2">
        <f t="shared" si="25"/>
        <v>7</v>
      </c>
      <c r="C290" s="22">
        <v>38751796</v>
      </c>
      <c r="D290" s="9" t="s">
        <v>51</v>
      </c>
      <c r="F290" s="13">
        <f t="shared" si="27"/>
        <v>2035</v>
      </c>
      <c r="G290" s="13" t="s">
        <v>9</v>
      </c>
      <c r="H290" s="36">
        <f t="shared" si="26"/>
        <v>38502838</v>
      </c>
      <c r="I290" s="36">
        <f>ROUND(Values!D291/Values!$E291*Values!R$18*$C290,0)</f>
        <v>248958</v>
      </c>
    </row>
    <row r="291" spans="1:9">
      <c r="A291" s="2">
        <f t="shared" si="24"/>
        <v>2035</v>
      </c>
      <c r="B291" s="2">
        <f t="shared" si="25"/>
        <v>8</v>
      </c>
      <c r="C291" s="22">
        <v>38944774</v>
      </c>
      <c r="D291" s="9" t="s">
        <v>51</v>
      </c>
      <c r="F291" s="13">
        <f t="shared" si="27"/>
        <v>2035</v>
      </c>
      <c r="G291" s="13" t="s">
        <v>10</v>
      </c>
      <c r="H291" s="36">
        <f t="shared" si="26"/>
        <v>38694614</v>
      </c>
      <c r="I291" s="36">
        <f>ROUND(Values!D292/Values!$E292*Values!R$18*$C291,0)</f>
        <v>250160</v>
      </c>
    </row>
    <row r="292" spans="1:9">
      <c r="A292" s="2">
        <f t="shared" si="24"/>
        <v>2035</v>
      </c>
      <c r="B292" s="2">
        <f t="shared" si="25"/>
        <v>9</v>
      </c>
      <c r="C292" s="22">
        <v>37988645</v>
      </c>
      <c r="D292" s="9" t="s">
        <v>51</v>
      </c>
      <c r="F292" s="13">
        <f t="shared" si="27"/>
        <v>2035</v>
      </c>
      <c r="G292" s="13" t="s">
        <v>11</v>
      </c>
      <c r="H292" s="36">
        <f t="shared" si="26"/>
        <v>37744627</v>
      </c>
      <c r="I292" s="36">
        <f>ROUND(Values!D293/Values!$E293*Values!R$18*$C292,0)</f>
        <v>244018</v>
      </c>
    </row>
    <row r="293" spans="1:9">
      <c r="A293" s="2">
        <f t="shared" si="24"/>
        <v>2035</v>
      </c>
      <c r="B293" s="2">
        <f t="shared" si="25"/>
        <v>10</v>
      </c>
      <c r="C293" s="22">
        <v>32762794</v>
      </c>
      <c r="D293" s="9" t="s">
        <v>51</v>
      </c>
      <c r="F293" s="13">
        <f t="shared" si="27"/>
        <v>2035</v>
      </c>
      <c r="G293" s="13" t="s">
        <v>12</v>
      </c>
      <c r="H293" s="36">
        <f t="shared" si="26"/>
        <v>32552350</v>
      </c>
      <c r="I293" s="36">
        <f>ROUND(Values!D294/Values!$E294*Values!R$18*$C293,0)</f>
        <v>210444</v>
      </c>
    </row>
    <row r="294" spans="1:9">
      <c r="A294" s="2">
        <f t="shared" si="24"/>
        <v>2035</v>
      </c>
      <c r="B294" s="2">
        <f t="shared" si="25"/>
        <v>11</v>
      </c>
      <c r="C294" s="22">
        <v>24675131</v>
      </c>
      <c r="D294" s="9" t="s">
        <v>51</v>
      </c>
      <c r="F294" s="13">
        <f t="shared" si="27"/>
        <v>2035</v>
      </c>
      <c r="G294" s="13" t="s">
        <v>13</v>
      </c>
      <c r="H294" s="36">
        <f t="shared" si="26"/>
        <v>24516650</v>
      </c>
      <c r="I294" s="36">
        <f>ROUND(Values!D295/Values!$E295*Values!R$18*$C294,0)</f>
        <v>158481</v>
      </c>
    </row>
    <row r="295" spans="1:9">
      <c r="A295" s="2">
        <f t="shared" si="24"/>
        <v>2035</v>
      </c>
      <c r="B295" s="2">
        <f t="shared" si="25"/>
        <v>12</v>
      </c>
      <c r="C295" s="22">
        <v>26911460</v>
      </c>
      <c r="D295" s="9" t="s">
        <v>51</v>
      </c>
      <c r="F295" s="13">
        <f t="shared" si="27"/>
        <v>2035</v>
      </c>
      <c r="G295" s="13" t="s">
        <v>14</v>
      </c>
      <c r="H295" s="36">
        <f t="shared" si="26"/>
        <v>26738632</v>
      </c>
      <c r="I295" s="36">
        <f>ROUND(Values!D296/Values!$E296*Values!R$18*$C295,0)</f>
        <v>172828</v>
      </c>
    </row>
    <row r="296" spans="1:9">
      <c r="A296" s="2">
        <f t="shared" si="24"/>
        <v>2036</v>
      </c>
      <c r="B296" s="2">
        <f t="shared" si="25"/>
        <v>1</v>
      </c>
      <c r="C296" s="22">
        <v>30967772</v>
      </c>
      <c r="D296" s="9" t="s">
        <v>51</v>
      </c>
      <c r="F296" s="13">
        <f t="shared" si="27"/>
        <v>2036</v>
      </c>
      <c r="G296" s="13" t="s">
        <v>3</v>
      </c>
      <c r="H296" s="36">
        <f t="shared" si="26"/>
        <v>30768947</v>
      </c>
      <c r="I296" s="36">
        <f>ROUND(Values!D297/Values!$E297*Values!R$18*$C296,0)</f>
        <v>198825</v>
      </c>
    </row>
    <row r="297" spans="1:9">
      <c r="A297" s="2">
        <f t="shared" si="24"/>
        <v>2036</v>
      </c>
      <c r="B297" s="2">
        <f t="shared" si="25"/>
        <v>2</v>
      </c>
      <c r="C297" s="22">
        <v>28997102</v>
      </c>
      <c r="D297" s="9" t="s">
        <v>51</v>
      </c>
      <c r="F297" s="13">
        <f t="shared" si="27"/>
        <v>2036</v>
      </c>
      <c r="G297" s="13" t="s">
        <v>4</v>
      </c>
      <c r="H297" s="36">
        <f t="shared" si="26"/>
        <v>28810974</v>
      </c>
      <c r="I297" s="36">
        <f>ROUND(Values!D298/Values!$E298*Values!R$18*$C297,0)</f>
        <v>186128</v>
      </c>
    </row>
    <row r="298" spans="1:9">
      <c r="A298" s="2">
        <f t="shared" si="24"/>
        <v>2036</v>
      </c>
      <c r="B298" s="2">
        <f t="shared" si="25"/>
        <v>3</v>
      </c>
      <c r="C298" s="22">
        <v>25559063</v>
      </c>
      <c r="D298" s="9" t="s">
        <v>51</v>
      </c>
      <c r="F298" s="13">
        <f t="shared" si="27"/>
        <v>2036</v>
      </c>
      <c r="G298" s="13" t="s">
        <v>5</v>
      </c>
      <c r="H298" s="36">
        <f t="shared" si="26"/>
        <v>25395042</v>
      </c>
      <c r="I298" s="36">
        <f>ROUND(Values!D299/Values!$E299*Values!R$18*$C298,0)</f>
        <v>164021</v>
      </c>
    </row>
    <row r="299" spans="1:9">
      <c r="A299" s="2">
        <f t="shared" si="24"/>
        <v>2036</v>
      </c>
      <c r="B299" s="2">
        <f t="shared" si="25"/>
        <v>4</v>
      </c>
      <c r="C299" s="22">
        <v>25464712</v>
      </c>
      <c r="D299" s="9" t="s">
        <v>51</v>
      </c>
      <c r="F299" s="13">
        <f t="shared" si="27"/>
        <v>2036</v>
      </c>
      <c r="G299" s="13" t="s">
        <v>6</v>
      </c>
      <c r="H299" s="36">
        <f t="shared" si="26"/>
        <v>25301331</v>
      </c>
      <c r="I299" s="36">
        <f>ROUND(Values!D300/Values!$E300*Values!R$18*$C299,0)</f>
        <v>163381</v>
      </c>
    </row>
    <row r="300" spans="1:9">
      <c r="A300" s="2">
        <f t="shared" si="24"/>
        <v>2036</v>
      </c>
      <c r="B300" s="2">
        <f t="shared" si="25"/>
        <v>5</v>
      </c>
      <c r="C300" s="22">
        <v>27647799</v>
      </c>
      <c r="D300" s="9" t="s">
        <v>51</v>
      </c>
      <c r="F300" s="13">
        <f t="shared" si="27"/>
        <v>2036</v>
      </c>
      <c r="G300" s="13" t="s">
        <v>7</v>
      </c>
      <c r="H300" s="36">
        <f t="shared" si="26"/>
        <v>27470448</v>
      </c>
      <c r="I300" s="36">
        <f>ROUND(Values!D301/Values!$E301*Values!R$18*$C300,0)</f>
        <v>177351</v>
      </c>
    </row>
    <row r="301" spans="1:9">
      <c r="A301" s="2">
        <f t="shared" si="24"/>
        <v>2036</v>
      </c>
      <c r="B301" s="2">
        <f t="shared" si="25"/>
        <v>6</v>
      </c>
      <c r="C301" s="22">
        <v>35234956</v>
      </c>
      <c r="D301" s="9" t="s">
        <v>51</v>
      </c>
      <c r="F301" s="13">
        <f t="shared" si="27"/>
        <v>2036</v>
      </c>
      <c r="G301" s="13" t="s">
        <v>8</v>
      </c>
      <c r="H301" s="36">
        <f t="shared" si="26"/>
        <v>35008997</v>
      </c>
      <c r="I301" s="36">
        <f>ROUND(Values!D302/Values!$E302*Values!R$18*$C301,0)</f>
        <v>225959</v>
      </c>
    </row>
    <row r="302" spans="1:9">
      <c r="A302" s="2">
        <f t="shared" si="24"/>
        <v>2036</v>
      </c>
      <c r="B302" s="2">
        <f t="shared" si="25"/>
        <v>7</v>
      </c>
      <c r="C302" s="22">
        <v>39063968</v>
      </c>
      <c r="D302" s="9" t="s">
        <v>51</v>
      </c>
      <c r="F302" s="13">
        <f t="shared" si="27"/>
        <v>2036</v>
      </c>
      <c r="G302" s="13" t="s">
        <v>9</v>
      </c>
      <c r="H302" s="36">
        <f t="shared" si="26"/>
        <v>38813499</v>
      </c>
      <c r="I302" s="36">
        <f>ROUND(Values!D303/Values!$E303*Values!R$18*$C302,0)</f>
        <v>250469</v>
      </c>
    </row>
    <row r="303" spans="1:9">
      <c r="A303" s="2">
        <f t="shared" si="24"/>
        <v>2036</v>
      </c>
      <c r="B303" s="2">
        <f t="shared" si="25"/>
        <v>8</v>
      </c>
      <c r="C303" s="22">
        <v>39258501</v>
      </c>
      <c r="D303" s="9" t="s">
        <v>51</v>
      </c>
      <c r="F303" s="13">
        <f t="shared" si="27"/>
        <v>2036</v>
      </c>
      <c r="G303" s="13" t="s">
        <v>10</v>
      </c>
      <c r="H303" s="36">
        <f t="shared" si="26"/>
        <v>39006822</v>
      </c>
      <c r="I303" s="36">
        <f>ROUND(Values!D304/Values!$E304*Values!R$18*$C303,0)</f>
        <v>251679</v>
      </c>
    </row>
    <row r="304" spans="1:9">
      <c r="A304" s="2">
        <f t="shared" si="24"/>
        <v>2036</v>
      </c>
      <c r="B304" s="2">
        <f t="shared" si="25"/>
        <v>9</v>
      </c>
      <c r="C304" s="22">
        <v>38294670</v>
      </c>
      <c r="D304" s="9" t="s">
        <v>51</v>
      </c>
      <c r="F304" s="13">
        <f t="shared" si="27"/>
        <v>2036</v>
      </c>
      <c r="G304" s="13" t="s">
        <v>11</v>
      </c>
      <c r="H304" s="36">
        <f t="shared" si="26"/>
        <v>38049170</v>
      </c>
      <c r="I304" s="36">
        <f>ROUND(Values!D305/Values!$E305*Values!R$18*$C304,0)</f>
        <v>245500</v>
      </c>
    </row>
    <row r="305" spans="1:9">
      <c r="A305" s="2">
        <f t="shared" si="24"/>
        <v>2036</v>
      </c>
      <c r="B305" s="2">
        <f t="shared" si="25"/>
        <v>10</v>
      </c>
      <c r="C305" s="22">
        <v>33026720</v>
      </c>
      <c r="D305" s="9" t="s">
        <v>51</v>
      </c>
      <c r="F305" s="13">
        <f t="shared" si="27"/>
        <v>2036</v>
      </c>
      <c r="G305" s="13" t="s">
        <v>12</v>
      </c>
      <c r="H305" s="36">
        <f t="shared" si="26"/>
        <v>32814998</v>
      </c>
      <c r="I305" s="36">
        <f>ROUND(Values!D306/Values!$E306*Values!R$18*$C305,0)</f>
        <v>211722</v>
      </c>
    </row>
    <row r="306" spans="1:9">
      <c r="A306" s="2">
        <f t="shared" si="24"/>
        <v>2036</v>
      </c>
      <c r="B306" s="2">
        <f t="shared" si="25"/>
        <v>11</v>
      </c>
      <c r="C306" s="22">
        <v>24873906</v>
      </c>
      <c r="D306" s="9" t="s">
        <v>51</v>
      </c>
      <c r="F306" s="13">
        <f t="shared" si="27"/>
        <v>2036</v>
      </c>
      <c r="G306" s="13" t="s">
        <v>13</v>
      </c>
      <c r="H306" s="36">
        <f t="shared" si="26"/>
        <v>24714458</v>
      </c>
      <c r="I306" s="36">
        <f>ROUND(Values!D307/Values!$E307*Values!R$18*$C306,0)</f>
        <v>159448</v>
      </c>
    </row>
    <row r="307" spans="1:9">
      <c r="A307" s="2">
        <f t="shared" si="24"/>
        <v>2036</v>
      </c>
      <c r="B307" s="2">
        <f t="shared" si="25"/>
        <v>12</v>
      </c>
      <c r="C307" s="22">
        <v>27128251</v>
      </c>
      <c r="D307" s="9" t="s">
        <v>51</v>
      </c>
      <c r="F307" s="13">
        <f t="shared" si="27"/>
        <v>2036</v>
      </c>
      <c r="G307" s="13" t="s">
        <v>14</v>
      </c>
      <c r="H307" s="36">
        <f t="shared" si="26"/>
        <v>26954368</v>
      </c>
      <c r="I307" s="36">
        <f>ROUND(Values!D308/Values!$E308*Values!R$18*$C307,0)</f>
        <v>173883</v>
      </c>
    </row>
    <row r="308" spans="1:9">
      <c r="A308" s="2">
        <f t="shared" si="24"/>
        <v>2037</v>
      </c>
      <c r="B308" s="2">
        <f t="shared" si="25"/>
        <v>1</v>
      </c>
      <c r="C308" s="22">
        <v>31219681</v>
      </c>
      <c r="D308" s="9" t="s">
        <v>51</v>
      </c>
      <c r="F308" s="13">
        <f t="shared" si="27"/>
        <v>2037</v>
      </c>
      <c r="G308" s="13" t="s">
        <v>3</v>
      </c>
      <c r="H308" s="36">
        <f t="shared" si="26"/>
        <v>31019627</v>
      </c>
      <c r="I308" s="36">
        <f>ROUND(Values!D309/Values!$E309*Values!R$18*$C308,0)</f>
        <v>200054</v>
      </c>
    </row>
    <row r="309" spans="1:9">
      <c r="A309" s="2">
        <f t="shared" si="24"/>
        <v>2037</v>
      </c>
      <c r="B309" s="2">
        <f t="shared" si="25"/>
        <v>2</v>
      </c>
      <c r="C309" s="22">
        <v>29232981</v>
      </c>
      <c r="D309" s="9" t="s">
        <v>51</v>
      </c>
      <c r="F309" s="13">
        <f t="shared" si="27"/>
        <v>2037</v>
      </c>
      <c r="G309" s="13" t="s">
        <v>4</v>
      </c>
      <c r="H309" s="36">
        <f t="shared" si="26"/>
        <v>29045708</v>
      </c>
      <c r="I309" s="36">
        <f>ROUND(Values!D310/Values!$E310*Values!R$18*$C309,0)</f>
        <v>187273</v>
      </c>
    </row>
    <row r="310" spans="1:9">
      <c r="A310" s="2">
        <f t="shared" si="24"/>
        <v>2037</v>
      </c>
      <c r="B310" s="2">
        <f t="shared" si="25"/>
        <v>3</v>
      </c>
      <c r="C310" s="22">
        <v>25766975</v>
      </c>
      <c r="D310" s="9" t="s">
        <v>51</v>
      </c>
      <c r="F310" s="13">
        <f t="shared" si="27"/>
        <v>2037</v>
      </c>
      <c r="G310" s="13" t="s">
        <v>5</v>
      </c>
      <c r="H310" s="36">
        <f t="shared" si="26"/>
        <v>25601940</v>
      </c>
      <c r="I310" s="36">
        <f>ROUND(Values!D311/Values!$E311*Values!R$18*$C310,0)</f>
        <v>165035</v>
      </c>
    </row>
    <row r="311" spans="1:9">
      <c r="A311" s="2">
        <f t="shared" si="24"/>
        <v>2037</v>
      </c>
      <c r="B311" s="2">
        <f t="shared" si="25"/>
        <v>4</v>
      </c>
      <c r="C311" s="22">
        <v>25671857</v>
      </c>
      <c r="D311" s="9" t="s">
        <v>51</v>
      </c>
      <c r="F311" s="13">
        <f t="shared" si="27"/>
        <v>2037</v>
      </c>
      <c r="G311" s="13" t="s">
        <v>6</v>
      </c>
      <c r="H311" s="36">
        <f t="shared" si="26"/>
        <v>25507466</v>
      </c>
      <c r="I311" s="36">
        <f>ROUND(Values!D312/Values!$E312*Values!R$18*$C311,0)</f>
        <v>164391</v>
      </c>
    </row>
    <row r="312" spans="1:9">
      <c r="A312" s="2">
        <f t="shared" si="24"/>
        <v>2037</v>
      </c>
      <c r="B312" s="2">
        <f t="shared" si="25"/>
        <v>5</v>
      </c>
      <c r="C312" s="22">
        <v>27872702</v>
      </c>
      <c r="D312" s="9" t="s">
        <v>51</v>
      </c>
      <c r="F312" s="13">
        <f t="shared" si="27"/>
        <v>2037</v>
      </c>
      <c r="G312" s="13" t="s">
        <v>7</v>
      </c>
      <c r="H312" s="36">
        <f t="shared" si="26"/>
        <v>27694255</v>
      </c>
      <c r="I312" s="36">
        <f>ROUND(Values!D313/Values!$E313*Values!R$18*$C312,0)</f>
        <v>178447</v>
      </c>
    </row>
    <row r="313" spans="1:9">
      <c r="A313" s="2">
        <f t="shared" si="24"/>
        <v>2037</v>
      </c>
      <c r="B313" s="2">
        <f t="shared" si="25"/>
        <v>6</v>
      </c>
      <c r="C313" s="22">
        <v>35521577</v>
      </c>
      <c r="D313" s="9" t="s">
        <v>51</v>
      </c>
      <c r="F313" s="13">
        <f t="shared" si="27"/>
        <v>2037</v>
      </c>
      <c r="G313" s="13" t="s">
        <v>8</v>
      </c>
      <c r="H313" s="36">
        <f t="shared" si="26"/>
        <v>35294221</v>
      </c>
      <c r="I313" s="36">
        <f>ROUND(Values!D314/Values!$E314*Values!R$18*$C313,0)</f>
        <v>227356</v>
      </c>
    </row>
    <row r="314" spans="1:9">
      <c r="A314" s="2">
        <f t="shared" si="24"/>
        <v>2037</v>
      </c>
      <c r="B314" s="2">
        <f t="shared" si="25"/>
        <v>7</v>
      </c>
      <c r="C314" s="22">
        <v>39381736</v>
      </c>
      <c r="D314" s="9" t="s">
        <v>51</v>
      </c>
      <c r="F314" s="13">
        <f t="shared" si="27"/>
        <v>2037</v>
      </c>
      <c r="G314" s="13" t="s">
        <v>9</v>
      </c>
      <c r="H314" s="36">
        <f t="shared" si="26"/>
        <v>39129725</v>
      </c>
      <c r="I314" s="36">
        <f>ROUND(Values!D315/Values!$E315*Values!R$18*$C314,0)</f>
        <v>252011</v>
      </c>
    </row>
    <row r="315" spans="1:9">
      <c r="A315" s="2">
        <f t="shared" si="24"/>
        <v>2037</v>
      </c>
      <c r="B315" s="2">
        <f t="shared" si="25"/>
        <v>8</v>
      </c>
      <c r="C315" s="22">
        <v>39577852</v>
      </c>
      <c r="D315" s="9" t="s">
        <v>51</v>
      </c>
      <c r="F315" s="13">
        <f t="shared" si="27"/>
        <v>2037</v>
      </c>
      <c r="G315" s="13" t="s">
        <v>10</v>
      </c>
      <c r="H315" s="36">
        <f t="shared" si="26"/>
        <v>39324624</v>
      </c>
      <c r="I315" s="36">
        <f>ROUND(Values!D316/Values!$E316*Values!R$18*$C315,0)</f>
        <v>253228</v>
      </c>
    </row>
    <row r="316" spans="1:9">
      <c r="A316" s="2">
        <f t="shared" si="24"/>
        <v>2037</v>
      </c>
      <c r="B316" s="2">
        <f t="shared" si="25"/>
        <v>9</v>
      </c>
      <c r="C316" s="22">
        <v>38606180</v>
      </c>
      <c r="D316" s="9" t="s">
        <v>51</v>
      </c>
      <c r="F316" s="13">
        <f t="shared" si="27"/>
        <v>2037</v>
      </c>
      <c r="G316" s="13" t="s">
        <v>11</v>
      </c>
      <c r="H316" s="36">
        <f t="shared" si="26"/>
        <v>38359169</v>
      </c>
      <c r="I316" s="36">
        <f>ROUND(Values!D317/Values!$E317*Values!R$18*$C316,0)</f>
        <v>247011</v>
      </c>
    </row>
    <row r="317" spans="1:9">
      <c r="A317" s="2">
        <f t="shared" si="24"/>
        <v>2037</v>
      </c>
      <c r="B317" s="2">
        <f t="shared" si="25"/>
        <v>10</v>
      </c>
      <c r="C317" s="22">
        <v>33295378</v>
      </c>
      <c r="D317" s="9" t="s">
        <v>51</v>
      </c>
      <c r="F317" s="13">
        <f t="shared" si="27"/>
        <v>2037</v>
      </c>
      <c r="G317" s="13" t="s">
        <v>12</v>
      </c>
      <c r="H317" s="36">
        <f t="shared" si="26"/>
        <v>33082353</v>
      </c>
      <c r="I317" s="36">
        <f>ROUND(Values!D318/Values!$E318*Values!R$18*$C317,0)</f>
        <v>213025</v>
      </c>
    </row>
    <row r="318" spans="1:9">
      <c r="A318" s="2">
        <f t="shared" si="24"/>
        <v>2037</v>
      </c>
      <c r="B318" s="2">
        <f t="shared" si="25"/>
        <v>11</v>
      </c>
      <c r="C318" s="22">
        <v>25076245</v>
      </c>
      <c r="D318" s="9" t="s">
        <v>51</v>
      </c>
      <c r="F318" s="13">
        <f t="shared" si="27"/>
        <v>2037</v>
      </c>
      <c r="G318" s="13" t="s">
        <v>13</v>
      </c>
      <c r="H318" s="36">
        <f t="shared" si="26"/>
        <v>24915821</v>
      </c>
      <c r="I318" s="36">
        <f>ROUND(Values!D319/Values!$E319*Values!R$18*$C318,0)</f>
        <v>160424</v>
      </c>
    </row>
    <row r="319" spans="1:9">
      <c r="A319" s="2">
        <f t="shared" si="24"/>
        <v>2037</v>
      </c>
      <c r="B319" s="2">
        <f t="shared" si="25"/>
        <v>12</v>
      </c>
      <c r="C319" s="22">
        <v>27348927</v>
      </c>
      <c r="D319" s="9" t="s">
        <v>51</v>
      </c>
      <c r="F319" s="13">
        <f t="shared" si="27"/>
        <v>2037</v>
      </c>
      <c r="G319" s="13" t="s">
        <v>14</v>
      </c>
      <c r="H319" s="36">
        <f t="shared" si="26"/>
        <v>27173974</v>
      </c>
      <c r="I319" s="36">
        <f>ROUND(Values!D320/Values!$E320*Values!R$18*$C319,0)</f>
        <v>174953</v>
      </c>
    </row>
  </sheetData>
  <phoneticPr fontId="2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Inputs</vt:lpstr>
      <vt:lpstr>Data</vt:lpstr>
      <vt:lpstr>Values</vt:lpstr>
      <vt:lpstr>ComSm by Rate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hawillia</dc:creator>
  <cp:lastModifiedBy>Jun Park</cp:lastModifiedBy>
  <dcterms:created xsi:type="dcterms:W3CDTF">2010-07-25T01:14:02Z</dcterms:created>
  <dcterms:modified xsi:type="dcterms:W3CDTF">2013-07-31T17:43:30Z</dcterms:modified>
</cp:coreProperties>
</file>