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5480" windowHeight="7680" activeTab="3"/>
  </bookViews>
  <sheets>
    <sheet name="Inputs" sheetId="2" r:id="rId1"/>
    <sheet name="Data" sheetId="4" r:id="rId2"/>
    <sheet name="Values" sheetId="1" r:id="rId3"/>
    <sheet name="Res kWh by Rate" sheetId="3" r:id="rId4"/>
  </sheets>
  <calcPr calcId="125725" calcMode="manual" concurrentCalc="0"/>
</workbook>
</file>

<file path=xl/calcChain.xml><?xml version="1.0" encoding="utf-8"?>
<calcChain xmlns="http://schemas.openxmlformats.org/spreadsheetml/2006/main">
  <c r="A8" i="3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M68" i="4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I320"/>
  <c r="H320"/>
  <c r="I319"/>
  <c r="H319"/>
  <c r="I318"/>
  <c r="H318"/>
  <c r="I317"/>
  <c r="H317"/>
  <c r="I316"/>
  <c r="H316"/>
  <c r="I315"/>
  <c r="H315"/>
  <c r="I314"/>
  <c r="H314"/>
  <c r="I313"/>
  <c r="H313"/>
  <c r="I312"/>
  <c r="H312"/>
  <c r="I311"/>
  <c r="H311"/>
  <c r="I310"/>
  <c r="H310"/>
  <c r="I309"/>
  <c r="H309"/>
  <c r="I308"/>
  <c r="H308"/>
  <c r="I307"/>
  <c r="H307"/>
  <c r="I306"/>
  <c r="H306"/>
  <c r="I305"/>
  <c r="H305"/>
  <c r="I304"/>
  <c r="H304"/>
  <c r="I303"/>
  <c r="H303"/>
  <c r="I302"/>
  <c r="H302"/>
  <c r="I301"/>
  <c r="H301"/>
  <c r="I300"/>
  <c r="H300"/>
  <c r="I299"/>
  <c r="H299"/>
  <c r="I298"/>
  <c r="H298"/>
  <c r="I297"/>
  <c r="H297"/>
  <c r="I296"/>
  <c r="H296"/>
  <c r="I295"/>
  <c r="H295"/>
  <c r="I294"/>
  <c r="H294"/>
  <c r="I293"/>
  <c r="H293"/>
  <c r="I292"/>
  <c r="H292"/>
  <c r="I291"/>
  <c r="H291"/>
  <c r="I290"/>
  <c r="H290"/>
  <c r="I289"/>
  <c r="H289"/>
  <c r="I288"/>
  <c r="H288"/>
  <c r="I287"/>
  <c r="H287"/>
  <c r="I286"/>
  <c r="H286"/>
  <c r="I285"/>
  <c r="H285"/>
  <c r="I284"/>
  <c r="H284"/>
  <c r="I283"/>
  <c r="H283"/>
  <c r="I282"/>
  <c r="H282"/>
  <c r="I281"/>
  <c r="H281"/>
  <c r="I280"/>
  <c r="H280"/>
  <c r="I279"/>
  <c r="H279"/>
  <c r="I278"/>
  <c r="H278"/>
  <c r="I277"/>
  <c r="H277"/>
  <c r="I276"/>
  <c r="H276"/>
  <c r="I275"/>
  <c r="H275"/>
  <c r="I274"/>
  <c r="H274"/>
  <c r="I273"/>
  <c r="H273"/>
  <c r="I272"/>
  <c r="H272"/>
  <c r="I271"/>
  <c r="H271"/>
  <c r="I270"/>
  <c r="H270"/>
  <c r="I269"/>
  <c r="H269"/>
  <c r="I268"/>
  <c r="H268"/>
  <c r="I267"/>
  <c r="H267"/>
  <c r="I266"/>
  <c r="H266"/>
  <c r="I265"/>
  <c r="H265"/>
  <c r="I264"/>
  <c r="H264"/>
  <c r="I263"/>
  <c r="H263"/>
  <c r="I262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I252"/>
  <c r="H252"/>
  <c r="I251"/>
  <c r="H251"/>
  <c r="I250"/>
  <c r="H250"/>
  <c r="I249"/>
  <c r="H249"/>
  <c r="I248"/>
  <c r="H248"/>
  <c r="I247"/>
  <c r="H247"/>
  <c r="I246"/>
  <c r="H246"/>
  <c r="I245"/>
  <c r="H245"/>
  <c r="I244"/>
  <c r="H244"/>
  <c r="I243"/>
  <c r="H243"/>
  <c r="I242"/>
  <c r="H242"/>
  <c r="I241"/>
  <c r="H241"/>
  <c r="I240"/>
  <c r="H240"/>
  <c r="I239"/>
  <c r="H239"/>
  <c r="I238"/>
  <c r="H238"/>
  <c r="I237"/>
  <c r="H237"/>
  <c r="I236"/>
  <c r="H236"/>
  <c r="I235"/>
  <c r="H235"/>
  <c r="I234"/>
  <c r="H234"/>
  <c r="I233"/>
  <c r="H233"/>
  <c r="I232"/>
  <c r="H232"/>
  <c r="I231"/>
  <c r="H231"/>
  <c r="I230"/>
  <c r="H230"/>
  <c r="I229"/>
  <c r="H229"/>
  <c r="I228"/>
  <c r="H228"/>
  <c r="I227"/>
  <c r="H227"/>
  <c r="I226"/>
  <c r="H226"/>
  <c r="I225"/>
  <c r="H225"/>
  <c r="I224"/>
  <c r="H224"/>
  <c r="I223"/>
  <c r="H223"/>
  <c r="I222"/>
  <c r="H222"/>
  <c r="I221"/>
  <c r="H221"/>
  <c r="I220"/>
  <c r="H220"/>
  <c r="I219"/>
  <c r="H219"/>
  <c r="I218"/>
  <c r="H218"/>
  <c r="I217"/>
  <c r="H217"/>
  <c r="I216"/>
  <c r="H216"/>
  <c r="I215"/>
  <c r="H215"/>
  <c r="I214"/>
  <c r="H214"/>
  <c r="I213"/>
  <c r="H213"/>
  <c r="I212"/>
  <c r="H212"/>
  <c r="I211"/>
  <c r="H211"/>
  <c r="I210"/>
  <c r="H210"/>
  <c r="I209"/>
  <c r="H209"/>
  <c r="I208"/>
  <c r="H208"/>
  <c r="I207"/>
  <c r="H207"/>
  <c r="I206"/>
  <c r="H206"/>
  <c r="I205"/>
  <c r="H205"/>
  <c r="I204"/>
  <c r="H204"/>
  <c r="I203"/>
  <c r="H203"/>
  <c r="I202"/>
  <c r="H202"/>
  <c r="I201"/>
  <c r="H201"/>
  <c r="I200"/>
  <c r="H200"/>
  <c r="I199"/>
  <c r="H199"/>
  <c r="I198"/>
  <c r="H198"/>
  <c r="I197"/>
  <c r="H197"/>
  <c r="I196"/>
  <c r="H196"/>
  <c r="I195"/>
  <c r="H195"/>
  <c r="I194"/>
  <c r="H194"/>
  <c r="I193"/>
  <c r="H193"/>
  <c r="I192"/>
  <c r="H192"/>
  <c r="I191"/>
  <c r="H191"/>
  <c r="I190"/>
  <c r="H190"/>
  <c r="I189"/>
  <c r="H189"/>
  <c r="I188"/>
  <c r="H188"/>
  <c r="I187"/>
  <c r="H187"/>
  <c r="I186"/>
  <c r="H186"/>
  <c r="I185"/>
  <c r="H185"/>
  <c r="I184"/>
  <c r="H184"/>
  <c r="I183"/>
  <c r="H183"/>
  <c r="I182"/>
  <c r="H182"/>
  <c r="I181"/>
  <c r="H181"/>
  <c r="I180"/>
  <c r="H180"/>
  <c r="I179"/>
  <c r="H179"/>
  <c r="I178"/>
  <c r="H178"/>
  <c r="I177"/>
  <c r="H177"/>
  <c r="I176"/>
  <c r="H176"/>
  <c r="I175"/>
  <c r="H175"/>
  <c r="I174"/>
  <c r="H174"/>
  <c r="I173"/>
  <c r="H173"/>
  <c r="I172"/>
  <c r="H172"/>
  <c r="I171"/>
  <c r="H171"/>
  <c r="I170"/>
  <c r="H170"/>
  <c r="I169"/>
  <c r="H169"/>
  <c r="I168"/>
  <c r="H168"/>
  <c r="I167"/>
  <c r="H167"/>
  <c r="I166"/>
  <c r="H166"/>
  <c r="I165"/>
  <c r="H165"/>
  <c r="I164"/>
  <c r="H164"/>
  <c r="I163"/>
  <c r="H163"/>
  <c r="I162"/>
  <c r="H162"/>
  <c r="I161"/>
  <c r="H161"/>
  <c r="I160"/>
  <c r="H160"/>
  <c r="I159"/>
  <c r="H159"/>
  <c r="I158"/>
  <c r="H158"/>
  <c r="I157"/>
  <c r="H157"/>
  <c r="I156"/>
  <c r="H156"/>
  <c r="I155"/>
  <c r="H155"/>
  <c r="I154"/>
  <c r="H154"/>
  <c r="I153"/>
  <c r="H153"/>
  <c r="I152"/>
  <c r="H152"/>
  <c r="I151"/>
  <c r="H151"/>
  <c r="I150"/>
  <c r="H150"/>
  <c r="I149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I2"/>
  <c r="A9"/>
  <c r="F10"/>
  <c r="J13" i="3"/>
  <c r="K13"/>
  <c r="I13"/>
  <c r="J14"/>
  <c r="K14"/>
  <c r="I14"/>
  <c r="J15"/>
  <c r="K15"/>
  <c r="I15"/>
  <c r="J16"/>
  <c r="K16"/>
  <c r="I16"/>
  <c r="C17"/>
  <c r="J17"/>
  <c r="K17"/>
  <c r="I17"/>
  <c r="C18"/>
  <c r="J18"/>
  <c r="K18"/>
  <c r="I18"/>
  <c r="C19"/>
  <c r="J19"/>
  <c r="K19"/>
  <c r="I19"/>
  <c r="C20"/>
  <c r="J20"/>
  <c r="K20"/>
  <c r="I20"/>
  <c r="C21"/>
  <c r="J21"/>
  <c r="K21"/>
  <c r="I21"/>
  <c r="C22"/>
  <c r="J22"/>
  <c r="K22"/>
  <c r="I22"/>
  <c r="C23"/>
  <c r="J23"/>
  <c r="K23"/>
  <c r="I23"/>
  <c r="C24"/>
  <c r="J24"/>
  <c r="K24"/>
  <c r="I24"/>
  <c r="C25"/>
  <c r="J25"/>
  <c r="K25"/>
  <c r="I25"/>
  <c r="C26"/>
  <c r="J26"/>
  <c r="K26"/>
  <c r="I26"/>
  <c r="C27"/>
  <c r="J27"/>
  <c r="K27"/>
  <c r="I27"/>
  <c r="C28"/>
  <c r="J28"/>
  <c r="K28"/>
  <c r="I28"/>
  <c r="C29"/>
  <c r="J29"/>
  <c r="K29"/>
  <c r="I29"/>
  <c r="C30"/>
  <c r="J30"/>
  <c r="K30"/>
  <c r="I30"/>
  <c r="C31"/>
  <c r="J31"/>
  <c r="K31"/>
  <c r="I31"/>
  <c r="C32"/>
  <c r="J32"/>
  <c r="K32"/>
  <c r="I32"/>
  <c r="C33"/>
  <c r="J33"/>
  <c r="K33"/>
  <c r="I33"/>
  <c r="C34"/>
  <c r="J34"/>
  <c r="K34"/>
  <c r="I34"/>
  <c r="C35"/>
  <c r="J35"/>
  <c r="K35"/>
  <c r="I35"/>
  <c r="C36"/>
  <c r="J36"/>
  <c r="K36"/>
  <c r="I36"/>
  <c r="C37"/>
  <c r="J37"/>
  <c r="K37"/>
  <c r="I37"/>
  <c r="C38"/>
  <c r="J38"/>
  <c r="K38"/>
  <c r="I38"/>
  <c r="C39"/>
  <c r="J39"/>
  <c r="K39"/>
  <c r="I39"/>
  <c r="C40"/>
  <c r="J40"/>
  <c r="K40"/>
  <c r="I40"/>
  <c r="C41"/>
  <c r="J41"/>
  <c r="K41"/>
  <c r="I41"/>
  <c r="C42"/>
  <c r="J42"/>
  <c r="K42"/>
  <c r="I42"/>
  <c r="C43"/>
  <c r="J43"/>
  <c r="K43"/>
  <c r="I43"/>
  <c r="C44"/>
  <c r="J44"/>
  <c r="K44"/>
  <c r="I44"/>
  <c r="C45"/>
  <c r="J45"/>
  <c r="K45"/>
  <c r="I45"/>
  <c r="C46"/>
  <c r="J46"/>
  <c r="K46"/>
  <c r="I46"/>
  <c r="C47"/>
  <c r="J47"/>
  <c r="K47"/>
  <c r="I47"/>
  <c r="C48"/>
  <c r="J48"/>
  <c r="K48"/>
  <c r="I48"/>
  <c r="C49"/>
  <c r="J49"/>
  <c r="K49"/>
  <c r="I49"/>
  <c r="C50"/>
  <c r="J50"/>
  <c r="K50"/>
  <c r="I50"/>
  <c r="C51"/>
  <c r="J51"/>
  <c r="K51"/>
  <c r="I51"/>
  <c r="C52"/>
  <c r="J52"/>
  <c r="K52"/>
  <c r="I52"/>
  <c r="C53"/>
  <c r="J53"/>
  <c r="K53"/>
  <c r="I53"/>
  <c r="C54"/>
  <c r="J54"/>
  <c r="K54"/>
  <c r="I54"/>
  <c r="C55"/>
  <c r="J55"/>
  <c r="K55"/>
  <c r="I55"/>
  <c r="C56"/>
  <c r="J56"/>
  <c r="K56"/>
  <c r="I56"/>
  <c r="C57"/>
  <c r="J57"/>
  <c r="K57"/>
  <c r="I57"/>
  <c r="C58"/>
  <c r="J58"/>
  <c r="K58"/>
  <c r="I58"/>
  <c r="C59"/>
  <c r="J59"/>
  <c r="K59"/>
  <c r="I59"/>
  <c r="C60"/>
  <c r="J60"/>
  <c r="K60"/>
  <c r="I60"/>
  <c r="C61"/>
  <c r="J61"/>
  <c r="K61"/>
  <c r="I61"/>
  <c r="C62"/>
  <c r="J62"/>
  <c r="K62"/>
  <c r="I62"/>
  <c r="C63"/>
  <c r="J63"/>
  <c r="K63"/>
  <c r="I63"/>
  <c r="C64"/>
  <c r="J64"/>
  <c r="K64"/>
  <c r="I64"/>
  <c r="C65"/>
  <c r="J65"/>
  <c r="K65"/>
  <c r="I65"/>
  <c r="C66"/>
  <c r="J66"/>
  <c r="K66"/>
  <c r="I66"/>
  <c r="J67"/>
  <c r="K67"/>
  <c r="I67"/>
  <c r="J68"/>
  <c r="K68"/>
  <c r="I68"/>
  <c r="J69"/>
  <c r="K69"/>
  <c r="I69"/>
  <c r="J70"/>
  <c r="K70"/>
  <c r="I70"/>
  <c r="J71"/>
  <c r="K71"/>
  <c r="I71"/>
  <c r="J72"/>
  <c r="K72"/>
  <c r="I72"/>
  <c r="J73"/>
  <c r="K73"/>
  <c r="I73"/>
  <c r="J74"/>
  <c r="K74"/>
  <c r="I74"/>
  <c r="J75"/>
  <c r="K75"/>
  <c r="I75"/>
  <c r="J76"/>
  <c r="K76"/>
  <c r="I76"/>
  <c r="J77"/>
  <c r="K77"/>
  <c r="I77"/>
  <c r="J78"/>
  <c r="K78"/>
  <c r="I78"/>
  <c r="J79"/>
  <c r="K79"/>
  <c r="I79"/>
  <c r="J80"/>
  <c r="K80"/>
  <c r="I80"/>
  <c r="J81"/>
  <c r="K81"/>
  <c r="I81"/>
  <c r="J82"/>
  <c r="K82"/>
  <c r="I82"/>
  <c r="J83"/>
  <c r="K83"/>
  <c r="I83"/>
  <c r="J84"/>
  <c r="K84"/>
  <c r="I84"/>
  <c r="J85"/>
  <c r="K85"/>
  <c r="I85"/>
  <c r="J86"/>
  <c r="K86"/>
  <c r="I86"/>
  <c r="J87"/>
  <c r="K87"/>
  <c r="I87"/>
  <c r="J88"/>
  <c r="K88"/>
  <c r="I88"/>
  <c r="J89"/>
  <c r="K89"/>
  <c r="I89"/>
  <c r="J90"/>
  <c r="K90"/>
  <c r="I90"/>
  <c r="J91"/>
  <c r="K91"/>
  <c r="I91"/>
  <c r="J92"/>
  <c r="K92"/>
  <c r="I92"/>
  <c r="J93"/>
  <c r="K93"/>
  <c r="I93"/>
  <c r="J94"/>
  <c r="K94"/>
  <c r="I94"/>
  <c r="J95"/>
  <c r="K95"/>
  <c r="I95"/>
  <c r="J96"/>
  <c r="K96"/>
  <c r="I96"/>
  <c r="J97"/>
  <c r="K97"/>
  <c r="I97"/>
  <c r="J98"/>
  <c r="K98"/>
  <c r="I98"/>
  <c r="J99"/>
  <c r="K99"/>
  <c r="I99"/>
  <c r="J100"/>
  <c r="K100"/>
  <c r="I100"/>
  <c r="J101"/>
  <c r="K101"/>
  <c r="I101"/>
  <c r="J102"/>
  <c r="K102"/>
  <c r="I102"/>
  <c r="J103"/>
  <c r="K103"/>
  <c r="I103"/>
  <c r="J104"/>
  <c r="K104"/>
  <c r="I104"/>
  <c r="J105"/>
  <c r="K105"/>
  <c r="I105"/>
  <c r="J106"/>
  <c r="K106"/>
  <c r="I106"/>
  <c r="J107"/>
  <c r="K107"/>
  <c r="I107"/>
  <c r="J108"/>
  <c r="K108"/>
  <c r="I108"/>
  <c r="J109"/>
  <c r="K109"/>
  <c r="I109"/>
  <c r="J110"/>
  <c r="K110"/>
  <c r="I110"/>
  <c r="J111"/>
  <c r="K111"/>
  <c r="I111"/>
  <c r="J112"/>
  <c r="K112"/>
  <c r="I112"/>
  <c r="J113"/>
  <c r="K113"/>
  <c r="I113"/>
  <c r="J114"/>
  <c r="K114"/>
  <c r="I114"/>
  <c r="J115"/>
  <c r="K115"/>
  <c r="I115"/>
  <c r="J116"/>
  <c r="K116"/>
  <c r="I116"/>
  <c r="J117"/>
  <c r="K117"/>
  <c r="I117"/>
  <c r="J118"/>
  <c r="K118"/>
  <c r="I118"/>
  <c r="J119"/>
  <c r="K119"/>
  <c r="I119"/>
  <c r="J120"/>
  <c r="K120"/>
  <c r="I120"/>
  <c r="J121"/>
  <c r="K121"/>
  <c r="I121"/>
  <c r="J122"/>
  <c r="K122"/>
  <c r="I122"/>
  <c r="J123"/>
  <c r="K123"/>
  <c r="I123"/>
  <c r="J124"/>
  <c r="K124"/>
  <c r="I124"/>
  <c r="J125"/>
  <c r="K125"/>
  <c r="I125"/>
  <c r="J126"/>
  <c r="K126"/>
  <c r="I126"/>
  <c r="J127"/>
  <c r="K127"/>
  <c r="I127"/>
  <c r="J128"/>
  <c r="K128"/>
  <c r="I128"/>
  <c r="J129"/>
  <c r="K129"/>
  <c r="I129"/>
  <c r="J130"/>
  <c r="K130"/>
  <c r="I130"/>
  <c r="J131"/>
  <c r="K131"/>
  <c r="I131"/>
  <c r="J132"/>
  <c r="K132"/>
  <c r="I132"/>
  <c r="J133"/>
  <c r="K133"/>
  <c r="I133"/>
  <c r="J134"/>
  <c r="K134"/>
  <c r="I134"/>
  <c r="J135"/>
  <c r="K135"/>
  <c r="I135"/>
  <c r="J136"/>
  <c r="K136"/>
  <c r="I136"/>
  <c r="J137"/>
  <c r="K137"/>
  <c r="I137"/>
  <c r="J138"/>
  <c r="K138"/>
  <c r="I138"/>
  <c r="J139"/>
  <c r="K139"/>
  <c r="I139"/>
  <c r="J140"/>
  <c r="K140"/>
  <c r="I140"/>
  <c r="J141"/>
  <c r="K141"/>
  <c r="I141"/>
  <c r="J142"/>
  <c r="K142"/>
  <c r="I142"/>
  <c r="J143"/>
  <c r="K143"/>
  <c r="I143"/>
  <c r="J144"/>
  <c r="K144"/>
  <c r="I144"/>
  <c r="J145"/>
  <c r="K145"/>
  <c r="I145"/>
  <c r="J146"/>
  <c r="K146"/>
  <c r="I146"/>
  <c r="J147"/>
  <c r="K147"/>
  <c r="I147"/>
  <c r="J148"/>
  <c r="K148"/>
  <c r="I148"/>
  <c r="J149"/>
  <c r="K149"/>
  <c r="I149"/>
  <c r="J150"/>
  <c r="K150"/>
  <c r="I150"/>
  <c r="J151"/>
  <c r="K151"/>
  <c r="I151"/>
  <c r="J152"/>
  <c r="K152"/>
  <c r="I152"/>
  <c r="J153"/>
  <c r="K153"/>
  <c r="I153"/>
  <c r="J154"/>
  <c r="K154"/>
  <c r="I154"/>
  <c r="J155"/>
  <c r="K155"/>
  <c r="I155"/>
  <c r="J156"/>
  <c r="K156"/>
  <c r="I156"/>
  <c r="J157"/>
  <c r="K157"/>
  <c r="I157"/>
  <c r="J158"/>
  <c r="K158"/>
  <c r="I158"/>
  <c r="J159"/>
  <c r="K159"/>
  <c r="I159"/>
  <c r="J160"/>
  <c r="K160"/>
  <c r="I160"/>
  <c r="J161"/>
  <c r="K161"/>
  <c r="I161"/>
  <c r="J162"/>
  <c r="K162"/>
  <c r="I162"/>
  <c r="J163"/>
  <c r="K163"/>
  <c r="I163"/>
  <c r="J164"/>
  <c r="K164"/>
  <c r="I164"/>
  <c r="J165"/>
  <c r="K165"/>
  <c r="I165"/>
  <c r="J166"/>
  <c r="K166"/>
  <c r="I166"/>
  <c r="J167"/>
  <c r="K167"/>
  <c r="I167"/>
  <c r="J168"/>
  <c r="K168"/>
  <c r="I168"/>
  <c r="J169"/>
  <c r="K169"/>
  <c r="I169"/>
  <c r="J170"/>
  <c r="K170"/>
  <c r="I170"/>
  <c r="J171"/>
  <c r="K171"/>
  <c r="I171"/>
  <c r="J172"/>
  <c r="K172"/>
  <c r="I172"/>
  <c r="J173"/>
  <c r="K173"/>
  <c r="I173"/>
  <c r="J174"/>
  <c r="K174"/>
  <c r="I174"/>
  <c r="J175"/>
  <c r="K175"/>
  <c r="I175"/>
  <c r="J176"/>
  <c r="K176"/>
  <c r="I176"/>
  <c r="J177"/>
  <c r="K177"/>
  <c r="I177"/>
  <c r="J178"/>
  <c r="K178"/>
  <c r="I178"/>
  <c r="J179"/>
  <c r="K179"/>
  <c r="I179"/>
  <c r="J180"/>
  <c r="K180"/>
  <c r="I180"/>
  <c r="J181"/>
  <c r="K181"/>
  <c r="I181"/>
  <c r="J182"/>
  <c r="K182"/>
  <c r="I182"/>
  <c r="J183"/>
  <c r="K183"/>
  <c r="I183"/>
  <c r="J184"/>
  <c r="K184"/>
  <c r="I184"/>
  <c r="J185"/>
  <c r="K185"/>
  <c r="I185"/>
  <c r="J186"/>
  <c r="K186"/>
  <c r="I186"/>
  <c r="J187"/>
  <c r="K187"/>
  <c r="I187"/>
  <c r="J188"/>
  <c r="K188"/>
  <c r="I188"/>
  <c r="J189"/>
  <c r="K189"/>
  <c r="I189"/>
  <c r="J190"/>
  <c r="K190"/>
  <c r="I190"/>
  <c r="J191"/>
  <c r="K191"/>
  <c r="I191"/>
  <c r="J192"/>
  <c r="K192"/>
  <c r="I192"/>
  <c r="J193"/>
  <c r="K193"/>
  <c r="I193"/>
  <c r="J194"/>
  <c r="K194"/>
  <c r="I194"/>
  <c r="J195"/>
  <c r="K195"/>
  <c r="I195"/>
  <c r="J196"/>
  <c r="K196"/>
  <c r="I196"/>
  <c r="J197"/>
  <c r="K197"/>
  <c r="I197"/>
  <c r="J198"/>
  <c r="K198"/>
  <c r="I198"/>
  <c r="J199"/>
  <c r="K199"/>
  <c r="I199"/>
  <c r="J200"/>
  <c r="K200"/>
  <c r="I200"/>
  <c r="J201"/>
  <c r="K201"/>
  <c r="I201"/>
  <c r="J202"/>
  <c r="K202"/>
  <c r="I202"/>
  <c r="J203"/>
  <c r="K203"/>
  <c r="I203"/>
  <c r="J204"/>
  <c r="K204"/>
  <c r="I204"/>
  <c r="J205"/>
  <c r="K205"/>
  <c r="I205"/>
  <c r="J206"/>
  <c r="K206"/>
  <c r="I206"/>
  <c r="J207"/>
  <c r="K207"/>
  <c r="I207"/>
  <c r="J208"/>
  <c r="K208"/>
  <c r="I208"/>
  <c r="J209"/>
  <c r="K209"/>
  <c r="I209"/>
  <c r="J210"/>
  <c r="K210"/>
  <c r="I210"/>
  <c r="J211"/>
  <c r="K211"/>
  <c r="I211"/>
  <c r="J212"/>
  <c r="K212"/>
  <c r="I212"/>
  <c r="J213"/>
  <c r="K213"/>
  <c r="I213"/>
  <c r="J214"/>
  <c r="K214"/>
  <c r="I214"/>
  <c r="J215"/>
  <c r="K215"/>
  <c r="I215"/>
  <c r="J216"/>
  <c r="K216"/>
  <c r="I216"/>
  <c r="J217"/>
  <c r="K217"/>
  <c r="I217"/>
  <c r="J218"/>
  <c r="K218"/>
  <c r="I218"/>
  <c r="J219"/>
  <c r="K219"/>
  <c r="I219"/>
  <c r="J220"/>
  <c r="K220"/>
  <c r="I220"/>
  <c r="J221"/>
  <c r="K221"/>
  <c r="I221"/>
  <c r="J222"/>
  <c r="K222"/>
  <c r="I222"/>
  <c r="J223"/>
  <c r="K223"/>
  <c r="I223"/>
  <c r="J224"/>
  <c r="K224"/>
  <c r="I224"/>
  <c r="J225"/>
  <c r="K225"/>
  <c r="I225"/>
  <c r="J226"/>
  <c r="K226"/>
  <c r="I226"/>
  <c r="J227"/>
  <c r="K227"/>
  <c r="I227"/>
  <c r="J228"/>
  <c r="K228"/>
  <c r="I228"/>
  <c r="J229"/>
  <c r="K229"/>
  <c r="I229"/>
  <c r="J230"/>
  <c r="K230"/>
  <c r="I230"/>
  <c r="J231"/>
  <c r="K231"/>
  <c r="I231"/>
  <c r="J232"/>
  <c r="K232"/>
  <c r="I232"/>
  <c r="J233"/>
  <c r="K233"/>
  <c r="I233"/>
  <c r="J234"/>
  <c r="K234"/>
  <c r="I234"/>
  <c r="J235"/>
  <c r="K235"/>
  <c r="I235"/>
  <c r="J236"/>
  <c r="K236"/>
  <c r="I236"/>
  <c r="J237"/>
  <c r="K237"/>
  <c r="I237"/>
  <c r="J238"/>
  <c r="K238"/>
  <c r="I238"/>
  <c r="J239"/>
  <c r="K239"/>
  <c r="I239"/>
  <c r="J240"/>
  <c r="K240"/>
  <c r="I240"/>
  <c r="J241"/>
  <c r="K241"/>
  <c r="I241"/>
  <c r="J242"/>
  <c r="K242"/>
  <c r="I242"/>
  <c r="J243"/>
  <c r="K243"/>
  <c r="I243"/>
  <c r="J244"/>
  <c r="K244"/>
  <c r="I244"/>
  <c r="J245"/>
  <c r="K245"/>
  <c r="I245"/>
  <c r="J246"/>
  <c r="K246"/>
  <c r="I246"/>
  <c r="J247"/>
  <c r="K247"/>
  <c r="I247"/>
  <c r="J248"/>
  <c r="K248"/>
  <c r="I248"/>
  <c r="J249"/>
  <c r="K249"/>
  <c r="I249"/>
  <c r="J250"/>
  <c r="K250"/>
  <c r="I250"/>
  <c r="J251"/>
  <c r="K251"/>
  <c r="I251"/>
  <c r="J252"/>
  <c r="K252"/>
  <c r="I252"/>
  <c r="J253"/>
  <c r="K253"/>
  <c r="I253"/>
  <c r="J254"/>
  <c r="K254"/>
  <c r="I254"/>
  <c r="J255"/>
  <c r="K255"/>
  <c r="I255"/>
  <c r="J256"/>
  <c r="K256"/>
  <c r="I256"/>
  <c r="J257"/>
  <c r="K257"/>
  <c r="I257"/>
  <c r="J258"/>
  <c r="K258"/>
  <c r="I258"/>
  <c r="J259"/>
  <c r="K259"/>
  <c r="I259"/>
  <c r="J260"/>
  <c r="K260"/>
  <c r="I260"/>
  <c r="J261"/>
  <c r="K261"/>
  <c r="I261"/>
  <c r="J262"/>
  <c r="K262"/>
  <c r="I262"/>
  <c r="J263"/>
  <c r="K263"/>
  <c r="I263"/>
  <c r="J264"/>
  <c r="K264"/>
  <c r="I264"/>
  <c r="J265"/>
  <c r="K265"/>
  <c r="I265"/>
  <c r="J266"/>
  <c r="K266"/>
  <c r="I266"/>
  <c r="J267"/>
  <c r="K267"/>
  <c r="I267"/>
  <c r="J268"/>
  <c r="K268"/>
  <c r="I268"/>
  <c r="J269"/>
  <c r="K269"/>
  <c r="I269"/>
  <c r="J270"/>
  <c r="K270"/>
  <c r="I270"/>
  <c r="J271"/>
  <c r="K271"/>
  <c r="I271"/>
  <c r="J272"/>
  <c r="K272"/>
  <c r="I272"/>
  <c r="J273"/>
  <c r="K273"/>
  <c r="I273"/>
  <c r="J274"/>
  <c r="K274"/>
  <c r="I274"/>
  <c r="J275"/>
  <c r="K275"/>
  <c r="I275"/>
  <c r="J276"/>
  <c r="K276"/>
  <c r="I276"/>
  <c r="J277"/>
  <c r="K277"/>
  <c r="I277"/>
  <c r="J278"/>
  <c r="K278"/>
  <c r="I278"/>
  <c r="J279"/>
  <c r="K279"/>
  <c r="I279"/>
  <c r="J280"/>
  <c r="K280"/>
  <c r="I280"/>
  <c r="J281"/>
  <c r="K281"/>
  <c r="I281"/>
  <c r="J282"/>
  <c r="K282"/>
  <c r="I282"/>
  <c r="J283"/>
  <c r="K283"/>
  <c r="I283"/>
  <c r="J284"/>
  <c r="K284"/>
  <c r="I284"/>
  <c r="J285"/>
  <c r="K285"/>
  <c r="I285"/>
  <c r="J286"/>
  <c r="K286"/>
  <c r="I286"/>
  <c r="J287"/>
  <c r="K287"/>
  <c r="I287"/>
  <c r="J288"/>
  <c r="K288"/>
  <c r="I288"/>
  <c r="J289"/>
  <c r="K289"/>
  <c r="I289"/>
  <c r="J290"/>
  <c r="K290"/>
  <c r="I290"/>
  <c r="J291"/>
  <c r="K291"/>
  <c r="I291"/>
  <c r="J292"/>
  <c r="K292"/>
  <c r="I292"/>
  <c r="J293"/>
  <c r="K293"/>
  <c r="I293"/>
  <c r="J294"/>
  <c r="K294"/>
  <c r="I294"/>
  <c r="J295"/>
  <c r="K295"/>
  <c r="I295"/>
  <c r="J296"/>
  <c r="K296"/>
  <c r="I296"/>
  <c r="J297"/>
  <c r="K297"/>
  <c r="I297"/>
  <c r="J298"/>
  <c r="K298"/>
  <c r="I298"/>
  <c r="J299"/>
  <c r="K299"/>
  <c r="I299"/>
  <c r="J300"/>
  <c r="K300"/>
  <c r="I300"/>
  <c r="J301"/>
  <c r="K301"/>
  <c r="I301"/>
  <c r="J302"/>
  <c r="K302"/>
  <c r="I302"/>
  <c r="J303"/>
  <c r="K303"/>
  <c r="I303"/>
  <c r="J304"/>
  <c r="K304"/>
  <c r="I304"/>
  <c r="J305"/>
  <c r="K305"/>
  <c r="I305"/>
  <c r="J306"/>
  <c r="K306"/>
  <c r="I306"/>
  <c r="J307"/>
  <c r="K307"/>
  <c r="I307"/>
  <c r="J308"/>
  <c r="K308"/>
  <c r="I308"/>
  <c r="J309"/>
  <c r="K309"/>
  <c r="I309"/>
  <c r="J310"/>
  <c r="K310"/>
  <c r="I310"/>
  <c r="J311"/>
  <c r="K311"/>
  <c r="I311"/>
  <c r="J312"/>
  <c r="K312"/>
  <c r="I312"/>
  <c r="J313"/>
  <c r="K313"/>
  <c r="I313"/>
  <c r="J314"/>
  <c r="K314"/>
  <c r="I314"/>
  <c r="J315"/>
  <c r="K315"/>
  <c r="I315"/>
  <c r="J316"/>
  <c r="K316"/>
  <c r="I316"/>
  <c r="J317"/>
  <c r="K317"/>
  <c r="I317"/>
  <c r="J318"/>
  <c r="K318"/>
  <c r="I318"/>
  <c r="J12"/>
  <c r="K12"/>
  <c r="I1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S66"/>
  <c r="R66"/>
  <c r="Q66"/>
  <c r="S65"/>
  <c r="R65"/>
  <c r="Q65"/>
  <c r="S64"/>
  <c r="R64"/>
  <c r="Q64"/>
  <c r="S63"/>
  <c r="R63"/>
  <c r="Q63"/>
  <c r="S62"/>
  <c r="R62"/>
  <c r="Q62"/>
  <c r="S61"/>
  <c r="R61"/>
  <c r="Q61"/>
  <c r="S60"/>
  <c r="R60"/>
  <c r="Q60"/>
  <c r="S59"/>
  <c r="R59"/>
  <c r="Q59"/>
  <c r="S58"/>
  <c r="R58"/>
  <c r="Q58"/>
  <c r="S57"/>
  <c r="R57"/>
  <c r="Q57"/>
  <c r="S56"/>
  <c r="R56"/>
  <c r="Q56"/>
  <c r="S55"/>
  <c r="R55"/>
  <c r="Q55"/>
  <c r="S54"/>
  <c r="R54"/>
  <c r="Q54"/>
  <c r="S53"/>
  <c r="R53"/>
  <c r="Q53"/>
  <c r="S52"/>
  <c r="R52"/>
  <c r="Q52"/>
  <c r="S51"/>
  <c r="R51"/>
  <c r="Q51"/>
  <c r="S50"/>
  <c r="R50"/>
  <c r="Q50"/>
  <c r="S49"/>
  <c r="R49"/>
  <c r="Q49"/>
  <c r="S48"/>
  <c r="R48"/>
  <c r="Q48"/>
  <c r="S47"/>
  <c r="R47"/>
  <c r="Q47"/>
  <c r="S46"/>
  <c r="R46"/>
  <c r="Q46"/>
  <c r="S45"/>
  <c r="R45"/>
  <c r="Q45"/>
  <c r="S44"/>
  <c r="R44"/>
  <c r="Q44"/>
  <c r="S43"/>
  <c r="R43"/>
  <c r="Q43"/>
  <c r="S42"/>
  <c r="R42"/>
  <c r="Q42"/>
  <c r="T66"/>
  <c r="T65"/>
  <c r="Y66"/>
  <c r="T64"/>
  <c r="Y65"/>
  <c r="T63"/>
  <c r="Y64"/>
  <c r="T62"/>
  <c r="Y63"/>
  <c r="T61"/>
  <c r="Y62"/>
  <c r="T60"/>
  <c r="Y61"/>
  <c r="T59"/>
  <c r="Y60"/>
  <c r="T58"/>
  <c r="Y59"/>
  <c r="T57"/>
  <c r="Y58"/>
  <c r="T56"/>
  <c r="Y57"/>
  <c r="T55"/>
  <c r="Y56"/>
  <c r="T54"/>
  <c r="Y55"/>
  <c r="T53"/>
  <c r="Y54"/>
  <c r="T52"/>
  <c r="Y53"/>
  <c r="T51"/>
  <c r="Y52"/>
  <c r="T50"/>
  <c r="Y51"/>
  <c r="T49"/>
  <c r="Y50"/>
  <c r="T48"/>
  <c r="Y49"/>
  <c r="T47"/>
  <c r="Y48"/>
  <c r="T46"/>
  <c r="Y47"/>
  <c r="T45"/>
  <c r="Y46"/>
  <c r="T44"/>
  <c r="Y45"/>
  <c r="T43"/>
  <c r="Y44"/>
  <c r="T42"/>
  <c r="Y43"/>
  <c r="X66"/>
  <c r="W66"/>
  <c r="V66"/>
  <c r="X65"/>
  <c r="W65"/>
  <c r="V65"/>
  <c r="X64"/>
  <c r="W64"/>
  <c r="V64"/>
  <c r="X63"/>
  <c r="W63"/>
  <c r="V63"/>
  <c r="X62"/>
  <c r="W62"/>
  <c r="V62"/>
  <c r="X61"/>
  <c r="W61"/>
  <c r="V61"/>
  <c r="X60"/>
  <c r="W60"/>
  <c r="V60"/>
  <c r="X59"/>
  <c r="W59"/>
  <c r="V59"/>
  <c r="X58"/>
  <c r="W58"/>
  <c r="V58"/>
  <c r="X57"/>
  <c r="W57"/>
  <c r="V57"/>
  <c r="X56"/>
  <c r="W56"/>
  <c r="V56"/>
  <c r="X55"/>
  <c r="W55"/>
  <c r="V55"/>
  <c r="X54"/>
  <c r="W54"/>
  <c r="V54"/>
  <c r="X53"/>
  <c r="W53"/>
  <c r="V53"/>
  <c r="X52"/>
  <c r="W52"/>
  <c r="V52"/>
  <c r="X51"/>
  <c r="W51"/>
  <c r="V51"/>
  <c r="X50"/>
  <c r="W50"/>
  <c r="V50"/>
  <c r="X49"/>
  <c r="W49"/>
  <c r="V49"/>
  <c r="X48"/>
  <c r="W48"/>
  <c r="V48"/>
  <c r="X47"/>
  <c r="W47"/>
  <c r="V47"/>
  <c r="X46"/>
  <c r="W46"/>
  <c r="V46"/>
  <c r="X45"/>
  <c r="W45"/>
  <c r="V45"/>
  <c r="X44"/>
  <c r="W44"/>
  <c r="V44"/>
  <c r="X43"/>
  <c r="W43"/>
  <c r="V43"/>
  <c r="P9" i="4"/>
  <c r="T9"/>
  <c r="P10"/>
  <c r="T10"/>
  <c r="P11"/>
  <c r="T11"/>
  <c r="P12"/>
  <c r="T12"/>
  <c r="T13"/>
  <c r="X9"/>
  <c r="X10"/>
  <c r="X11"/>
  <c r="X12"/>
  <c r="X13"/>
  <c r="T17"/>
  <c r="R9"/>
  <c r="S9"/>
  <c r="Q9"/>
  <c r="R10"/>
  <c r="S10"/>
  <c r="Q10"/>
  <c r="R11"/>
  <c r="S11"/>
  <c r="Q11"/>
  <c r="R12"/>
  <c r="S12"/>
  <c r="Q12"/>
  <c r="Q13"/>
  <c r="V9"/>
  <c r="W9"/>
  <c r="U9"/>
  <c r="V10"/>
  <c r="W10"/>
  <c r="U10"/>
  <c r="V11"/>
  <c r="W11"/>
  <c r="U11"/>
  <c r="V12"/>
  <c r="W12"/>
  <c r="U12"/>
  <c r="U13"/>
  <c r="Q17"/>
  <c r="T18"/>
  <c r="S13"/>
  <c r="W13"/>
  <c r="S17"/>
  <c r="S18"/>
  <c r="R13"/>
  <c r="V13"/>
  <c r="R17"/>
  <c r="R18"/>
  <c r="E68" i="3"/>
  <c r="E69"/>
  <c r="E70"/>
  <c r="E71"/>
  <c r="E72"/>
  <c r="E73"/>
  <c r="E74"/>
  <c r="E75"/>
  <c r="E76"/>
  <c r="E77"/>
  <c r="E78"/>
  <c r="E67"/>
  <c r="E56"/>
  <c r="E57"/>
  <c r="E58"/>
  <c r="E59"/>
  <c r="E60"/>
  <c r="E61"/>
  <c r="E62"/>
  <c r="E63"/>
  <c r="E64"/>
  <c r="E65"/>
  <c r="E66"/>
  <c r="E55"/>
  <c r="Q18" i="4"/>
  <c r="R16"/>
  <c r="S16"/>
  <c r="T16"/>
  <c r="Q16"/>
  <c r="J9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C10"/>
  <c r="D10"/>
  <c r="E10"/>
  <c r="C11"/>
  <c r="D11"/>
  <c r="E11"/>
  <c r="F11"/>
  <c r="C12"/>
  <c r="D12"/>
  <c r="E12"/>
  <c r="F12"/>
  <c r="P13"/>
  <c r="P17"/>
  <c r="A7" i="3"/>
  <c r="J72" i="4"/>
  <c r="J79"/>
  <c r="J82"/>
  <c r="J90"/>
  <c r="J98"/>
  <c r="J106"/>
  <c r="J114"/>
  <c r="J122"/>
  <c r="J130"/>
  <c r="J138"/>
  <c r="J146"/>
  <c r="J154"/>
  <c r="J158"/>
  <c r="J162"/>
  <c r="J170"/>
  <c r="J178"/>
  <c r="J186"/>
  <c r="J194"/>
  <c r="J202"/>
  <c r="J210"/>
  <c r="J218"/>
  <c r="J226"/>
  <c r="J234"/>
  <c r="J242"/>
  <c r="J246"/>
  <c r="J266"/>
  <c r="J274"/>
  <c r="J282"/>
  <c r="J290"/>
  <c r="J298"/>
  <c r="J306"/>
  <c r="J314"/>
  <c r="J252"/>
  <c r="J256"/>
  <c r="J260"/>
  <c r="J15"/>
  <c r="J31"/>
  <c r="J47"/>
  <c r="J63"/>
  <c r="J74"/>
  <c r="J81"/>
  <c r="J89"/>
  <c r="J97"/>
  <c r="J105"/>
  <c r="J113"/>
  <c r="J121"/>
  <c r="J129"/>
  <c r="J137"/>
  <c r="J145"/>
  <c r="J153"/>
  <c r="J169"/>
  <c r="J75"/>
  <c r="J84"/>
  <c r="J92"/>
  <c r="J100"/>
  <c r="J108"/>
  <c r="J116"/>
  <c r="J124"/>
  <c r="J132"/>
  <c r="J140"/>
  <c r="J148"/>
  <c r="J157"/>
  <c r="J161"/>
  <c r="J164"/>
  <c r="J172"/>
  <c r="J180"/>
  <c r="J188"/>
  <c r="J196"/>
  <c r="J204"/>
  <c r="J212"/>
  <c r="J220"/>
  <c r="J228"/>
  <c r="J236"/>
  <c r="J245"/>
  <c r="J268"/>
  <c r="J276"/>
  <c r="J284"/>
  <c r="J292"/>
  <c r="J300"/>
  <c r="J308"/>
  <c r="J316"/>
  <c r="J251"/>
  <c r="J255"/>
  <c r="J259"/>
  <c r="C9"/>
  <c r="J11"/>
  <c r="J27"/>
  <c r="J43"/>
  <c r="J59"/>
  <c r="J179"/>
  <c r="J187"/>
  <c r="J195"/>
  <c r="J203"/>
  <c r="J211"/>
  <c r="J219"/>
  <c r="J227"/>
  <c r="J235"/>
  <c r="J267"/>
  <c r="J275"/>
  <c r="J283"/>
  <c r="J291"/>
  <c r="J299"/>
  <c r="J307"/>
  <c r="J315"/>
  <c r="J21"/>
  <c r="J37"/>
  <c r="J53"/>
  <c r="D9"/>
  <c r="J10"/>
  <c r="J26"/>
  <c r="J42"/>
  <c r="J58"/>
  <c r="J12"/>
  <c r="J28"/>
  <c r="J44"/>
  <c r="J60"/>
  <c r="J181"/>
  <c r="J189"/>
  <c r="J197"/>
  <c r="J205"/>
  <c r="J213"/>
  <c r="J221"/>
  <c r="J229"/>
  <c r="J237"/>
  <c r="J269"/>
  <c r="J277"/>
  <c r="J285"/>
  <c r="J293"/>
  <c r="J301"/>
  <c r="J309"/>
  <c r="J317"/>
  <c r="J17"/>
  <c r="J33"/>
  <c r="J49"/>
  <c r="J65"/>
  <c r="J22"/>
  <c r="J38"/>
  <c r="J54"/>
  <c r="F9"/>
  <c r="J24"/>
  <c r="J40"/>
  <c r="J56"/>
  <c r="J183"/>
  <c r="J191"/>
  <c r="J199"/>
  <c r="J207"/>
  <c r="J215"/>
  <c r="J223"/>
  <c r="J231"/>
  <c r="J239"/>
  <c r="J263"/>
  <c r="J271"/>
  <c r="J279"/>
  <c r="J287"/>
  <c r="J295"/>
  <c r="J303"/>
  <c r="J311"/>
  <c r="J319"/>
  <c r="J13"/>
  <c r="J29"/>
  <c r="J45"/>
  <c r="J61"/>
  <c r="J18"/>
  <c r="J34"/>
  <c r="J50"/>
  <c r="J66"/>
  <c r="J20"/>
  <c r="J36"/>
  <c r="J52"/>
  <c r="J68"/>
  <c r="J177"/>
  <c r="J185"/>
  <c r="J193"/>
  <c r="J201"/>
  <c r="J209"/>
  <c r="J217"/>
  <c r="J225"/>
  <c r="J233"/>
  <c r="J241"/>
  <c r="J265"/>
  <c r="J273"/>
  <c r="J281"/>
  <c r="J289"/>
  <c r="J297"/>
  <c r="J305"/>
  <c r="J313"/>
  <c r="E9"/>
  <c r="J25"/>
  <c r="J41"/>
  <c r="J57"/>
  <c r="J14"/>
  <c r="J30"/>
  <c r="J46"/>
  <c r="J62"/>
  <c r="J16"/>
  <c r="J32"/>
  <c r="J48"/>
  <c r="J64"/>
  <c r="J175"/>
  <c r="J167"/>
  <c r="J151"/>
  <c r="J143"/>
  <c r="J135"/>
  <c r="J127"/>
  <c r="J119"/>
  <c r="J111"/>
  <c r="J103"/>
  <c r="J95"/>
  <c r="J87"/>
  <c r="J69"/>
  <c r="J78"/>
  <c r="J67"/>
  <c r="J51"/>
  <c r="J35"/>
  <c r="J19"/>
  <c r="J257"/>
  <c r="J253"/>
  <c r="J249"/>
  <c r="J320"/>
  <c r="J312"/>
  <c r="J304"/>
  <c r="J296"/>
  <c r="J288"/>
  <c r="J280"/>
  <c r="J272"/>
  <c r="J264"/>
  <c r="J261"/>
  <c r="J247"/>
  <c r="J243"/>
  <c r="J240"/>
  <c r="J232"/>
  <c r="J224"/>
  <c r="J216"/>
  <c r="J208"/>
  <c r="J200"/>
  <c r="J192"/>
  <c r="J184"/>
  <c r="J176"/>
  <c r="J168"/>
  <c r="J159"/>
  <c r="J155"/>
  <c r="J152"/>
  <c r="J144"/>
  <c r="J136"/>
  <c r="J128"/>
  <c r="J120"/>
  <c r="J112"/>
  <c r="J104"/>
  <c r="J96"/>
  <c r="J88"/>
  <c r="J76"/>
  <c r="J173"/>
  <c r="J165"/>
  <c r="J149"/>
  <c r="J141"/>
  <c r="J133"/>
  <c r="J125"/>
  <c r="J117"/>
  <c r="J109"/>
  <c r="J101"/>
  <c r="J93"/>
  <c r="J85"/>
  <c r="J73"/>
  <c r="J55"/>
  <c r="J39"/>
  <c r="J23"/>
  <c r="J258"/>
  <c r="J254"/>
  <c r="J250"/>
  <c r="J318"/>
  <c r="J310"/>
  <c r="J302"/>
  <c r="J294"/>
  <c r="J286"/>
  <c r="J278"/>
  <c r="J270"/>
  <c r="J262"/>
  <c r="J248"/>
  <c r="J244"/>
  <c r="J238"/>
  <c r="J230"/>
  <c r="J222"/>
  <c r="J214"/>
  <c r="J206"/>
  <c r="J198"/>
  <c r="J190"/>
  <c r="J182"/>
  <c r="J174"/>
  <c r="J166"/>
  <c r="J160"/>
  <c r="J156"/>
  <c r="J150"/>
  <c r="J142"/>
  <c r="J134"/>
  <c r="J126"/>
  <c r="J118"/>
  <c r="J110"/>
  <c r="J102"/>
  <c r="J94"/>
  <c r="J86"/>
  <c r="J71"/>
  <c r="J80"/>
  <c r="J171"/>
  <c r="J163"/>
  <c r="J147"/>
  <c r="J139"/>
  <c r="J131"/>
  <c r="J123"/>
  <c r="J115"/>
  <c r="J107"/>
  <c r="J99"/>
  <c r="J91"/>
  <c r="J83"/>
  <c r="J77"/>
  <c r="J70"/>
</calcChain>
</file>

<file path=xl/comments1.xml><?xml version="1.0" encoding="utf-8"?>
<comments xmlns="http://schemas.openxmlformats.org/spreadsheetml/2006/main">
  <authors>
    <author>mcarmstr</author>
    <author>Jun Park</author>
  </authors>
  <commentList>
    <comment ref="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F
2012-12-07</t>
        </r>
      </text>
    </comment>
    <comment ref="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H
2012-12-07</t>
        </r>
      </text>
    </commen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G
2012-12-07</t>
        </r>
      </text>
    </comment>
    <comment ref="N19" authorId="1">
      <text>
        <r>
          <rPr>
            <sz val="8"/>
            <color indexed="81"/>
            <rFont val="Tahoma"/>
            <family val="2"/>
          </rPr>
          <t>Source file:
S:\Workgroups\FPC Marketing\Forecasting\Data\Forecast\B2013A\metrix\Res_02.xls
Tab: Yhat
Cells: D242:D292
2012-12-07</t>
        </r>
      </text>
    </comment>
  </commentList>
</comments>
</file>

<file path=xl/comments2.xml><?xml version="1.0" encoding="utf-8"?>
<comments xmlns="http://schemas.openxmlformats.org/spreadsheetml/2006/main">
  <authors>
    <author>mcarmstr</author>
    <author>Jun Park</author>
  </authors>
  <commentList>
    <comment ref="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F
2012-12-07</t>
        </r>
      </text>
    </comment>
    <comment ref="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H
2012-12-07</t>
        </r>
      </text>
    </commen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G
2012-12-07</t>
        </r>
      </text>
    </comment>
    <comment ref="N19" authorId="1">
      <text>
        <r>
          <rPr>
            <sz val="8"/>
            <color indexed="81"/>
            <rFont val="Tahoma"/>
            <family val="2"/>
          </rPr>
          <t>Source file:
S:\Workgroups\FPC Marketing\Forecasting\Data\Forecast\B2013A\metrix\Res_02.xls
Tab: Yhat
Cells: D242:D292
2012-12-07</t>
        </r>
      </text>
    </comment>
  </commentList>
</comments>
</file>

<file path=xl/comments3.xml><?xml version="1.0" encoding="utf-8"?>
<comments xmlns="http://schemas.openxmlformats.org/spreadsheetml/2006/main">
  <authors>
    <author>mcarmstr</author>
  </authors>
  <commentList>
    <comment ref="C67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Marketing\Forecasting\Data\Forecast\B2013A\energy\LT\B2013A LT energy forecast 2012-12-07.xlsx
Tab: B2013A LT monthly energies
Column: S
2012-12-07</t>
        </r>
      </text>
    </comment>
  </commentList>
</comments>
</file>

<file path=xl/sharedStrings.xml><?xml version="1.0" encoding="utf-8"?>
<sst xmlns="http://schemas.openxmlformats.org/spreadsheetml/2006/main" count="691" uniqueCount="54">
  <si>
    <t>CUBE:</t>
  </si>
  <si>
    <t>forecasting:Version</t>
  </si>
  <si>
    <t>forecasting:Weather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</si>
  <si>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</si>
  <si>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</si>
  <si>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</si>
  <si>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</si>
  <si>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</si>
  <si>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</si>
  <si>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</si>
  <si>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</si>
  <si>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</si>
  <si>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</si>
  <si>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</si>
  <si>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</si>
  <si>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forecasting:Op Stat</t>
  </si>
  <si>
    <t>forecasting:Location</t>
  </si>
  <si>
    <t>forecasting:Revenue Class</t>
  </si>
  <si>
    <t>Res Regression Outputs</t>
  </si>
  <si>
    <t>Forecast Version</t>
  </si>
  <si>
    <t>Forecast Year</t>
  </si>
  <si>
    <t>KPC/BD</t>
  </si>
  <si>
    <t>Residential Elec Svc</t>
  </si>
  <si>
    <t>kWh Forecast by Month</t>
  </si>
  <si>
    <t>Before Conservation</t>
  </si>
  <si>
    <t>forecasting:OpStat2</t>
  </si>
  <si>
    <t>Service Pt Count</t>
  </si>
  <si>
    <t>Average Bill Days</t>
  </si>
  <si>
    <t>FPC</t>
  </si>
  <si>
    <t>Res Elec Svc</t>
  </si>
  <si>
    <t>forecasting:Period</t>
  </si>
  <si>
    <t>Billed KWH</t>
  </si>
  <si>
    <t>RS</t>
  </si>
  <si>
    <t>RSVP</t>
  </si>
  <si>
    <t>FLAT-RS</t>
  </si>
  <si>
    <t>Flat-RS</t>
  </si>
  <si>
    <t>SPT</t>
  </si>
  <si>
    <t>Act</t>
  </si>
  <si>
    <t>Res &amp; Home Bus</t>
  </si>
  <si>
    <t>Dec YTD</t>
  </si>
  <si>
    <t>Plug</t>
  </si>
  <si>
    <t>Rate-level kWh for TM1</t>
  </si>
  <si>
    <t>REEPS</t>
  </si>
  <si>
    <t>in 2017</t>
  </si>
  <si>
    <t>08-11</t>
  </si>
  <si>
    <t>KPC 08-11</t>
  </si>
  <si>
    <t>REEPS Begins</t>
  </si>
  <si>
    <t>Total Res</t>
  </si>
  <si>
    <t>% of Res</t>
  </si>
  <si>
    <t>Res</t>
  </si>
  <si>
    <t>ROUNDED</t>
  </si>
  <si>
    <t>Rounded</t>
  </si>
  <si>
    <t>B2013A</t>
  </si>
  <si>
    <t>This worksheet includes links to a database that cannot be provided.  The data pulled from the database is replicated as values in the "Values" worksheet to maintain the integrity of the file.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</si>
</sst>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%"/>
    <numFmt numFmtId="167" formatCode="#,##0.000;\-#,##0.000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5" fillId="3" borderId="0" xfId="0" applyFont="1" applyFill="1"/>
    <xf numFmtId="0" fontId="5" fillId="0" borderId="0" xfId="0" applyFont="1"/>
    <xf numFmtId="0" fontId="5" fillId="2" borderId="0" xfId="0" applyFont="1" applyFill="1"/>
    <xf numFmtId="43" fontId="6" fillId="0" borderId="0" xfId="0" quotePrefix="1" applyNumberFormat="1" applyFont="1" applyAlignment="1">
      <alignment horizontal="left"/>
    </xf>
    <xf numFmtId="9" fontId="5" fillId="0" borderId="0" xfId="2" applyFont="1"/>
    <xf numFmtId="0" fontId="5" fillId="0" borderId="0" xfId="0" applyFont="1" applyFill="1"/>
    <xf numFmtId="165" fontId="5" fillId="0" borderId="0" xfId="1" applyNumberFormat="1" applyFont="1"/>
    <xf numFmtId="165" fontId="5" fillId="0" borderId="0" xfId="1" applyNumberFormat="1" applyFont="1" applyFill="1"/>
    <xf numFmtId="165" fontId="5" fillId="0" borderId="2" xfId="1" applyNumberFormat="1" applyFont="1" applyFill="1" applyBorder="1"/>
    <xf numFmtId="165" fontId="5" fillId="0" borderId="0" xfId="0" applyNumberFormat="1" applyFont="1"/>
    <xf numFmtId="164" fontId="5" fillId="0" borderId="0" xfId="1" applyNumberFormat="1" applyFont="1" applyFill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3" xfId="0" applyFont="1" applyFill="1" applyBorder="1"/>
    <xf numFmtId="165" fontId="5" fillId="0" borderId="3" xfId="1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166" fontId="5" fillId="0" borderId="0" xfId="2" applyNumberFormat="1" applyFont="1" applyFill="1" applyAlignment="1">
      <alignment horizontal="right"/>
    </xf>
    <xf numFmtId="166" fontId="5" fillId="0" borderId="0" xfId="2" applyNumberFormat="1" applyFont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3" fontId="5" fillId="0" borderId="0" xfId="0" applyNumberFormat="1" applyFont="1"/>
    <xf numFmtId="166" fontId="5" fillId="0" borderId="0" xfId="0" applyNumberFormat="1" applyFont="1"/>
    <xf numFmtId="165" fontId="5" fillId="0" borderId="4" xfId="1" applyNumberFormat="1" applyFont="1" applyFill="1" applyBorder="1"/>
    <xf numFmtId="165" fontId="5" fillId="6" borderId="0" xfId="1" applyNumberFormat="1" applyFont="1" applyFill="1"/>
    <xf numFmtId="0" fontId="5" fillId="6" borderId="0" xfId="0" applyFont="1" applyFill="1"/>
    <xf numFmtId="165" fontId="5" fillId="5" borderId="0" xfId="1" applyNumberFormat="1" applyFont="1" applyFill="1"/>
    <xf numFmtId="167" fontId="5" fillId="7" borderId="0" xfId="1" applyNumberFormat="1" applyFont="1" applyFill="1"/>
    <xf numFmtId="167" fontId="5" fillId="7" borderId="0" xfId="1" applyNumberFormat="1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/>
    <xf numFmtId="165" fontId="5" fillId="6" borderId="1" xfId="1" applyNumberFormat="1" applyFont="1" applyFill="1" applyBorder="1"/>
    <xf numFmtId="0" fontId="5" fillId="6" borderId="0" xfId="0" quotePrefix="1" applyFont="1" applyFill="1" applyAlignment="1">
      <alignment horizontal="right"/>
    </xf>
    <xf numFmtId="165" fontId="5" fillId="6" borderId="0" xfId="0" applyNumberFormat="1" applyFont="1" applyFill="1"/>
    <xf numFmtId="166" fontId="5" fillId="6" borderId="0" xfId="2" applyNumberFormat="1" applyFont="1" applyFill="1"/>
    <xf numFmtId="165" fontId="1" fillId="5" borderId="0" xfId="1" applyNumberFormat="1" applyFont="1" applyFill="1"/>
    <xf numFmtId="0" fontId="7" fillId="8" borderId="0" xfId="0" applyFont="1" applyFill="1" applyAlignment="1">
      <alignment horizontal="centerContinuous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5" fillId="8" borderId="0" xfId="1" applyNumberFormat="1" applyFont="1" applyFill="1"/>
    <xf numFmtId="0" fontId="5" fillId="8" borderId="3" xfId="0" applyFont="1" applyFill="1" applyBorder="1"/>
    <xf numFmtId="165" fontId="5" fillId="8" borderId="3" xfId="1" applyNumberFormat="1" applyFont="1" applyFill="1" applyBorder="1"/>
    <xf numFmtId="0" fontId="7" fillId="8" borderId="0" xfId="0" applyFont="1" applyFill="1" applyAlignment="1">
      <alignment horizontal="center"/>
    </xf>
    <xf numFmtId="0" fontId="8" fillId="0" borderId="0" xfId="0" quotePrefix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B2"/>
  <sheetViews>
    <sheetView workbookViewId="0"/>
  </sheetViews>
  <sheetFormatPr defaultRowHeight="15"/>
  <cols>
    <col min="1" max="1" width="18.140625" style="2" customWidth="1"/>
    <col min="2" max="16384" width="9.140625" style="2"/>
  </cols>
  <sheetData>
    <row r="1" spans="1:2">
      <c r="A1" s="1" t="s">
        <v>19</v>
      </c>
      <c r="B1" s="18" t="s">
        <v>52</v>
      </c>
    </row>
    <row r="2" spans="1:2">
      <c r="A2" s="1" t="s">
        <v>20</v>
      </c>
      <c r="B2" s="18">
        <v>2013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20"/>
  <sheetViews>
    <sheetView workbookViewId="0">
      <pane ySplit="8" topLeftCell="A9" activePane="bottomLeft" state="frozen"/>
      <selection pane="bottomLeft" activeCell="P21" sqref="P21:T24"/>
    </sheetView>
  </sheetViews>
  <sheetFormatPr defaultRowHeight="15"/>
  <cols>
    <col min="1" max="1" width="9.28515625" style="2" bestFit="1" customWidth="1"/>
    <col min="2" max="2" width="9.140625" style="2"/>
    <col min="3" max="3" width="11.5703125" style="7" bestFit="1" customWidth="1"/>
    <col min="4" max="5" width="11.28515625" style="7" customWidth="1"/>
    <col min="6" max="6" width="13.7109375" style="7" bestFit="1" customWidth="1"/>
    <col min="7" max="7" width="9.140625" style="2"/>
    <col min="8" max="8" width="9.28515625" style="6" bestFit="1" customWidth="1"/>
    <col min="9" max="9" width="9.140625" style="6"/>
    <col min="10" max="10" width="9.28515625" style="11" bestFit="1" customWidth="1"/>
    <col min="11" max="11" width="9.140625" style="2"/>
    <col min="12" max="12" width="9.28515625" style="6" bestFit="1" customWidth="1"/>
    <col min="13" max="13" width="9.140625" style="6"/>
    <col min="14" max="14" width="9.28515625" style="6" bestFit="1" customWidth="1"/>
    <col min="15" max="15" width="9.140625" style="2"/>
    <col min="16" max="16" width="11.7109375" style="2" customWidth="1"/>
    <col min="17" max="18" width="15.28515625" style="2" customWidth="1"/>
    <col min="19" max="20" width="14.5703125" style="2" customWidth="1"/>
    <col min="21" max="22" width="11.7109375" style="2" customWidth="1"/>
    <col min="23" max="24" width="9.85546875" style="2" customWidth="1"/>
    <col min="25" max="16384" width="9.140625" style="2"/>
  </cols>
  <sheetData>
    <row r="1" spans="1:24">
      <c r="A1" s="6" t="s">
        <v>0</v>
      </c>
      <c r="B1" s="6" t="s">
        <v>25</v>
      </c>
      <c r="C1" s="8"/>
      <c r="D1" s="8"/>
      <c r="E1" s="8"/>
      <c r="F1" s="8"/>
      <c r="H1" s="6" t="s">
        <v>0</v>
      </c>
      <c r="I1" s="6" t="s">
        <v>2</v>
      </c>
      <c r="L1" s="6" t="s">
        <v>18</v>
      </c>
      <c r="P1" s="26" t="s">
        <v>0</v>
      </c>
      <c r="Q1" s="26" t="s">
        <v>25</v>
      </c>
      <c r="R1" s="26"/>
      <c r="S1" s="26"/>
      <c r="T1" s="26"/>
      <c r="U1" s="26"/>
      <c r="V1" s="26"/>
      <c r="W1" s="26"/>
      <c r="X1" s="26"/>
    </row>
    <row r="2" spans="1:24">
      <c r="A2" s="6" t="s">
        <v>1</v>
      </c>
      <c r="B2" s="8" t="s">
        <v>37</v>
      </c>
      <c r="C2" s="8"/>
      <c r="D2" s="8"/>
      <c r="E2" s="8"/>
      <c r="F2" s="8"/>
      <c r="H2" s="6" t="s">
        <v>1</v>
      </c>
      <c r="I2" s="26" t="str">
        <f>Inputs!B1</f>
        <v>B2013A</v>
      </c>
      <c r="P2" s="26" t="s">
        <v>1</v>
      </c>
      <c r="Q2" s="26" t="s">
        <v>37</v>
      </c>
      <c r="R2" s="26"/>
      <c r="S2" s="26"/>
      <c r="T2" s="26"/>
      <c r="U2" s="26"/>
      <c r="V2" s="26"/>
      <c r="W2" s="26"/>
      <c r="X2" s="26"/>
    </row>
    <row r="3" spans="1:24">
      <c r="A3" s="6" t="s">
        <v>15</v>
      </c>
      <c r="B3" s="6" t="s">
        <v>26</v>
      </c>
      <c r="C3" s="8"/>
      <c r="D3" s="8"/>
      <c r="E3" s="8"/>
      <c r="F3" s="8"/>
      <c r="H3" s="6" t="s">
        <v>2</v>
      </c>
      <c r="I3" s="6" t="s">
        <v>27</v>
      </c>
      <c r="P3" s="26" t="s">
        <v>16</v>
      </c>
      <c r="Q3" s="26" t="s">
        <v>28</v>
      </c>
      <c r="R3" s="26"/>
      <c r="S3" s="26"/>
      <c r="T3" s="26"/>
      <c r="U3" s="26"/>
      <c r="V3" s="26"/>
      <c r="W3" s="26"/>
      <c r="X3" s="26"/>
    </row>
    <row r="4" spans="1:24">
      <c r="A4" s="6" t="s">
        <v>16</v>
      </c>
      <c r="B4" s="6" t="s">
        <v>28</v>
      </c>
      <c r="C4" s="8"/>
      <c r="D4" s="8"/>
      <c r="E4" s="8"/>
      <c r="F4" s="8"/>
      <c r="P4" s="26" t="s">
        <v>17</v>
      </c>
      <c r="Q4" s="26" t="s">
        <v>38</v>
      </c>
      <c r="R4" s="26"/>
      <c r="S4" s="26"/>
      <c r="T4" s="26"/>
      <c r="U4" s="26"/>
      <c r="V4" s="26"/>
      <c r="W4" s="26"/>
      <c r="X4" s="26"/>
    </row>
    <row r="5" spans="1:24">
      <c r="A5" s="6" t="s">
        <v>17</v>
      </c>
      <c r="B5" s="6" t="s">
        <v>38</v>
      </c>
      <c r="C5" s="8"/>
      <c r="D5" s="8"/>
      <c r="E5" s="8"/>
      <c r="F5" s="8"/>
      <c r="P5" s="26" t="s">
        <v>30</v>
      </c>
      <c r="Q5" s="26" t="s">
        <v>39</v>
      </c>
      <c r="R5" s="26"/>
      <c r="S5" s="26"/>
      <c r="T5" s="26"/>
      <c r="U5" s="26"/>
      <c r="V5" s="26"/>
      <c r="W5" s="26"/>
      <c r="X5" s="26"/>
    </row>
    <row r="6" spans="1:24">
      <c r="A6" s="6"/>
      <c r="B6" s="6"/>
      <c r="C6" s="8"/>
      <c r="D6" s="8"/>
      <c r="E6" s="8"/>
      <c r="F6" s="8"/>
      <c r="P6" s="26"/>
      <c r="Q6" s="26"/>
      <c r="R6" s="26"/>
      <c r="S6" s="26"/>
      <c r="T6" s="26"/>
      <c r="U6" s="26"/>
      <c r="V6" s="26"/>
      <c r="W6" s="26"/>
      <c r="X6" s="26"/>
    </row>
    <row r="7" spans="1:24">
      <c r="A7" s="6"/>
      <c r="B7" s="6"/>
      <c r="C7" s="8"/>
      <c r="D7" s="8"/>
      <c r="E7" s="8"/>
      <c r="F7" s="8"/>
      <c r="P7" s="26"/>
      <c r="Q7" s="30" t="s">
        <v>31</v>
      </c>
      <c r="R7" s="30" t="s">
        <v>31</v>
      </c>
      <c r="S7" s="30" t="s">
        <v>31</v>
      </c>
      <c r="T7" s="30" t="s">
        <v>31</v>
      </c>
      <c r="U7" s="30" t="s">
        <v>36</v>
      </c>
      <c r="V7" s="30" t="s">
        <v>36</v>
      </c>
      <c r="W7" s="30" t="s">
        <v>36</v>
      </c>
      <c r="X7" s="30" t="s">
        <v>36</v>
      </c>
    </row>
    <row r="8" spans="1:24">
      <c r="A8" s="6"/>
      <c r="B8" s="6"/>
      <c r="C8" s="8" t="s">
        <v>32</v>
      </c>
      <c r="D8" s="8" t="s">
        <v>33</v>
      </c>
      <c r="E8" s="8" t="s">
        <v>35</v>
      </c>
      <c r="F8" s="9" t="s">
        <v>29</v>
      </c>
      <c r="N8" s="6" t="s">
        <v>21</v>
      </c>
      <c r="P8" s="26"/>
      <c r="Q8" s="30" t="s">
        <v>47</v>
      </c>
      <c r="R8" s="30" t="s">
        <v>32</v>
      </c>
      <c r="S8" s="30" t="s">
        <v>33</v>
      </c>
      <c r="T8" s="30" t="s">
        <v>34</v>
      </c>
      <c r="U8" s="30" t="s">
        <v>47</v>
      </c>
      <c r="V8" s="30" t="s">
        <v>32</v>
      </c>
      <c r="W8" s="30" t="s">
        <v>33</v>
      </c>
      <c r="X8" s="30" t="s">
        <v>34</v>
      </c>
    </row>
    <row r="9" spans="1:24">
      <c r="A9" s="26">
        <f>Inputs!$B$2-1</f>
        <v>2012</v>
      </c>
      <c r="B9" s="6">
        <v>1</v>
      </c>
      <c r="C9" s="8">
        <f ca="1">_xll.DBRW($B$1,$A9,$B9,$B$4,$B$5,C$8,$B$3,$B$2)</f>
        <v>360313</v>
      </c>
      <c r="D9" s="8">
        <f ca="1">_xll.DBRW($B$1,$A9,$B9,$B$4,$B$5,D$8,$B$3,$B$2)</f>
        <v>8811</v>
      </c>
      <c r="E9" s="8">
        <f ca="1">_xll.DBRW($B$1,$A9,$B9,$B$4,$B$5,E$8,$B$3,$B$2)</f>
        <v>7420</v>
      </c>
      <c r="F9" s="9">
        <f ca="1">_xll.DBRW($B$1,$A9,$B9,$B$4,$B$5,F$8,$B$3,$B$2)</f>
        <v>376544</v>
      </c>
      <c r="H9" s="6">
        <f>A9</f>
        <v>2012</v>
      </c>
      <c r="I9" s="6">
        <f t="shared" ref="I9:I72" si="0">B9</f>
        <v>1</v>
      </c>
      <c r="J9" s="11">
        <f ca="1">_xll.DBRW($I$1,$I$2,$H9,$I9,$I$3)</f>
        <v>32.570999999999998</v>
      </c>
      <c r="L9" s="6">
        <f>A9</f>
        <v>2012</v>
      </c>
      <c r="M9" s="6">
        <f t="shared" ref="M9:M68" si="1">B9</f>
        <v>1</v>
      </c>
      <c r="P9" s="26">
        <f>Inputs!B2-5</f>
        <v>2008</v>
      </c>
      <c r="Q9" s="25">
        <f ca="1">R9+S9+T9</f>
        <v>5305600361</v>
      </c>
      <c r="R9" s="25">
        <f ca="1">_xll.DBRW($Q$1,$P9,$Q$5,$Q$3,$Q$4,R$8,R$7,$Q$2)</f>
        <v>4974938691</v>
      </c>
      <c r="S9" s="25">
        <f ca="1">_xll.DBRW($Q$1,$P9,$Q$5,$Q$3,$Q$4,S$8,S$7,$Q$2)</f>
        <v>167544153</v>
      </c>
      <c r="T9" s="25">
        <f ca="1">_xll.DBRW($Q$1,$P9,$Q$5,$Q$3,$Q$4,T$8,T$7,$Q$2)</f>
        <v>163117517</v>
      </c>
      <c r="U9" s="25">
        <f ca="1">V9+W9+X9</f>
        <v>4475801</v>
      </c>
      <c r="V9" s="25">
        <f ca="1">_xll.DBRW($Q$1,$P9,$Q$5,$Q$3,$Q$4,V$8,V$7,$Q$2)</f>
        <v>4234774</v>
      </c>
      <c r="W9" s="25">
        <f ca="1">_xll.DBRW($Q$1,$P9,$Q$5,$Q$3,$Q$4,W$8,W$7,$Q$2)</f>
        <v>105468</v>
      </c>
      <c r="X9" s="25">
        <f ca="1">_xll.DBRW($Q$1,$P9,$Q$5,$Q$3,$Q$4,X$8,X$7,$Q$2)</f>
        <v>135559</v>
      </c>
    </row>
    <row r="10" spans="1:24">
      <c r="A10" s="6">
        <f>IF(B10=1,A9+1,A9)</f>
        <v>2012</v>
      </c>
      <c r="B10" s="6">
        <f>IF(B9=12,1,B9+1)</f>
        <v>2</v>
      </c>
      <c r="C10" s="8">
        <f ca="1">_xll.DBRW($B$1,$A10,$B10,$B$4,$B$5,C$8,$B$3,$B$2)</f>
        <v>360942</v>
      </c>
      <c r="D10" s="8">
        <f ca="1">_xll.DBRW($B$1,$A10,$B10,$B$4,$B$5,D$8,$B$3,$B$2)</f>
        <v>8929</v>
      </c>
      <c r="E10" s="8">
        <f ca="1">_xll.DBRW($B$1,$A10,$B10,$B$4,$B$5,E$8,$B$3,$B$2)</f>
        <v>7309</v>
      </c>
      <c r="F10" s="9">
        <f ca="1">_xll.DBRW($B$1,$A10,$B10,$B$4,$B$5,F$8,$B$3,$B$2)</f>
        <v>377180</v>
      </c>
      <c r="G10" s="10"/>
      <c r="H10" s="6">
        <f t="shared" ref="H10:H73" si="2">A10</f>
        <v>2012</v>
      </c>
      <c r="I10" s="6">
        <f t="shared" si="0"/>
        <v>2</v>
      </c>
      <c r="J10" s="11">
        <f ca="1">_xll.DBRW($I$1,$I$2,$H10,$I10,$I$3)</f>
        <v>29.81</v>
      </c>
      <c r="L10" s="6">
        <f t="shared" ref="L10:L68" si="3">A10</f>
        <v>2012</v>
      </c>
      <c r="M10" s="6">
        <f t="shared" si="1"/>
        <v>2</v>
      </c>
      <c r="P10" s="26">
        <f>P9+1</f>
        <v>2009</v>
      </c>
      <c r="Q10" s="25">
        <f t="shared" ref="Q10:Q12" ca="1" si="4">R10+S10+T10</f>
        <v>5192870975</v>
      </c>
      <c r="R10" s="25">
        <f ca="1">_xll.DBRW($Q$1,$P10,$Q$5,$Q$3,$Q$4,R$8,R$7,$Q$2)</f>
        <v>4895803811</v>
      </c>
      <c r="S10" s="25">
        <f ca="1">_xll.DBRW($Q$1,$P10,$Q$5,$Q$3,$Q$4,S$8,S$7,$Q$2)</f>
        <v>163939548</v>
      </c>
      <c r="T10" s="25">
        <f ca="1">_xll.DBRW($Q$1,$P10,$Q$5,$Q$3,$Q$4,T$8,T$7,$Q$2)</f>
        <v>133127616</v>
      </c>
      <c r="U10" s="25">
        <f t="shared" ref="U10:U12" ca="1" si="5">V10+W10+X10</f>
        <v>4467519</v>
      </c>
      <c r="V10" s="25">
        <f ca="1">_xll.DBRW($Q$1,$P10,$Q$5,$Q$3,$Q$4,V$8,V$7,$Q$2)</f>
        <v>4248571</v>
      </c>
      <c r="W10" s="25">
        <f ca="1">_xll.DBRW($Q$1,$P10,$Q$5,$Q$3,$Q$4,W$8,W$7,$Q$2)</f>
        <v>105038</v>
      </c>
      <c r="X10" s="25">
        <f ca="1">_xll.DBRW($Q$1,$P10,$Q$5,$Q$3,$Q$4,X$8,X$7,$Q$2)</f>
        <v>113910</v>
      </c>
    </row>
    <row r="11" spans="1:24">
      <c r="A11" s="6">
        <f t="shared" ref="A11:A74" si="6">IF(B11=1,A10+1,A10)</f>
        <v>2012</v>
      </c>
      <c r="B11" s="6">
        <f t="shared" ref="B11:B74" si="7">IF(B10=12,1,B10+1)</f>
        <v>3</v>
      </c>
      <c r="C11" s="8">
        <f ca="1">_xll.DBRW($B$1,$A11,$B11,$B$4,$B$5,C$8,$B$3,$B$2)</f>
        <v>361353</v>
      </c>
      <c r="D11" s="8">
        <f ca="1">_xll.DBRW($B$1,$A11,$B11,$B$4,$B$5,D$8,$B$3,$B$2)</f>
        <v>9055</v>
      </c>
      <c r="E11" s="8">
        <f ca="1">_xll.DBRW($B$1,$A11,$B11,$B$4,$B$5,E$8,$B$3,$B$2)</f>
        <v>7239</v>
      </c>
      <c r="F11" s="9">
        <f ca="1">_xll.DBRW($B$1,$A11,$B11,$B$4,$B$5,F$8,$B$3,$B$2)</f>
        <v>377647</v>
      </c>
      <c r="G11" s="10"/>
      <c r="H11" s="6">
        <f t="shared" si="2"/>
        <v>2012</v>
      </c>
      <c r="I11" s="6">
        <f t="shared" si="0"/>
        <v>3</v>
      </c>
      <c r="J11" s="11">
        <f ca="1">_xll.DBRW($I$1,$I$2,$H11,$I11,$I$3)</f>
        <v>29.381</v>
      </c>
      <c r="L11" s="6">
        <f t="shared" si="3"/>
        <v>2012</v>
      </c>
      <c r="M11" s="6">
        <f t="shared" si="1"/>
        <v>3</v>
      </c>
      <c r="P11" s="26">
        <f>P10+1</f>
        <v>2010</v>
      </c>
      <c r="Q11" s="25">
        <f t="shared" ca="1" si="4"/>
        <v>5597023479</v>
      </c>
      <c r="R11" s="25">
        <f ca="1">_xll.DBRW($Q$1,$P11,$Q$5,$Q$3,$Q$4,R$8,R$7,$Q$2)</f>
        <v>5294516018</v>
      </c>
      <c r="S11" s="25">
        <f ca="1">_xll.DBRW($Q$1,$P11,$Q$5,$Q$3,$Q$4,S$8,S$7,$Q$2)</f>
        <v>176795283</v>
      </c>
      <c r="T11" s="25">
        <f ca="1">_xll.DBRW($Q$1,$P11,$Q$5,$Q$3,$Q$4,T$8,T$7,$Q$2)</f>
        <v>125712178</v>
      </c>
      <c r="U11" s="25">
        <f t="shared" ca="1" si="5"/>
        <v>4489166</v>
      </c>
      <c r="V11" s="25">
        <f ca="1">_xll.DBRW($Q$1,$P11,$Q$5,$Q$3,$Q$4,V$8,V$7,$Q$2)</f>
        <v>4282881</v>
      </c>
      <c r="W11" s="25">
        <f ca="1">_xll.DBRW($Q$1,$P11,$Q$5,$Q$3,$Q$4,W$8,W$7,$Q$2)</f>
        <v>105807</v>
      </c>
      <c r="X11" s="25">
        <f ca="1">_xll.DBRW($Q$1,$P11,$Q$5,$Q$3,$Q$4,X$8,X$7,$Q$2)</f>
        <v>100478</v>
      </c>
    </row>
    <row r="12" spans="1:24">
      <c r="A12" s="6">
        <f t="shared" si="6"/>
        <v>2012</v>
      </c>
      <c r="B12" s="6">
        <f t="shared" si="7"/>
        <v>4</v>
      </c>
      <c r="C12" s="8">
        <f ca="1">_xll.DBRW($B$1,$A12,$B12,$B$4,$B$5,C$8,$B$3,$B$2)</f>
        <v>361826</v>
      </c>
      <c r="D12" s="8">
        <f ca="1">_xll.DBRW($B$1,$A12,$B12,$B$4,$B$5,D$8,$B$3,$B$2)</f>
        <v>9098</v>
      </c>
      <c r="E12" s="8">
        <f ca="1">_xll.DBRW($B$1,$A12,$B12,$B$4,$B$5,E$8,$B$3,$B$2)</f>
        <v>7133</v>
      </c>
      <c r="F12" s="9">
        <f ca="1">_xll.DBRW($B$1,$A12,$B12,$B$4,$B$5,F$8,$B$3,$B$2)</f>
        <v>378057</v>
      </c>
      <c r="G12" s="10"/>
      <c r="H12" s="6">
        <f t="shared" si="2"/>
        <v>2012</v>
      </c>
      <c r="I12" s="6">
        <f t="shared" si="0"/>
        <v>4</v>
      </c>
      <c r="J12" s="11">
        <f ca="1">_xll.DBRW($I$1,$I$2,$H12,$I12,$I$3)</f>
        <v>30.524000000000001</v>
      </c>
      <c r="L12" s="6">
        <f t="shared" si="3"/>
        <v>2012</v>
      </c>
      <c r="M12" s="6">
        <f t="shared" si="1"/>
        <v>4</v>
      </c>
      <c r="P12" s="31">
        <f>P11+1</f>
        <v>2011</v>
      </c>
      <c r="Q12" s="32">
        <f t="shared" ca="1" si="4"/>
        <v>5367976736</v>
      </c>
      <c r="R12" s="32">
        <f ca="1">_xll.DBRW($Q$1,$P12,$Q$5,$Q$3,$Q$4,R$8,R$7,$Q$2)</f>
        <v>5097138996</v>
      </c>
      <c r="S12" s="32">
        <f ca="1">_xll.DBRW($Q$1,$P12,$Q$5,$Q$3,$Q$4,S$8,S$7,$Q$2)</f>
        <v>160097032</v>
      </c>
      <c r="T12" s="32">
        <f ca="1">_xll.DBRW($Q$1,$P12,$Q$5,$Q$3,$Q$4,T$8,T$7,$Q$2)</f>
        <v>110740708</v>
      </c>
      <c r="U12" s="32">
        <f t="shared" ca="1" si="5"/>
        <v>4516281</v>
      </c>
      <c r="V12" s="32">
        <f ca="1">_xll.DBRW($Q$1,$P12,$Q$5,$Q$3,$Q$4,V$8,V$7,$Q$2)</f>
        <v>4321901</v>
      </c>
      <c r="W12" s="32">
        <f ca="1">_xll.DBRW($Q$1,$P12,$Q$5,$Q$3,$Q$4,W$8,W$7,$Q$2)</f>
        <v>101372</v>
      </c>
      <c r="X12" s="32">
        <f ca="1">_xll.DBRW($Q$1,$P12,$Q$5,$Q$3,$Q$4,X$8,X$7,$Q$2)</f>
        <v>93008</v>
      </c>
    </row>
    <row r="13" spans="1:24">
      <c r="A13" s="6">
        <f t="shared" si="6"/>
        <v>2012</v>
      </c>
      <c r="B13" s="6">
        <f t="shared" si="7"/>
        <v>5</v>
      </c>
      <c r="C13" s="8">
        <f ca="1">_xll.DBRW($B$1,$A13,$B13,$B$4,$B$5,C$8,$B$3,$B$2)</f>
        <v>362207</v>
      </c>
      <c r="D13" s="8">
        <f ca="1">_xll.DBRW($B$1,$A13,$B13,$B$4,$B$5,D$8,$B$3,$B$2)</f>
        <v>9149</v>
      </c>
      <c r="E13" s="8">
        <f ca="1">_xll.DBRW($B$1,$A13,$B13,$B$4,$B$5,E$8,$B$3,$B$2)</f>
        <v>7036</v>
      </c>
      <c r="F13" s="9">
        <f ca="1">_xll.DBRW($B$1,$A13,$B13,$B$4,$B$5,F$8,$B$3,$B$2)</f>
        <v>378392</v>
      </c>
      <c r="G13" s="10"/>
      <c r="H13" s="6">
        <f t="shared" si="2"/>
        <v>2012</v>
      </c>
      <c r="I13" s="6">
        <f t="shared" si="0"/>
        <v>5</v>
      </c>
      <c r="J13" s="13">
        <f ca="1">_xll.DBRW($I$1,$I$2,$H13,$I13,$I$3)</f>
        <v>29.81</v>
      </c>
      <c r="L13" s="6">
        <f t="shared" si="3"/>
        <v>2012</v>
      </c>
      <c r="M13" s="6">
        <f t="shared" si="1"/>
        <v>5</v>
      </c>
      <c r="P13" s="33" t="str">
        <f>RIGHT(P9,2)&amp;"-"&amp;RIGHT(P12,2)</f>
        <v>08-11</v>
      </c>
      <c r="Q13" s="34">
        <f ca="1">SUM(Q9:Q12)</f>
        <v>21463471551</v>
      </c>
      <c r="R13" s="34">
        <f t="shared" ref="R13:X13" ca="1" si="8">SUM(R9:R12)</f>
        <v>20262397516</v>
      </c>
      <c r="S13" s="34">
        <f t="shared" ca="1" si="8"/>
        <v>668376016</v>
      </c>
      <c r="T13" s="34">
        <f t="shared" ca="1" si="8"/>
        <v>532698019</v>
      </c>
      <c r="U13" s="34">
        <f t="shared" ref="U13" ca="1" si="9">SUM(U9:U12)</f>
        <v>17948767</v>
      </c>
      <c r="V13" s="34">
        <f t="shared" ca="1" si="8"/>
        <v>17088127</v>
      </c>
      <c r="W13" s="34">
        <f t="shared" ca="1" si="8"/>
        <v>417685</v>
      </c>
      <c r="X13" s="34">
        <f t="shared" ca="1" si="8"/>
        <v>442955</v>
      </c>
    </row>
    <row r="14" spans="1:24">
      <c r="A14" s="6">
        <f t="shared" si="6"/>
        <v>2012</v>
      </c>
      <c r="B14" s="6">
        <f t="shared" si="7"/>
        <v>6</v>
      </c>
      <c r="C14" s="8">
        <f ca="1">_xll.DBRW($B$1,$A14,$B14,$B$4,$B$5,C$8,$B$3,$B$2)</f>
        <v>362318</v>
      </c>
      <c r="D14" s="8">
        <f ca="1">_xll.DBRW($B$1,$A14,$B14,$B$4,$B$5,D$8,$B$3,$B$2)</f>
        <v>9285</v>
      </c>
      <c r="E14" s="8">
        <f ca="1">_xll.DBRW($B$1,$A14,$B14,$B$4,$B$5,E$8,$B$3,$B$2)</f>
        <v>6998</v>
      </c>
      <c r="F14" s="9">
        <f ca="1">_xll.DBRW($B$1,$A14,$B14,$B$4,$B$5,F$8,$B$3,$B$2)</f>
        <v>378601</v>
      </c>
      <c r="G14" s="10"/>
      <c r="H14" s="6">
        <f t="shared" si="2"/>
        <v>2012</v>
      </c>
      <c r="I14" s="6">
        <f t="shared" si="0"/>
        <v>6</v>
      </c>
      <c r="J14" s="11">
        <f ca="1">_xll.DBRW($I$1,$I$2,$H14,$I14,$I$3)</f>
        <v>31.667000000000002</v>
      </c>
      <c r="L14" s="6">
        <f t="shared" si="3"/>
        <v>2012</v>
      </c>
      <c r="M14" s="6">
        <f t="shared" si="1"/>
        <v>6</v>
      </c>
      <c r="P14" s="26"/>
      <c r="Q14" s="26"/>
      <c r="R14" s="26"/>
      <c r="S14" s="26"/>
      <c r="T14" s="26"/>
      <c r="U14" s="26"/>
      <c r="V14" s="26"/>
      <c r="W14" s="26"/>
      <c r="X14" s="26"/>
    </row>
    <row r="15" spans="1:24">
      <c r="A15" s="6">
        <f t="shared" si="6"/>
        <v>2012</v>
      </c>
      <c r="B15" s="6">
        <f t="shared" si="7"/>
        <v>7</v>
      </c>
      <c r="C15" s="8">
        <f ca="1">_xll.DBRW($B$1,$A15,$B15,$B$4,$B$5,C$8,$B$3,$B$2)</f>
        <v>362339</v>
      </c>
      <c r="D15" s="8">
        <f ca="1">_xll.DBRW($B$1,$A15,$B15,$B$4,$B$5,D$8,$B$3,$B$2)</f>
        <v>9464</v>
      </c>
      <c r="E15" s="8">
        <f ca="1">_xll.DBRW($B$1,$A15,$B15,$B$4,$B$5,E$8,$B$3,$B$2)</f>
        <v>6953</v>
      </c>
      <c r="F15" s="9">
        <f ca="1">_xll.DBRW($B$1,$A15,$B15,$B$4,$B$5,F$8,$B$3,$B$2)</f>
        <v>378756</v>
      </c>
      <c r="H15" s="6">
        <f t="shared" si="2"/>
        <v>2012</v>
      </c>
      <c r="I15" s="6">
        <f t="shared" si="0"/>
        <v>7</v>
      </c>
      <c r="J15" s="11">
        <f ca="1">_xll.DBRW($I$1,$I$2,$H15,$I15,$I$3)</f>
        <v>31.143000000000001</v>
      </c>
      <c r="L15" s="6">
        <f t="shared" si="3"/>
        <v>2012</v>
      </c>
      <c r="M15" s="6">
        <f t="shared" si="1"/>
        <v>7</v>
      </c>
      <c r="P15" s="26"/>
      <c r="Q15" s="26"/>
      <c r="R15" s="26"/>
      <c r="S15" s="26"/>
      <c r="T15" s="26"/>
      <c r="U15" s="26"/>
      <c r="V15" s="26"/>
      <c r="W15" s="26"/>
      <c r="X15" s="26"/>
    </row>
    <row r="16" spans="1:24">
      <c r="A16" s="6">
        <f t="shared" si="6"/>
        <v>2012</v>
      </c>
      <c r="B16" s="6">
        <f t="shared" si="7"/>
        <v>8</v>
      </c>
      <c r="C16" s="8">
        <f ca="1">_xll.DBRW($B$1,$A16,$B16,$B$4,$B$5,C$8,$B$3,$B$2)</f>
        <v>362015</v>
      </c>
      <c r="D16" s="8">
        <f ca="1">_xll.DBRW($B$1,$A16,$B16,$B$4,$B$5,D$8,$B$3,$B$2)</f>
        <v>9681</v>
      </c>
      <c r="E16" s="8">
        <f ca="1">_xll.DBRW($B$1,$A16,$B16,$B$4,$B$5,E$8,$B$3,$B$2)</f>
        <v>6923</v>
      </c>
      <c r="F16" s="9">
        <f ca="1">_xll.DBRW($B$1,$A16,$B16,$B$4,$B$5,F$8,$B$3,$B$2)</f>
        <v>378619</v>
      </c>
      <c r="H16" s="6">
        <f t="shared" si="2"/>
        <v>2012</v>
      </c>
      <c r="I16" s="6">
        <f t="shared" si="0"/>
        <v>8</v>
      </c>
      <c r="J16" s="11">
        <f ca="1">_xll.DBRW($I$1,$I$2,$H16,$I16,$I$3)</f>
        <v>30.428999999999998</v>
      </c>
      <c r="L16" s="6">
        <f t="shared" si="3"/>
        <v>2012</v>
      </c>
      <c r="M16" s="6">
        <f t="shared" si="1"/>
        <v>8</v>
      </c>
      <c r="P16" s="26"/>
      <c r="Q16" s="30" t="str">
        <f>Q8</f>
        <v>Total Res</v>
      </c>
      <c r="R16" s="30" t="str">
        <f t="shared" ref="R16:T16" si="10">R8</f>
        <v>RS</v>
      </c>
      <c r="S16" s="30" t="str">
        <f t="shared" si="10"/>
        <v>RSVP</v>
      </c>
      <c r="T16" s="30" t="str">
        <f t="shared" si="10"/>
        <v>FLAT-RS</v>
      </c>
      <c r="U16" s="30"/>
      <c r="V16" s="26"/>
      <c r="W16" s="26"/>
      <c r="X16" s="26"/>
    </row>
    <row r="17" spans="1:24">
      <c r="A17" s="6">
        <f t="shared" si="6"/>
        <v>2012</v>
      </c>
      <c r="B17" s="6">
        <f t="shared" si="7"/>
        <v>9</v>
      </c>
      <c r="C17" s="8">
        <f ca="1">_xll.DBRW($B$1,$A17,$B17,$B$4,$B$5,C$8,$B$3,$B$2)</f>
        <v>361773</v>
      </c>
      <c r="D17" s="8">
        <f ca="1">_xll.DBRW($B$1,$A17,$B17,$B$4,$B$5,D$8,$B$3,$B$2)</f>
        <v>9927</v>
      </c>
      <c r="E17" s="8">
        <f ca="1">_xll.DBRW($B$1,$A17,$B17,$B$4,$B$5,E$8,$B$3,$B$2)</f>
        <v>6871</v>
      </c>
      <c r="F17" s="9">
        <f ca="1">_xll.DBRW($B$1,$A17,$B17,$B$4,$B$5,F$8,$B$3,$B$2)</f>
        <v>378571</v>
      </c>
      <c r="H17" s="6">
        <f t="shared" si="2"/>
        <v>2012</v>
      </c>
      <c r="I17" s="6">
        <f t="shared" si="0"/>
        <v>9</v>
      </c>
      <c r="J17" s="11">
        <f ca="1">_xll.DBRW($I$1,$I$2,$H17,$I17,$I$3)</f>
        <v>31.143000000000001</v>
      </c>
      <c r="L17" s="6">
        <f t="shared" si="3"/>
        <v>2012</v>
      </c>
      <c r="M17" s="6">
        <f t="shared" si="1"/>
        <v>9</v>
      </c>
      <c r="P17" s="26" t="str">
        <f>"KPC "&amp;P13</f>
        <v>KPC 08-11</v>
      </c>
      <c r="Q17" s="25">
        <f ca="1">Q13/U13</f>
        <v>1195.8187184111309</v>
      </c>
      <c r="R17" s="25">
        <f ca="1">R13/V13</f>
        <v>1185.7588321996905</v>
      </c>
      <c r="S17" s="25">
        <f ca="1">S13/W13</f>
        <v>1600.1915702024253</v>
      </c>
      <c r="T17" s="25">
        <f ca="1">T13/X13</f>
        <v>1202.6007585420641</v>
      </c>
      <c r="U17" s="25"/>
      <c r="V17" s="26"/>
      <c r="W17" s="26"/>
      <c r="X17" s="26"/>
    </row>
    <row r="18" spans="1:24" ht="15.75" thickBot="1">
      <c r="A18" s="14">
        <f t="shared" si="6"/>
        <v>2012</v>
      </c>
      <c r="B18" s="14">
        <f t="shared" si="7"/>
        <v>10</v>
      </c>
      <c r="C18" s="15">
        <f ca="1">_xll.DBRW($B$1,$A18,$B18,$B$4,$B$5,C$8,$B$3,$B$2)</f>
        <v>361312</v>
      </c>
      <c r="D18" s="15">
        <f ca="1">_xll.DBRW($B$1,$A18,$B18,$B$4,$B$5,D$8,$B$3,$B$2)</f>
        <v>10151</v>
      </c>
      <c r="E18" s="15">
        <f ca="1">_xll.DBRW($B$1,$A18,$B18,$B$4,$B$5,E$8,$B$3,$B$2)</f>
        <v>6797</v>
      </c>
      <c r="F18" s="24">
        <f ca="1">_xll.DBRW($B$1,$A18,$B18,$B$4,$B$5,F$8,$B$3,$B$2)</f>
        <v>378260</v>
      </c>
      <c r="H18" s="6">
        <f t="shared" si="2"/>
        <v>2012</v>
      </c>
      <c r="I18" s="6">
        <f t="shared" si="0"/>
        <v>10</v>
      </c>
      <c r="J18" s="11">
        <f ca="1">_xll.DBRW($I$1,$I$2,$H18,$I18,$I$3)</f>
        <v>29.524000000000001</v>
      </c>
      <c r="L18" s="14">
        <f t="shared" si="3"/>
        <v>2012</v>
      </c>
      <c r="M18" s="14">
        <f t="shared" si="1"/>
        <v>10</v>
      </c>
      <c r="N18" s="14"/>
      <c r="P18" s="26" t="s">
        <v>48</v>
      </c>
      <c r="Q18" s="35">
        <f ca="1">Q17/$Q$17</f>
        <v>1</v>
      </c>
      <c r="R18" s="35">
        <f ca="1">R17/$Q$17</f>
        <v>0.99158744878587712</v>
      </c>
      <c r="S18" s="35">
        <f ca="1">S17/$Q$17</f>
        <v>1.3381556464750606</v>
      </c>
      <c r="T18" s="35">
        <f ca="1">T17/$Q$17</f>
        <v>1.0056714617579698</v>
      </c>
      <c r="U18" s="35"/>
      <c r="V18" s="26"/>
      <c r="W18" s="26"/>
      <c r="X18" s="26"/>
    </row>
    <row r="19" spans="1:24">
      <c r="A19" s="6">
        <f t="shared" si="6"/>
        <v>2012</v>
      </c>
      <c r="B19" s="6">
        <f t="shared" si="7"/>
        <v>11</v>
      </c>
      <c r="C19" s="27">
        <v>361387</v>
      </c>
      <c r="D19" s="27">
        <v>10319</v>
      </c>
      <c r="E19" s="27">
        <v>6742</v>
      </c>
      <c r="F19" s="9">
        <f t="shared" ref="F19:F79" si="11">C19+D19+E19</f>
        <v>378448</v>
      </c>
      <c r="H19" s="6">
        <f t="shared" si="2"/>
        <v>2012</v>
      </c>
      <c r="I19" s="6">
        <f t="shared" si="0"/>
        <v>11</v>
      </c>
      <c r="J19" s="11">
        <f ca="1">_xll.DBRW($I$1,$I$2,$H19,$I19,$I$3)</f>
        <v>28.762</v>
      </c>
      <c r="L19" s="6">
        <f t="shared" si="3"/>
        <v>2012</v>
      </c>
      <c r="M19" s="6">
        <f t="shared" si="1"/>
        <v>11</v>
      </c>
      <c r="N19" s="28">
        <v>28.061605562144901</v>
      </c>
    </row>
    <row r="20" spans="1:24">
      <c r="A20" s="6">
        <f t="shared" si="6"/>
        <v>2012</v>
      </c>
      <c r="B20" s="6">
        <f t="shared" si="7"/>
        <v>12</v>
      </c>
      <c r="C20" s="27">
        <v>361543</v>
      </c>
      <c r="D20" s="27">
        <v>10459</v>
      </c>
      <c r="E20" s="27">
        <v>6689</v>
      </c>
      <c r="F20" s="9">
        <f t="shared" si="11"/>
        <v>378691</v>
      </c>
      <c r="H20" s="6">
        <f t="shared" si="2"/>
        <v>2012</v>
      </c>
      <c r="I20" s="6">
        <f t="shared" si="0"/>
        <v>12</v>
      </c>
      <c r="J20" s="11">
        <f ca="1">_xll.DBRW($I$1,$I$2,$H20,$I20,$I$3)</f>
        <v>30.905000000000001</v>
      </c>
      <c r="L20" s="6">
        <f t="shared" si="3"/>
        <v>2012</v>
      </c>
      <c r="M20" s="6">
        <f t="shared" si="1"/>
        <v>12</v>
      </c>
      <c r="N20" s="28">
        <v>31.2366848437347</v>
      </c>
    </row>
    <row r="21" spans="1:24">
      <c r="A21" s="6">
        <f t="shared" si="6"/>
        <v>2013</v>
      </c>
      <c r="B21" s="6">
        <f t="shared" si="7"/>
        <v>1</v>
      </c>
      <c r="C21" s="27">
        <v>361830</v>
      </c>
      <c r="D21" s="27">
        <v>10490</v>
      </c>
      <c r="E21" s="27">
        <v>6636</v>
      </c>
      <c r="F21" s="9">
        <f t="shared" si="11"/>
        <v>378956</v>
      </c>
      <c r="H21" s="6">
        <f t="shared" si="2"/>
        <v>2013</v>
      </c>
      <c r="I21" s="6">
        <f t="shared" si="0"/>
        <v>1</v>
      </c>
      <c r="J21" s="11">
        <f ca="1">_xll.DBRW($I$1,$I$2,$H21,$I21,$I$3)</f>
        <v>32.286000000000001</v>
      </c>
      <c r="L21" s="6">
        <f t="shared" si="3"/>
        <v>2013</v>
      </c>
      <c r="M21" s="6">
        <f t="shared" si="1"/>
        <v>1</v>
      </c>
      <c r="N21" s="28">
        <v>37.600265804141102</v>
      </c>
      <c r="P21" s="44" t="s">
        <v>53</v>
      </c>
      <c r="Q21" s="44"/>
      <c r="R21" s="44"/>
      <c r="S21" s="44"/>
      <c r="T21" s="44"/>
    </row>
    <row r="22" spans="1:24">
      <c r="A22" s="6">
        <f t="shared" si="6"/>
        <v>2013</v>
      </c>
      <c r="B22" s="6">
        <f t="shared" si="7"/>
        <v>2</v>
      </c>
      <c r="C22" s="27">
        <v>362269</v>
      </c>
      <c r="D22" s="27">
        <v>10526</v>
      </c>
      <c r="E22" s="27">
        <v>6583</v>
      </c>
      <c r="F22" s="9">
        <f t="shared" si="11"/>
        <v>379378</v>
      </c>
      <c r="H22" s="6">
        <f t="shared" si="2"/>
        <v>2013</v>
      </c>
      <c r="I22" s="6">
        <f t="shared" si="0"/>
        <v>2</v>
      </c>
      <c r="J22" s="11">
        <f ca="1">_xll.DBRW($I$1,$I$2,$H22,$I22,$I$3)</f>
        <v>29.81</v>
      </c>
      <c r="L22" s="6">
        <f t="shared" si="3"/>
        <v>2013</v>
      </c>
      <c r="M22" s="6">
        <f t="shared" si="1"/>
        <v>2</v>
      </c>
      <c r="N22" s="28">
        <v>36.052847811270297</v>
      </c>
      <c r="P22" s="44"/>
      <c r="Q22" s="44"/>
      <c r="R22" s="44"/>
      <c r="S22" s="44"/>
      <c r="T22" s="44"/>
    </row>
    <row r="23" spans="1:24">
      <c r="A23" s="6">
        <f t="shared" si="6"/>
        <v>2013</v>
      </c>
      <c r="B23" s="6">
        <f t="shared" si="7"/>
        <v>3</v>
      </c>
      <c r="C23" s="27">
        <v>362706</v>
      </c>
      <c r="D23" s="27">
        <v>10551</v>
      </c>
      <c r="E23" s="27">
        <v>6530</v>
      </c>
      <c r="F23" s="9">
        <f t="shared" si="11"/>
        <v>379787</v>
      </c>
      <c r="H23" s="6">
        <f t="shared" si="2"/>
        <v>2013</v>
      </c>
      <c r="I23" s="6">
        <f t="shared" si="0"/>
        <v>3</v>
      </c>
      <c r="J23" s="11">
        <f ca="1">_xll.DBRW($I$1,$I$2,$H23,$I23,$I$3)</f>
        <v>29.524000000000001</v>
      </c>
      <c r="L23" s="6">
        <f t="shared" si="3"/>
        <v>2013</v>
      </c>
      <c r="M23" s="6">
        <f t="shared" si="1"/>
        <v>3</v>
      </c>
      <c r="N23" s="28">
        <v>30.292732396550701</v>
      </c>
      <c r="P23" s="44"/>
      <c r="Q23" s="44"/>
      <c r="R23" s="44"/>
      <c r="S23" s="44"/>
      <c r="T23" s="44"/>
    </row>
    <row r="24" spans="1:24">
      <c r="A24" s="6">
        <f t="shared" si="6"/>
        <v>2013</v>
      </c>
      <c r="B24" s="6">
        <f t="shared" si="7"/>
        <v>4</v>
      </c>
      <c r="C24" s="27">
        <v>363241</v>
      </c>
      <c r="D24" s="27">
        <v>10600</v>
      </c>
      <c r="E24" s="27">
        <v>6477</v>
      </c>
      <c r="F24" s="9">
        <f t="shared" si="11"/>
        <v>380318</v>
      </c>
      <c r="H24" s="6">
        <f t="shared" si="2"/>
        <v>2013</v>
      </c>
      <c r="I24" s="6">
        <f t="shared" si="0"/>
        <v>4</v>
      </c>
      <c r="J24" s="11">
        <f ca="1">_xll.DBRW($I$1,$I$2,$H24,$I24,$I$3)</f>
        <v>30.713999999999999</v>
      </c>
      <c r="L24" s="6">
        <f t="shared" si="3"/>
        <v>2013</v>
      </c>
      <c r="M24" s="6">
        <f t="shared" si="1"/>
        <v>4</v>
      </c>
      <c r="N24" s="28">
        <v>27.653548484799899</v>
      </c>
      <c r="P24" s="44"/>
      <c r="Q24" s="44"/>
      <c r="R24" s="44"/>
      <c r="S24" s="44"/>
      <c r="T24" s="44"/>
    </row>
    <row r="25" spans="1:24">
      <c r="A25" s="6">
        <f t="shared" si="6"/>
        <v>2013</v>
      </c>
      <c r="B25" s="6">
        <f t="shared" si="7"/>
        <v>5</v>
      </c>
      <c r="C25" s="27">
        <v>363749</v>
      </c>
      <c r="D25" s="27">
        <v>10643</v>
      </c>
      <c r="E25" s="27">
        <v>6426</v>
      </c>
      <c r="F25" s="9">
        <f t="shared" si="11"/>
        <v>380818</v>
      </c>
      <c r="H25" s="6">
        <f t="shared" si="2"/>
        <v>2013</v>
      </c>
      <c r="I25" s="6">
        <f t="shared" si="0"/>
        <v>5</v>
      </c>
      <c r="J25" s="11">
        <f ca="1">_xll.DBRW($I$1,$I$2,$H25,$I25,$I$3)</f>
        <v>29.524000000000001</v>
      </c>
      <c r="L25" s="6">
        <f t="shared" si="3"/>
        <v>2013</v>
      </c>
      <c r="M25" s="6">
        <f t="shared" si="1"/>
        <v>5</v>
      </c>
      <c r="N25" s="28">
        <v>31.627824698131199</v>
      </c>
    </row>
    <row r="26" spans="1:24">
      <c r="A26" s="6">
        <f t="shared" si="6"/>
        <v>2013</v>
      </c>
      <c r="B26" s="6">
        <f t="shared" si="7"/>
        <v>6</v>
      </c>
      <c r="C26" s="27">
        <v>364534</v>
      </c>
      <c r="D26" s="27">
        <v>10692</v>
      </c>
      <c r="E26" s="27">
        <v>6375</v>
      </c>
      <c r="F26" s="9">
        <f t="shared" si="11"/>
        <v>381601</v>
      </c>
      <c r="H26" s="6">
        <f t="shared" si="2"/>
        <v>2013</v>
      </c>
      <c r="I26" s="6">
        <f t="shared" si="0"/>
        <v>6</v>
      </c>
      <c r="J26" s="11">
        <f ca="1">_xll.DBRW($I$1,$I$2,$H26,$I26,$I$3)</f>
        <v>30.619</v>
      </c>
      <c r="L26" s="6">
        <f t="shared" si="3"/>
        <v>2013</v>
      </c>
      <c r="M26" s="6">
        <f t="shared" si="1"/>
        <v>6</v>
      </c>
      <c r="N26" s="28">
        <v>43.640094634258297</v>
      </c>
    </row>
    <row r="27" spans="1:24">
      <c r="A27" s="6">
        <f t="shared" si="6"/>
        <v>2013</v>
      </c>
      <c r="B27" s="6">
        <f t="shared" si="7"/>
        <v>7</v>
      </c>
      <c r="C27" s="27">
        <v>364919</v>
      </c>
      <c r="D27" s="27">
        <v>10749</v>
      </c>
      <c r="E27" s="27">
        <v>6324</v>
      </c>
      <c r="F27" s="9">
        <f t="shared" si="11"/>
        <v>381992</v>
      </c>
      <c r="H27" s="6">
        <f t="shared" si="2"/>
        <v>2013</v>
      </c>
      <c r="I27" s="6">
        <f t="shared" si="0"/>
        <v>7</v>
      </c>
      <c r="J27" s="11">
        <f ca="1">_xll.DBRW($I$1,$I$2,$H27,$I27,$I$3)</f>
        <v>30.713999999999999</v>
      </c>
      <c r="L27" s="6">
        <f t="shared" si="3"/>
        <v>2013</v>
      </c>
      <c r="M27" s="6">
        <f t="shared" si="1"/>
        <v>7</v>
      </c>
      <c r="N27" s="28">
        <v>50.896807970915603</v>
      </c>
    </row>
    <row r="28" spans="1:24">
      <c r="A28" s="6">
        <f t="shared" si="6"/>
        <v>2013</v>
      </c>
      <c r="B28" s="6">
        <f t="shared" si="7"/>
        <v>8</v>
      </c>
      <c r="C28" s="27">
        <v>365262</v>
      </c>
      <c r="D28" s="27">
        <v>10822</v>
      </c>
      <c r="E28" s="27">
        <v>6273</v>
      </c>
      <c r="F28" s="9">
        <f t="shared" si="11"/>
        <v>382357</v>
      </c>
      <c r="H28" s="6">
        <f t="shared" si="2"/>
        <v>2013</v>
      </c>
      <c r="I28" s="6">
        <f t="shared" si="0"/>
        <v>8</v>
      </c>
      <c r="J28" s="11">
        <f ca="1">_xll.DBRW($I$1,$I$2,$H28,$I28,$I$3)</f>
        <v>30.475999999999999</v>
      </c>
      <c r="L28" s="6">
        <f t="shared" si="3"/>
        <v>2013</v>
      </c>
      <c r="M28" s="6">
        <f t="shared" si="1"/>
        <v>8</v>
      </c>
      <c r="N28" s="28">
        <v>51.5608058140566</v>
      </c>
    </row>
    <row r="29" spans="1:24">
      <c r="A29" s="6">
        <f t="shared" si="6"/>
        <v>2013</v>
      </c>
      <c r="B29" s="6">
        <f t="shared" si="7"/>
        <v>9</v>
      </c>
      <c r="C29" s="27">
        <v>365229</v>
      </c>
      <c r="D29" s="27">
        <v>10881</v>
      </c>
      <c r="E29" s="27">
        <v>6222</v>
      </c>
      <c r="F29" s="9">
        <f t="shared" si="11"/>
        <v>382332</v>
      </c>
      <c r="H29" s="6">
        <f t="shared" si="2"/>
        <v>2013</v>
      </c>
      <c r="I29" s="6">
        <f t="shared" si="0"/>
        <v>9</v>
      </c>
      <c r="J29" s="11">
        <f ca="1">_xll.DBRW($I$1,$I$2,$H29,$I29,$I$3)</f>
        <v>31.143000000000001</v>
      </c>
      <c r="L29" s="6">
        <f t="shared" si="3"/>
        <v>2013</v>
      </c>
      <c r="M29" s="6">
        <f t="shared" si="1"/>
        <v>9</v>
      </c>
      <c r="N29" s="28">
        <v>47.573972132957799</v>
      </c>
    </row>
    <row r="30" spans="1:24">
      <c r="A30" s="6">
        <f t="shared" si="6"/>
        <v>2013</v>
      </c>
      <c r="B30" s="6">
        <f t="shared" si="7"/>
        <v>10</v>
      </c>
      <c r="C30" s="27">
        <v>365237</v>
      </c>
      <c r="D30" s="27">
        <v>10941</v>
      </c>
      <c r="E30" s="27">
        <v>6173</v>
      </c>
      <c r="F30" s="9">
        <f t="shared" si="11"/>
        <v>382351</v>
      </c>
      <c r="H30" s="6">
        <f t="shared" si="2"/>
        <v>2013</v>
      </c>
      <c r="I30" s="6">
        <f t="shared" si="0"/>
        <v>10</v>
      </c>
      <c r="J30" s="11">
        <f ca="1">_xll.DBRW($I$1,$I$2,$H30,$I30,$I$3)</f>
        <v>30.762</v>
      </c>
      <c r="L30" s="6">
        <f t="shared" si="3"/>
        <v>2013</v>
      </c>
      <c r="M30" s="6">
        <f t="shared" si="1"/>
        <v>10</v>
      </c>
      <c r="N30" s="28">
        <v>38.278925381762498</v>
      </c>
    </row>
    <row r="31" spans="1:24">
      <c r="A31" s="6">
        <f t="shared" si="6"/>
        <v>2013</v>
      </c>
      <c r="B31" s="6">
        <f t="shared" si="7"/>
        <v>11</v>
      </c>
      <c r="C31" s="27">
        <v>365294</v>
      </c>
      <c r="D31" s="27">
        <v>10985</v>
      </c>
      <c r="E31" s="27">
        <v>6124</v>
      </c>
      <c r="F31" s="9">
        <f t="shared" si="11"/>
        <v>382403</v>
      </c>
      <c r="H31" s="6">
        <f t="shared" si="2"/>
        <v>2013</v>
      </c>
      <c r="I31" s="6">
        <f t="shared" si="0"/>
        <v>11</v>
      </c>
      <c r="J31" s="11">
        <f ca="1">_xll.DBRW($I$1,$I$2,$H31,$I31,$I$3)</f>
        <v>28.619</v>
      </c>
      <c r="L31" s="6">
        <f t="shared" si="3"/>
        <v>2013</v>
      </c>
      <c r="M31" s="6">
        <f t="shared" si="1"/>
        <v>11</v>
      </c>
      <c r="N31" s="28">
        <v>28.8883355787837</v>
      </c>
    </row>
    <row r="32" spans="1:24">
      <c r="A32" s="6">
        <f t="shared" si="6"/>
        <v>2013</v>
      </c>
      <c r="B32" s="6">
        <f t="shared" si="7"/>
        <v>12</v>
      </c>
      <c r="C32" s="27">
        <v>365544</v>
      </c>
      <c r="D32" s="27">
        <v>11022</v>
      </c>
      <c r="E32" s="27">
        <v>6075</v>
      </c>
      <c r="F32" s="9">
        <f t="shared" si="11"/>
        <v>382641</v>
      </c>
      <c r="H32" s="6">
        <f t="shared" si="2"/>
        <v>2013</v>
      </c>
      <c r="I32" s="6">
        <f t="shared" si="0"/>
        <v>12</v>
      </c>
      <c r="J32" s="11">
        <f ca="1">_xll.DBRW($I$1,$I$2,$H32,$I32,$I$3)</f>
        <v>31.238</v>
      </c>
      <c r="L32" s="6">
        <f t="shared" si="3"/>
        <v>2013</v>
      </c>
      <c r="M32" s="6">
        <f t="shared" si="1"/>
        <v>12</v>
      </c>
      <c r="N32" s="28">
        <v>31.840843679417102</v>
      </c>
    </row>
    <row r="33" spans="1:14">
      <c r="A33" s="6">
        <f t="shared" si="6"/>
        <v>2014</v>
      </c>
      <c r="B33" s="6">
        <f t="shared" si="7"/>
        <v>1</v>
      </c>
      <c r="C33" s="27">
        <v>366245</v>
      </c>
      <c r="D33" s="27">
        <v>11066</v>
      </c>
      <c r="E33" s="27">
        <v>6026</v>
      </c>
      <c r="F33" s="9">
        <f t="shared" si="11"/>
        <v>383337</v>
      </c>
      <c r="H33" s="6">
        <f t="shared" si="2"/>
        <v>2014</v>
      </c>
      <c r="I33" s="6">
        <f t="shared" si="0"/>
        <v>1</v>
      </c>
      <c r="J33" s="11">
        <f ca="1">_xll.DBRW($I$1,$I$2,$H33,$I33,$I$3)</f>
        <v>32.286000000000001</v>
      </c>
      <c r="L33" s="6">
        <f t="shared" si="3"/>
        <v>2014</v>
      </c>
      <c r="M33" s="6">
        <f t="shared" si="1"/>
        <v>1</v>
      </c>
      <c r="N33" s="28">
        <v>38.1399024522715</v>
      </c>
    </row>
    <row r="34" spans="1:14">
      <c r="A34" s="6">
        <f t="shared" si="6"/>
        <v>2014</v>
      </c>
      <c r="B34" s="6">
        <f t="shared" si="7"/>
        <v>2</v>
      </c>
      <c r="C34" s="27">
        <v>366868</v>
      </c>
      <c r="D34" s="27">
        <v>11118</v>
      </c>
      <c r="E34" s="27">
        <v>5977</v>
      </c>
      <c r="F34" s="9">
        <f t="shared" si="11"/>
        <v>383963</v>
      </c>
      <c r="H34" s="6">
        <f t="shared" si="2"/>
        <v>2014</v>
      </c>
      <c r="I34" s="6">
        <f t="shared" si="0"/>
        <v>2</v>
      </c>
      <c r="J34" s="11">
        <f ca="1">_xll.DBRW($I$1,$I$2,$H34,$I34,$I$3)</f>
        <v>29.81</v>
      </c>
      <c r="L34" s="6">
        <f t="shared" si="3"/>
        <v>2014</v>
      </c>
      <c r="M34" s="6">
        <f t="shared" si="1"/>
        <v>2</v>
      </c>
      <c r="N34" s="28">
        <v>36.471679192374602</v>
      </c>
    </row>
    <row r="35" spans="1:14">
      <c r="A35" s="6">
        <f t="shared" si="6"/>
        <v>2014</v>
      </c>
      <c r="B35" s="6">
        <f t="shared" si="7"/>
        <v>3</v>
      </c>
      <c r="C35" s="27">
        <v>367425</v>
      </c>
      <c r="D35" s="27">
        <v>11154</v>
      </c>
      <c r="E35" s="27">
        <v>5930</v>
      </c>
      <c r="F35" s="9">
        <f t="shared" si="11"/>
        <v>384509</v>
      </c>
      <c r="H35" s="6">
        <f t="shared" si="2"/>
        <v>2014</v>
      </c>
      <c r="I35" s="6">
        <f t="shared" si="0"/>
        <v>3</v>
      </c>
      <c r="J35" s="11">
        <f ca="1">_xll.DBRW($I$1,$I$2,$H35,$I35,$I$3)</f>
        <v>29.524000000000001</v>
      </c>
      <c r="L35" s="6">
        <f t="shared" si="3"/>
        <v>2014</v>
      </c>
      <c r="M35" s="6">
        <f t="shared" si="1"/>
        <v>3</v>
      </c>
      <c r="N35" s="28">
        <v>30.5430749305273</v>
      </c>
    </row>
    <row r="36" spans="1:14">
      <c r="A36" s="6">
        <f t="shared" si="6"/>
        <v>2014</v>
      </c>
      <c r="B36" s="6">
        <f t="shared" si="7"/>
        <v>4</v>
      </c>
      <c r="C36" s="27">
        <v>367940</v>
      </c>
      <c r="D36" s="27">
        <v>11226</v>
      </c>
      <c r="E36" s="27">
        <v>5883</v>
      </c>
      <c r="F36" s="9">
        <f t="shared" si="11"/>
        <v>385049</v>
      </c>
      <c r="H36" s="6">
        <f t="shared" si="2"/>
        <v>2014</v>
      </c>
      <c r="I36" s="6">
        <f t="shared" si="0"/>
        <v>4</v>
      </c>
      <c r="J36" s="11">
        <f ca="1">_xll.DBRW($I$1,$I$2,$H36,$I36,$I$3)</f>
        <v>30.713999999999999</v>
      </c>
      <c r="L36" s="6">
        <f t="shared" si="3"/>
        <v>2014</v>
      </c>
      <c r="M36" s="6">
        <f t="shared" si="1"/>
        <v>4</v>
      </c>
      <c r="N36" s="28">
        <v>27.754633321695799</v>
      </c>
    </row>
    <row r="37" spans="1:14">
      <c r="A37" s="6">
        <f t="shared" si="6"/>
        <v>2014</v>
      </c>
      <c r="B37" s="6">
        <f t="shared" si="7"/>
        <v>5</v>
      </c>
      <c r="C37" s="27">
        <v>368473</v>
      </c>
      <c r="D37" s="27">
        <v>11286</v>
      </c>
      <c r="E37" s="27">
        <v>5836</v>
      </c>
      <c r="F37" s="9">
        <f t="shared" si="11"/>
        <v>385595</v>
      </c>
      <c r="H37" s="6">
        <f t="shared" si="2"/>
        <v>2014</v>
      </c>
      <c r="I37" s="6">
        <f t="shared" si="0"/>
        <v>5</v>
      </c>
      <c r="J37" s="11">
        <f ca="1">_xll.DBRW($I$1,$I$2,$H37,$I37,$I$3)</f>
        <v>29.524000000000001</v>
      </c>
      <c r="L37" s="6">
        <f t="shared" si="3"/>
        <v>2014</v>
      </c>
      <c r="M37" s="6">
        <f t="shared" si="1"/>
        <v>5</v>
      </c>
      <c r="N37" s="28">
        <v>31.575880710703899</v>
      </c>
    </row>
    <row r="38" spans="1:14">
      <c r="A38" s="6">
        <f t="shared" si="6"/>
        <v>2014</v>
      </c>
      <c r="B38" s="6">
        <f t="shared" si="7"/>
        <v>6</v>
      </c>
      <c r="C38" s="27">
        <v>369149</v>
      </c>
      <c r="D38" s="27">
        <v>11357</v>
      </c>
      <c r="E38" s="27">
        <v>5789</v>
      </c>
      <c r="F38" s="9">
        <f t="shared" si="11"/>
        <v>386295</v>
      </c>
      <c r="H38" s="6">
        <f t="shared" si="2"/>
        <v>2014</v>
      </c>
      <c r="I38" s="6">
        <f t="shared" si="0"/>
        <v>6</v>
      </c>
      <c r="J38" s="11">
        <f ca="1">_xll.DBRW($I$1,$I$2,$H38,$I38,$I$3)</f>
        <v>30.619</v>
      </c>
      <c r="L38" s="6">
        <f t="shared" si="3"/>
        <v>2014</v>
      </c>
      <c r="M38" s="6">
        <f t="shared" si="1"/>
        <v>6</v>
      </c>
      <c r="N38" s="28">
        <v>43.450359077263499</v>
      </c>
    </row>
    <row r="39" spans="1:14">
      <c r="A39" s="6">
        <f t="shared" si="6"/>
        <v>2014</v>
      </c>
      <c r="B39" s="6">
        <f t="shared" si="7"/>
        <v>7</v>
      </c>
      <c r="C39" s="27">
        <v>369625</v>
      </c>
      <c r="D39" s="27">
        <v>11440</v>
      </c>
      <c r="E39" s="27">
        <v>5742</v>
      </c>
      <c r="F39" s="9">
        <f t="shared" si="11"/>
        <v>386807</v>
      </c>
      <c r="H39" s="6">
        <f t="shared" si="2"/>
        <v>2014</v>
      </c>
      <c r="I39" s="6">
        <f t="shared" si="0"/>
        <v>7</v>
      </c>
      <c r="J39" s="11">
        <f ca="1">_xll.DBRW($I$1,$I$2,$H39,$I39,$I$3)</f>
        <v>30.713999999999999</v>
      </c>
      <c r="L39" s="6">
        <f t="shared" si="3"/>
        <v>2014</v>
      </c>
      <c r="M39" s="6">
        <f t="shared" si="1"/>
        <v>7</v>
      </c>
      <c r="N39" s="28">
        <v>50.587493566716802</v>
      </c>
    </row>
    <row r="40" spans="1:14">
      <c r="A40" s="6">
        <f t="shared" si="6"/>
        <v>2014</v>
      </c>
      <c r="B40" s="6">
        <f t="shared" si="7"/>
        <v>8</v>
      </c>
      <c r="C40" s="27">
        <v>369965</v>
      </c>
      <c r="D40" s="27">
        <v>11543</v>
      </c>
      <c r="E40" s="27">
        <v>5696</v>
      </c>
      <c r="F40" s="9">
        <f t="shared" si="11"/>
        <v>387204</v>
      </c>
      <c r="H40" s="6">
        <f t="shared" si="2"/>
        <v>2014</v>
      </c>
      <c r="I40" s="6">
        <f t="shared" si="0"/>
        <v>8</v>
      </c>
      <c r="J40" s="11">
        <f ca="1">_xll.DBRW($I$1,$I$2,$H40,$I40,$I$3)</f>
        <v>30.475999999999999</v>
      </c>
      <c r="L40" s="6">
        <f t="shared" si="3"/>
        <v>2014</v>
      </c>
      <c r="M40" s="6">
        <f t="shared" si="1"/>
        <v>8</v>
      </c>
      <c r="N40" s="28">
        <v>51.167301442994301</v>
      </c>
    </row>
    <row r="41" spans="1:14">
      <c r="A41" s="6">
        <f t="shared" si="6"/>
        <v>2014</v>
      </c>
      <c r="B41" s="6">
        <f t="shared" si="7"/>
        <v>9</v>
      </c>
      <c r="C41" s="27">
        <v>369934</v>
      </c>
      <c r="D41" s="27">
        <v>11627</v>
      </c>
      <c r="E41" s="27">
        <v>5650</v>
      </c>
      <c r="F41" s="9">
        <f t="shared" si="11"/>
        <v>387211</v>
      </c>
      <c r="H41" s="6">
        <f t="shared" si="2"/>
        <v>2014</v>
      </c>
      <c r="I41" s="6">
        <f t="shared" si="0"/>
        <v>9</v>
      </c>
      <c r="J41" s="11">
        <f ca="1">_xll.DBRW($I$1,$I$2,$H41,$I41,$I$3)</f>
        <v>31.143000000000001</v>
      </c>
      <c r="L41" s="6">
        <f t="shared" si="3"/>
        <v>2014</v>
      </c>
      <c r="M41" s="6">
        <f t="shared" si="1"/>
        <v>9</v>
      </c>
      <c r="N41" s="28">
        <v>47.073147586014102</v>
      </c>
    </row>
    <row r="42" spans="1:14">
      <c r="A42" s="6">
        <f t="shared" si="6"/>
        <v>2014</v>
      </c>
      <c r="B42" s="6">
        <f t="shared" si="7"/>
        <v>10</v>
      </c>
      <c r="C42" s="27">
        <v>369955</v>
      </c>
      <c r="D42" s="27">
        <v>11711</v>
      </c>
      <c r="E42" s="27">
        <v>5605</v>
      </c>
      <c r="F42" s="9">
        <f t="shared" si="11"/>
        <v>387271</v>
      </c>
      <c r="H42" s="6">
        <f t="shared" si="2"/>
        <v>2014</v>
      </c>
      <c r="I42" s="6">
        <f t="shared" si="0"/>
        <v>10</v>
      </c>
      <c r="J42" s="11">
        <f ca="1">_xll.DBRW($I$1,$I$2,$H42,$I42,$I$3)</f>
        <v>30.762</v>
      </c>
      <c r="L42" s="6">
        <f t="shared" si="3"/>
        <v>2014</v>
      </c>
      <c r="M42" s="6">
        <f t="shared" si="1"/>
        <v>10</v>
      </c>
      <c r="N42" s="28">
        <v>37.6735339225689</v>
      </c>
    </row>
    <row r="43" spans="1:14">
      <c r="A43" s="6">
        <f t="shared" si="6"/>
        <v>2014</v>
      </c>
      <c r="B43" s="6">
        <f t="shared" si="7"/>
        <v>11</v>
      </c>
      <c r="C43" s="27">
        <v>370121</v>
      </c>
      <c r="D43" s="27">
        <v>11775</v>
      </c>
      <c r="E43" s="27">
        <v>5560</v>
      </c>
      <c r="F43" s="9">
        <f t="shared" si="11"/>
        <v>387456</v>
      </c>
      <c r="H43" s="6">
        <f t="shared" si="2"/>
        <v>2014</v>
      </c>
      <c r="I43" s="6">
        <f t="shared" si="0"/>
        <v>11</v>
      </c>
      <c r="J43" s="11">
        <f ca="1">_xll.DBRW($I$1,$I$2,$H43,$I43,$I$3)</f>
        <v>28.619</v>
      </c>
      <c r="L43" s="6">
        <f t="shared" si="3"/>
        <v>2014</v>
      </c>
      <c r="M43" s="6">
        <f t="shared" si="1"/>
        <v>11</v>
      </c>
      <c r="N43" s="28">
        <v>28.1876640898499</v>
      </c>
    </row>
    <row r="44" spans="1:14">
      <c r="A44" s="6">
        <f t="shared" si="6"/>
        <v>2014</v>
      </c>
      <c r="B44" s="6">
        <f t="shared" si="7"/>
        <v>12</v>
      </c>
      <c r="C44" s="27">
        <v>370351</v>
      </c>
      <c r="D44" s="27">
        <v>11827</v>
      </c>
      <c r="E44" s="27">
        <v>5515</v>
      </c>
      <c r="F44" s="9">
        <f t="shared" si="11"/>
        <v>387693</v>
      </c>
      <c r="H44" s="6">
        <f t="shared" si="2"/>
        <v>2014</v>
      </c>
      <c r="I44" s="6">
        <f t="shared" si="0"/>
        <v>12</v>
      </c>
      <c r="J44" s="11">
        <f ca="1">_xll.DBRW($I$1,$I$2,$H44,$I44,$I$3)</f>
        <v>31.238</v>
      </c>
      <c r="L44" s="6">
        <f t="shared" si="3"/>
        <v>2014</v>
      </c>
      <c r="M44" s="6">
        <f t="shared" si="1"/>
        <v>12</v>
      </c>
      <c r="N44" s="28">
        <v>31.040603944467001</v>
      </c>
    </row>
    <row r="45" spans="1:14">
      <c r="A45" s="6">
        <f t="shared" si="6"/>
        <v>2015</v>
      </c>
      <c r="B45" s="6">
        <f t="shared" si="7"/>
        <v>1</v>
      </c>
      <c r="C45" s="27">
        <v>371383</v>
      </c>
      <c r="D45" s="27">
        <v>11883</v>
      </c>
      <c r="E45" s="27">
        <v>5472</v>
      </c>
      <c r="F45" s="9">
        <f t="shared" si="11"/>
        <v>388738</v>
      </c>
      <c r="H45" s="6">
        <f t="shared" si="2"/>
        <v>2015</v>
      </c>
      <c r="I45" s="6">
        <f t="shared" si="0"/>
        <v>1</v>
      </c>
      <c r="J45" s="11">
        <f ca="1">_xll.DBRW($I$1,$I$2,$H45,$I45,$I$3)</f>
        <v>32.286000000000001</v>
      </c>
      <c r="L45" s="6">
        <f t="shared" si="3"/>
        <v>2015</v>
      </c>
      <c r="M45" s="6">
        <f t="shared" si="1"/>
        <v>1</v>
      </c>
      <c r="N45" s="28">
        <v>37.258827548203698</v>
      </c>
    </row>
    <row r="46" spans="1:14">
      <c r="A46" s="6">
        <f t="shared" si="6"/>
        <v>2015</v>
      </c>
      <c r="B46" s="6">
        <f t="shared" si="7"/>
        <v>2</v>
      </c>
      <c r="C46" s="27">
        <v>372302</v>
      </c>
      <c r="D46" s="27">
        <v>11948</v>
      </c>
      <c r="E46" s="27">
        <v>5429</v>
      </c>
      <c r="F46" s="9">
        <f t="shared" si="11"/>
        <v>389679</v>
      </c>
      <c r="H46" s="6">
        <f t="shared" si="2"/>
        <v>2015</v>
      </c>
      <c r="I46" s="6">
        <f t="shared" si="0"/>
        <v>2</v>
      </c>
      <c r="J46" s="11">
        <f ca="1">_xll.DBRW($I$1,$I$2,$H46,$I46,$I$3)</f>
        <v>29.81</v>
      </c>
      <c r="L46" s="6">
        <f t="shared" si="3"/>
        <v>2015</v>
      </c>
      <c r="M46" s="6">
        <f t="shared" si="1"/>
        <v>2</v>
      </c>
      <c r="N46" s="28">
        <v>35.710192848294099</v>
      </c>
    </row>
    <row r="47" spans="1:14">
      <c r="A47" s="6">
        <f t="shared" si="6"/>
        <v>2015</v>
      </c>
      <c r="B47" s="6">
        <f t="shared" si="7"/>
        <v>3</v>
      </c>
      <c r="C47" s="27">
        <v>373121</v>
      </c>
      <c r="D47" s="27">
        <v>11993</v>
      </c>
      <c r="E47" s="27">
        <v>5386</v>
      </c>
      <c r="F47" s="9">
        <f t="shared" si="11"/>
        <v>390500</v>
      </c>
      <c r="H47" s="6">
        <f t="shared" si="2"/>
        <v>2015</v>
      </c>
      <c r="I47" s="6">
        <f t="shared" si="0"/>
        <v>3</v>
      </c>
      <c r="J47" s="11">
        <f ca="1">_xll.DBRW($I$1,$I$2,$H47,$I47,$I$3)</f>
        <v>29.524000000000001</v>
      </c>
      <c r="L47" s="6">
        <f t="shared" si="3"/>
        <v>2015</v>
      </c>
      <c r="M47" s="6">
        <f t="shared" si="1"/>
        <v>3</v>
      </c>
      <c r="N47" s="28">
        <v>29.891576753603498</v>
      </c>
    </row>
    <row r="48" spans="1:14">
      <c r="A48" s="6">
        <f t="shared" si="6"/>
        <v>2015</v>
      </c>
      <c r="B48" s="6">
        <f t="shared" si="7"/>
        <v>4</v>
      </c>
      <c r="C48" s="27">
        <v>373888</v>
      </c>
      <c r="D48" s="27">
        <v>12081</v>
      </c>
      <c r="E48" s="27">
        <v>5343</v>
      </c>
      <c r="F48" s="9">
        <f t="shared" si="11"/>
        <v>391312</v>
      </c>
      <c r="H48" s="6">
        <f t="shared" si="2"/>
        <v>2015</v>
      </c>
      <c r="I48" s="6">
        <f t="shared" si="0"/>
        <v>4</v>
      </c>
      <c r="J48" s="11">
        <f ca="1">_xll.DBRW($I$1,$I$2,$H48,$I48,$I$3)</f>
        <v>30.713999999999999</v>
      </c>
      <c r="L48" s="6">
        <f t="shared" si="3"/>
        <v>2015</v>
      </c>
      <c r="M48" s="6">
        <f t="shared" si="1"/>
        <v>4</v>
      </c>
      <c r="N48" s="28">
        <v>27.206700247777</v>
      </c>
    </row>
    <row r="49" spans="1:14">
      <c r="A49" s="6">
        <f t="shared" si="6"/>
        <v>2015</v>
      </c>
      <c r="B49" s="6">
        <f t="shared" si="7"/>
        <v>5</v>
      </c>
      <c r="C49" s="27">
        <v>374677</v>
      </c>
      <c r="D49" s="27">
        <v>12157</v>
      </c>
      <c r="E49" s="27">
        <v>5300</v>
      </c>
      <c r="F49" s="9">
        <f t="shared" si="11"/>
        <v>392134</v>
      </c>
      <c r="H49" s="6">
        <f t="shared" si="2"/>
        <v>2015</v>
      </c>
      <c r="I49" s="6">
        <f t="shared" si="0"/>
        <v>5</v>
      </c>
      <c r="J49" s="11">
        <f ca="1">_xll.DBRW($I$1,$I$2,$H49,$I49,$I$3)</f>
        <v>29.524000000000001</v>
      </c>
      <c r="L49" s="6">
        <f t="shared" si="3"/>
        <v>2015</v>
      </c>
      <c r="M49" s="6">
        <f t="shared" si="1"/>
        <v>5</v>
      </c>
      <c r="N49" s="28">
        <v>31.122533546245499</v>
      </c>
    </row>
    <row r="50" spans="1:14">
      <c r="A50" s="6">
        <f t="shared" si="6"/>
        <v>2015</v>
      </c>
      <c r="B50" s="6">
        <f t="shared" si="7"/>
        <v>6</v>
      </c>
      <c r="C50" s="27">
        <v>375683</v>
      </c>
      <c r="D50" s="27">
        <v>12245</v>
      </c>
      <c r="E50" s="27">
        <v>5257</v>
      </c>
      <c r="F50" s="9">
        <f t="shared" si="11"/>
        <v>393185</v>
      </c>
      <c r="H50" s="6">
        <f t="shared" si="2"/>
        <v>2015</v>
      </c>
      <c r="I50" s="6">
        <f t="shared" si="0"/>
        <v>6</v>
      </c>
      <c r="J50" s="11">
        <f ca="1">_xll.DBRW($I$1,$I$2,$H50,$I50,$I$3)</f>
        <v>30.619</v>
      </c>
      <c r="L50" s="6">
        <f t="shared" si="3"/>
        <v>2015</v>
      </c>
      <c r="M50" s="6">
        <f t="shared" si="1"/>
        <v>6</v>
      </c>
      <c r="N50" s="28">
        <v>43.083112982219703</v>
      </c>
    </row>
    <row r="51" spans="1:14">
      <c r="A51" s="6">
        <f t="shared" si="6"/>
        <v>2015</v>
      </c>
      <c r="B51" s="6">
        <f t="shared" si="7"/>
        <v>7</v>
      </c>
      <c r="C51" s="27">
        <v>376392</v>
      </c>
      <c r="D51" s="27">
        <v>12348</v>
      </c>
      <c r="E51" s="27">
        <v>5215</v>
      </c>
      <c r="F51" s="9">
        <f t="shared" si="11"/>
        <v>393955</v>
      </c>
      <c r="H51" s="6">
        <f t="shared" si="2"/>
        <v>2015</v>
      </c>
      <c r="I51" s="6">
        <f t="shared" si="0"/>
        <v>7</v>
      </c>
      <c r="J51" s="11">
        <f ca="1">_xll.DBRW($I$1,$I$2,$H51,$I51,$I$3)</f>
        <v>30.713999999999999</v>
      </c>
      <c r="L51" s="6">
        <f t="shared" si="3"/>
        <v>2015</v>
      </c>
      <c r="M51" s="6">
        <f t="shared" si="1"/>
        <v>7</v>
      </c>
      <c r="N51" s="28">
        <v>50.300435622762102</v>
      </c>
    </row>
    <row r="52" spans="1:14">
      <c r="A52" s="6">
        <f t="shared" si="6"/>
        <v>2015</v>
      </c>
      <c r="B52" s="6">
        <f t="shared" si="7"/>
        <v>8</v>
      </c>
      <c r="C52" s="27">
        <v>376905</v>
      </c>
      <c r="D52" s="27">
        <v>12473</v>
      </c>
      <c r="E52" s="27">
        <v>5173</v>
      </c>
      <c r="F52" s="9">
        <f t="shared" si="11"/>
        <v>394551</v>
      </c>
      <c r="H52" s="6">
        <f t="shared" si="2"/>
        <v>2015</v>
      </c>
      <c r="I52" s="6">
        <f t="shared" si="0"/>
        <v>8</v>
      </c>
      <c r="J52" s="11">
        <f ca="1">_xll.DBRW($I$1,$I$2,$H52,$I52,$I$3)</f>
        <v>30.475999999999999</v>
      </c>
      <c r="L52" s="6">
        <f t="shared" si="3"/>
        <v>2015</v>
      </c>
      <c r="M52" s="6">
        <f t="shared" si="1"/>
        <v>8</v>
      </c>
      <c r="N52" s="28">
        <v>50.960766024605803</v>
      </c>
    </row>
    <row r="53" spans="1:14">
      <c r="A53" s="6">
        <f t="shared" si="6"/>
        <v>2015</v>
      </c>
      <c r="B53" s="6">
        <f t="shared" si="7"/>
        <v>9</v>
      </c>
      <c r="C53" s="27">
        <v>376854</v>
      </c>
      <c r="D53" s="27">
        <v>12577</v>
      </c>
      <c r="E53" s="27">
        <v>5131</v>
      </c>
      <c r="F53" s="9">
        <f t="shared" si="11"/>
        <v>394562</v>
      </c>
      <c r="H53" s="6">
        <f t="shared" si="2"/>
        <v>2015</v>
      </c>
      <c r="I53" s="6">
        <f t="shared" si="0"/>
        <v>9</v>
      </c>
      <c r="J53" s="11">
        <f ca="1">_xll.DBRW($I$1,$I$2,$H53,$I53,$I$3)</f>
        <v>31.143000000000001</v>
      </c>
      <c r="L53" s="6">
        <f t="shared" si="3"/>
        <v>2015</v>
      </c>
      <c r="M53" s="6">
        <f t="shared" si="1"/>
        <v>9</v>
      </c>
      <c r="N53" s="28">
        <v>46.9528797862638</v>
      </c>
    </row>
    <row r="54" spans="1:14">
      <c r="A54" s="6">
        <f t="shared" si="6"/>
        <v>2015</v>
      </c>
      <c r="B54" s="6">
        <f t="shared" si="7"/>
        <v>10</v>
      </c>
      <c r="C54" s="27">
        <v>376880</v>
      </c>
      <c r="D54" s="27">
        <v>12682</v>
      </c>
      <c r="E54" s="27">
        <v>5090</v>
      </c>
      <c r="F54" s="9">
        <f t="shared" si="11"/>
        <v>394652</v>
      </c>
      <c r="H54" s="6">
        <f t="shared" si="2"/>
        <v>2015</v>
      </c>
      <c r="I54" s="6">
        <f t="shared" si="0"/>
        <v>10</v>
      </c>
      <c r="J54" s="11">
        <f ca="1">_xll.DBRW($I$1,$I$2,$H54,$I54,$I$3)</f>
        <v>30.762</v>
      </c>
      <c r="L54" s="6">
        <f t="shared" si="3"/>
        <v>2015</v>
      </c>
      <c r="M54" s="6">
        <f t="shared" si="1"/>
        <v>10</v>
      </c>
      <c r="N54" s="28">
        <v>37.642305736218297</v>
      </c>
    </row>
    <row r="55" spans="1:14">
      <c r="A55" s="6">
        <f t="shared" si="6"/>
        <v>2015</v>
      </c>
      <c r="B55" s="6">
        <f t="shared" si="7"/>
        <v>11</v>
      </c>
      <c r="C55" s="27">
        <v>377118</v>
      </c>
      <c r="D55" s="27">
        <v>12762</v>
      </c>
      <c r="E55" s="27">
        <v>5049</v>
      </c>
      <c r="F55" s="9">
        <f t="shared" si="11"/>
        <v>394929</v>
      </c>
      <c r="H55" s="6">
        <f t="shared" si="2"/>
        <v>2015</v>
      </c>
      <c r="I55" s="6">
        <f t="shared" si="0"/>
        <v>11</v>
      </c>
      <c r="J55" s="11">
        <f ca="1">_xll.DBRW($I$1,$I$2,$H55,$I55,$I$3)</f>
        <v>28.619</v>
      </c>
      <c r="L55" s="6">
        <f t="shared" si="3"/>
        <v>2015</v>
      </c>
      <c r="M55" s="6">
        <f t="shared" si="1"/>
        <v>11</v>
      </c>
      <c r="N55" s="28">
        <v>28.2449669604805</v>
      </c>
    </row>
    <row r="56" spans="1:14">
      <c r="A56" s="6">
        <f t="shared" si="6"/>
        <v>2015</v>
      </c>
      <c r="B56" s="6">
        <f t="shared" si="7"/>
        <v>12</v>
      </c>
      <c r="C56" s="27">
        <v>377450</v>
      </c>
      <c r="D56" s="27">
        <v>12827</v>
      </c>
      <c r="E56" s="27">
        <v>5009</v>
      </c>
      <c r="F56" s="9">
        <f t="shared" si="11"/>
        <v>395286</v>
      </c>
      <c r="H56" s="6">
        <f t="shared" si="2"/>
        <v>2015</v>
      </c>
      <c r="I56" s="6">
        <f t="shared" si="0"/>
        <v>12</v>
      </c>
      <c r="J56" s="11">
        <f ca="1">_xll.DBRW($I$1,$I$2,$H56,$I56,$I$3)</f>
        <v>31.238</v>
      </c>
      <c r="L56" s="6">
        <f t="shared" si="3"/>
        <v>2015</v>
      </c>
      <c r="M56" s="6">
        <f t="shared" si="1"/>
        <v>12</v>
      </c>
      <c r="N56" s="28">
        <v>31.183091432809402</v>
      </c>
    </row>
    <row r="57" spans="1:14">
      <c r="A57" s="6">
        <f t="shared" si="6"/>
        <v>2016</v>
      </c>
      <c r="B57" s="6">
        <f t="shared" si="7"/>
        <v>1</v>
      </c>
      <c r="C57" s="27">
        <v>378521</v>
      </c>
      <c r="D57" s="27">
        <v>12883</v>
      </c>
      <c r="E57" s="27">
        <v>4970</v>
      </c>
      <c r="F57" s="9">
        <f t="shared" si="11"/>
        <v>396374</v>
      </c>
      <c r="H57" s="6">
        <f t="shared" si="2"/>
        <v>2016</v>
      </c>
      <c r="I57" s="6">
        <f t="shared" si="0"/>
        <v>1</v>
      </c>
      <c r="J57" s="11">
        <f ca="1">_xll.DBRW($I$1,$I$2,$H57,$I57,$I$3)</f>
        <v>32.286000000000001</v>
      </c>
      <c r="L57" s="6">
        <f t="shared" si="3"/>
        <v>2016</v>
      </c>
      <c r="M57" s="6">
        <f t="shared" si="1"/>
        <v>1</v>
      </c>
      <c r="N57" s="28">
        <v>37.482407067638199</v>
      </c>
    </row>
    <row r="58" spans="1:14">
      <c r="A58" s="6">
        <f t="shared" si="6"/>
        <v>2016</v>
      </c>
      <c r="B58" s="6">
        <f t="shared" si="7"/>
        <v>2</v>
      </c>
      <c r="C58" s="27">
        <v>379474</v>
      </c>
      <c r="D58" s="27">
        <v>12948</v>
      </c>
      <c r="E58" s="27">
        <v>4931</v>
      </c>
      <c r="F58" s="9">
        <f t="shared" si="11"/>
        <v>397353</v>
      </c>
      <c r="H58" s="6">
        <f t="shared" si="2"/>
        <v>2016</v>
      </c>
      <c r="I58" s="6">
        <f t="shared" si="0"/>
        <v>2</v>
      </c>
      <c r="J58" s="11">
        <f ca="1">_xll.DBRW($I$1,$I$2,$H58,$I58,$I$3)</f>
        <v>30.31</v>
      </c>
      <c r="L58" s="6">
        <f t="shared" si="3"/>
        <v>2016</v>
      </c>
      <c r="M58" s="6">
        <f t="shared" si="1"/>
        <v>2</v>
      </c>
      <c r="N58" s="28">
        <v>35.9022590080396</v>
      </c>
    </row>
    <row r="59" spans="1:14">
      <c r="A59" s="6">
        <f t="shared" si="6"/>
        <v>2016</v>
      </c>
      <c r="B59" s="6">
        <f t="shared" si="7"/>
        <v>3</v>
      </c>
      <c r="C59" s="27">
        <v>380322</v>
      </c>
      <c r="D59" s="27">
        <v>12993</v>
      </c>
      <c r="E59" s="27">
        <v>4892</v>
      </c>
      <c r="F59" s="9">
        <f t="shared" si="11"/>
        <v>398207</v>
      </c>
      <c r="H59" s="6">
        <f t="shared" si="2"/>
        <v>2016</v>
      </c>
      <c r="I59" s="6">
        <f t="shared" si="0"/>
        <v>3</v>
      </c>
      <c r="J59" s="11">
        <f ca="1">_xll.DBRW($I$1,$I$2,$H59,$I59,$I$3)</f>
        <v>30.024000000000001</v>
      </c>
      <c r="L59" s="6">
        <f t="shared" si="3"/>
        <v>2016</v>
      </c>
      <c r="M59" s="6">
        <f t="shared" si="1"/>
        <v>3</v>
      </c>
      <c r="N59" s="28">
        <v>30.059467296226099</v>
      </c>
    </row>
    <row r="60" spans="1:14">
      <c r="A60" s="6">
        <f t="shared" si="6"/>
        <v>2016</v>
      </c>
      <c r="B60" s="6">
        <f t="shared" si="7"/>
        <v>4</v>
      </c>
      <c r="C60" s="27">
        <v>381118</v>
      </c>
      <c r="D60" s="27">
        <v>13081</v>
      </c>
      <c r="E60" s="27">
        <v>4853</v>
      </c>
      <c r="F60" s="9">
        <f t="shared" si="11"/>
        <v>399052</v>
      </c>
      <c r="H60" s="6">
        <f t="shared" si="2"/>
        <v>2016</v>
      </c>
      <c r="I60" s="6">
        <f t="shared" si="0"/>
        <v>4</v>
      </c>
      <c r="J60" s="11">
        <f ca="1">_xll.DBRW($I$1,$I$2,$H60,$I60,$I$3)</f>
        <v>30.713999999999999</v>
      </c>
      <c r="L60" s="6">
        <f t="shared" si="3"/>
        <v>2016</v>
      </c>
      <c r="M60" s="6">
        <f t="shared" si="1"/>
        <v>4</v>
      </c>
      <c r="N60" s="28">
        <v>27.353666796684099</v>
      </c>
    </row>
    <row r="61" spans="1:14">
      <c r="A61" s="6">
        <f t="shared" si="6"/>
        <v>2016</v>
      </c>
      <c r="B61" s="6">
        <f t="shared" si="7"/>
        <v>5</v>
      </c>
      <c r="C61" s="27">
        <v>381936</v>
      </c>
      <c r="D61" s="27">
        <v>13157</v>
      </c>
      <c r="E61" s="27">
        <v>4814</v>
      </c>
      <c r="F61" s="9">
        <f t="shared" si="11"/>
        <v>399907</v>
      </c>
      <c r="H61" s="6">
        <f t="shared" si="2"/>
        <v>2016</v>
      </c>
      <c r="I61" s="6">
        <f t="shared" si="0"/>
        <v>5</v>
      </c>
      <c r="J61" s="11">
        <f ca="1">_xll.DBRW($I$1,$I$2,$H61,$I61,$I$3)</f>
        <v>29.524000000000001</v>
      </c>
      <c r="L61" s="6">
        <f t="shared" si="3"/>
        <v>2016</v>
      </c>
      <c r="M61" s="6">
        <f t="shared" si="1"/>
        <v>5</v>
      </c>
      <c r="N61" s="28">
        <v>31.248614665781901</v>
      </c>
    </row>
    <row r="62" spans="1:14">
      <c r="A62" s="6">
        <f t="shared" si="6"/>
        <v>2016</v>
      </c>
      <c r="B62" s="6">
        <f t="shared" si="7"/>
        <v>6</v>
      </c>
      <c r="C62" s="27">
        <v>382980</v>
      </c>
      <c r="D62" s="27">
        <v>13245</v>
      </c>
      <c r="E62" s="27">
        <v>4775</v>
      </c>
      <c r="F62" s="9">
        <f t="shared" si="11"/>
        <v>401000</v>
      </c>
      <c r="H62" s="6">
        <f t="shared" si="2"/>
        <v>2016</v>
      </c>
      <c r="I62" s="6">
        <f t="shared" si="0"/>
        <v>6</v>
      </c>
      <c r="J62" s="11">
        <f ca="1">_xll.DBRW($I$1,$I$2,$H62,$I62,$I$3)</f>
        <v>30.619</v>
      </c>
      <c r="L62" s="6">
        <f t="shared" si="3"/>
        <v>2016</v>
      </c>
      <c r="M62" s="6">
        <f t="shared" si="1"/>
        <v>6</v>
      </c>
      <c r="N62" s="28">
        <v>43.183873743573898</v>
      </c>
    </row>
    <row r="63" spans="1:14">
      <c r="A63" s="6">
        <f t="shared" si="6"/>
        <v>2016</v>
      </c>
      <c r="B63" s="6">
        <f t="shared" si="7"/>
        <v>7</v>
      </c>
      <c r="C63" s="27">
        <v>383717</v>
      </c>
      <c r="D63" s="27">
        <v>13348</v>
      </c>
      <c r="E63" s="27">
        <v>4737</v>
      </c>
      <c r="F63" s="9">
        <f t="shared" si="11"/>
        <v>401802</v>
      </c>
      <c r="H63" s="6">
        <f t="shared" si="2"/>
        <v>2016</v>
      </c>
      <c r="I63" s="6">
        <f t="shared" si="0"/>
        <v>7</v>
      </c>
      <c r="J63" s="11">
        <f ca="1">_xll.DBRW($I$1,$I$2,$H63,$I63,$I$3)</f>
        <v>30.713999999999999</v>
      </c>
      <c r="L63" s="6">
        <f t="shared" si="3"/>
        <v>2016</v>
      </c>
      <c r="M63" s="6">
        <f t="shared" si="1"/>
        <v>7</v>
      </c>
      <c r="N63" s="28">
        <v>50.374080749046598</v>
      </c>
    </row>
    <row r="64" spans="1:14">
      <c r="A64" s="6">
        <f t="shared" si="6"/>
        <v>2016</v>
      </c>
      <c r="B64" s="6">
        <f t="shared" si="7"/>
        <v>8</v>
      </c>
      <c r="C64" s="27">
        <v>384249</v>
      </c>
      <c r="D64" s="27">
        <v>13473</v>
      </c>
      <c r="E64" s="27">
        <v>4699</v>
      </c>
      <c r="F64" s="9">
        <f t="shared" si="11"/>
        <v>402421</v>
      </c>
      <c r="H64" s="6">
        <f t="shared" si="2"/>
        <v>2016</v>
      </c>
      <c r="I64" s="6">
        <f t="shared" si="0"/>
        <v>8</v>
      </c>
      <c r="J64" s="11">
        <f ca="1">_xll.DBRW($I$1,$I$2,$H64,$I64,$I$3)</f>
        <v>30.475999999999999</v>
      </c>
      <c r="L64" s="6">
        <f t="shared" si="3"/>
        <v>2016</v>
      </c>
      <c r="M64" s="6">
        <f t="shared" si="1"/>
        <v>8</v>
      </c>
      <c r="N64" s="28">
        <v>51.005635481102999</v>
      </c>
    </row>
    <row r="65" spans="1:14">
      <c r="A65" s="6">
        <f t="shared" si="6"/>
        <v>2016</v>
      </c>
      <c r="B65" s="6">
        <f t="shared" si="7"/>
        <v>9</v>
      </c>
      <c r="C65" s="27">
        <v>384195</v>
      </c>
      <c r="D65" s="27">
        <v>13577</v>
      </c>
      <c r="E65" s="27">
        <v>4661</v>
      </c>
      <c r="F65" s="9">
        <f t="shared" si="11"/>
        <v>402433</v>
      </c>
      <c r="H65" s="6">
        <f t="shared" si="2"/>
        <v>2016</v>
      </c>
      <c r="I65" s="6">
        <f t="shared" si="0"/>
        <v>9</v>
      </c>
      <c r="J65" s="11">
        <f ca="1">_xll.DBRW($I$1,$I$2,$H65,$I65,$I$3)</f>
        <v>31.143000000000001</v>
      </c>
      <c r="L65" s="6">
        <f t="shared" si="3"/>
        <v>2016</v>
      </c>
      <c r="M65" s="6">
        <f t="shared" si="1"/>
        <v>9</v>
      </c>
      <c r="N65" s="28">
        <v>46.968445625587997</v>
      </c>
    </row>
    <row r="66" spans="1:14">
      <c r="A66" s="6">
        <f t="shared" si="6"/>
        <v>2016</v>
      </c>
      <c r="B66" s="6">
        <f t="shared" si="7"/>
        <v>10</v>
      </c>
      <c r="C66" s="27">
        <v>384222</v>
      </c>
      <c r="D66" s="27">
        <v>13682</v>
      </c>
      <c r="E66" s="27">
        <v>4623</v>
      </c>
      <c r="F66" s="9">
        <f t="shared" si="11"/>
        <v>402527</v>
      </c>
      <c r="H66" s="6">
        <f t="shared" si="2"/>
        <v>2016</v>
      </c>
      <c r="I66" s="6">
        <f t="shared" si="0"/>
        <v>10</v>
      </c>
      <c r="J66" s="11">
        <f ca="1">_xll.DBRW($I$1,$I$2,$H66,$I66,$I$3)</f>
        <v>30.762</v>
      </c>
      <c r="L66" s="6">
        <f t="shared" si="3"/>
        <v>2016</v>
      </c>
      <c r="M66" s="6">
        <f t="shared" si="1"/>
        <v>10</v>
      </c>
      <c r="N66" s="28">
        <v>37.626076292928801</v>
      </c>
    </row>
    <row r="67" spans="1:14">
      <c r="A67" s="6">
        <f t="shared" si="6"/>
        <v>2016</v>
      </c>
      <c r="B67" s="6">
        <f t="shared" si="7"/>
        <v>11</v>
      </c>
      <c r="C67" s="27">
        <v>384470</v>
      </c>
      <c r="D67" s="27">
        <v>13762</v>
      </c>
      <c r="E67" s="27">
        <v>4585</v>
      </c>
      <c r="F67" s="9">
        <f t="shared" si="11"/>
        <v>402817</v>
      </c>
      <c r="H67" s="6">
        <f t="shared" si="2"/>
        <v>2016</v>
      </c>
      <c r="I67" s="6">
        <f t="shared" si="0"/>
        <v>11</v>
      </c>
      <c r="J67" s="11">
        <f ca="1">_xll.DBRW($I$1,$I$2,$H67,$I67,$I$3)</f>
        <v>28.619</v>
      </c>
      <c r="L67" s="6">
        <f t="shared" si="3"/>
        <v>2016</v>
      </c>
      <c r="M67" s="6">
        <f t="shared" si="1"/>
        <v>11</v>
      </c>
      <c r="N67" s="28">
        <v>28.194472767220098</v>
      </c>
    </row>
    <row r="68" spans="1:14">
      <c r="A68" s="6">
        <f t="shared" si="6"/>
        <v>2016</v>
      </c>
      <c r="B68" s="6">
        <f t="shared" si="7"/>
        <v>12</v>
      </c>
      <c r="C68" s="27">
        <v>384812</v>
      </c>
      <c r="D68" s="27">
        <v>13827</v>
      </c>
      <c r="E68" s="27">
        <v>4548</v>
      </c>
      <c r="F68" s="9">
        <f t="shared" si="11"/>
        <v>403187</v>
      </c>
      <c r="H68" s="6">
        <f t="shared" si="2"/>
        <v>2016</v>
      </c>
      <c r="I68" s="6">
        <f t="shared" si="0"/>
        <v>12</v>
      </c>
      <c r="J68" s="11">
        <f ca="1">_xll.DBRW($I$1,$I$2,$H68,$I68,$I$3)</f>
        <v>31.238</v>
      </c>
      <c r="L68" s="12">
        <f t="shared" si="3"/>
        <v>2016</v>
      </c>
      <c r="M68" s="12">
        <f t="shared" si="1"/>
        <v>12</v>
      </c>
      <c r="N68" s="29">
        <v>31.0912416932171</v>
      </c>
    </row>
    <row r="69" spans="1:14">
      <c r="A69" s="6">
        <f t="shared" si="6"/>
        <v>2017</v>
      </c>
      <c r="B69" s="6">
        <f t="shared" si="7"/>
        <v>1</v>
      </c>
      <c r="C69" s="27">
        <v>385831</v>
      </c>
      <c r="D69" s="27">
        <v>13883</v>
      </c>
      <c r="E69" s="27">
        <v>4512</v>
      </c>
      <c r="F69" s="9">
        <f t="shared" si="11"/>
        <v>404226</v>
      </c>
      <c r="H69" s="6">
        <f t="shared" si="2"/>
        <v>2017</v>
      </c>
      <c r="I69" s="6">
        <f t="shared" si="0"/>
        <v>1</v>
      </c>
      <c r="J69" s="11">
        <f ca="1">_xll.DBRW($I$1,$I$2,$H69,$I69,$I$3)</f>
        <v>32.286000000000001</v>
      </c>
      <c r="N69" s="11"/>
    </row>
    <row r="70" spans="1:14">
      <c r="A70" s="6">
        <f t="shared" si="6"/>
        <v>2017</v>
      </c>
      <c r="B70" s="6">
        <f t="shared" si="7"/>
        <v>2</v>
      </c>
      <c r="C70" s="27">
        <v>386737</v>
      </c>
      <c r="D70" s="27">
        <v>13948</v>
      </c>
      <c r="E70" s="27">
        <v>4477</v>
      </c>
      <c r="F70" s="9">
        <f t="shared" si="11"/>
        <v>405162</v>
      </c>
      <c r="H70" s="6">
        <f t="shared" si="2"/>
        <v>2017</v>
      </c>
      <c r="I70" s="6">
        <f t="shared" si="0"/>
        <v>2</v>
      </c>
      <c r="J70" s="11">
        <f ca="1">_xll.DBRW($I$1,$I$2,$H70,$I70,$I$3)</f>
        <v>29.81</v>
      </c>
      <c r="N70" s="11"/>
    </row>
    <row r="71" spans="1:14">
      <c r="A71" s="6">
        <f t="shared" si="6"/>
        <v>2017</v>
      </c>
      <c r="B71" s="6">
        <f t="shared" si="7"/>
        <v>3</v>
      </c>
      <c r="C71" s="27">
        <v>387543</v>
      </c>
      <c r="D71" s="27">
        <v>13993</v>
      </c>
      <c r="E71" s="27">
        <v>4442</v>
      </c>
      <c r="F71" s="9">
        <f t="shared" si="11"/>
        <v>405978</v>
      </c>
      <c r="H71" s="6">
        <f t="shared" si="2"/>
        <v>2017</v>
      </c>
      <c r="I71" s="6">
        <f t="shared" si="0"/>
        <v>3</v>
      </c>
      <c r="J71" s="11">
        <f ca="1">_xll.DBRW($I$1,$I$2,$H71,$I71,$I$3)</f>
        <v>29.524000000000001</v>
      </c>
      <c r="N71" s="11"/>
    </row>
    <row r="72" spans="1:14">
      <c r="A72" s="6">
        <f t="shared" si="6"/>
        <v>2017</v>
      </c>
      <c r="B72" s="6">
        <f t="shared" si="7"/>
        <v>4</v>
      </c>
      <c r="C72" s="27">
        <v>388296</v>
      </c>
      <c r="D72" s="27">
        <v>14081</v>
      </c>
      <c r="E72" s="27">
        <v>4407</v>
      </c>
      <c r="F72" s="9">
        <f t="shared" si="11"/>
        <v>406784</v>
      </c>
      <c r="H72" s="6">
        <f t="shared" si="2"/>
        <v>2017</v>
      </c>
      <c r="I72" s="6">
        <f t="shared" si="0"/>
        <v>4</v>
      </c>
      <c r="J72" s="11">
        <f ca="1">_xll.DBRW($I$1,$I$2,$H72,$I72,$I$3)</f>
        <v>30.713999999999999</v>
      </c>
      <c r="N72" s="11"/>
    </row>
    <row r="73" spans="1:14">
      <c r="A73" s="6">
        <f t="shared" si="6"/>
        <v>2017</v>
      </c>
      <c r="B73" s="6">
        <f t="shared" si="7"/>
        <v>5</v>
      </c>
      <c r="C73" s="27">
        <v>389071</v>
      </c>
      <c r="D73" s="27">
        <v>14157</v>
      </c>
      <c r="E73" s="27">
        <v>4372</v>
      </c>
      <c r="F73" s="9">
        <f t="shared" si="11"/>
        <v>407600</v>
      </c>
      <c r="H73" s="6">
        <f t="shared" si="2"/>
        <v>2017</v>
      </c>
      <c r="I73" s="6">
        <f t="shared" ref="I73:I136" si="12">B73</f>
        <v>5</v>
      </c>
      <c r="J73" s="11">
        <f ca="1">_xll.DBRW($I$1,$I$2,$H73,$I73,$I$3)</f>
        <v>29.524000000000001</v>
      </c>
      <c r="N73" s="11"/>
    </row>
    <row r="74" spans="1:14">
      <c r="A74" s="6">
        <f t="shared" si="6"/>
        <v>2017</v>
      </c>
      <c r="B74" s="6">
        <f t="shared" si="7"/>
        <v>6</v>
      </c>
      <c r="C74" s="27">
        <v>390061</v>
      </c>
      <c r="D74" s="27">
        <v>14245</v>
      </c>
      <c r="E74" s="27">
        <v>4337</v>
      </c>
      <c r="F74" s="9">
        <f t="shared" si="11"/>
        <v>408643</v>
      </c>
      <c r="H74" s="6">
        <f t="shared" ref="H74:H137" si="13">A74</f>
        <v>2017</v>
      </c>
      <c r="I74" s="6">
        <f t="shared" si="12"/>
        <v>6</v>
      </c>
      <c r="J74" s="11">
        <f ca="1">_xll.DBRW($I$1,$I$2,$H74,$I74,$I$3)</f>
        <v>30.619</v>
      </c>
      <c r="N74" s="11"/>
    </row>
    <row r="75" spans="1:14">
      <c r="A75" s="6">
        <f t="shared" ref="A75:A138" si="14">IF(B75=1,A74+1,A74)</f>
        <v>2017</v>
      </c>
      <c r="B75" s="6">
        <f t="shared" ref="B75:B138" si="15">IF(B74=12,1,B74+1)</f>
        <v>7</v>
      </c>
      <c r="C75" s="27">
        <v>390758</v>
      </c>
      <c r="D75" s="27">
        <v>14348</v>
      </c>
      <c r="E75" s="27">
        <v>4302</v>
      </c>
      <c r="F75" s="9">
        <f t="shared" si="11"/>
        <v>409408</v>
      </c>
      <c r="H75" s="6">
        <f t="shared" si="13"/>
        <v>2017</v>
      </c>
      <c r="I75" s="6">
        <f t="shared" si="12"/>
        <v>7</v>
      </c>
      <c r="J75" s="11">
        <f ca="1">_xll.DBRW($I$1,$I$2,$H75,$I75,$I$3)</f>
        <v>30.713999999999999</v>
      </c>
      <c r="N75" s="11"/>
    </row>
    <row r="76" spans="1:14">
      <c r="A76" s="6">
        <f t="shared" si="14"/>
        <v>2017</v>
      </c>
      <c r="B76" s="6">
        <f t="shared" si="15"/>
        <v>8</v>
      </c>
      <c r="C76" s="27">
        <v>391260</v>
      </c>
      <c r="D76" s="27">
        <v>14473</v>
      </c>
      <c r="E76" s="27">
        <v>4267</v>
      </c>
      <c r="F76" s="9">
        <f t="shared" si="11"/>
        <v>410000</v>
      </c>
      <c r="H76" s="6">
        <f t="shared" si="13"/>
        <v>2017</v>
      </c>
      <c r="I76" s="6">
        <f t="shared" si="12"/>
        <v>8</v>
      </c>
      <c r="J76" s="11">
        <f ca="1">_xll.DBRW($I$1,$I$2,$H76,$I76,$I$3)</f>
        <v>30.475999999999999</v>
      </c>
      <c r="N76" s="11"/>
    </row>
    <row r="77" spans="1:14">
      <c r="A77" s="6">
        <f t="shared" si="14"/>
        <v>2017</v>
      </c>
      <c r="B77" s="6">
        <f t="shared" si="15"/>
        <v>9</v>
      </c>
      <c r="C77" s="27">
        <v>391201</v>
      </c>
      <c r="D77" s="27">
        <v>14577</v>
      </c>
      <c r="E77" s="27">
        <v>4233</v>
      </c>
      <c r="F77" s="9">
        <f t="shared" si="11"/>
        <v>410011</v>
      </c>
      <c r="H77" s="6">
        <f t="shared" si="13"/>
        <v>2017</v>
      </c>
      <c r="I77" s="6">
        <f t="shared" si="12"/>
        <v>9</v>
      </c>
      <c r="J77" s="11">
        <f ca="1">_xll.DBRW($I$1,$I$2,$H77,$I77,$I$3)</f>
        <v>31.143000000000001</v>
      </c>
      <c r="N77" s="11"/>
    </row>
    <row r="78" spans="1:14">
      <c r="A78" s="6">
        <f t="shared" si="14"/>
        <v>2017</v>
      </c>
      <c r="B78" s="6">
        <f t="shared" si="15"/>
        <v>10</v>
      </c>
      <c r="C78" s="27">
        <v>391220</v>
      </c>
      <c r="D78" s="27">
        <v>14682</v>
      </c>
      <c r="E78" s="27">
        <v>4199</v>
      </c>
      <c r="F78" s="9">
        <f t="shared" si="11"/>
        <v>410101</v>
      </c>
      <c r="H78" s="6">
        <f t="shared" si="13"/>
        <v>2017</v>
      </c>
      <c r="I78" s="6">
        <f t="shared" si="12"/>
        <v>10</v>
      </c>
      <c r="J78" s="11">
        <f ca="1">_xll.DBRW($I$1,$I$2,$H78,$I78,$I$3)</f>
        <v>30.762</v>
      </c>
      <c r="N78" s="11"/>
    </row>
    <row r="79" spans="1:14">
      <c r="A79" s="6">
        <f t="shared" si="14"/>
        <v>2017</v>
      </c>
      <c r="B79" s="6">
        <f t="shared" si="15"/>
        <v>11</v>
      </c>
      <c r="C79" s="27">
        <v>391451</v>
      </c>
      <c r="D79" s="27">
        <v>14762</v>
      </c>
      <c r="E79" s="27">
        <v>4165</v>
      </c>
      <c r="F79" s="9">
        <f t="shared" si="11"/>
        <v>410378</v>
      </c>
      <c r="H79" s="6">
        <f t="shared" si="13"/>
        <v>2017</v>
      </c>
      <c r="I79" s="6">
        <f t="shared" si="12"/>
        <v>11</v>
      </c>
      <c r="J79" s="11">
        <f ca="1">_xll.DBRW($I$1,$I$2,$H79,$I79,$I$3)</f>
        <v>28.619</v>
      </c>
      <c r="N79" s="11"/>
    </row>
    <row r="80" spans="1:14">
      <c r="A80" s="6">
        <f t="shared" si="14"/>
        <v>2017</v>
      </c>
      <c r="B80" s="6">
        <f t="shared" si="15"/>
        <v>12</v>
      </c>
      <c r="C80" s="27">
        <v>391772</v>
      </c>
      <c r="D80" s="27">
        <v>14827</v>
      </c>
      <c r="E80" s="27">
        <v>4131</v>
      </c>
      <c r="F80" s="9">
        <f t="shared" ref="F80:F143" si="16">C80+D80+E80</f>
        <v>410730</v>
      </c>
      <c r="H80" s="6">
        <f t="shared" si="13"/>
        <v>2017</v>
      </c>
      <c r="I80" s="6">
        <f t="shared" si="12"/>
        <v>12</v>
      </c>
      <c r="J80" s="11">
        <f ca="1">_xll.DBRW($I$1,$I$2,$H80,$I80,$I$3)</f>
        <v>31.238</v>
      </c>
      <c r="L80" s="12"/>
      <c r="M80" s="12"/>
      <c r="N80" s="13"/>
    </row>
    <row r="81" spans="1:14">
      <c r="A81" s="6">
        <f t="shared" si="14"/>
        <v>2018</v>
      </c>
      <c r="B81" s="6">
        <f t="shared" si="15"/>
        <v>1</v>
      </c>
      <c r="C81" s="27">
        <v>392726</v>
      </c>
      <c r="D81" s="27">
        <v>14883</v>
      </c>
      <c r="E81" s="27">
        <v>4097</v>
      </c>
      <c r="F81" s="9">
        <f t="shared" si="16"/>
        <v>411706</v>
      </c>
      <c r="H81" s="6">
        <f t="shared" si="13"/>
        <v>2018</v>
      </c>
      <c r="I81" s="6">
        <f t="shared" si="12"/>
        <v>1</v>
      </c>
      <c r="J81" s="11">
        <f ca="1">_xll.DBRW($I$1,$I$2,$H81,$I81,$I$3)</f>
        <v>32.286000000000001</v>
      </c>
      <c r="N81" s="11"/>
    </row>
    <row r="82" spans="1:14">
      <c r="A82" s="6">
        <f t="shared" si="14"/>
        <v>2018</v>
      </c>
      <c r="B82" s="6">
        <f t="shared" si="15"/>
        <v>2</v>
      </c>
      <c r="C82" s="27">
        <v>393574</v>
      </c>
      <c r="D82" s="27">
        <v>14948</v>
      </c>
      <c r="E82" s="27">
        <v>4063</v>
      </c>
      <c r="F82" s="9">
        <f t="shared" si="16"/>
        <v>412585</v>
      </c>
      <c r="H82" s="6">
        <f t="shared" si="13"/>
        <v>2018</v>
      </c>
      <c r="I82" s="6">
        <f t="shared" si="12"/>
        <v>2</v>
      </c>
      <c r="J82" s="11">
        <f ca="1">_xll.DBRW($I$1,$I$2,$H82,$I82,$I$3)</f>
        <v>29.81</v>
      </c>
      <c r="N82" s="11"/>
    </row>
    <row r="83" spans="1:14">
      <c r="A83" s="6">
        <f t="shared" si="14"/>
        <v>2018</v>
      </c>
      <c r="B83" s="6">
        <f t="shared" si="15"/>
        <v>3</v>
      </c>
      <c r="C83" s="27">
        <v>394328</v>
      </c>
      <c r="D83" s="27">
        <v>14993</v>
      </c>
      <c r="E83" s="27">
        <v>4031</v>
      </c>
      <c r="F83" s="9">
        <f t="shared" si="16"/>
        <v>413352</v>
      </c>
      <c r="H83" s="6">
        <f t="shared" si="13"/>
        <v>2018</v>
      </c>
      <c r="I83" s="6">
        <f t="shared" si="12"/>
        <v>3</v>
      </c>
      <c r="J83" s="11">
        <f ca="1">_xll.DBRW($I$1,$I$2,$H83,$I83,$I$3)</f>
        <v>29.524000000000001</v>
      </c>
      <c r="N83" s="11"/>
    </row>
    <row r="84" spans="1:14">
      <c r="A84" s="6">
        <f t="shared" si="14"/>
        <v>2018</v>
      </c>
      <c r="B84" s="6">
        <f t="shared" si="15"/>
        <v>4</v>
      </c>
      <c r="C84" s="27">
        <v>395029</v>
      </c>
      <c r="D84" s="27">
        <v>15081</v>
      </c>
      <c r="E84" s="27">
        <v>4000</v>
      </c>
      <c r="F84" s="9">
        <f t="shared" si="16"/>
        <v>414110</v>
      </c>
      <c r="H84" s="6">
        <f t="shared" si="13"/>
        <v>2018</v>
      </c>
      <c r="I84" s="6">
        <f t="shared" si="12"/>
        <v>4</v>
      </c>
      <c r="J84" s="11">
        <f ca="1">_xll.DBRW($I$1,$I$2,$H84,$I84,$I$3)</f>
        <v>30.713999999999999</v>
      </c>
      <c r="N84" s="11"/>
    </row>
    <row r="85" spans="1:14">
      <c r="A85" s="6">
        <f t="shared" si="14"/>
        <v>2018</v>
      </c>
      <c r="B85" s="6">
        <f t="shared" si="15"/>
        <v>5</v>
      </c>
      <c r="C85" s="27">
        <v>395751</v>
      </c>
      <c r="D85" s="27">
        <v>15157</v>
      </c>
      <c r="E85" s="27">
        <v>3969</v>
      </c>
      <c r="F85" s="9">
        <f t="shared" si="16"/>
        <v>414877</v>
      </c>
      <c r="H85" s="6">
        <f t="shared" si="13"/>
        <v>2018</v>
      </c>
      <c r="I85" s="6">
        <f t="shared" si="12"/>
        <v>5</v>
      </c>
      <c r="J85" s="11">
        <f ca="1">_xll.DBRW($I$1,$I$2,$H85,$I85,$I$3)</f>
        <v>29.524000000000001</v>
      </c>
      <c r="N85" s="11"/>
    </row>
    <row r="86" spans="1:14">
      <c r="A86" s="6">
        <f t="shared" si="14"/>
        <v>2018</v>
      </c>
      <c r="B86" s="6">
        <f t="shared" si="15"/>
        <v>6</v>
      </c>
      <c r="C86" s="27">
        <v>396675</v>
      </c>
      <c r="D86" s="27">
        <v>15245</v>
      </c>
      <c r="E86" s="27">
        <v>3938</v>
      </c>
      <c r="F86" s="9">
        <f t="shared" si="16"/>
        <v>415858</v>
      </c>
      <c r="H86" s="6">
        <f t="shared" si="13"/>
        <v>2018</v>
      </c>
      <c r="I86" s="6">
        <f t="shared" si="12"/>
        <v>6</v>
      </c>
      <c r="J86" s="11">
        <f ca="1">_xll.DBRW($I$1,$I$2,$H86,$I86,$I$3)</f>
        <v>30.619</v>
      </c>
      <c r="N86" s="11"/>
    </row>
    <row r="87" spans="1:14">
      <c r="A87" s="6">
        <f t="shared" si="14"/>
        <v>2018</v>
      </c>
      <c r="B87" s="6">
        <f t="shared" si="15"/>
        <v>7</v>
      </c>
      <c r="C87" s="27">
        <v>397322</v>
      </c>
      <c r="D87" s="27">
        <v>15348</v>
      </c>
      <c r="E87" s="27">
        <v>3907</v>
      </c>
      <c r="F87" s="9">
        <f t="shared" si="16"/>
        <v>416577</v>
      </c>
      <c r="H87" s="6">
        <f t="shared" si="13"/>
        <v>2018</v>
      </c>
      <c r="I87" s="6">
        <f t="shared" si="12"/>
        <v>7</v>
      </c>
      <c r="J87" s="11">
        <f ca="1">_xll.DBRW($I$1,$I$2,$H87,$I87,$I$3)</f>
        <v>30.713999999999999</v>
      </c>
      <c r="N87" s="11"/>
    </row>
    <row r="88" spans="1:14">
      <c r="A88" s="6">
        <f t="shared" si="14"/>
        <v>2018</v>
      </c>
      <c r="B88" s="6">
        <f t="shared" si="15"/>
        <v>8</v>
      </c>
      <c r="C88" s="27">
        <v>397784</v>
      </c>
      <c r="D88" s="27">
        <v>15473</v>
      </c>
      <c r="E88" s="27">
        <v>3876</v>
      </c>
      <c r="F88" s="9">
        <f t="shared" si="16"/>
        <v>417133</v>
      </c>
      <c r="H88" s="6">
        <f t="shared" si="13"/>
        <v>2018</v>
      </c>
      <c r="I88" s="6">
        <f t="shared" si="12"/>
        <v>8</v>
      </c>
      <c r="J88" s="11">
        <f ca="1">_xll.DBRW($I$1,$I$2,$H88,$I88,$I$3)</f>
        <v>30.475999999999999</v>
      </c>
      <c r="N88" s="11"/>
    </row>
    <row r="89" spans="1:14">
      <c r="A89" s="6">
        <f t="shared" si="14"/>
        <v>2018</v>
      </c>
      <c r="B89" s="6">
        <f t="shared" si="15"/>
        <v>9</v>
      </c>
      <c r="C89" s="27">
        <v>397722</v>
      </c>
      <c r="D89" s="27">
        <v>15577</v>
      </c>
      <c r="E89" s="27">
        <v>3845</v>
      </c>
      <c r="F89" s="9">
        <f t="shared" si="16"/>
        <v>417144</v>
      </c>
      <c r="H89" s="6">
        <f t="shared" si="13"/>
        <v>2018</v>
      </c>
      <c r="I89" s="6">
        <f t="shared" si="12"/>
        <v>9</v>
      </c>
      <c r="J89" s="11">
        <f ca="1">_xll.DBRW($I$1,$I$2,$H89,$I89,$I$3)</f>
        <v>31.143000000000001</v>
      </c>
      <c r="N89" s="11"/>
    </row>
    <row r="90" spans="1:14">
      <c r="A90" s="6">
        <f t="shared" si="14"/>
        <v>2018</v>
      </c>
      <c r="B90" s="6">
        <f t="shared" si="15"/>
        <v>10</v>
      </c>
      <c r="C90" s="27">
        <v>397731</v>
      </c>
      <c r="D90" s="27">
        <v>15682</v>
      </c>
      <c r="E90" s="27">
        <v>3814</v>
      </c>
      <c r="F90" s="9">
        <f t="shared" si="16"/>
        <v>417227</v>
      </c>
      <c r="H90" s="6">
        <f t="shared" si="13"/>
        <v>2018</v>
      </c>
      <c r="I90" s="6">
        <f t="shared" si="12"/>
        <v>10</v>
      </c>
      <c r="J90" s="11">
        <f ca="1">_xll.DBRW($I$1,$I$2,$H90,$I90,$I$3)</f>
        <v>30.762</v>
      </c>
      <c r="N90" s="11"/>
    </row>
    <row r="91" spans="1:14">
      <c r="A91" s="6">
        <f t="shared" si="14"/>
        <v>2018</v>
      </c>
      <c r="B91" s="6">
        <f t="shared" si="15"/>
        <v>11</v>
      </c>
      <c r="C91" s="27">
        <v>397942</v>
      </c>
      <c r="D91" s="27">
        <v>15762</v>
      </c>
      <c r="E91" s="27">
        <v>3783</v>
      </c>
      <c r="F91" s="9">
        <f t="shared" si="16"/>
        <v>417487</v>
      </c>
      <c r="H91" s="6">
        <f t="shared" si="13"/>
        <v>2018</v>
      </c>
      <c r="I91" s="6">
        <f t="shared" si="12"/>
        <v>11</v>
      </c>
      <c r="J91" s="11">
        <f ca="1">_xll.DBRW($I$1,$I$2,$H91,$I91,$I$3)</f>
        <v>28.619</v>
      </c>
      <c r="N91" s="11"/>
    </row>
    <row r="92" spans="1:14">
      <c r="A92" s="6">
        <f t="shared" si="14"/>
        <v>2018</v>
      </c>
      <c r="B92" s="6">
        <f t="shared" si="15"/>
        <v>12</v>
      </c>
      <c r="C92" s="27">
        <v>398239</v>
      </c>
      <c r="D92" s="27">
        <v>15827</v>
      </c>
      <c r="E92" s="27">
        <v>3753</v>
      </c>
      <c r="F92" s="9">
        <f t="shared" si="16"/>
        <v>417819</v>
      </c>
      <c r="H92" s="6">
        <f t="shared" si="13"/>
        <v>2018</v>
      </c>
      <c r="I92" s="6">
        <f t="shared" si="12"/>
        <v>12</v>
      </c>
      <c r="J92" s="11">
        <f ca="1">_xll.DBRW($I$1,$I$2,$H92,$I92,$I$3)</f>
        <v>31.238</v>
      </c>
      <c r="N92" s="11"/>
    </row>
    <row r="93" spans="1:14">
      <c r="A93" s="6">
        <f t="shared" si="14"/>
        <v>2019</v>
      </c>
      <c r="B93" s="6">
        <f t="shared" si="15"/>
        <v>1</v>
      </c>
      <c r="C93" s="27">
        <v>399129</v>
      </c>
      <c r="D93" s="27">
        <v>15883</v>
      </c>
      <c r="E93" s="27">
        <v>3723</v>
      </c>
      <c r="F93" s="9">
        <f t="shared" si="16"/>
        <v>418735</v>
      </c>
      <c r="H93" s="6">
        <f t="shared" si="13"/>
        <v>2019</v>
      </c>
      <c r="I93" s="6">
        <f t="shared" si="12"/>
        <v>1</v>
      </c>
      <c r="J93" s="11">
        <f ca="1">_xll.DBRW($I$1,$I$2,$H93,$I93,$I$3)</f>
        <v>32.286000000000001</v>
      </c>
      <c r="N93" s="11"/>
    </row>
    <row r="94" spans="1:14">
      <c r="A94" s="6">
        <f t="shared" si="14"/>
        <v>2019</v>
      </c>
      <c r="B94" s="6">
        <f t="shared" si="15"/>
        <v>2</v>
      </c>
      <c r="C94" s="27">
        <v>399920</v>
      </c>
      <c r="D94" s="27">
        <v>15948</v>
      </c>
      <c r="E94" s="27">
        <v>3693</v>
      </c>
      <c r="F94" s="9">
        <f t="shared" si="16"/>
        <v>419561</v>
      </c>
      <c r="H94" s="6">
        <f t="shared" si="13"/>
        <v>2019</v>
      </c>
      <c r="I94" s="6">
        <f t="shared" si="12"/>
        <v>2</v>
      </c>
      <c r="J94" s="11">
        <f ca="1">_xll.DBRW($I$1,$I$2,$H94,$I94,$I$3)</f>
        <v>29.81</v>
      </c>
      <c r="N94" s="11"/>
    </row>
    <row r="95" spans="1:14">
      <c r="A95" s="6">
        <f t="shared" si="14"/>
        <v>2019</v>
      </c>
      <c r="B95" s="6">
        <f t="shared" si="15"/>
        <v>3</v>
      </c>
      <c r="C95" s="27">
        <v>400624</v>
      </c>
      <c r="D95" s="27">
        <v>15993</v>
      </c>
      <c r="E95" s="27">
        <v>3663</v>
      </c>
      <c r="F95" s="9">
        <f t="shared" si="16"/>
        <v>420280</v>
      </c>
      <c r="H95" s="6">
        <f t="shared" si="13"/>
        <v>2019</v>
      </c>
      <c r="I95" s="6">
        <f t="shared" si="12"/>
        <v>3</v>
      </c>
      <c r="J95" s="11">
        <f ca="1">_xll.DBRW($I$1,$I$2,$H95,$I95,$I$3)</f>
        <v>29.524000000000001</v>
      </c>
      <c r="N95" s="11"/>
    </row>
    <row r="96" spans="1:14">
      <c r="A96" s="6">
        <f t="shared" si="14"/>
        <v>2019</v>
      </c>
      <c r="B96" s="6">
        <f t="shared" si="15"/>
        <v>4</v>
      </c>
      <c r="C96" s="27">
        <v>401277</v>
      </c>
      <c r="D96" s="27">
        <v>16081</v>
      </c>
      <c r="E96" s="27">
        <v>3633</v>
      </c>
      <c r="F96" s="9">
        <f t="shared" si="16"/>
        <v>420991</v>
      </c>
      <c r="H96" s="6">
        <f t="shared" si="13"/>
        <v>2019</v>
      </c>
      <c r="I96" s="6">
        <f t="shared" si="12"/>
        <v>4</v>
      </c>
      <c r="J96" s="11">
        <f ca="1">_xll.DBRW($I$1,$I$2,$H96,$I96,$I$3)</f>
        <v>30.713999999999999</v>
      </c>
      <c r="N96" s="11"/>
    </row>
    <row r="97" spans="1:14">
      <c r="A97" s="6">
        <f t="shared" si="14"/>
        <v>2019</v>
      </c>
      <c r="B97" s="6">
        <f t="shared" si="15"/>
        <v>5</v>
      </c>
      <c r="C97" s="27">
        <v>401952</v>
      </c>
      <c r="D97" s="27">
        <v>16157</v>
      </c>
      <c r="E97" s="27">
        <v>3603</v>
      </c>
      <c r="F97" s="9">
        <f t="shared" si="16"/>
        <v>421712</v>
      </c>
      <c r="H97" s="6">
        <f t="shared" si="13"/>
        <v>2019</v>
      </c>
      <c r="I97" s="6">
        <f t="shared" si="12"/>
        <v>5</v>
      </c>
      <c r="J97" s="11">
        <f ca="1">_xll.DBRW($I$1,$I$2,$H97,$I97,$I$3)</f>
        <v>29.524000000000001</v>
      </c>
      <c r="N97" s="11"/>
    </row>
    <row r="98" spans="1:14">
      <c r="A98" s="6">
        <f t="shared" si="14"/>
        <v>2019</v>
      </c>
      <c r="B98" s="6">
        <f t="shared" si="15"/>
        <v>6</v>
      </c>
      <c r="C98" s="27">
        <v>402813</v>
      </c>
      <c r="D98" s="27">
        <v>16245</v>
      </c>
      <c r="E98" s="27">
        <v>3574</v>
      </c>
      <c r="F98" s="9">
        <f t="shared" si="16"/>
        <v>422632</v>
      </c>
      <c r="H98" s="6">
        <f t="shared" si="13"/>
        <v>2019</v>
      </c>
      <c r="I98" s="6">
        <f t="shared" si="12"/>
        <v>6</v>
      </c>
      <c r="J98" s="11">
        <f ca="1">_xll.DBRW($I$1,$I$2,$H98,$I98,$I$3)</f>
        <v>30.619</v>
      </c>
      <c r="N98" s="11"/>
    </row>
    <row r="99" spans="1:14">
      <c r="A99" s="6">
        <f t="shared" si="14"/>
        <v>2019</v>
      </c>
      <c r="B99" s="6">
        <f t="shared" si="15"/>
        <v>7</v>
      </c>
      <c r="C99" s="27">
        <v>403414</v>
      </c>
      <c r="D99" s="27">
        <v>16348</v>
      </c>
      <c r="E99" s="27">
        <v>3545</v>
      </c>
      <c r="F99" s="9">
        <f t="shared" si="16"/>
        <v>423307</v>
      </c>
      <c r="H99" s="6">
        <f t="shared" si="13"/>
        <v>2019</v>
      </c>
      <c r="I99" s="6">
        <f t="shared" si="12"/>
        <v>7</v>
      </c>
      <c r="J99" s="11">
        <f ca="1">_xll.DBRW($I$1,$I$2,$H99,$I99,$I$3)</f>
        <v>30.713999999999999</v>
      </c>
      <c r="N99" s="11"/>
    </row>
    <row r="100" spans="1:14">
      <c r="A100" s="6">
        <f t="shared" si="14"/>
        <v>2019</v>
      </c>
      <c r="B100" s="6">
        <f t="shared" si="15"/>
        <v>8</v>
      </c>
      <c r="C100" s="27">
        <v>403838</v>
      </c>
      <c r="D100" s="27">
        <v>16473</v>
      </c>
      <c r="E100" s="27">
        <v>3517</v>
      </c>
      <c r="F100" s="9">
        <f t="shared" si="16"/>
        <v>423828</v>
      </c>
      <c r="H100" s="6">
        <f t="shared" si="13"/>
        <v>2019</v>
      </c>
      <c r="I100" s="6">
        <f t="shared" si="12"/>
        <v>8</v>
      </c>
      <c r="J100" s="11">
        <f ca="1">_xll.DBRW($I$1,$I$2,$H100,$I100,$I$3)</f>
        <v>30.475999999999999</v>
      </c>
      <c r="N100" s="11"/>
    </row>
    <row r="101" spans="1:14">
      <c r="A101" s="6">
        <f t="shared" si="14"/>
        <v>2019</v>
      </c>
      <c r="B101" s="6">
        <f t="shared" si="15"/>
        <v>9</v>
      </c>
      <c r="C101" s="27">
        <v>403770</v>
      </c>
      <c r="D101" s="27">
        <v>16577</v>
      </c>
      <c r="E101" s="27">
        <v>3490</v>
      </c>
      <c r="F101" s="9">
        <f t="shared" si="16"/>
        <v>423837</v>
      </c>
      <c r="H101" s="6">
        <f t="shared" si="13"/>
        <v>2019</v>
      </c>
      <c r="I101" s="6">
        <f t="shared" si="12"/>
        <v>9</v>
      </c>
      <c r="J101" s="11">
        <f ca="1">_xll.DBRW($I$1,$I$2,$H101,$I101,$I$3)</f>
        <v>31.143000000000001</v>
      </c>
      <c r="N101" s="11"/>
    </row>
    <row r="102" spans="1:14">
      <c r="A102" s="6">
        <f t="shared" si="14"/>
        <v>2019</v>
      </c>
      <c r="B102" s="6">
        <f t="shared" si="15"/>
        <v>10</v>
      </c>
      <c r="C102" s="27">
        <v>403770</v>
      </c>
      <c r="D102" s="27">
        <v>16682</v>
      </c>
      <c r="E102" s="27">
        <v>3463</v>
      </c>
      <c r="F102" s="9">
        <f t="shared" si="16"/>
        <v>423915</v>
      </c>
      <c r="H102" s="6">
        <f t="shared" si="13"/>
        <v>2019</v>
      </c>
      <c r="I102" s="6">
        <f t="shared" si="12"/>
        <v>10</v>
      </c>
      <c r="J102" s="11">
        <f ca="1">_xll.DBRW($I$1,$I$2,$H102,$I102,$I$3)</f>
        <v>30.762</v>
      </c>
      <c r="N102" s="11"/>
    </row>
    <row r="103" spans="1:14">
      <c r="A103" s="6">
        <f t="shared" si="14"/>
        <v>2019</v>
      </c>
      <c r="B103" s="6">
        <f t="shared" si="15"/>
        <v>11</v>
      </c>
      <c r="C103" s="27">
        <v>403962</v>
      </c>
      <c r="D103" s="27">
        <v>16762</v>
      </c>
      <c r="E103" s="27">
        <v>3436</v>
      </c>
      <c r="F103" s="9">
        <f t="shared" si="16"/>
        <v>424160</v>
      </c>
      <c r="H103" s="6">
        <f t="shared" si="13"/>
        <v>2019</v>
      </c>
      <c r="I103" s="6">
        <f t="shared" si="12"/>
        <v>11</v>
      </c>
      <c r="J103" s="11">
        <f ca="1">_xll.DBRW($I$1,$I$2,$H103,$I103,$I$3)</f>
        <v>28.619</v>
      </c>
      <c r="N103" s="11"/>
    </row>
    <row r="104" spans="1:14">
      <c r="A104" s="6">
        <f t="shared" si="14"/>
        <v>2019</v>
      </c>
      <c r="B104" s="6">
        <f t="shared" si="15"/>
        <v>12</v>
      </c>
      <c r="C104" s="27">
        <v>404239</v>
      </c>
      <c r="D104" s="27">
        <v>16827</v>
      </c>
      <c r="E104" s="27">
        <v>3409</v>
      </c>
      <c r="F104" s="9">
        <f t="shared" si="16"/>
        <v>424475</v>
      </c>
      <c r="H104" s="6">
        <f t="shared" si="13"/>
        <v>2019</v>
      </c>
      <c r="I104" s="6">
        <f t="shared" si="12"/>
        <v>12</v>
      </c>
      <c r="J104" s="11">
        <f ca="1">_xll.DBRW($I$1,$I$2,$H104,$I104,$I$3)</f>
        <v>31.238</v>
      </c>
      <c r="N104" s="11"/>
    </row>
    <row r="105" spans="1:14">
      <c r="A105" s="6">
        <f t="shared" si="14"/>
        <v>2020</v>
      </c>
      <c r="B105" s="6">
        <f t="shared" si="15"/>
        <v>1</v>
      </c>
      <c r="C105" s="27">
        <v>405142</v>
      </c>
      <c r="D105" s="27">
        <v>16827</v>
      </c>
      <c r="E105" s="27">
        <v>3382</v>
      </c>
      <c r="F105" s="9">
        <f t="shared" si="16"/>
        <v>425351</v>
      </c>
      <c r="H105" s="6">
        <f t="shared" si="13"/>
        <v>2020</v>
      </c>
      <c r="I105" s="6">
        <f t="shared" si="12"/>
        <v>1</v>
      </c>
      <c r="J105" s="11">
        <f ca="1">_xll.DBRW($I$1,$I$2,$H105,$I105,$I$3)</f>
        <v>32.286000000000001</v>
      </c>
      <c r="N105" s="11"/>
    </row>
    <row r="106" spans="1:14">
      <c r="A106" s="6">
        <f t="shared" si="14"/>
        <v>2020</v>
      </c>
      <c r="B106" s="6">
        <f t="shared" si="15"/>
        <v>2</v>
      </c>
      <c r="C106" s="27">
        <v>405958</v>
      </c>
      <c r="D106" s="27">
        <v>16827</v>
      </c>
      <c r="E106" s="27">
        <v>3355</v>
      </c>
      <c r="F106" s="9">
        <f t="shared" si="16"/>
        <v>426140</v>
      </c>
      <c r="H106" s="6">
        <f t="shared" si="13"/>
        <v>2020</v>
      </c>
      <c r="I106" s="6">
        <f t="shared" si="12"/>
        <v>2</v>
      </c>
      <c r="J106" s="11">
        <f ca="1">_xll.DBRW($I$1,$I$2,$H106,$I106,$I$3)</f>
        <v>30.31</v>
      </c>
      <c r="N106" s="11"/>
    </row>
    <row r="107" spans="1:14">
      <c r="A107" s="6">
        <f t="shared" si="14"/>
        <v>2020</v>
      </c>
      <c r="B107" s="6">
        <f t="shared" si="15"/>
        <v>3</v>
      </c>
      <c r="C107" s="27">
        <v>406673</v>
      </c>
      <c r="D107" s="27">
        <v>16827</v>
      </c>
      <c r="E107" s="27">
        <v>3328</v>
      </c>
      <c r="F107" s="9">
        <f t="shared" si="16"/>
        <v>426828</v>
      </c>
      <c r="H107" s="6">
        <f t="shared" si="13"/>
        <v>2020</v>
      </c>
      <c r="I107" s="6">
        <f t="shared" si="12"/>
        <v>3</v>
      </c>
      <c r="J107" s="11">
        <f ca="1">_xll.DBRW($I$1,$I$2,$H107,$I107,$I$3)</f>
        <v>30.024000000000001</v>
      </c>
      <c r="N107" s="11"/>
    </row>
    <row r="108" spans="1:14">
      <c r="A108" s="6">
        <f t="shared" si="14"/>
        <v>2020</v>
      </c>
      <c r="B108" s="6">
        <f t="shared" si="15"/>
        <v>4</v>
      </c>
      <c r="C108" s="27">
        <v>407380</v>
      </c>
      <c r="D108" s="27">
        <v>16827</v>
      </c>
      <c r="E108" s="27">
        <v>3301</v>
      </c>
      <c r="F108" s="9">
        <f t="shared" si="16"/>
        <v>427508</v>
      </c>
      <c r="H108" s="6">
        <f t="shared" si="13"/>
        <v>2020</v>
      </c>
      <c r="I108" s="6">
        <f t="shared" si="12"/>
        <v>4</v>
      </c>
      <c r="J108" s="11">
        <f ca="1">_xll.DBRW($I$1,$I$2,$H108,$I108,$I$3)</f>
        <v>30.713999999999999</v>
      </c>
      <c r="N108" s="11"/>
    </row>
    <row r="109" spans="1:14">
      <c r="A109" s="6">
        <f t="shared" si="14"/>
        <v>2020</v>
      </c>
      <c r="B109" s="6">
        <f t="shared" si="15"/>
        <v>5</v>
      </c>
      <c r="C109" s="27">
        <v>408094</v>
      </c>
      <c r="D109" s="27">
        <v>16827</v>
      </c>
      <c r="E109" s="27">
        <v>3275</v>
      </c>
      <c r="F109" s="9">
        <f t="shared" si="16"/>
        <v>428196</v>
      </c>
      <c r="H109" s="6">
        <f t="shared" si="13"/>
        <v>2020</v>
      </c>
      <c r="I109" s="6">
        <f t="shared" si="12"/>
        <v>5</v>
      </c>
      <c r="J109" s="11">
        <f ca="1">_xll.DBRW($I$1,$I$2,$H109,$I109,$I$3)</f>
        <v>29.524000000000001</v>
      </c>
      <c r="N109" s="11"/>
    </row>
    <row r="110" spans="1:14">
      <c r="A110" s="6">
        <f t="shared" si="14"/>
        <v>2020</v>
      </c>
      <c r="B110" s="6">
        <f t="shared" si="15"/>
        <v>6</v>
      </c>
      <c r="C110" s="27">
        <v>409000</v>
      </c>
      <c r="D110" s="27">
        <v>16827</v>
      </c>
      <c r="E110" s="27">
        <v>3249</v>
      </c>
      <c r="F110" s="9">
        <f t="shared" si="16"/>
        <v>429076</v>
      </c>
      <c r="H110" s="6">
        <f t="shared" si="13"/>
        <v>2020</v>
      </c>
      <c r="I110" s="6">
        <f t="shared" si="12"/>
        <v>6</v>
      </c>
      <c r="J110" s="11">
        <f ca="1">_xll.DBRW($I$1,$I$2,$H110,$I110,$I$3)</f>
        <v>30.619</v>
      </c>
      <c r="N110" s="11"/>
    </row>
    <row r="111" spans="1:14">
      <c r="A111" s="6">
        <f t="shared" si="14"/>
        <v>2020</v>
      </c>
      <c r="B111" s="6">
        <f t="shared" si="15"/>
        <v>7</v>
      </c>
      <c r="C111" s="27">
        <v>409671</v>
      </c>
      <c r="D111" s="27">
        <v>16827</v>
      </c>
      <c r="E111" s="27">
        <v>3223</v>
      </c>
      <c r="F111" s="9">
        <f t="shared" si="16"/>
        <v>429721</v>
      </c>
      <c r="H111" s="6">
        <f t="shared" si="13"/>
        <v>2020</v>
      </c>
      <c r="I111" s="6">
        <f t="shared" si="12"/>
        <v>7</v>
      </c>
      <c r="J111" s="11">
        <f ca="1">_xll.DBRW($I$1,$I$2,$H111,$I111,$I$3)</f>
        <v>30.713999999999999</v>
      </c>
      <c r="N111" s="11"/>
    </row>
    <row r="112" spans="1:14">
      <c r="A112" s="6">
        <f t="shared" si="14"/>
        <v>2020</v>
      </c>
      <c r="B112" s="6">
        <f t="shared" si="15"/>
        <v>8</v>
      </c>
      <c r="C112" s="27">
        <v>410195</v>
      </c>
      <c r="D112" s="27">
        <v>16827</v>
      </c>
      <c r="E112" s="27">
        <v>3197</v>
      </c>
      <c r="F112" s="9">
        <f t="shared" si="16"/>
        <v>430219</v>
      </c>
      <c r="H112" s="6">
        <f t="shared" si="13"/>
        <v>2020</v>
      </c>
      <c r="I112" s="6">
        <f t="shared" si="12"/>
        <v>8</v>
      </c>
      <c r="J112" s="11">
        <f ca="1">_xll.DBRW($I$1,$I$2,$H112,$I112,$I$3)</f>
        <v>30.475999999999999</v>
      </c>
      <c r="N112" s="11"/>
    </row>
    <row r="113" spans="1:14">
      <c r="A113" s="6">
        <f t="shared" si="14"/>
        <v>2020</v>
      </c>
      <c r="B113" s="6">
        <f t="shared" si="15"/>
        <v>9</v>
      </c>
      <c r="C113" s="27">
        <v>410229</v>
      </c>
      <c r="D113" s="27">
        <v>16827</v>
      </c>
      <c r="E113" s="27">
        <v>3171</v>
      </c>
      <c r="F113" s="9">
        <f t="shared" si="16"/>
        <v>430227</v>
      </c>
      <c r="H113" s="6">
        <f t="shared" si="13"/>
        <v>2020</v>
      </c>
      <c r="I113" s="6">
        <f t="shared" si="12"/>
        <v>9</v>
      </c>
      <c r="J113" s="11">
        <f ca="1">_xll.DBRW($I$1,$I$2,$H113,$I113,$I$3)</f>
        <v>31.143000000000001</v>
      </c>
      <c r="N113" s="11"/>
    </row>
    <row r="114" spans="1:14">
      <c r="A114" s="6">
        <f t="shared" si="14"/>
        <v>2020</v>
      </c>
      <c r="B114" s="6">
        <f t="shared" si="15"/>
        <v>10</v>
      </c>
      <c r="C114" s="27">
        <v>410330</v>
      </c>
      <c r="D114" s="27">
        <v>16827</v>
      </c>
      <c r="E114" s="27">
        <v>3145</v>
      </c>
      <c r="F114" s="9">
        <f t="shared" si="16"/>
        <v>430302</v>
      </c>
      <c r="H114" s="6">
        <f t="shared" si="13"/>
        <v>2020</v>
      </c>
      <c r="I114" s="6">
        <f t="shared" si="12"/>
        <v>10</v>
      </c>
      <c r="J114" s="11">
        <f ca="1">_xll.DBRW($I$1,$I$2,$H114,$I114,$I$3)</f>
        <v>30.762</v>
      </c>
      <c r="N114" s="11"/>
    </row>
    <row r="115" spans="1:14">
      <c r="A115" s="6">
        <f t="shared" si="14"/>
        <v>2020</v>
      </c>
      <c r="B115" s="6">
        <f t="shared" si="15"/>
        <v>11</v>
      </c>
      <c r="C115" s="27">
        <v>410589</v>
      </c>
      <c r="D115" s="27">
        <v>16827</v>
      </c>
      <c r="E115" s="27">
        <v>3119</v>
      </c>
      <c r="F115" s="9">
        <f t="shared" si="16"/>
        <v>430535</v>
      </c>
      <c r="H115" s="6">
        <f t="shared" si="13"/>
        <v>2020</v>
      </c>
      <c r="I115" s="6">
        <f t="shared" si="12"/>
        <v>11</v>
      </c>
      <c r="J115" s="11">
        <f ca="1">_xll.DBRW($I$1,$I$2,$H115,$I115,$I$3)</f>
        <v>28.619</v>
      </c>
      <c r="N115" s="11"/>
    </row>
    <row r="116" spans="1:14">
      <c r="A116" s="6">
        <f t="shared" si="14"/>
        <v>2020</v>
      </c>
      <c r="B116" s="6">
        <f t="shared" si="15"/>
        <v>12</v>
      </c>
      <c r="C116" s="27">
        <v>410915</v>
      </c>
      <c r="D116" s="27">
        <v>16827</v>
      </c>
      <c r="E116" s="27">
        <v>3094</v>
      </c>
      <c r="F116" s="9">
        <f t="shared" si="16"/>
        <v>430836</v>
      </c>
      <c r="H116" s="6">
        <f t="shared" si="13"/>
        <v>2020</v>
      </c>
      <c r="I116" s="6">
        <f t="shared" si="12"/>
        <v>12</v>
      </c>
      <c r="J116" s="11">
        <f ca="1">_xll.DBRW($I$1,$I$2,$H116,$I116,$I$3)</f>
        <v>31.238</v>
      </c>
      <c r="N116" s="11"/>
    </row>
    <row r="117" spans="1:14">
      <c r="A117" s="6">
        <f t="shared" si="14"/>
        <v>2021</v>
      </c>
      <c r="B117" s="6">
        <f t="shared" si="15"/>
        <v>1</v>
      </c>
      <c r="C117" s="27">
        <v>411716</v>
      </c>
      <c r="D117" s="27">
        <v>16827</v>
      </c>
      <c r="E117" s="27">
        <v>3069</v>
      </c>
      <c r="F117" s="9">
        <f t="shared" si="16"/>
        <v>431612</v>
      </c>
      <c r="H117" s="6">
        <f t="shared" si="13"/>
        <v>2021</v>
      </c>
      <c r="I117" s="6">
        <f t="shared" si="12"/>
        <v>1</v>
      </c>
      <c r="J117" s="11">
        <f ca="1">_xll.DBRW($I$1,$I$2,$H117,$I117,$I$3)</f>
        <v>32.286000000000001</v>
      </c>
      <c r="N117" s="11"/>
    </row>
    <row r="118" spans="1:14">
      <c r="A118" s="6">
        <f t="shared" si="14"/>
        <v>2021</v>
      </c>
      <c r="B118" s="6">
        <f t="shared" si="15"/>
        <v>2</v>
      </c>
      <c r="C118" s="27">
        <v>412440</v>
      </c>
      <c r="D118" s="27">
        <v>16827</v>
      </c>
      <c r="E118" s="27">
        <v>3044</v>
      </c>
      <c r="F118" s="9">
        <f t="shared" si="16"/>
        <v>432311</v>
      </c>
      <c r="H118" s="6">
        <f t="shared" si="13"/>
        <v>2021</v>
      </c>
      <c r="I118" s="6">
        <f t="shared" si="12"/>
        <v>2</v>
      </c>
      <c r="J118" s="11">
        <f ca="1">_xll.DBRW($I$1,$I$2,$H118,$I118,$I$3)</f>
        <v>29.81</v>
      </c>
      <c r="N118" s="11"/>
    </row>
    <row r="119" spans="1:14">
      <c r="A119" s="6">
        <f t="shared" si="14"/>
        <v>2021</v>
      </c>
      <c r="B119" s="6">
        <f t="shared" si="15"/>
        <v>3</v>
      </c>
      <c r="C119" s="27">
        <v>413074</v>
      </c>
      <c r="D119" s="27">
        <v>16827</v>
      </c>
      <c r="E119" s="27">
        <v>3020</v>
      </c>
      <c r="F119" s="9">
        <f t="shared" si="16"/>
        <v>432921</v>
      </c>
      <c r="H119" s="6">
        <f t="shared" si="13"/>
        <v>2021</v>
      </c>
      <c r="I119" s="6">
        <f t="shared" si="12"/>
        <v>3</v>
      </c>
      <c r="J119" s="11">
        <f ca="1">_xll.DBRW($I$1,$I$2,$H119,$I119,$I$3)</f>
        <v>29.524000000000001</v>
      </c>
      <c r="N119" s="11"/>
    </row>
    <row r="120" spans="1:14">
      <c r="A120" s="6">
        <f t="shared" si="14"/>
        <v>2021</v>
      </c>
      <c r="B120" s="6">
        <f t="shared" si="15"/>
        <v>4</v>
      </c>
      <c r="C120" s="27">
        <v>413700</v>
      </c>
      <c r="D120" s="27">
        <v>16827</v>
      </c>
      <c r="E120" s="27">
        <v>2996</v>
      </c>
      <c r="F120" s="9">
        <f t="shared" si="16"/>
        <v>433523</v>
      </c>
      <c r="H120" s="6">
        <f t="shared" si="13"/>
        <v>2021</v>
      </c>
      <c r="I120" s="6">
        <f t="shared" si="12"/>
        <v>4</v>
      </c>
      <c r="J120" s="11">
        <f ca="1">_xll.DBRW($I$1,$I$2,$H120,$I120,$I$3)</f>
        <v>30.713999999999999</v>
      </c>
      <c r="N120" s="11"/>
    </row>
    <row r="121" spans="1:14">
      <c r="A121" s="6">
        <f t="shared" si="14"/>
        <v>2021</v>
      </c>
      <c r="B121" s="6">
        <f t="shared" si="15"/>
        <v>5</v>
      </c>
      <c r="C121" s="27">
        <v>414334</v>
      </c>
      <c r="D121" s="27">
        <v>16827</v>
      </c>
      <c r="E121" s="27">
        <v>2972</v>
      </c>
      <c r="F121" s="9">
        <f t="shared" si="16"/>
        <v>434133</v>
      </c>
      <c r="H121" s="6">
        <f t="shared" si="13"/>
        <v>2021</v>
      </c>
      <c r="I121" s="6">
        <f t="shared" si="12"/>
        <v>5</v>
      </c>
      <c r="J121" s="11">
        <f ca="1">_xll.DBRW($I$1,$I$2,$H121,$I121,$I$3)</f>
        <v>29.524000000000001</v>
      </c>
      <c r="N121" s="11"/>
    </row>
    <row r="122" spans="1:14">
      <c r="A122" s="6">
        <f t="shared" si="14"/>
        <v>2021</v>
      </c>
      <c r="B122" s="6">
        <f t="shared" si="15"/>
        <v>6</v>
      </c>
      <c r="C122" s="27">
        <v>415137</v>
      </c>
      <c r="D122" s="27">
        <v>16827</v>
      </c>
      <c r="E122" s="27">
        <v>2949</v>
      </c>
      <c r="F122" s="9">
        <f t="shared" si="16"/>
        <v>434913</v>
      </c>
      <c r="H122" s="6">
        <f t="shared" si="13"/>
        <v>2021</v>
      </c>
      <c r="I122" s="6">
        <f t="shared" si="12"/>
        <v>6</v>
      </c>
      <c r="J122" s="11">
        <f ca="1">_xll.DBRW($I$1,$I$2,$H122,$I122,$I$3)</f>
        <v>30.619</v>
      </c>
      <c r="N122" s="11"/>
    </row>
    <row r="123" spans="1:14">
      <c r="A123" s="6">
        <f t="shared" si="14"/>
        <v>2021</v>
      </c>
      <c r="B123" s="6">
        <f t="shared" si="15"/>
        <v>7</v>
      </c>
      <c r="C123" s="27">
        <v>415732</v>
      </c>
      <c r="D123" s="27">
        <v>16827</v>
      </c>
      <c r="E123" s="27">
        <v>2926</v>
      </c>
      <c r="F123" s="9">
        <f t="shared" si="16"/>
        <v>435485</v>
      </c>
      <c r="H123" s="6">
        <f t="shared" si="13"/>
        <v>2021</v>
      </c>
      <c r="I123" s="6">
        <f t="shared" si="12"/>
        <v>7</v>
      </c>
      <c r="J123" s="11">
        <f ca="1">_xll.DBRW($I$1,$I$2,$H123,$I123,$I$3)</f>
        <v>30.713999999999999</v>
      </c>
      <c r="N123" s="11"/>
    </row>
    <row r="124" spans="1:14">
      <c r="A124" s="6">
        <f t="shared" si="14"/>
        <v>2021</v>
      </c>
      <c r="B124" s="6">
        <f t="shared" si="15"/>
        <v>8</v>
      </c>
      <c r="C124" s="27">
        <v>416196</v>
      </c>
      <c r="D124" s="27">
        <v>16827</v>
      </c>
      <c r="E124" s="27">
        <v>2903</v>
      </c>
      <c r="F124" s="9">
        <f t="shared" si="16"/>
        <v>435926</v>
      </c>
      <c r="H124" s="6">
        <f t="shared" si="13"/>
        <v>2021</v>
      </c>
      <c r="I124" s="6">
        <f t="shared" si="12"/>
        <v>8</v>
      </c>
      <c r="J124" s="11">
        <f ca="1">_xll.DBRW($I$1,$I$2,$H124,$I124,$I$3)</f>
        <v>30.475999999999999</v>
      </c>
      <c r="N124" s="11"/>
    </row>
    <row r="125" spans="1:14">
      <c r="A125" s="6">
        <f t="shared" si="14"/>
        <v>2021</v>
      </c>
      <c r="B125" s="6">
        <f t="shared" si="15"/>
        <v>9</v>
      </c>
      <c r="C125" s="27">
        <v>416227</v>
      </c>
      <c r="D125" s="27">
        <v>16827</v>
      </c>
      <c r="E125" s="27">
        <v>2880</v>
      </c>
      <c r="F125" s="9">
        <f t="shared" si="16"/>
        <v>435934</v>
      </c>
      <c r="H125" s="6">
        <f t="shared" si="13"/>
        <v>2021</v>
      </c>
      <c r="I125" s="6">
        <f t="shared" si="12"/>
        <v>9</v>
      </c>
      <c r="J125" s="11">
        <f ca="1">_xll.DBRW($I$1,$I$2,$H125,$I125,$I$3)</f>
        <v>31.143000000000001</v>
      </c>
      <c r="N125" s="11"/>
    </row>
    <row r="126" spans="1:14">
      <c r="A126" s="6">
        <f t="shared" si="14"/>
        <v>2021</v>
      </c>
      <c r="B126" s="6">
        <f t="shared" si="15"/>
        <v>10</v>
      </c>
      <c r="C126" s="27">
        <v>416317</v>
      </c>
      <c r="D126" s="27">
        <v>16827</v>
      </c>
      <c r="E126" s="27">
        <v>2857</v>
      </c>
      <c r="F126" s="9">
        <f t="shared" si="16"/>
        <v>436001</v>
      </c>
      <c r="H126" s="6">
        <f t="shared" si="13"/>
        <v>2021</v>
      </c>
      <c r="I126" s="6">
        <f t="shared" si="12"/>
        <v>10</v>
      </c>
      <c r="J126" s="11">
        <f ca="1">_xll.DBRW($I$1,$I$2,$H126,$I126,$I$3)</f>
        <v>30.762</v>
      </c>
      <c r="N126" s="11"/>
    </row>
    <row r="127" spans="1:14">
      <c r="A127" s="6">
        <f t="shared" si="14"/>
        <v>2021</v>
      </c>
      <c r="B127" s="6">
        <f t="shared" si="15"/>
        <v>11</v>
      </c>
      <c r="C127" s="27">
        <v>416546</v>
      </c>
      <c r="D127" s="27">
        <v>16827</v>
      </c>
      <c r="E127" s="27">
        <v>2834</v>
      </c>
      <c r="F127" s="9">
        <f t="shared" si="16"/>
        <v>436207</v>
      </c>
      <c r="H127" s="6">
        <f t="shared" si="13"/>
        <v>2021</v>
      </c>
      <c r="I127" s="6">
        <f t="shared" si="12"/>
        <v>11</v>
      </c>
      <c r="J127" s="11">
        <f ca="1">_xll.DBRW($I$1,$I$2,$H127,$I127,$I$3)</f>
        <v>28.619</v>
      </c>
      <c r="N127" s="11"/>
    </row>
    <row r="128" spans="1:14">
      <c r="A128" s="6">
        <f t="shared" si="14"/>
        <v>2021</v>
      </c>
      <c r="B128" s="6">
        <f t="shared" si="15"/>
        <v>12</v>
      </c>
      <c r="C128" s="27">
        <v>416836</v>
      </c>
      <c r="D128" s="27">
        <v>16827</v>
      </c>
      <c r="E128" s="27">
        <v>2811</v>
      </c>
      <c r="F128" s="9">
        <f t="shared" si="16"/>
        <v>436474</v>
      </c>
      <c r="H128" s="6">
        <f t="shared" si="13"/>
        <v>2021</v>
      </c>
      <c r="I128" s="6">
        <f t="shared" si="12"/>
        <v>12</v>
      </c>
      <c r="J128" s="11">
        <f ca="1">_xll.DBRW($I$1,$I$2,$H128,$I128,$I$3)</f>
        <v>31.238</v>
      </c>
      <c r="N128" s="11"/>
    </row>
    <row r="129" spans="1:14">
      <c r="A129" s="6">
        <f t="shared" si="14"/>
        <v>2022</v>
      </c>
      <c r="B129" s="6">
        <f t="shared" si="15"/>
        <v>1</v>
      </c>
      <c r="C129" s="27">
        <v>417550</v>
      </c>
      <c r="D129" s="27">
        <v>16827</v>
      </c>
      <c r="E129" s="27">
        <v>2789</v>
      </c>
      <c r="F129" s="9">
        <f t="shared" si="16"/>
        <v>437166</v>
      </c>
      <c r="H129" s="6">
        <f t="shared" si="13"/>
        <v>2022</v>
      </c>
      <c r="I129" s="6">
        <f t="shared" si="12"/>
        <v>1</v>
      </c>
      <c r="J129" s="11">
        <f ca="1">_xll.DBRW($I$1,$I$2,$H129,$I129,$I$3)</f>
        <v>32.286000000000001</v>
      </c>
      <c r="N129" s="11"/>
    </row>
    <row r="130" spans="1:14">
      <c r="A130" s="6">
        <f t="shared" si="14"/>
        <v>2022</v>
      </c>
      <c r="B130" s="6">
        <f t="shared" si="15"/>
        <v>2</v>
      </c>
      <c r="C130" s="27">
        <v>418195</v>
      </c>
      <c r="D130" s="27">
        <v>16827</v>
      </c>
      <c r="E130" s="27">
        <v>2767</v>
      </c>
      <c r="F130" s="9">
        <f t="shared" si="16"/>
        <v>437789</v>
      </c>
      <c r="H130" s="6">
        <f t="shared" si="13"/>
        <v>2022</v>
      </c>
      <c r="I130" s="6">
        <f t="shared" si="12"/>
        <v>2</v>
      </c>
      <c r="J130" s="11">
        <f ca="1">_xll.DBRW($I$1,$I$2,$H130,$I130,$I$3)</f>
        <v>29.81</v>
      </c>
      <c r="N130" s="11"/>
    </row>
    <row r="131" spans="1:14">
      <c r="A131" s="6">
        <f t="shared" si="14"/>
        <v>2022</v>
      </c>
      <c r="B131" s="6">
        <f t="shared" si="15"/>
        <v>3</v>
      </c>
      <c r="C131" s="27">
        <v>418760</v>
      </c>
      <c r="D131" s="27">
        <v>16827</v>
      </c>
      <c r="E131" s="27">
        <v>2745</v>
      </c>
      <c r="F131" s="9">
        <f t="shared" si="16"/>
        <v>438332</v>
      </c>
      <c r="H131" s="6">
        <f t="shared" si="13"/>
        <v>2022</v>
      </c>
      <c r="I131" s="6">
        <f t="shared" si="12"/>
        <v>3</v>
      </c>
      <c r="J131" s="11">
        <f ca="1">_xll.DBRW($I$1,$I$2,$H131,$I131,$I$3)</f>
        <v>29.524000000000001</v>
      </c>
      <c r="N131" s="11"/>
    </row>
    <row r="132" spans="1:14">
      <c r="A132" s="6">
        <f t="shared" si="14"/>
        <v>2022</v>
      </c>
      <c r="B132" s="6">
        <f t="shared" si="15"/>
        <v>4</v>
      </c>
      <c r="C132" s="27">
        <v>419319</v>
      </c>
      <c r="D132" s="27">
        <v>16827</v>
      </c>
      <c r="E132" s="27">
        <v>2723</v>
      </c>
      <c r="F132" s="9">
        <f t="shared" si="16"/>
        <v>438869</v>
      </c>
      <c r="H132" s="6">
        <f t="shared" si="13"/>
        <v>2022</v>
      </c>
      <c r="I132" s="6">
        <f t="shared" si="12"/>
        <v>4</v>
      </c>
      <c r="J132" s="11">
        <f ca="1">_xll.DBRW($I$1,$I$2,$H132,$I132,$I$3)</f>
        <v>30.713999999999999</v>
      </c>
      <c r="N132" s="11"/>
    </row>
    <row r="133" spans="1:14">
      <c r="A133" s="6">
        <f t="shared" si="14"/>
        <v>2022</v>
      </c>
      <c r="B133" s="6">
        <f t="shared" si="15"/>
        <v>5</v>
      </c>
      <c r="C133" s="27">
        <v>419884</v>
      </c>
      <c r="D133" s="27">
        <v>16827</v>
      </c>
      <c r="E133" s="27">
        <v>2701</v>
      </c>
      <c r="F133" s="9">
        <f t="shared" si="16"/>
        <v>439412</v>
      </c>
      <c r="H133" s="6">
        <f t="shared" si="13"/>
        <v>2022</v>
      </c>
      <c r="I133" s="6">
        <f t="shared" si="12"/>
        <v>5</v>
      </c>
      <c r="J133" s="11">
        <f ca="1">_xll.DBRW($I$1,$I$2,$H133,$I133,$I$3)</f>
        <v>29.524000000000001</v>
      </c>
      <c r="N133" s="11"/>
    </row>
    <row r="134" spans="1:14">
      <c r="A134" s="6">
        <f t="shared" si="14"/>
        <v>2022</v>
      </c>
      <c r="B134" s="6">
        <f t="shared" si="15"/>
        <v>6</v>
      </c>
      <c r="C134" s="27">
        <v>420600</v>
      </c>
      <c r="D134" s="27">
        <v>16827</v>
      </c>
      <c r="E134" s="27">
        <v>2679</v>
      </c>
      <c r="F134" s="9">
        <f t="shared" si="16"/>
        <v>440106</v>
      </c>
      <c r="H134" s="6">
        <f t="shared" si="13"/>
        <v>2022</v>
      </c>
      <c r="I134" s="6">
        <f t="shared" si="12"/>
        <v>6</v>
      </c>
      <c r="J134" s="11">
        <f ca="1">_xll.DBRW($I$1,$I$2,$H134,$I134,$I$3)</f>
        <v>30.619</v>
      </c>
      <c r="N134" s="11"/>
    </row>
    <row r="135" spans="1:14">
      <c r="A135" s="6">
        <f t="shared" si="14"/>
        <v>2022</v>
      </c>
      <c r="B135" s="6">
        <f t="shared" si="15"/>
        <v>7</v>
      </c>
      <c r="C135" s="27">
        <v>421130</v>
      </c>
      <c r="D135" s="27">
        <v>16827</v>
      </c>
      <c r="E135" s="27">
        <v>2657</v>
      </c>
      <c r="F135" s="9">
        <f t="shared" si="16"/>
        <v>440614</v>
      </c>
      <c r="H135" s="6">
        <f t="shared" si="13"/>
        <v>2022</v>
      </c>
      <c r="I135" s="6">
        <f t="shared" si="12"/>
        <v>7</v>
      </c>
      <c r="J135" s="11">
        <f ca="1">_xll.DBRW($I$1,$I$2,$H135,$I135,$I$3)</f>
        <v>30.713999999999999</v>
      </c>
      <c r="N135" s="11"/>
    </row>
    <row r="136" spans="1:14">
      <c r="A136" s="6">
        <f t="shared" si="14"/>
        <v>2022</v>
      </c>
      <c r="B136" s="6">
        <f t="shared" si="15"/>
        <v>8</v>
      </c>
      <c r="C136" s="27">
        <v>421545</v>
      </c>
      <c r="D136" s="27">
        <v>16827</v>
      </c>
      <c r="E136" s="27">
        <v>2635</v>
      </c>
      <c r="F136" s="9">
        <f t="shared" si="16"/>
        <v>441007</v>
      </c>
      <c r="H136" s="6">
        <f t="shared" si="13"/>
        <v>2022</v>
      </c>
      <c r="I136" s="6">
        <f t="shared" si="12"/>
        <v>8</v>
      </c>
      <c r="J136" s="11">
        <f ca="1">_xll.DBRW($I$1,$I$2,$H136,$I136,$I$3)</f>
        <v>30.475999999999999</v>
      </c>
      <c r="N136" s="11"/>
    </row>
    <row r="137" spans="1:14">
      <c r="A137" s="6">
        <f t="shared" si="14"/>
        <v>2022</v>
      </c>
      <c r="B137" s="6">
        <f t="shared" si="15"/>
        <v>9</v>
      </c>
      <c r="C137" s="27">
        <v>421574</v>
      </c>
      <c r="D137" s="27">
        <v>16827</v>
      </c>
      <c r="E137" s="27">
        <v>2614</v>
      </c>
      <c r="F137" s="9">
        <f t="shared" si="16"/>
        <v>441015</v>
      </c>
      <c r="H137" s="6">
        <f t="shared" si="13"/>
        <v>2022</v>
      </c>
      <c r="I137" s="6">
        <f t="shared" ref="I137:I200" si="17">B137</f>
        <v>9</v>
      </c>
      <c r="J137" s="11">
        <f ca="1">_xll.DBRW($I$1,$I$2,$H137,$I137,$I$3)</f>
        <v>31.143000000000001</v>
      </c>
      <c r="N137" s="11"/>
    </row>
    <row r="138" spans="1:14">
      <c r="A138" s="6">
        <f t="shared" si="14"/>
        <v>2022</v>
      </c>
      <c r="B138" s="6">
        <f t="shared" si="15"/>
        <v>10</v>
      </c>
      <c r="C138" s="27">
        <v>421654</v>
      </c>
      <c r="D138" s="27">
        <v>16827</v>
      </c>
      <c r="E138" s="27">
        <v>2593</v>
      </c>
      <c r="F138" s="9">
        <f t="shared" si="16"/>
        <v>441074</v>
      </c>
      <c r="H138" s="6">
        <f t="shared" ref="H138:H201" si="18">A138</f>
        <v>2022</v>
      </c>
      <c r="I138" s="6">
        <f t="shared" si="17"/>
        <v>10</v>
      </c>
      <c r="J138" s="11">
        <f ca="1">_xll.DBRW($I$1,$I$2,$H138,$I138,$I$3)</f>
        <v>30.762</v>
      </c>
      <c r="N138" s="11"/>
    </row>
    <row r="139" spans="1:14">
      <c r="A139" s="6">
        <f t="shared" ref="A139:A202" si="19">IF(B139=1,A138+1,A138)</f>
        <v>2022</v>
      </c>
      <c r="B139" s="6">
        <f t="shared" ref="B139:B202" si="20">IF(B138=12,1,B138+1)</f>
        <v>11</v>
      </c>
      <c r="C139" s="27">
        <v>421859</v>
      </c>
      <c r="D139" s="27">
        <v>16827</v>
      </c>
      <c r="E139" s="27">
        <v>2572</v>
      </c>
      <c r="F139" s="9">
        <f t="shared" si="16"/>
        <v>441258</v>
      </c>
      <c r="H139" s="6">
        <f t="shared" si="18"/>
        <v>2022</v>
      </c>
      <c r="I139" s="6">
        <f t="shared" si="17"/>
        <v>11</v>
      </c>
      <c r="J139" s="11">
        <f ca="1">_xll.DBRW($I$1,$I$2,$H139,$I139,$I$3)</f>
        <v>28.619</v>
      </c>
      <c r="N139" s="11"/>
    </row>
    <row r="140" spans="1:14">
      <c r="A140" s="6">
        <f t="shared" si="19"/>
        <v>2022</v>
      </c>
      <c r="B140" s="6">
        <f t="shared" si="20"/>
        <v>12</v>
      </c>
      <c r="C140" s="27">
        <v>422114</v>
      </c>
      <c r="D140" s="27">
        <v>16827</v>
      </c>
      <c r="E140" s="27">
        <v>2552</v>
      </c>
      <c r="F140" s="9">
        <f t="shared" si="16"/>
        <v>441493</v>
      </c>
      <c r="H140" s="6">
        <f t="shared" si="18"/>
        <v>2022</v>
      </c>
      <c r="I140" s="6">
        <f t="shared" si="17"/>
        <v>12</v>
      </c>
      <c r="J140" s="11">
        <f ca="1">_xll.DBRW($I$1,$I$2,$H140,$I140,$I$3)</f>
        <v>31.238</v>
      </c>
      <c r="N140" s="11"/>
    </row>
    <row r="141" spans="1:14">
      <c r="A141" s="6">
        <f t="shared" si="19"/>
        <v>2023</v>
      </c>
      <c r="B141" s="6">
        <f t="shared" si="20"/>
        <v>1</v>
      </c>
      <c r="C141" s="27">
        <v>422772</v>
      </c>
      <c r="D141" s="27">
        <v>16827</v>
      </c>
      <c r="E141" s="27">
        <v>2532</v>
      </c>
      <c r="F141" s="9">
        <f t="shared" si="16"/>
        <v>442131</v>
      </c>
      <c r="H141" s="6">
        <f t="shared" si="18"/>
        <v>2023</v>
      </c>
      <c r="I141" s="6">
        <f t="shared" si="17"/>
        <v>1</v>
      </c>
      <c r="J141" s="11">
        <f ca="1">_xll.DBRW($I$1,$I$2,$H141,$I141,$I$3)</f>
        <v>32.286000000000001</v>
      </c>
      <c r="N141" s="11"/>
    </row>
    <row r="142" spans="1:14">
      <c r="A142" s="6">
        <f t="shared" si="19"/>
        <v>2023</v>
      </c>
      <c r="B142" s="6">
        <f t="shared" si="20"/>
        <v>2</v>
      </c>
      <c r="C142" s="27">
        <v>423368</v>
      </c>
      <c r="D142" s="27">
        <v>16827</v>
      </c>
      <c r="E142" s="27">
        <v>2512</v>
      </c>
      <c r="F142" s="9">
        <f t="shared" si="16"/>
        <v>442707</v>
      </c>
      <c r="H142" s="6">
        <f t="shared" si="18"/>
        <v>2023</v>
      </c>
      <c r="I142" s="6">
        <f t="shared" si="17"/>
        <v>2</v>
      </c>
      <c r="J142" s="11">
        <f ca="1">_xll.DBRW($I$1,$I$2,$H142,$I142,$I$3)</f>
        <v>29.81</v>
      </c>
      <c r="N142" s="11"/>
    </row>
    <row r="143" spans="1:14">
      <c r="A143" s="6">
        <f t="shared" si="19"/>
        <v>2023</v>
      </c>
      <c r="B143" s="6">
        <f t="shared" si="20"/>
        <v>3</v>
      </c>
      <c r="C143" s="27">
        <v>423888</v>
      </c>
      <c r="D143" s="27">
        <v>16827</v>
      </c>
      <c r="E143" s="27">
        <v>2492</v>
      </c>
      <c r="F143" s="9">
        <f t="shared" si="16"/>
        <v>443207</v>
      </c>
      <c r="H143" s="6">
        <f t="shared" si="18"/>
        <v>2023</v>
      </c>
      <c r="I143" s="6">
        <f t="shared" si="17"/>
        <v>3</v>
      </c>
      <c r="J143" s="11">
        <f ca="1">_xll.DBRW($I$1,$I$2,$H143,$I143,$I$3)</f>
        <v>29.524000000000001</v>
      </c>
      <c r="N143" s="11"/>
    </row>
    <row r="144" spans="1:14">
      <c r="A144" s="6">
        <f t="shared" si="19"/>
        <v>2023</v>
      </c>
      <c r="B144" s="6">
        <f t="shared" si="20"/>
        <v>4</v>
      </c>
      <c r="C144" s="27">
        <v>424404</v>
      </c>
      <c r="D144" s="27">
        <v>16827</v>
      </c>
      <c r="E144" s="27">
        <v>2472</v>
      </c>
      <c r="F144" s="9">
        <f t="shared" ref="F144:F207" si="21">C144+D144+E144</f>
        <v>443703</v>
      </c>
      <c r="H144" s="6">
        <f t="shared" si="18"/>
        <v>2023</v>
      </c>
      <c r="I144" s="6">
        <f t="shared" si="17"/>
        <v>4</v>
      </c>
      <c r="J144" s="11">
        <f ca="1">_xll.DBRW($I$1,$I$2,$H144,$I144,$I$3)</f>
        <v>30.713999999999999</v>
      </c>
      <c r="N144" s="11"/>
    </row>
    <row r="145" spans="1:14">
      <c r="A145" s="6">
        <f t="shared" si="19"/>
        <v>2023</v>
      </c>
      <c r="B145" s="6">
        <f t="shared" si="20"/>
        <v>5</v>
      </c>
      <c r="C145" s="27">
        <v>424925</v>
      </c>
      <c r="D145" s="27">
        <v>16827</v>
      </c>
      <c r="E145" s="27">
        <v>2452</v>
      </c>
      <c r="F145" s="9">
        <f t="shared" si="21"/>
        <v>444204</v>
      </c>
      <c r="H145" s="6">
        <f t="shared" si="18"/>
        <v>2023</v>
      </c>
      <c r="I145" s="6">
        <f t="shared" si="17"/>
        <v>5</v>
      </c>
      <c r="J145" s="11">
        <f ca="1">_xll.DBRW($I$1,$I$2,$H145,$I145,$I$3)</f>
        <v>29.524000000000001</v>
      </c>
      <c r="N145" s="11"/>
    </row>
    <row r="146" spans="1:14">
      <c r="A146" s="6">
        <f t="shared" si="19"/>
        <v>2023</v>
      </c>
      <c r="B146" s="6">
        <f t="shared" si="20"/>
        <v>6</v>
      </c>
      <c r="C146" s="27">
        <v>425586</v>
      </c>
      <c r="D146" s="27">
        <v>16827</v>
      </c>
      <c r="E146" s="27">
        <v>2432</v>
      </c>
      <c r="F146" s="9">
        <f t="shared" si="21"/>
        <v>444845</v>
      </c>
      <c r="H146" s="6">
        <f t="shared" si="18"/>
        <v>2023</v>
      </c>
      <c r="I146" s="6">
        <f t="shared" si="17"/>
        <v>6</v>
      </c>
      <c r="J146" s="11">
        <f ca="1">_xll.DBRW($I$1,$I$2,$H146,$I146,$I$3)</f>
        <v>30.619</v>
      </c>
      <c r="N146" s="11"/>
    </row>
    <row r="147" spans="1:14">
      <c r="A147" s="6">
        <f t="shared" si="19"/>
        <v>2023</v>
      </c>
      <c r="B147" s="6">
        <f t="shared" si="20"/>
        <v>7</v>
      </c>
      <c r="C147" s="27">
        <v>426075</v>
      </c>
      <c r="D147" s="27">
        <v>16827</v>
      </c>
      <c r="E147" s="27">
        <v>2413</v>
      </c>
      <c r="F147" s="9">
        <f t="shared" si="21"/>
        <v>445315</v>
      </c>
      <c r="H147" s="6">
        <f t="shared" si="18"/>
        <v>2023</v>
      </c>
      <c r="I147" s="6">
        <f t="shared" si="17"/>
        <v>7</v>
      </c>
      <c r="J147" s="11">
        <f ca="1">_xll.DBRW($I$1,$I$2,$H147,$I147,$I$3)</f>
        <v>30.713999999999999</v>
      </c>
      <c r="N147" s="11"/>
    </row>
    <row r="148" spans="1:14">
      <c r="A148" s="6">
        <f t="shared" si="19"/>
        <v>2023</v>
      </c>
      <c r="B148" s="6">
        <f t="shared" si="20"/>
        <v>8</v>
      </c>
      <c r="C148" s="27">
        <v>426457</v>
      </c>
      <c r="D148" s="27">
        <v>16827</v>
      </c>
      <c r="E148" s="27">
        <v>2394</v>
      </c>
      <c r="F148" s="9">
        <f t="shared" si="21"/>
        <v>445678</v>
      </c>
      <c r="H148" s="6">
        <f t="shared" si="18"/>
        <v>2023</v>
      </c>
      <c r="I148" s="6">
        <f t="shared" si="17"/>
        <v>8</v>
      </c>
      <c r="J148" s="11">
        <f ca="1">_xll.DBRW($I$1,$I$2,$H148,$I148,$I$3)</f>
        <v>30.475999999999999</v>
      </c>
      <c r="N148" s="11"/>
    </row>
    <row r="149" spans="1:14">
      <c r="A149" s="6">
        <f t="shared" si="19"/>
        <v>2023</v>
      </c>
      <c r="B149" s="6">
        <f t="shared" si="20"/>
        <v>9</v>
      </c>
      <c r="C149" s="27">
        <v>426483</v>
      </c>
      <c r="D149" s="27">
        <v>16827</v>
      </c>
      <c r="E149" s="27">
        <v>2375</v>
      </c>
      <c r="F149" s="9">
        <f t="shared" si="21"/>
        <v>445685</v>
      </c>
      <c r="H149" s="6">
        <f t="shared" si="18"/>
        <v>2023</v>
      </c>
      <c r="I149" s="6">
        <f t="shared" si="17"/>
        <v>9</v>
      </c>
      <c r="J149" s="11">
        <f ca="1">_xll.DBRW($I$1,$I$2,$H149,$I149,$I$3)</f>
        <v>31.143000000000001</v>
      </c>
      <c r="N149" s="11"/>
    </row>
    <row r="150" spans="1:14">
      <c r="A150" s="6">
        <f t="shared" si="19"/>
        <v>2023</v>
      </c>
      <c r="B150" s="6">
        <f t="shared" si="20"/>
        <v>10</v>
      </c>
      <c r="C150" s="27">
        <v>426556</v>
      </c>
      <c r="D150" s="27">
        <v>16827</v>
      </c>
      <c r="E150" s="27">
        <v>2356</v>
      </c>
      <c r="F150" s="9">
        <f t="shared" si="21"/>
        <v>445739</v>
      </c>
      <c r="H150" s="6">
        <f t="shared" si="18"/>
        <v>2023</v>
      </c>
      <c r="I150" s="6">
        <f t="shared" si="17"/>
        <v>10</v>
      </c>
      <c r="J150" s="11">
        <f ca="1">_xll.DBRW($I$1,$I$2,$H150,$I150,$I$3)</f>
        <v>30.762</v>
      </c>
      <c r="N150" s="11"/>
    </row>
    <row r="151" spans="1:14">
      <c r="A151" s="6">
        <f t="shared" si="19"/>
        <v>2023</v>
      </c>
      <c r="B151" s="6">
        <f t="shared" si="20"/>
        <v>11</v>
      </c>
      <c r="C151" s="27">
        <v>426745</v>
      </c>
      <c r="D151" s="27">
        <v>16827</v>
      </c>
      <c r="E151" s="27">
        <v>2337</v>
      </c>
      <c r="F151" s="9">
        <f t="shared" si="21"/>
        <v>445909</v>
      </c>
      <c r="H151" s="6">
        <f t="shared" si="18"/>
        <v>2023</v>
      </c>
      <c r="I151" s="6">
        <f t="shared" si="17"/>
        <v>11</v>
      </c>
      <c r="J151" s="11">
        <f ca="1">_xll.DBRW($I$1,$I$2,$H151,$I151,$I$3)</f>
        <v>28.619</v>
      </c>
      <c r="N151" s="11"/>
    </row>
    <row r="152" spans="1:14">
      <c r="A152" s="6">
        <f t="shared" si="19"/>
        <v>2023</v>
      </c>
      <c r="B152" s="6">
        <f t="shared" si="20"/>
        <v>12</v>
      </c>
      <c r="C152" s="27">
        <v>426981</v>
      </c>
      <c r="D152" s="27">
        <v>16827</v>
      </c>
      <c r="E152" s="27">
        <v>2318</v>
      </c>
      <c r="F152" s="9">
        <f t="shared" si="21"/>
        <v>446126</v>
      </c>
      <c r="H152" s="6">
        <f t="shared" si="18"/>
        <v>2023</v>
      </c>
      <c r="I152" s="6">
        <f t="shared" si="17"/>
        <v>12</v>
      </c>
      <c r="J152" s="11">
        <f ca="1">_xll.DBRW($I$1,$I$2,$H152,$I152,$I$3)</f>
        <v>31.238</v>
      </c>
      <c r="N152" s="11"/>
    </row>
    <row r="153" spans="1:14">
      <c r="A153" s="6">
        <f t="shared" si="19"/>
        <v>2024</v>
      </c>
      <c r="B153" s="6">
        <f t="shared" si="20"/>
        <v>1</v>
      </c>
      <c r="C153" s="27">
        <v>427575</v>
      </c>
      <c r="D153" s="27">
        <v>16827</v>
      </c>
      <c r="E153" s="27">
        <v>2300</v>
      </c>
      <c r="F153" s="9">
        <f t="shared" si="21"/>
        <v>446702</v>
      </c>
      <c r="H153" s="6">
        <f t="shared" si="18"/>
        <v>2024</v>
      </c>
      <c r="I153" s="6">
        <f t="shared" si="17"/>
        <v>1</v>
      </c>
      <c r="J153" s="11">
        <f ca="1">_xll.DBRW($I$1,$I$2,$H153,$I153,$I$3)</f>
        <v>32.286000000000001</v>
      </c>
      <c r="N153" s="11"/>
    </row>
    <row r="154" spans="1:14">
      <c r="A154" s="6">
        <f t="shared" si="19"/>
        <v>2024</v>
      </c>
      <c r="B154" s="6">
        <f t="shared" si="20"/>
        <v>2</v>
      </c>
      <c r="C154" s="27">
        <v>428112</v>
      </c>
      <c r="D154" s="27">
        <v>16827</v>
      </c>
      <c r="E154" s="27">
        <v>2282</v>
      </c>
      <c r="F154" s="9">
        <f t="shared" si="21"/>
        <v>447221</v>
      </c>
      <c r="H154" s="6">
        <f t="shared" si="18"/>
        <v>2024</v>
      </c>
      <c r="I154" s="6">
        <f t="shared" si="17"/>
        <v>2</v>
      </c>
      <c r="J154" s="11">
        <f ca="1">_xll.DBRW($I$1,$I$2,$H154,$I154,$I$3)</f>
        <v>30.31</v>
      </c>
      <c r="N154" s="11"/>
    </row>
    <row r="155" spans="1:14">
      <c r="A155" s="6">
        <f t="shared" si="19"/>
        <v>2024</v>
      </c>
      <c r="B155" s="6">
        <f t="shared" si="20"/>
        <v>3</v>
      </c>
      <c r="C155" s="27">
        <v>428582</v>
      </c>
      <c r="D155" s="27">
        <v>16827</v>
      </c>
      <c r="E155" s="27">
        <v>2264</v>
      </c>
      <c r="F155" s="9">
        <f t="shared" si="21"/>
        <v>447673</v>
      </c>
      <c r="H155" s="6">
        <f t="shared" si="18"/>
        <v>2024</v>
      </c>
      <c r="I155" s="6">
        <f t="shared" si="17"/>
        <v>3</v>
      </c>
      <c r="J155" s="11">
        <f ca="1">_xll.DBRW($I$1,$I$2,$H155,$I155,$I$3)</f>
        <v>30.024000000000001</v>
      </c>
      <c r="N155" s="11"/>
    </row>
    <row r="156" spans="1:14">
      <c r="A156" s="6">
        <f t="shared" si="19"/>
        <v>2024</v>
      </c>
      <c r="B156" s="6">
        <f t="shared" si="20"/>
        <v>4</v>
      </c>
      <c r="C156" s="27">
        <v>429047</v>
      </c>
      <c r="D156" s="27">
        <v>16827</v>
      </c>
      <c r="E156" s="27">
        <v>2246</v>
      </c>
      <c r="F156" s="9">
        <f t="shared" si="21"/>
        <v>448120</v>
      </c>
      <c r="H156" s="6">
        <f t="shared" si="18"/>
        <v>2024</v>
      </c>
      <c r="I156" s="6">
        <f t="shared" si="17"/>
        <v>4</v>
      </c>
      <c r="J156" s="11">
        <f ca="1">_xll.DBRW($I$1,$I$2,$H156,$I156,$I$3)</f>
        <v>30.713999999999999</v>
      </c>
      <c r="N156" s="11"/>
    </row>
    <row r="157" spans="1:14">
      <c r="A157" s="6">
        <f t="shared" si="19"/>
        <v>2024</v>
      </c>
      <c r="B157" s="6">
        <f t="shared" si="20"/>
        <v>5</v>
      </c>
      <c r="C157" s="27">
        <v>429518</v>
      </c>
      <c r="D157" s="27">
        <v>16827</v>
      </c>
      <c r="E157" s="27">
        <v>2228</v>
      </c>
      <c r="F157" s="9">
        <f t="shared" si="21"/>
        <v>448573</v>
      </c>
      <c r="H157" s="6">
        <f t="shared" si="18"/>
        <v>2024</v>
      </c>
      <c r="I157" s="6">
        <f t="shared" si="17"/>
        <v>5</v>
      </c>
      <c r="J157" s="11">
        <f ca="1">_xll.DBRW($I$1,$I$2,$H157,$I157,$I$3)</f>
        <v>29.524000000000001</v>
      </c>
      <c r="N157" s="11"/>
    </row>
    <row r="158" spans="1:14">
      <c r="A158" s="6">
        <f t="shared" si="19"/>
        <v>2024</v>
      </c>
      <c r="B158" s="6">
        <f t="shared" si="20"/>
        <v>6</v>
      </c>
      <c r="C158" s="27">
        <v>430116</v>
      </c>
      <c r="D158" s="27">
        <v>16827</v>
      </c>
      <c r="E158" s="27">
        <v>2210</v>
      </c>
      <c r="F158" s="9">
        <f t="shared" si="21"/>
        <v>449153</v>
      </c>
      <c r="H158" s="6">
        <f t="shared" si="18"/>
        <v>2024</v>
      </c>
      <c r="I158" s="6">
        <f t="shared" si="17"/>
        <v>6</v>
      </c>
      <c r="J158" s="11">
        <f ca="1">_xll.DBRW($I$1,$I$2,$H158,$I158,$I$3)</f>
        <v>30.619</v>
      </c>
      <c r="N158" s="11"/>
    </row>
    <row r="159" spans="1:14">
      <c r="A159" s="6">
        <f t="shared" si="19"/>
        <v>2024</v>
      </c>
      <c r="B159" s="6">
        <f t="shared" si="20"/>
        <v>7</v>
      </c>
      <c r="C159" s="27">
        <v>430559</v>
      </c>
      <c r="D159" s="27">
        <v>16827</v>
      </c>
      <c r="E159" s="27">
        <v>2192</v>
      </c>
      <c r="F159" s="9">
        <f t="shared" si="21"/>
        <v>449578</v>
      </c>
      <c r="H159" s="6">
        <f t="shared" si="18"/>
        <v>2024</v>
      </c>
      <c r="I159" s="6">
        <f t="shared" si="17"/>
        <v>7</v>
      </c>
      <c r="J159" s="11">
        <f ca="1">_xll.DBRW($I$1,$I$2,$H159,$I159,$I$3)</f>
        <v>30.713999999999999</v>
      </c>
      <c r="N159" s="11"/>
    </row>
    <row r="160" spans="1:14">
      <c r="A160" s="6">
        <f t="shared" si="19"/>
        <v>2024</v>
      </c>
      <c r="B160" s="6">
        <f t="shared" si="20"/>
        <v>8</v>
      </c>
      <c r="C160" s="27">
        <v>430905</v>
      </c>
      <c r="D160" s="27">
        <v>16827</v>
      </c>
      <c r="E160" s="27">
        <v>2174</v>
      </c>
      <c r="F160" s="9">
        <f t="shared" si="21"/>
        <v>449906</v>
      </c>
      <c r="H160" s="6">
        <f t="shared" si="18"/>
        <v>2024</v>
      </c>
      <c r="I160" s="6">
        <f t="shared" si="17"/>
        <v>8</v>
      </c>
      <c r="J160" s="11">
        <f ca="1">_xll.DBRW($I$1,$I$2,$H160,$I160,$I$3)</f>
        <v>30.475999999999999</v>
      </c>
      <c r="N160" s="11"/>
    </row>
    <row r="161" spans="1:14">
      <c r="A161" s="6">
        <f t="shared" si="19"/>
        <v>2024</v>
      </c>
      <c r="B161" s="6">
        <f t="shared" si="20"/>
        <v>9</v>
      </c>
      <c r="C161" s="27">
        <v>430929</v>
      </c>
      <c r="D161" s="27">
        <v>16827</v>
      </c>
      <c r="E161" s="27">
        <v>2156</v>
      </c>
      <c r="F161" s="9">
        <f t="shared" si="21"/>
        <v>449912</v>
      </c>
      <c r="H161" s="6">
        <f t="shared" si="18"/>
        <v>2024</v>
      </c>
      <c r="I161" s="6">
        <f t="shared" si="17"/>
        <v>9</v>
      </c>
      <c r="J161" s="11">
        <f ca="1">_xll.DBRW($I$1,$I$2,$H161,$I161,$I$3)</f>
        <v>31.143000000000001</v>
      </c>
      <c r="N161" s="11"/>
    </row>
    <row r="162" spans="1:14">
      <c r="A162" s="6">
        <f t="shared" si="19"/>
        <v>2024</v>
      </c>
      <c r="B162" s="6">
        <f t="shared" si="20"/>
        <v>10</v>
      </c>
      <c r="C162" s="27">
        <v>430995</v>
      </c>
      <c r="D162" s="27">
        <v>16827</v>
      </c>
      <c r="E162" s="27">
        <v>2139</v>
      </c>
      <c r="F162" s="9">
        <f t="shared" si="21"/>
        <v>449961</v>
      </c>
      <c r="H162" s="6">
        <f t="shared" si="18"/>
        <v>2024</v>
      </c>
      <c r="I162" s="6">
        <f t="shared" si="17"/>
        <v>10</v>
      </c>
      <c r="J162" s="11">
        <f ca="1">_xll.DBRW($I$1,$I$2,$H162,$I162,$I$3)</f>
        <v>30.762</v>
      </c>
      <c r="N162" s="11"/>
    </row>
    <row r="163" spans="1:14">
      <c r="A163" s="6">
        <f t="shared" si="19"/>
        <v>2024</v>
      </c>
      <c r="B163" s="6">
        <f t="shared" si="20"/>
        <v>11</v>
      </c>
      <c r="C163" s="27">
        <v>431165</v>
      </c>
      <c r="D163" s="27">
        <v>16827</v>
      </c>
      <c r="E163" s="27">
        <v>2122</v>
      </c>
      <c r="F163" s="9">
        <f t="shared" si="21"/>
        <v>450114</v>
      </c>
      <c r="H163" s="6">
        <f t="shared" si="18"/>
        <v>2024</v>
      </c>
      <c r="I163" s="6">
        <f t="shared" si="17"/>
        <v>11</v>
      </c>
      <c r="J163" s="11">
        <f ca="1">_xll.DBRW($I$1,$I$2,$H163,$I163,$I$3)</f>
        <v>28.619</v>
      </c>
      <c r="N163" s="11"/>
    </row>
    <row r="164" spans="1:14">
      <c r="A164" s="6">
        <f t="shared" si="19"/>
        <v>2024</v>
      </c>
      <c r="B164" s="6">
        <f t="shared" si="20"/>
        <v>12</v>
      </c>
      <c r="C164" s="27">
        <v>431379</v>
      </c>
      <c r="D164" s="27">
        <v>16827</v>
      </c>
      <c r="E164" s="27">
        <v>2105</v>
      </c>
      <c r="F164" s="9">
        <f t="shared" si="21"/>
        <v>450311</v>
      </c>
      <c r="H164" s="6">
        <f t="shared" si="18"/>
        <v>2024</v>
      </c>
      <c r="I164" s="6">
        <f t="shared" si="17"/>
        <v>12</v>
      </c>
      <c r="J164" s="11">
        <f ca="1">_xll.DBRW($I$1,$I$2,$H164,$I164,$I$3)</f>
        <v>31.238</v>
      </c>
      <c r="N164" s="11"/>
    </row>
    <row r="165" spans="1:14">
      <c r="A165" s="6">
        <f t="shared" si="19"/>
        <v>2025</v>
      </c>
      <c r="B165" s="6">
        <f t="shared" si="20"/>
        <v>1</v>
      </c>
      <c r="C165" s="27">
        <v>431917</v>
      </c>
      <c r="D165" s="27">
        <v>16827</v>
      </c>
      <c r="E165" s="27">
        <v>2088</v>
      </c>
      <c r="F165" s="9">
        <f t="shared" si="21"/>
        <v>450832</v>
      </c>
      <c r="H165" s="6">
        <f t="shared" si="18"/>
        <v>2025</v>
      </c>
      <c r="I165" s="6">
        <f t="shared" si="17"/>
        <v>1</v>
      </c>
      <c r="J165" s="11">
        <f ca="1">_xll.DBRW($I$1,$I$2,$H165,$I165,$I$3)</f>
        <v>32.286000000000001</v>
      </c>
      <c r="N165" s="11"/>
    </row>
    <row r="166" spans="1:14">
      <c r="A166" s="6">
        <f t="shared" si="19"/>
        <v>2025</v>
      </c>
      <c r="B166" s="6">
        <f t="shared" si="20"/>
        <v>2</v>
      </c>
      <c r="C166" s="27">
        <v>432402</v>
      </c>
      <c r="D166" s="27">
        <v>16827</v>
      </c>
      <c r="E166" s="27">
        <v>2072</v>
      </c>
      <c r="F166" s="9">
        <f t="shared" si="21"/>
        <v>451301</v>
      </c>
      <c r="H166" s="6">
        <f t="shared" si="18"/>
        <v>2025</v>
      </c>
      <c r="I166" s="6">
        <f t="shared" si="17"/>
        <v>2</v>
      </c>
      <c r="J166" s="11">
        <f ca="1">_xll.DBRW($I$1,$I$2,$H166,$I166,$I$3)</f>
        <v>29.81</v>
      </c>
      <c r="N166" s="11"/>
    </row>
    <row r="167" spans="1:14">
      <c r="A167" s="6">
        <f t="shared" si="19"/>
        <v>2025</v>
      </c>
      <c r="B167" s="6">
        <f t="shared" si="20"/>
        <v>3</v>
      </c>
      <c r="C167" s="27">
        <v>432827</v>
      </c>
      <c r="D167" s="27">
        <v>16827</v>
      </c>
      <c r="E167" s="27">
        <v>2056</v>
      </c>
      <c r="F167" s="9">
        <f t="shared" si="21"/>
        <v>451710</v>
      </c>
      <c r="H167" s="6">
        <f t="shared" si="18"/>
        <v>2025</v>
      </c>
      <c r="I167" s="6">
        <f t="shared" si="17"/>
        <v>3</v>
      </c>
      <c r="J167" s="11">
        <f ca="1">_xll.DBRW($I$1,$I$2,$H167,$I167,$I$3)</f>
        <v>29.524000000000001</v>
      </c>
      <c r="N167" s="11"/>
    </row>
    <row r="168" spans="1:14">
      <c r="A168" s="6">
        <f t="shared" si="19"/>
        <v>2025</v>
      </c>
      <c r="B168" s="6">
        <f t="shared" si="20"/>
        <v>4</v>
      </c>
      <c r="C168" s="27">
        <v>433247</v>
      </c>
      <c r="D168" s="27">
        <v>16827</v>
      </c>
      <c r="E168" s="27">
        <v>2040</v>
      </c>
      <c r="F168" s="9">
        <f t="shared" si="21"/>
        <v>452114</v>
      </c>
      <c r="H168" s="6">
        <f t="shared" si="18"/>
        <v>2025</v>
      </c>
      <c r="I168" s="6">
        <f t="shared" si="17"/>
        <v>4</v>
      </c>
      <c r="J168" s="11">
        <f ca="1">_xll.DBRW($I$1,$I$2,$H168,$I168,$I$3)</f>
        <v>30.713999999999999</v>
      </c>
      <c r="N168" s="11"/>
    </row>
    <row r="169" spans="1:14">
      <c r="A169" s="6">
        <f t="shared" si="19"/>
        <v>2025</v>
      </c>
      <c r="B169" s="6">
        <f t="shared" si="20"/>
        <v>5</v>
      </c>
      <c r="C169" s="27">
        <v>433672</v>
      </c>
      <c r="D169" s="27">
        <v>16827</v>
      </c>
      <c r="E169" s="27">
        <v>2024</v>
      </c>
      <c r="F169" s="9">
        <f t="shared" si="21"/>
        <v>452523</v>
      </c>
      <c r="H169" s="6">
        <f t="shared" si="18"/>
        <v>2025</v>
      </c>
      <c r="I169" s="6">
        <f t="shared" si="17"/>
        <v>5</v>
      </c>
      <c r="J169" s="11">
        <f ca="1">_xll.DBRW($I$1,$I$2,$H169,$I169,$I$3)</f>
        <v>29.524000000000001</v>
      </c>
      <c r="N169" s="11"/>
    </row>
    <row r="170" spans="1:14">
      <c r="A170" s="6">
        <f t="shared" si="19"/>
        <v>2025</v>
      </c>
      <c r="B170" s="6">
        <f t="shared" si="20"/>
        <v>6</v>
      </c>
      <c r="C170" s="27">
        <v>434210</v>
      </c>
      <c r="D170" s="27">
        <v>16827</v>
      </c>
      <c r="E170" s="27">
        <v>2008</v>
      </c>
      <c r="F170" s="9">
        <f t="shared" si="21"/>
        <v>453045</v>
      </c>
      <c r="H170" s="6">
        <f t="shared" si="18"/>
        <v>2025</v>
      </c>
      <c r="I170" s="6">
        <f t="shared" si="17"/>
        <v>6</v>
      </c>
      <c r="J170" s="11">
        <f ca="1">_xll.DBRW($I$1,$I$2,$H170,$I170,$I$3)</f>
        <v>30.619</v>
      </c>
      <c r="N170" s="11"/>
    </row>
    <row r="171" spans="1:14">
      <c r="A171" s="6">
        <f t="shared" si="19"/>
        <v>2025</v>
      </c>
      <c r="B171" s="6">
        <f t="shared" si="20"/>
        <v>7</v>
      </c>
      <c r="C171" s="27">
        <v>434610</v>
      </c>
      <c r="D171" s="27">
        <v>16827</v>
      </c>
      <c r="E171" s="27">
        <v>1992</v>
      </c>
      <c r="F171" s="9">
        <f t="shared" si="21"/>
        <v>453429</v>
      </c>
      <c r="H171" s="6">
        <f t="shared" si="18"/>
        <v>2025</v>
      </c>
      <c r="I171" s="6">
        <f t="shared" si="17"/>
        <v>7</v>
      </c>
      <c r="J171" s="11">
        <f ca="1">_xll.DBRW($I$1,$I$2,$H171,$I171,$I$3)</f>
        <v>30.713999999999999</v>
      </c>
      <c r="N171" s="11"/>
    </row>
    <row r="172" spans="1:14">
      <c r="A172" s="6">
        <f t="shared" si="19"/>
        <v>2025</v>
      </c>
      <c r="B172" s="6">
        <f t="shared" si="20"/>
        <v>8</v>
      </c>
      <c r="C172" s="27">
        <v>434922</v>
      </c>
      <c r="D172" s="27">
        <v>16827</v>
      </c>
      <c r="E172" s="27">
        <v>1976</v>
      </c>
      <c r="F172" s="9">
        <f t="shared" si="21"/>
        <v>453725</v>
      </c>
      <c r="H172" s="6">
        <f t="shared" si="18"/>
        <v>2025</v>
      </c>
      <c r="I172" s="6">
        <f t="shared" si="17"/>
        <v>8</v>
      </c>
      <c r="J172" s="11">
        <f ca="1">_xll.DBRW($I$1,$I$2,$H172,$I172,$I$3)</f>
        <v>30.475999999999999</v>
      </c>
      <c r="N172" s="11"/>
    </row>
    <row r="173" spans="1:14">
      <c r="A173" s="6">
        <f t="shared" si="19"/>
        <v>2025</v>
      </c>
      <c r="B173" s="6">
        <f t="shared" si="20"/>
        <v>9</v>
      </c>
      <c r="C173" s="27">
        <v>434943</v>
      </c>
      <c r="D173" s="27">
        <v>16827</v>
      </c>
      <c r="E173" s="27">
        <v>1960</v>
      </c>
      <c r="F173" s="9">
        <f t="shared" si="21"/>
        <v>453730</v>
      </c>
      <c r="H173" s="6">
        <f t="shared" si="18"/>
        <v>2025</v>
      </c>
      <c r="I173" s="6">
        <f t="shared" si="17"/>
        <v>9</v>
      </c>
      <c r="J173" s="11">
        <f ca="1">_xll.DBRW($I$1,$I$2,$H173,$I173,$I$3)</f>
        <v>31.143000000000001</v>
      </c>
      <c r="N173" s="11"/>
    </row>
    <row r="174" spans="1:14">
      <c r="A174" s="6">
        <f t="shared" si="19"/>
        <v>2025</v>
      </c>
      <c r="B174" s="6">
        <f t="shared" si="20"/>
        <v>10</v>
      </c>
      <c r="C174" s="27">
        <v>435004</v>
      </c>
      <c r="D174" s="27">
        <v>16827</v>
      </c>
      <c r="E174" s="27">
        <v>1944</v>
      </c>
      <c r="F174" s="9">
        <f t="shared" si="21"/>
        <v>453775</v>
      </c>
      <c r="H174" s="6">
        <f t="shared" si="18"/>
        <v>2025</v>
      </c>
      <c r="I174" s="6">
        <f t="shared" si="17"/>
        <v>10</v>
      </c>
      <c r="J174" s="11">
        <f ca="1">_xll.DBRW($I$1,$I$2,$H174,$I174,$I$3)</f>
        <v>30.762</v>
      </c>
      <c r="N174" s="11"/>
    </row>
    <row r="175" spans="1:14">
      <c r="A175" s="6">
        <f t="shared" si="19"/>
        <v>2025</v>
      </c>
      <c r="B175" s="6">
        <f t="shared" si="20"/>
        <v>11</v>
      </c>
      <c r="C175" s="27">
        <v>435159</v>
      </c>
      <c r="D175" s="27">
        <v>16827</v>
      </c>
      <c r="E175" s="27">
        <v>1928</v>
      </c>
      <c r="F175" s="9">
        <f t="shared" si="21"/>
        <v>453914</v>
      </c>
      <c r="H175" s="6">
        <f t="shared" si="18"/>
        <v>2025</v>
      </c>
      <c r="I175" s="6">
        <f t="shared" si="17"/>
        <v>11</v>
      </c>
      <c r="J175" s="11">
        <f ca="1">_xll.DBRW($I$1,$I$2,$H175,$I175,$I$3)</f>
        <v>28.619</v>
      </c>
      <c r="N175" s="11"/>
    </row>
    <row r="176" spans="1:14">
      <c r="A176" s="6">
        <f t="shared" si="19"/>
        <v>2025</v>
      </c>
      <c r="B176" s="6">
        <f t="shared" si="20"/>
        <v>12</v>
      </c>
      <c r="C176" s="27">
        <v>435351</v>
      </c>
      <c r="D176" s="27">
        <v>16827</v>
      </c>
      <c r="E176" s="27">
        <v>1912</v>
      </c>
      <c r="F176" s="9">
        <f t="shared" si="21"/>
        <v>454090</v>
      </c>
      <c r="H176" s="6">
        <f t="shared" si="18"/>
        <v>2025</v>
      </c>
      <c r="I176" s="6">
        <f t="shared" si="17"/>
        <v>12</v>
      </c>
      <c r="J176" s="11">
        <f ca="1">_xll.DBRW($I$1,$I$2,$H176,$I176,$I$3)</f>
        <v>31.238</v>
      </c>
      <c r="N176" s="11"/>
    </row>
    <row r="177" spans="1:14">
      <c r="A177" s="6">
        <f t="shared" si="19"/>
        <v>2026</v>
      </c>
      <c r="B177" s="6">
        <f t="shared" si="20"/>
        <v>1</v>
      </c>
      <c r="C177" s="27">
        <v>435844</v>
      </c>
      <c r="D177" s="27">
        <v>16827</v>
      </c>
      <c r="E177" s="27">
        <v>1896</v>
      </c>
      <c r="F177" s="9">
        <f t="shared" si="21"/>
        <v>454567</v>
      </c>
      <c r="H177" s="6">
        <f t="shared" si="18"/>
        <v>2026</v>
      </c>
      <c r="I177" s="6">
        <f t="shared" si="17"/>
        <v>1</v>
      </c>
      <c r="J177" s="11">
        <f ca="1">_xll.DBRW($I$1,$I$2,$H177,$I177,$I$3)</f>
        <v>32.286000000000001</v>
      </c>
      <c r="N177" s="11"/>
    </row>
    <row r="178" spans="1:14">
      <c r="A178" s="6">
        <f t="shared" si="19"/>
        <v>2026</v>
      </c>
      <c r="B178" s="6">
        <f t="shared" si="20"/>
        <v>2</v>
      </c>
      <c r="C178" s="27">
        <v>436289</v>
      </c>
      <c r="D178" s="27">
        <v>16827</v>
      </c>
      <c r="E178" s="27">
        <v>1881</v>
      </c>
      <c r="F178" s="9">
        <f t="shared" si="21"/>
        <v>454997</v>
      </c>
      <c r="H178" s="6">
        <f t="shared" si="18"/>
        <v>2026</v>
      </c>
      <c r="I178" s="6">
        <f t="shared" si="17"/>
        <v>2</v>
      </c>
      <c r="J178" s="11">
        <f ca="1">_xll.DBRW($I$1,$I$2,$H178,$I178,$I$3)</f>
        <v>29.81</v>
      </c>
      <c r="N178" s="11"/>
    </row>
    <row r="179" spans="1:14">
      <c r="A179" s="6">
        <f t="shared" si="19"/>
        <v>2026</v>
      </c>
      <c r="B179" s="6">
        <f t="shared" si="20"/>
        <v>3</v>
      </c>
      <c r="C179" s="27">
        <v>436678</v>
      </c>
      <c r="D179" s="27">
        <v>16827</v>
      </c>
      <c r="E179" s="27">
        <v>1866</v>
      </c>
      <c r="F179" s="9">
        <f t="shared" si="21"/>
        <v>455371</v>
      </c>
      <c r="H179" s="6">
        <f t="shared" si="18"/>
        <v>2026</v>
      </c>
      <c r="I179" s="6">
        <f t="shared" si="17"/>
        <v>3</v>
      </c>
      <c r="J179" s="11">
        <f ca="1">_xll.DBRW($I$1,$I$2,$H179,$I179,$I$3)</f>
        <v>29.524000000000001</v>
      </c>
      <c r="N179" s="11"/>
    </row>
    <row r="180" spans="1:14">
      <c r="A180" s="6">
        <f t="shared" si="19"/>
        <v>2026</v>
      </c>
      <c r="B180" s="6">
        <f t="shared" si="20"/>
        <v>4</v>
      </c>
      <c r="C180" s="27">
        <v>437063</v>
      </c>
      <c r="D180" s="27">
        <v>16827</v>
      </c>
      <c r="E180" s="27">
        <v>1851</v>
      </c>
      <c r="F180" s="9">
        <f t="shared" si="21"/>
        <v>455741</v>
      </c>
      <c r="H180" s="6">
        <f t="shared" si="18"/>
        <v>2026</v>
      </c>
      <c r="I180" s="6">
        <f t="shared" si="17"/>
        <v>4</v>
      </c>
      <c r="J180" s="11">
        <f ca="1">_xll.DBRW($I$1,$I$2,$H180,$I180,$I$3)</f>
        <v>30.713999999999999</v>
      </c>
      <c r="N180" s="11"/>
    </row>
    <row r="181" spans="1:14">
      <c r="A181" s="6">
        <f t="shared" si="19"/>
        <v>2026</v>
      </c>
      <c r="B181" s="6">
        <f t="shared" si="20"/>
        <v>5</v>
      </c>
      <c r="C181" s="27">
        <v>437453</v>
      </c>
      <c r="D181" s="27">
        <v>16827</v>
      </c>
      <c r="E181" s="27">
        <v>1836</v>
      </c>
      <c r="F181" s="9">
        <f t="shared" si="21"/>
        <v>456116</v>
      </c>
      <c r="H181" s="6">
        <f t="shared" si="18"/>
        <v>2026</v>
      </c>
      <c r="I181" s="6">
        <f t="shared" si="17"/>
        <v>5</v>
      </c>
      <c r="J181" s="11">
        <f ca="1">_xll.DBRW($I$1,$I$2,$H181,$I181,$I$3)</f>
        <v>29.524000000000001</v>
      </c>
      <c r="N181" s="11"/>
    </row>
    <row r="182" spans="1:14">
      <c r="A182" s="6">
        <f t="shared" si="19"/>
        <v>2026</v>
      </c>
      <c r="B182" s="6">
        <f t="shared" si="20"/>
        <v>6</v>
      </c>
      <c r="C182" s="27">
        <v>437947</v>
      </c>
      <c r="D182" s="27">
        <v>16827</v>
      </c>
      <c r="E182" s="27">
        <v>1822</v>
      </c>
      <c r="F182" s="9">
        <f t="shared" si="21"/>
        <v>456596</v>
      </c>
      <c r="H182" s="6">
        <f t="shared" si="18"/>
        <v>2026</v>
      </c>
      <c r="I182" s="6">
        <f t="shared" si="17"/>
        <v>6</v>
      </c>
      <c r="J182" s="11">
        <f ca="1">_xll.DBRW($I$1,$I$2,$H182,$I182,$I$3)</f>
        <v>30.619</v>
      </c>
      <c r="N182" s="11"/>
    </row>
    <row r="183" spans="1:14">
      <c r="A183" s="6">
        <f t="shared" si="19"/>
        <v>2026</v>
      </c>
      <c r="B183" s="6">
        <f t="shared" si="20"/>
        <v>7</v>
      </c>
      <c r="C183" s="27">
        <v>438312</v>
      </c>
      <c r="D183" s="27">
        <v>16827</v>
      </c>
      <c r="E183" s="27">
        <v>1808</v>
      </c>
      <c r="F183" s="9">
        <f t="shared" si="21"/>
        <v>456947</v>
      </c>
      <c r="H183" s="6">
        <f t="shared" si="18"/>
        <v>2026</v>
      </c>
      <c r="I183" s="6">
        <f t="shared" si="17"/>
        <v>7</v>
      </c>
      <c r="J183" s="11">
        <f ca="1">_xll.DBRW($I$1,$I$2,$H183,$I183,$I$3)</f>
        <v>30.713999999999999</v>
      </c>
      <c r="N183" s="11"/>
    </row>
    <row r="184" spans="1:14">
      <c r="A184" s="6">
        <f t="shared" si="19"/>
        <v>2026</v>
      </c>
      <c r="B184" s="6">
        <f t="shared" si="20"/>
        <v>8</v>
      </c>
      <c r="C184" s="27">
        <v>438597</v>
      </c>
      <c r="D184" s="27">
        <v>16827</v>
      </c>
      <c r="E184" s="27">
        <v>1794</v>
      </c>
      <c r="F184" s="9">
        <f t="shared" si="21"/>
        <v>457218</v>
      </c>
      <c r="H184" s="6">
        <f t="shared" si="18"/>
        <v>2026</v>
      </c>
      <c r="I184" s="6">
        <f t="shared" si="17"/>
        <v>8</v>
      </c>
      <c r="J184" s="11">
        <f ca="1">_xll.DBRW($I$1,$I$2,$H184,$I184,$I$3)</f>
        <v>30.475999999999999</v>
      </c>
      <c r="N184" s="11"/>
    </row>
    <row r="185" spans="1:14">
      <c r="A185" s="6">
        <f t="shared" si="19"/>
        <v>2026</v>
      </c>
      <c r="B185" s="6">
        <f t="shared" si="20"/>
        <v>9</v>
      </c>
      <c r="C185" s="27">
        <v>438615</v>
      </c>
      <c r="D185" s="27">
        <v>16827</v>
      </c>
      <c r="E185" s="27">
        <v>1780</v>
      </c>
      <c r="F185" s="9">
        <f t="shared" si="21"/>
        <v>457222</v>
      </c>
      <c r="H185" s="6">
        <f t="shared" si="18"/>
        <v>2026</v>
      </c>
      <c r="I185" s="6">
        <f t="shared" si="17"/>
        <v>9</v>
      </c>
      <c r="J185" s="11">
        <f ca="1">_xll.DBRW($I$1,$I$2,$H185,$I185,$I$3)</f>
        <v>31.143000000000001</v>
      </c>
      <c r="N185" s="11"/>
    </row>
    <row r="186" spans="1:14">
      <c r="A186" s="6">
        <f t="shared" si="19"/>
        <v>2026</v>
      </c>
      <c r="B186" s="6">
        <f t="shared" si="20"/>
        <v>10</v>
      </c>
      <c r="C186" s="27">
        <v>438670</v>
      </c>
      <c r="D186" s="27">
        <v>16827</v>
      </c>
      <c r="E186" s="27">
        <v>1766</v>
      </c>
      <c r="F186" s="9">
        <f t="shared" si="21"/>
        <v>457263</v>
      </c>
      <c r="H186" s="6">
        <f t="shared" si="18"/>
        <v>2026</v>
      </c>
      <c r="I186" s="6">
        <f t="shared" si="17"/>
        <v>10</v>
      </c>
      <c r="J186" s="11">
        <f ca="1">_xll.DBRW($I$1,$I$2,$H186,$I186,$I$3)</f>
        <v>30.762</v>
      </c>
      <c r="N186" s="11"/>
    </row>
    <row r="187" spans="1:14">
      <c r="A187" s="6">
        <f t="shared" si="19"/>
        <v>2026</v>
      </c>
      <c r="B187" s="6">
        <f t="shared" si="20"/>
        <v>11</v>
      </c>
      <c r="C187" s="27">
        <v>438811</v>
      </c>
      <c r="D187" s="27">
        <v>16827</v>
      </c>
      <c r="E187" s="27">
        <v>1752</v>
      </c>
      <c r="F187" s="9">
        <f t="shared" si="21"/>
        <v>457390</v>
      </c>
      <c r="H187" s="6">
        <f t="shared" si="18"/>
        <v>2026</v>
      </c>
      <c r="I187" s="6">
        <f t="shared" si="17"/>
        <v>11</v>
      </c>
      <c r="J187" s="11">
        <f ca="1">_xll.DBRW($I$1,$I$2,$H187,$I187,$I$3)</f>
        <v>28.619</v>
      </c>
      <c r="N187" s="11"/>
    </row>
    <row r="188" spans="1:14">
      <c r="A188" s="6">
        <f t="shared" si="19"/>
        <v>2026</v>
      </c>
      <c r="B188" s="6">
        <f t="shared" si="20"/>
        <v>12</v>
      </c>
      <c r="C188" s="27">
        <v>438989</v>
      </c>
      <c r="D188" s="27">
        <v>16827</v>
      </c>
      <c r="E188" s="27">
        <v>1738</v>
      </c>
      <c r="F188" s="9">
        <f t="shared" si="21"/>
        <v>457554</v>
      </c>
      <c r="H188" s="6">
        <f t="shared" si="18"/>
        <v>2026</v>
      </c>
      <c r="I188" s="6">
        <f t="shared" si="17"/>
        <v>12</v>
      </c>
      <c r="J188" s="11">
        <f ca="1">_xll.DBRW($I$1,$I$2,$H188,$I188,$I$3)</f>
        <v>31.238</v>
      </c>
      <c r="N188" s="11"/>
    </row>
    <row r="189" spans="1:14">
      <c r="A189" s="6">
        <f t="shared" si="19"/>
        <v>2027</v>
      </c>
      <c r="B189" s="6">
        <f t="shared" si="20"/>
        <v>1</v>
      </c>
      <c r="C189" s="27">
        <v>439459</v>
      </c>
      <c r="D189" s="27">
        <v>16827</v>
      </c>
      <c r="E189" s="27">
        <v>1724</v>
      </c>
      <c r="F189" s="9">
        <f t="shared" si="21"/>
        <v>458010</v>
      </c>
      <c r="H189" s="6">
        <f t="shared" si="18"/>
        <v>2027</v>
      </c>
      <c r="I189" s="6">
        <f t="shared" si="17"/>
        <v>1</v>
      </c>
      <c r="J189" s="11">
        <f ca="1">_xll.DBRW($I$1,$I$2,$H189,$I189,$I$3)</f>
        <v>32.286000000000001</v>
      </c>
      <c r="N189" s="11"/>
    </row>
    <row r="190" spans="1:14">
      <c r="A190" s="6">
        <f t="shared" si="19"/>
        <v>2027</v>
      </c>
      <c r="B190" s="6">
        <f t="shared" si="20"/>
        <v>2</v>
      </c>
      <c r="C190" s="27">
        <v>439884</v>
      </c>
      <c r="D190" s="27">
        <v>16827</v>
      </c>
      <c r="E190" s="27">
        <v>1710</v>
      </c>
      <c r="F190" s="9">
        <f t="shared" si="21"/>
        <v>458421</v>
      </c>
      <c r="H190" s="6">
        <f t="shared" si="18"/>
        <v>2027</v>
      </c>
      <c r="I190" s="6">
        <f t="shared" si="17"/>
        <v>2</v>
      </c>
      <c r="J190" s="11">
        <f ca="1">_xll.DBRW($I$1,$I$2,$H190,$I190,$I$3)</f>
        <v>29.81</v>
      </c>
      <c r="N190" s="11"/>
    </row>
    <row r="191" spans="1:14">
      <c r="A191" s="6">
        <f t="shared" si="19"/>
        <v>2027</v>
      </c>
      <c r="B191" s="6">
        <f t="shared" si="20"/>
        <v>3</v>
      </c>
      <c r="C191" s="27">
        <v>440256</v>
      </c>
      <c r="D191" s="27">
        <v>16827</v>
      </c>
      <c r="E191" s="27">
        <v>1696</v>
      </c>
      <c r="F191" s="9">
        <f t="shared" si="21"/>
        <v>458779</v>
      </c>
      <c r="H191" s="6">
        <f t="shared" si="18"/>
        <v>2027</v>
      </c>
      <c r="I191" s="6">
        <f t="shared" si="17"/>
        <v>3</v>
      </c>
      <c r="J191" s="11">
        <f ca="1">_xll.DBRW($I$1,$I$2,$H191,$I191,$I$3)</f>
        <v>29.524000000000001</v>
      </c>
      <c r="N191" s="11"/>
    </row>
    <row r="192" spans="1:14">
      <c r="A192" s="6">
        <f t="shared" si="19"/>
        <v>2027</v>
      </c>
      <c r="B192" s="6">
        <f t="shared" si="20"/>
        <v>4</v>
      </c>
      <c r="C192" s="27">
        <v>440625</v>
      </c>
      <c r="D192" s="27">
        <v>16827</v>
      </c>
      <c r="E192" s="27">
        <v>1682</v>
      </c>
      <c r="F192" s="9">
        <f t="shared" si="21"/>
        <v>459134</v>
      </c>
      <c r="H192" s="6">
        <f t="shared" si="18"/>
        <v>2027</v>
      </c>
      <c r="I192" s="6">
        <f t="shared" si="17"/>
        <v>4</v>
      </c>
      <c r="J192" s="11">
        <f ca="1">_xll.DBRW($I$1,$I$2,$H192,$I192,$I$3)</f>
        <v>30.713999999999999</v>
      </c>
      <c r="N192" s="11"/>
    </row>
    <row r="193" spans="1:14">
      <c r="A193" s="6">
        <f t="shared" si="19"/>
        <v>2027</v>
      </c>
      <c r="B193" s="6">
        <f t="shared" si="20"/>
        <v>5</v>
      </c>
      <c r="C193" s="27">
        <v>440997</v>
      </c>
      <c r="D193" s="27">
        <v>16827</v>
      </c>
      <c r="E193" s="27">
        <v>1669</v>
      </c>
      <c r="F193" s="9">
        <f t="shared" si="21"/>
        <v>459493</v>
      </c>
      <c r="H193" s="6">
        <f t="shared" si="18"/>
        <v>2027</v>
      </c>
      <c r="I193" s="6">
        <f t="shared" si="17"/>
        <v>5</v>
      </c>
      <c r="J193" s="11">
        <f ca="1">_xll.DBRW($I$1,$I$2,$H193,$I193,$I$3)</f>
        <v>29.524000000000001</v>
      </c>
      <c r="N193" s="11"/>
    </row>
    <row r="194" spans="1:14">
      <c r="A194" s="6">
        <f t="shared" si="19"/>
        <v>2027</v>
      </c>
      <c r="B194" s="6">
        <f t="shared" si="20"/>
        <v>6</v>
      </c>
      <c r="C194" s="27">
        <v>441468</v>
      </c>
      <c r="D194" s="27">
        <v>16827</v>
      </c>
      <c r="E194" s="27">
        <v>1656</v>
      </c>
      <c r="F194" s="9">
        <f t="shared" si="21"/>
        <v>459951</v>
      </c>
      <c r="H194" s="6">
        <f t="shared" si="18"/>
        <v>2027</v>
      </c>
      <c r="I194" s="6">
        <f t="shared" si="17"/>
        <v>6</v>
      </c>
      <c r="J194" s="11">
        <f ca="1">_xll.DBRW($I$1,$I$2,$H194,$I194,$I$3)</f>
        <v>30.619</v>
      </c>
      <c r="N194" s="11"/>
    </row>
    <row r="195" spans="1:14">
      <c r="A195" s="6">
        <f t="shared" si="19"/>
        <v>2027</v>
      </c>
      <c r="B195" s="6">
        <f t="shared" si="20"/>
        <v>7</v>
      </c>
      <c r="C195" s="27">
        <v>441818</v>
      </c>
      <c r="D195" s="27">
        <v>16827</v>
      </c>
      <c r="E195" s="27">
        <v>1643</v>
      </c>
      <c r="F195" s="9">
        <f t="shared" si="21"/>
        <v>460288</v>
      </c>
      <c r="H195" s="6">
        <f t="shared" si="18"/>
        <v>2027</v>
      </c>
      <c r="I195" s="6">
        <f t="shared" si="17"/>
        <v>7</v>
      </c>
      <c r="J195" s="11">
        <f ca="1">_xll.DBRW($I$1,$I$2,$H195,$I195,$I$3)</f>
        <v>30.713999999999999</v>
      </c>
      <c r="N195" s="11"/>
    </row>
    <row r="196" spans="1:14">
      <c r="A196" s="6">
        <f t="shared" si="19"/>
        <v>2027</v>
      </c>
      <c r="B196" s="6">
        <f t="shared" si="20"/>
        <v>8</v>
      </c>
      <c r="C196" s="27">
        <v>442090</v>
      </c>
      <c r="D196" s="27">
        <v>16827</v>
      </c>
      <c r="E196" s="27">
        <v>1630</v>
      </c>
      <c r="F196" s="9">
        <f t="shared" si="21"/>
        <v>460547</v>
      </c>
      <c r="H196" s="6">
        <f t="shared" si="18"/>
        <v>2027</v>
      </c>
      <c r="I196" s="6">
        <f t="shared" si="17"/>
        <v>8</v>
      </c>
      <c r="J196" s="11">
        <f ca="1">_xll.DBRW($I$1,$I$2,$H196,$I196,$I$3)</f>
        <v>30.475999999999999</v>
      </c>
      <c r="N196" s="11"/>
    </row>
    <row r="197" spans="1:14">
      <c r="A197" s="6">
        <f t="shared" si="19"/>
        <v>2027</v>
      </c>
      <c r="B197" s="6">
        <f t="shared" si="20"/>
        <v>9</v>
      </c>
      <c r="C197" s="27">
        <v>442107</v>
      </c>
      <c r="D197" s="27">
        <v>16827</v>
      </c>
      <c r="E197" s="27">
        <v>1617</v>
      </c>
      <c r="F197" s="9">
        <f t="shared" si="21"/>
        <v>460551</v>
      </c>
      <c r="H197" s="6">
        <f t="shared" si="18"/>
        <v>2027</v>
      </c>
      <c r="I197" s="6">
        <f t="shared" si="17"/>
        <v>9</v>
      </c>
      <c r="J197" s="11">
        <f ca="1">_xll.DBRW($I$1,$I$2,$H197,$I197,$I$3)</f>
        <v>31.143000000000001</v>
      </c>
      <c r="N197" s="11"/>
    </row>
    <row r="198" spans="1:14">
      <c r="A198" s="6">
        <f t="shared" si="19"/>
        <v>2027</v>
      </c>
      <c r="B198" s="6">
        <f t="shared" si="20"/>
        <v>10</v>
      </c>
      <c r="C198" s="27">
        <v>442158</v>
      </c>
      <c r="D198" s="27">
        <v>16827</v>
      </c>
      <c r="E198" s="27">
        <v>1604</v>
      </c>
      <c r="F198" s="9">
        <f t="shared" si="21"/>
        <v>460589</v>
      </c>
      <c r="H198" s="6">
        <f t="shared" si="18"/>
        <v>2027</v>
      </c>
      <c r="I198" s="6">
        <f t="shared" si="17"/>
        <v>10</v>
      </c>
      <c r="J198" s="11">
        <f ca="1">_xll.DBRW($I$1,$I$2,$H198,$I198,$I$3)</f>
        <v>30.762</v>
      </c>
      <c r="N198" s="11"/>
    </row>
    <row r="199" spans="1:14">
      <c r="A199" s="6">
        <f t="shared" si="19"/>
        <v>2027</v>
      </c>
      <c r="B199" s="6">
        <f t="shared" si="20"/>
        <v>11</v>
      </c>
      <c r="C199" s="27">
        <v>442292</v>
      </c>
      <c r="D199" s="27">
        <v>16827</v>
      </c>
      <c r="E199" s="27">
        <v>1591</v>
      </c>
      <c r="F199" s="9">
        <f t="shared" si="21"/>
        <v>460710</v>
      </c>
      <c r="H199" s="6">
        <f t="shared" si="18"/>
        <v>2027</v>
      </c>
      <c r="I199" s="6">
        <f t="shared" si="17"/>
        <v>11</v>
      </c>
      <c r="J199" s="11">
        <f ca="1">_xll.DBRW($I$1,$I$2,$H199,$I199,$I$3)</f>
        <v>28.619</v>
      </c>
      <c r="N199" s="11"/>
    </row>
    <row r="200" spans="1:14">
      <c r="A200" s="6">
        <f t="shared" si="19"/>
        <v>2027</v>
      </c>
      <c r="B200" s="6">
        <f t="shared" si="20"/>
        <v>12</v>
      </c>
      <c r="C200" s="27">
        <v>442462</v>
      </c>
      <c r="D200" s="27">
        <v>16827</v>
      </c>
      <c r="E200" s="27">
        <v>1579</v>
      </c>
      <c r="F200" s="9">
        <f t="shared" si="21"/>
        <v>460868</v>
      </c>
      <c r="H200" s="6">
        <f t="shared" si="18"/>
        <v>2027</v>
      </c>
      <c r="I200" s="6">
        <f t="shared" si="17"/>
        <v>12</v>
      </c>
      <c r="J200" s="11">
        <f ca="1">_xll.DBRW($I$1,$I$2,$H200,$I200,$I$3)</f>
        <v>31.238</v>
      </c>
      <c r="N200" s="11"/>
    </row>
    <row r="201" spans="1:14">
      <c r="A201" s="6">
        <f t="shared" si="19"/>
        <v>2028</v>
      </c>
      <c r="B201" s="6">
        <f t="shared" si="20"/>
        <v>1</v>
      </c>
      <c r="C201" s="27">
        <v>442920</v>
      </c>
      <c r="D201" s="27">
        <v>16827</v>
      </c>
      <c r="E201" s="27">
        <v>1567</v>
      </c>
      <c r="F201" s="9">
        <f t="shared" si="21"/>
        <v>461314</v>
      </c>
      <c r="H201" s="6">
        <f t="shared" si="18"/>
        <v>2028</v>
      </c>
      <c r="I201" s="6">
        <f t="shared" ref="I201:I264" si="22">B201</f>
        <v>1</v>
      </c>
      <c r="J201" s="11">
        <f ca="1">_xll.DBRW($I$1,$I$2,$H201,$I201,$I$3)</f>
        <v>32.286000000000001</v>
      </c>
      <c r="N201" s="11"/>
    </row>
    <row r="202" spans="1:14">
      <c r="A202" s="6">
        <f t="shared" si="19"/>
        <v>2028</v>
      </c>
      <c r="B202" s="6">
        <f t="shared" si="20"/>
        <v>2</v>
      </c>
      <c r="C202" s="27">
        <v>443334</v>
      </c>
      <c r="D202" s="27">
        <v>16827</v>
      </c>
      <c r="E202" s="27">
        <v>1555</v>
      </c>
      <c r="F202" s="9">
        <f t="shared" si="21"/>
        <v>461716</v>
      </c>
      <c r="H202" s="6">
        <f t="shared" ref="H202:H265" si="23">A202</f>
        <v>2028</v>
      </c>
      <c r="I202" s="6">
        <f t="shared" si="22"/>
        <v>2</v>
      </c>
      <c r="J202" s="11">
        <f ca="1">_xll.DBRW($I$1,$I$2,$H202,$I202,$I$3)</f>
        <v>30.31</v>
      </c>
      <c r="N202" s="11"/>
    </row>
    <row r="203" spans="1:14">
      <c r="A203" s="6">
        <f t="shared" ref="A203:A266" si="24">IF(B203=1,A202+1,A202)</f>
        <v>2028</v>
      </c>
      <c r="B203" s="6">
        <f t="shared" ref="B203:B266" si="25">IF(B202=12,1,B202+1)</f>
        <v>3</v>
      </c>
      <c r="C203" s="27">
        <v>443695</v>
      </c>
      <c r="D203" s="27">
        <v>16827</v>
      </c>
      <c r="E203" s="27">
        <v>1543</v>
      </c>
      <c r="F203" s="9">
        <f t="shared" si="21"/>
        <v>462065</v>
      </c>
      <c r="H203" s="6">
        <f t="shared" si="23"/>
        <v>2028</v>
      </c>
      <c r="I203" s="6">
        <f t="shared" si="22"/>
        <v>3</v>
      </c>
      <c r="J203" s="11">
        <f ca="1">_xll.DBRW($I$1,$I$2,$H203,$I203,$I$3)</f>
        <v>30.024000000000001</v>
      </c>
      <c r="N203" s="11"/>
    </row>
    <row r="204" spans="1:14">
      <c r="A204" s="6">
        <f t="shared" si="24"/>
        <v>2028</v>
      </c>
      <c r="B204" s="6">
        <f t="shared" si="25"/>
        <v>4</v>
      </c>
      <c r="C204" s="27">
        <v>444053</v>
      </c>
      <c r="D204" s="27">
        <v>16827</v>
      </c>
      <c r="E204" s="27">
        <v>1531</v>
      </c>
      <c r="F204" s="9">
        <f t="shared" si="21"/>
        <v>462411</v>
      </c>
      <c r="H204" s="6">
        <f t="shared" si="23"/>
        <v>2028</v>
      </c>
      <c r="I204" s="6">
        <f t="shared" si="22"/>
        <v>4</v>
      </c>
      <c r="J204" s="11">
        <f ca="1">_xll.DBRW($I$1,$I$2,$H204,$I204,$I$3)</f>
        <v>30.713999999999999</v>
      </c>
      <c r="N204" s="11"/>
    </row>
    <row r="205" spans="1:14">
      <c r="A205" s="6">
        <f t="shared" si="24"/>
        <v>2028</v>
      </c>
      <c r="B205" s="6">
        <f t="shared" si="25"/>
        <v>5</v>
      </c>
      <c r="C205" s="27">
        <v>444415</v>
      </c>
      <c r="D205" s="27">
        <v>16827</v>
      </c>
      <c r="E205" s="27">
        <v>1519</v>
      </c>
      <c r="F205" s="9">
        <f t="shared" si="21"/>
        <v>462761</v>
      </c>
      <c r="H205" s="6">
        <f t="shared" si="23"/>
        <v>2028</v>
      </c>
      <c r="I205" s="6">
        <f t="shared" si="22"/>
        <v>5</v>
      </c>
      <c r="J205" s="11">
        <f ca="1">_xll.DBRW($I$1,$I$2,$H205,$I205,$I$3)</f>
        <v>29.524000000000001</v>
      </c>
      <c r="N205" s="11"/>
    </row>
    <row r="206" spans="1:14">
      <c r="A206" s="6">
        <f t="shared" si="24"/>
        <v>2028</v>
      </c>
      <c r="B206" s="6">
        <f t="shared" si="25"/>
        <v>6</v>
      </c>
      <c r="C206" s="27">
        <v>444874</v>
      </c>
      <c r="D206" s="27">
        <v>16827</v>
      </c>
      <c r="E206" s="27">
        <v>1507</v>
      </c>
      <c r="F206" s="9">
        <f t="shared" si="21"/>
        <v>463208</v>
      </c>
      <c r="H206" s="6">
        <f t="shared" si="23"/>
        <v>2028</v>
      </c>
      <c r="I206" s="6">
        <f t="shared" si="22"/>
        <v>6</v>
      </c>
      <c r="J206" s="11">
        <f ca="1">_xll.DBRW($I$1,$I$2,$H206,$I206,$I$3)</f>
        <v>30.619</v>
      </c>
      <c r="N206" s="11"/>
    </row>
    <row r="207" spans="1:14">
      <c r="A207" s="6">
        <f t="shared" si="24"/>
        <v>2028</v>
      </c>
      <c r="B207" s="6">
        <f t="shared" si="25"/>
        <v>7</v>
      </c>
      <c r="C207" s="27">
        <v>445214</v>
      </c>
      <c r="D207" s="27">
        <v>16827</v>
      </c>
      <c r="E207" s="27">
        <v>1495</v>
      </c>
      <c r="F207" s="9">
        <f t="shared" si="21"/>
        <v>463536</v>
      </c>
      <c r="H207" s="6">
        <f t="shared" si="23"/>
        <v>2028</v>
      </c>
      <c r="I207" s="6">
        <f t="shared" si="22"/>
        <v>7</v>
      </c>
      <c r="J207" s="11">
        <f ca="1">_xll.DBRW($I$1,$I$2,$H207,$I207,$I$3)</f>
        <v>30.713999999999999</v>
      </c>
      <c r="N207" s="11"/>
    </row>
    <row r="208" spans="1:14">
      <c r="A208" s="6">
        <f t="shared" si="24"/>
        <v>2028</v>
      </c>
      <c r="B208" s="6">
        <f t="shared" si="25"/>
        <v>8</v>
      </c>
      <c r="C208" s="27">
        <v>445479</v>
      </c>
      <c r="D208" s="27">
        <v>16827</v>
      </c>
      <c r="E208" s="27">
        <v>1483</v>
      </c>
      <c r="F208" s="9">
        <f t="shared" ref="F208:F271" si="26">C208+D208+E208</f>
        <v>463789</v>
      </c>
      <c r="H208" s="6">
        <f t="shared" si="23"/>
        <v>2028</v>
      </c>
      <c r="I208" s="6">
        <f t="shared" si="22"/>
        <v>8</v>
      </c>
      <c r="J208" s="11">
        <f ca="1">_xll.DBRW($I$1,$I$2,$H208,$I208,$I$3)</f>
        <v>30.475999999999999</v>
      </c>
      <c r="N208" s="11"/>
    </row>
    <row r="209" spans="1:14">
      <c r="A209" s="6">
        <f t="shared" si="24"/>
        <v>2028</v>
      </c>
      <c r="B209" s="6">
        <f t="shared" si="25"/>
        <v>9</v>
      </c>
      <c r="C209" s="27">
        <v>445495</v>
      </c>
      <c r="D209" s="27">
        <v>16827</v>
      </c>
      <c r="E209" s="27">
        <v>1471</v>
      </c>
      <c r="F209" s="9">
        <f t="shared" si="26"/>
        <v>463793</v>
      </c>
      <c r="H209" s="6">
        <f t="shared" si="23"/>
        <v>2028</v>
      </c>
      <c r="I209" s="6">
        <f t="shared" si="22"/>
        <v>9</v>
      </c>
      <c r="J209" s="11">
        <f ca="1">_xll.DBRW($I$1,$I$2,$H209,$I209,$I$3)</f>
        <v>31.143000000000001</v>
      </c>
      <c r="N209" s="11"/>
    </row>
    <row r="210" spans="1:14">
      <c r="A210" s="6">
        <f t="shared" si="24"/>
        <v>2028</v>
      </c>
      <c r="B210" s="6">
        <f t="shared" si="25"/>
        <v>10</v>
      </c>
      <c r="C210" s="27">
        <v>445545</v>
      </c>
      <c r="D210" s="27">
        <v>16827</v>
      </c>
      <c r="E210" s="27">
        <v>1459</v>
      </c>
      <c r="F210" s="9">
        <f t="shared" si="26"/>
        <v>463831</v>
      </c>
      <c r="H210" s="6">
        <f t="shared" si="23"/>
        <v>2028</v>
      </c>
      <c r="I210" s="6">
        <f t="shared" si="22"/>
        <v>10</v>
      </c>
      <c r="J210" s="11">
        <f ca="1">_xll.DBRW($I$1,$I$2,$H210,$I210,$I$3)</f>
        <v>30.762</v>
      </c>
      <c r="N210" s="11"/>
    </row>
    <row r="211" spans="1:14">
      <c r="A211" s="6">
        <f t="shared" si="24"/>
        <v>2028</v>
      </c>
      <c r="B211" s="6">
        <f t="shared" si="25"/>
        <v>11</v>
      </c>
      <c r="C211" s="27">
        <v>445676</v>
      </c>
      <c r="D211" s="27">
        <v>16827</v>
      </c>
      <c r="E211" s="27">
        <v>1447</v>
      </c>
      <c r="F211" s="9">
        <f t="shared" si="26"/>
        <v>463950</v>
      </c>
      <c r="H211" s="6">
        <f t="shared" si="23"/>
        <v>2028</v>
      </c>
      <c r="I211" s="6">
        <f t="shared" si="22"/>
        <v>11</v>
      </c>
      <c r="J211" s="11">
        <f ca="1">_xll.DBRW($I$1,$I$2,$H211,$I211,$I$3)</f>
        <v>28.619</v>
      </c>
      <c r="N211" s="11"/>
    </row>
    <row r="212" spans="1:14">
      <c r="A212" s="6">
        <f t="shared" si="24"/>
        <v>2028</v>
      </c>
      <c r="B212" s="6">
        <f t="shared" si="25"/>
        <v>12</v>
      </c>
      <c r="C212" s="27">
        <v>445842</v>
      </c>
      <c r="D212" s="27">
        <v>16827</v>
      </c>
      <c r="E212" s="27">
        <v>1435</v>
      </c>
      <c r="F212" s="9">
        <f t="shared" si="26"/>
        <v>464104</v>
      </c>
      <c r="H212" s="6">
        <f t="shared" si="23"/>
        <v>2028</v>
      </c>
      <c r="I212" s="6">
        <f t="shared" si="22"/>
        <v>12</v>
      </c>
      <c r="J212" s="11">
        <f ca="1">_xll.DBRW($I$1,$I$2,$H212,$I212,$I$3)</f>
        <v>31.238</v>
      </c>
      <c r="N212" s="11"/>
    </row>
    <row r="213" spans="1:14">
      <c r="A213" s="6">
        <f t="shared" si="24"/>
        <v>2029</v>
      </c>
      <c r="B213" s="6">
        <f t="shared" si="25"/>
        <v>1</v>
      </c>
      <c r="C213" s="27">
        <v>446321</v>
      </c>
      <c r="D213" s="27">
        <v>16827</v>
      </c>
      <c r="E213" s="27">
        <v>1423</v>
      </c>
      <c r="F213" s="9">
        <f t="shared" si="26"/>
        <v>464571</v>
      </c>
      <c r="H213" s="6">
        <f t="shared" si="23"/>
        <v>2029</v>
      </c>
      <c r="I213" s="6">
        <f t="shared" si="22"/>
        <v>1</v>
      </c>
      <c r="J213" s="11">
        <f ca="1">_xll.DBRW($I$1,$I$2,$H213,$I213,$I$3)</f>
        <v>32.286000000000001</v>
      </c>
      <c r="N213" s="11"/>
    </row>
    <row r="214" spans="1:14">
      <c r="A214" s="6">
        <f t="shared" si="24"/>
        <v>2029</v>
      </c>
      <c r="B214" s="6">
        <f t="shared" si="25"/>
        <v>2</v>
      </c>
      <c r="C214" s="27">
        <v>446753</v>
      </c>
      <c r="D214" s="27">
        <v>16827</v>
      </c>
      <c r="E214" s="27">
        <v>1411</v>
      </c>
      <c r="F214" s="9">
        <f t="shared" si="26"/>
        <v>464991</v>
      </c>
      <c r="H214" s="6">
        <f t="shared" si="23"/>
        <v>2029</v>
      </c>
      <c r="I214" s="6">
        <f t="shared" si="22"/>
        <v>2</v>
      </c>
      <c r="J214" s="11">
        <f ca="1">_xll.DBRW($I$1,$I$2,$H214,$I214,$I$3)</f>
        <v>29.81</v>
      </c>
      <c r="N214" s="11"/>
    </row>
    <row r="215" spans="1:14">
      <c r="A215" s="6">
        <f t="shared" si="24"/>
        <v>2029</v>
      </c>
      <c r="B215" s="6">
        <f t="shared" si="25"/>
        <v>3</v>
      </c>
      <c r="C215" s="27">
        <v>447131</v>
      </c>
      <c r="D215" s="27">
        <v>16827</v>
      </c>
      <c r="E215" s="27">
        <v>1399</v>
      </c>
      <c r="F215" s="9">
        <f t="shared" si="26"/>
        <v>465357</v>
      </c>
      <c r="H215" s="6">
        <f t="shared" si="23"/>
        <v>2029</v>
      </c>
      <c r="I215" s="6">
        <f t="shared" si="22"/>
        <v>3</v>
      </c>
      <c r="J215" s="11">
        <f ca="1">_xll.DBRW($I$1,$I$2,$H215,$I215,$I$3)</f>
        <v>29.524000000000001</v>
      </c>
      <c r="N215" s="11"/>
    </row>
    <row r="216" spans="1:14">
      <c r="A216" s="6">
        <f t="shared" si="24"/>
        <v>2029</v>
      </c>
      <c r="B216" s="6">
        <f t="shared" si="25"/>
        <v>4</v>
      </c>
      <c r="C216" s="27">
        <v>447505</v>
      </c>
      <c r="D216" s="27">
        <v>16827</v>
      </c>
      <c r="E216" s="27">
        <v>1387</v>
      </c>
      <c r="F216" s="9">
        <f t="shared" si="26"/>
        <v>465719</v>
      </c>
      <c r="H216" s="6">
        <f t="shared" si="23"/>
        <v>2029</v>
      </c>
      <c r="I216" s="6">
        <f t="shared" si="22"/>
        <v>4</v>
      </c>
      <c r="J216" s="11">
        <f ca="1">_xll.DBRW($I$1,$I$2,$H216,$I216,$I$3)</f>
        <v>30.713999999999999</v>
      </c>
      <c r="N216" s="11"/>
    </row>
    <row r="217" spans="1:14">
      <c r="A217" s="6">
        <f t="shared" si="24"/>
        <v>2029</v>
      </c>
      <c r="B217" s="6">
        <f t="shared" si="25"/>
        <v>5</v>
      </c>
      <c r="C217" s="27">
        <v>447884</v>
      </c>
      <c r="D217" s="27">
        <v>16827</v>
      </c>
      <c r="E217" s="27">
        <v>1375</v>
      </c>
      <c r="F217" s="9">
        <f t="shared" si="26"/>
        <v>466086</v>
      </c>
      <c r="H217" s="6">
        <f t="shared" si="23"/>
        <v>2029</v>
      </c>
      <c r="I217" s="6">
        <f t="shared" si="22"/>
        <v>5</v>
      </c>
      <c r="J217" s="11">
        <f ca="1">_xll.DBRW($I$1,$I$2,$H217,$I217,$I$3)</f>
        <v>29.524000000000001</v>
      </c>
      <c r="N217" s="11"/>
    </row>
    <row r="218" spans="1:14">
      <c r="A218" s="6">
        <f t="shared" si="24"/>
        <v>2029</v>
      </c>
      <c r="B218" s="6">
        <f t="shared" si="25"/>
        <v>6</v>
      </c>
      <c r="C218" s="27">
        <v>448365</v>
      </c>
      <c r="D218" s="27">
        <v>16827</v>
      </c>
      <c r="E218" s="27">
        <v>1363</v>
      </c>
      <c r="F218" s="9">
        <f t="shared" si="26"/>
        <v>466555</v>
      </c>
      <c r="H218" s="6">
        <f t="shared" si="23"/>
        <v>2029</v>
      </c>
      <c r="I218" s="6">
        <f t="shared" si="22"/>
        <v>6</v>
      </c>
      <c r="J218" s="11">
        <f ca="1">_xll.DBRW($I$1,$I$2,$H218,$I218,$I$3)</f>
        <v>30.619</v>
      </c>
      <c r="N218" s="11"/>
    </row>
    <row r="219" spans="1:14">
      <c r="A219" s="6">
        <f t="shared" si="24"/>
        <v>2029</v>
      </c>
      <c r="B219" s="6">
        <f t="shared" si="25"/>
        <v>7</v>
      </c>
      <c r="C219" s="27">
        <v>448719</v>
      </c>
      <c r="D219" s="27">
        <v>16827</v>
      </c>
      <c r="E219" s="27">
        <v>1352</v>
      </c>
      <c r="F219" s="9">
        <f t="shared" si="26"/>
        <v>466898</v>
      </c>
      <c r="H219" s="6">
        <f t="shared" si="23"/>
        <v>2029</v>
      </c>
      <c r="I219" s="6">
        <f t="shared" si="22"/>
        <v>7</v>
      </c>
      <c r="J219" s="11">
        <f ca="1">_xll.DBRW($I$1,$I$2,$H219,$I219,$I$3)</f>
        <v>30.713999999999999</v>
      </c>
      <c r="N219" s="11"/>
    </row>
    <row r="220" spans="1:14">
      <c r="A220" s="6">
        <f t="shared" si="24"/>
        <v>2029</v>
      </c>
      <c r="B220" s="6">
        <f t="shared" si="25"/>
        <v>8</v>
      </c>
      <c r="C220" s="27">
        <v>448995</v>
      </c>
      <c r="D220" s="27">
        <v>16827</v>
      </c>
      <c r="E220" s="27">
        <v>1341</v>
      </c>
      <c r="F220" s="9">
        <f t="shared" si="26"/>
        <v>467163</v>
      </c>
      <c r="H220" s="6">
        <f t="shared" si="23"/>
        <v>2029</v>
      </c>
      <c r="I220" s="6">
        <f t="shared" si="22"/>
        <v>8</v>
      </c>
      <c r="J220" s="11">
        <f ca="1">_xll.DBRW($I$1,$I$2,$H220,$I220,$I$3)</f>
        <v>30.475999999999999</v>
      </c>
      <c r="N220" s="11"/>
    </row>
    <row r="221" spans="1:14">
      <c r="A221" s="6">
        <f t="shared" si="24"/>
        <v>2029</v>
      </c>
      <c r="B221" s="6">
        <f t="shared" si="25"/>
        <v>9</v>
      </c>
      <c r="C221" s="27">
        <v>449009</v>
      </c>
      <c r="D221" s="27">
        <v>16827</v>
      </c>
      <c r="E221" s="27">
        <v>1331</v>
      </c>
      <c r="F221" s="9">
        <f t="shared" si="26"/>
        <v>467167</v>
      </c>
      <c r="H221" s="6">
        <f t="shared" si="23"/>
        <v>2029</v>
      </c>
      <c r="I221" s="6">
        <f t="shared" si="22"/>
        <v>9</v>
      </c>
      <c r="J221" s="11">
        <f ca="1">_xll.DBRW($I$1,$I$2,$H221,$I221,$I$3)</f>
        <v>31.143000000000001</v>
      </c>
      <c r="N221" s="11"/>
    </row>
    <row r="222" spans="1:14">
      <c r="A222" s="6">
        <f t="shared" si="24"/>
        <v>2029</v>
      </c>
      <c r="B222" s="6">
        <f t="shared" si="25"/>
        <v>10</v>
      </c>
      <c r="C222" s="27">
        <v>449060</v>
      </c>
      <c r="D222" s="27">
        <v>16827</v>
      </c>
      <c r="E222" s="27">
        <v>1321</v>
      </c>
      <c r="F222" s="9">
        <f t="shared" si="26"/>
        <v>467208</v>
      </c>
      <c r="H222" s="6">
        <f t="shared" si="23"/>
        <v>2029</v>
      </c>
      <c r="I222" s="6">
        <f t="shared" si="22"/>
        <v>10</v>
      </c>
      <c r="J222" s="11">
        <f ca="1">_xll.DBRW($I$1,$I$2,$H222,$I222,$I$3)</f>
        <v>30.762</v>
      </c>
      <c r="N222" s="11"/>
    </row>
    <row r="223" spans="1:14">
      <c r="A223" s="6">
        <f t="shared" si="24"/>
        <v>2029</v>
      </c>
      <c r="B223" s="6">
        <f t="shared" si="25"/>
        <v>11</v>
      </c>
      <c r="C223" s="27">
        <v>449194</v>
      </c>
      <c r="D223" s="27">
        <v>16827</v>
      </c>
      <c r="E223" s="27">
        <v>1311</v>
      </c>
      <c r="F223" s="9">
        <f t="shared" si="26"/>
        <v>467332</v>
      </c>
      <c r="H223" s="6">
        <f t="shared" si="23"/>
        <v>2029</v>
      </c>
      <c r="I223" s="6">
        <f t="shared" si="22"/>
        <v>11</v>
      </c>
      <c r="J223" s="11">
        <f ca="1">_xll.DBRW($I$1,$I$2,$H223,$I223,$I$3)</f>
        <v>28.619</v>
      </c>
      <c r="N223" s="11"/>
    </row>
    <row r="224" spans="1:14">
      <c r="A224" s="6">
        <f t="shared" si="24"/>
        <v>2029</v>
      </c>
      <c r="B224" s="6">
        <f t="shared" si="25"/>
        <v>12</v>
      </c>
      <c r="C224" s="27">
        <v>449364</v>
      </c>
      <c r="D224" s="27">
        <v>16827</v>
      </c>
      <c r="E224" s="27">
        <v>1301</v>
      </c>
      <c r="F224" s="9">
        <f t="shared" si="26"/>
        <v>467492</v>
      </c>
      <c r="H224" s="6">
        <f t="shared" si="23"/>
        <v>2029</v>
      </c>
      <c r="I224" s="6">
        <f t="shared" si="22"/>
        <v>12</v>
      </c>
      <c r="J224" s="11">
        <f ca="1">_xll.DBRW($I$1,$I$2,$H224,$I224,$I$3)</f>
        <v>31.238</v>
      </c>
      <c r="N224" s="11"/>
    </row>
    <row r="225" spans="1:14">
      <c r="A225" s="6">
        <f t="shared" si="24"/>
        <v>2030</v>
      </c>
      <c r="B225" s="6">
        <f t="shared" si="25"/>
        <v>1</v>
      </c>
      <c r="C225" s="27">
        <v>449839</v>
      </c>
      <c r="D225" s="27">
        <v>16827</v>
      </c>
      <c r="E225" s="27">
        <v>1291</v>
      </c>
      <c r="F225" s="9">
        <f t="shared" si="26"/>
        <v>467957</v>
      </c>
      <c r="H225" s="6">
        <f t="shared" si="23"/>
        <v>2030</v>
      </c>
      <c r="I225" s="6">
        <f t="shared" si="22"/>
        <v>1</v>
      </c>
      <c r="J225" s="11">
        <f ca="1">_xll.DBRW($I$1,$I$2,$H225,$I225,$I$3)</f>
        <v>32.286000000000001</v>
      </c>
      <c r="N225" s="11"/>
    </row>
    <row r="226" spans="1:14">
      <c r="A226" s="6">
        <f t="shared" si="24"/>
        <v>2030</v>
      </c>
      <c r="B226" s="6">
        <f t="shared" si="25"/>
        <v>2</v>
      </c>
      <c r="C226" s="27">
        <v>450268</v>
      </c>
      <c r="D226" s="27">
        <v>16827</v>
      </c>
      <c r="E226" s="27">
        <v>1281</v>
      </c>
      <c r="F226" s="9">
        <f t="shared" si="26"/>
        <v>468376</v>
      </c>
      <c r="H226" s="6">
        <f t="shared" si="23"/>
        <v>2030</v>
      </c>
      <c r="I226" s="6">
        <f t="shared" si="22"/>
        <v>2</v>
      </c>
      <c r="J226" s="11">
        <f ca="1">_xll.DBRW($I$1,$I$2,$H226,$I226,$I$3)</f>
        <v>29.81</v>
      </c>
      <c r="N226" s="11"/>
    </row>
    <row r="227" spans="1:14">
      <c r="A227" s="6">
        <f t="shared" si="24"/>
        <v>2030</v>
      </c>
      <c r="B227" s="6">
        <f t="shared" si="25"/>
        <v>3</v>
      </c>
      <c r="C227" s="27">
        <v>450643</v>
      </c>
      <c r="D227" s="27">
        <v>16827</v>
      </c>
      <c r="E227" s="27">
        <v>1271</v>
      </c>
      <c r="F227" s="9">
        <f t="shared" si="26"/>
        <v>468741</v>
      </c>
      <c r="H227" s="6">
        <f t="shared" si="23"/>
        <v>2030</v>
      </c>
      <c r="I227" s="6">
        <f t="shared" si="22"/>
        <v>3</v>
      </c>
      <c r="J227" s="11">
        <f ca="1">_xll.DBRW($I$1,$I$2,$H227,$I227,$I$3)</f>
        <v>29.524000000000001</v>
      </c>
      <c r="N227" s="11"/>
    </row>
    <row r="228" spans="1:14">
      <c r="A228" s="6">
        <f t="shared" si="24"/>
        <v>2030</v>
      </c>
      <c r="B228" s="6">
        <f t="shared" si="25"/>
        <v>4</v>
      </c>
      <c r="C228" s="27">
        <v>451014</v>
      </c>
      <c r="D228" s="27">
        <v>16827</v>
      </c>
      <c r="E228" s="27">
        <v>1261</v>
      </c>
      <c r="F228" s="9">
        <f t="shared" si="26"/>
        <v>469102</v>
      </c>
      <c r="H228" s="6">
        <f t="shared" si="23"/>
        <v>2030</v>
      </c>
      <c r="I228" s="6">
        <f t="shared" si="22"/>
        <v>4</v>
      </c>
      <c r="J228" s="11">
        <f ca="1">_xll.DBRW($I$1,$I$2,$H228,$I228,$I$3)</f>
        <v>30.713999999999999</v>
      </c>
      <c r="N228" s="11"/>
    </row>
    <row r="229" spans="1:14">
      <c r="A229" s="6">
        <f t="shared" si="24"/>
        <v>2030</v>
      </c>
      <c r="B229" s="6">
        <f t="shared" si="25"/>
        <v>5</v>
      </c>
      <c r="C229" s="27">
        <v>451389</v>
      </c>
      <c r="D229" s="27">
        <v>16827</v>
      </c>
      <c r="E229" s="27">
        <v>1251</v>
      </c>
      <c r="F229" s="9">
        <f t="shared" si="26"/>
        <v>469467</v>
      </c>
      <c r="H229" s="6">
        <f t="shared" si="23"/>
        <v>2030</v>
      </c>
      <c r="I229" s="6">
        <f t="shared" si="22"/>
        <v>5</v>
      </c>
      <c r="J229" s="11">
        <f ca="1">_xll.DBRW($I$1,$I$2,$H229,$I229,$I$3)</f>
        <v>29.524000000000001</v>
      </c>
      <c r="N229" s="11"/>
    </row>
    <row r="230" spans="1:14">
      <c r="A230" s="6">
        <f t="shared" si="24"/>
        <v>2030</v>
      </c>
      <c r="B230" s="6">
        <f t="shared" si="25"/>
        <v>6</v>
      </c>
      <c r="C230" s="27">
        <v>451867</v>
      </c>
      <c r="D230" s="27">
        <v>16827</v>
      </c>
      <c r="E230" s="27">
        <v>1241</v>
      </c>
      <c r="F230" s="9">
        <f t="shared" si="26"/>
        <v>469935</v>
      </c>
      <c r="H230" s="6">
        <f t="shared" si="23"/>
        <v>2030</v>
      </c>
      <c r="I230" s="6">
        <f t="shared" si="22"/>
        <v>6</v>
      </c>
      <c r="J230" s="11">
        <f ca="1">_xll.DBRW($I$1,$I$2,$H230,$I230,$I$3)</f>
        <v>30.619</v>
      </c>
      <c r="N230" s="11"/>
    </row>
    <row r="231" spans="1:14">
      <c r="A231" s="6">
        <f t="shared" si="24"/>
        <v>2030</v>
      </c>
      <c r="B231" s="6">
        <f t="shared" si="25"/>
        <v>7</v>
      </c>
      <c r="C231" s="27">
        <v>452220</v>
      </c>
      <c r="D231" s="27">
        <v>16827</v>
      </c>
      <c r="E231" s="27">
        <v>1231</v>
      </c>
      <c r="F231" s="9">
        <f t="shared" si="26"/>
        <v>470278</v>
      </c>
      <c r="H231" s="6">
        <f t="shared" si="23"/>
        <v>2030</v>
      </c>
      <c r="I231" s="6">
        <f t="shared" si="22"/>
        <v>7</v>
      </c>
      <c r="J231" s="11">
        <f ca="1">_xll.DBRW($I$1,$I$2,$H231,$I231,$I$3)</f>
        <v>30.713999999999999</v>
      </c>
      <c r="N231" s="11"/>
    </row>
    <row r="232" spans="1:14">
      <c r="A232" s="6">
        <f t="shared" si="24"/>
        <v>2030</v>
      </c>
      <c r="B232" s="6">
        <f t="shared" si="25"/>
        <v>8</v>
      </c>
      <c r="C232" s="27">
        <v>452495</v>
      </c>
      <c r="D232" s="27">
        <v>16827</v>
      </c>
      <c r="E232" s="27">
        <v>1221</v>
      </c>
      <c r="F232" s="9">
        <f t="shared" si="26"/>
        <v>470543</v>
      </c>
      <c r="H232" s="6">
        <f t="shared" si="23"/>
        <v>2030</v>
      </c>
      <c r="I232" s="6">
        <f t="shared" si="22"/>
        <v>8</v>
      </c>
      <c r="J232" s="11">
        <f ca="1">_xll.DBRW($I$1,$I$2,$H232,$I232,$I$3)</f>
        <v>30.475999999999999</v>
      </c>
      <c r="N232" s="11"/>
    </row>
    <row r="233" spans="1:14">
      <c r="A233" s="6">
        <f t="shared" si="24"/>
        <v>2030</v>
      </c>
      <c r="B233" s="6">
        <f t="shared" si="25"/>
        <v>9</v>
      </c>
      <c r="C233" s="27">
        <v>452509</v>
      </c>
      <c r="D233" s="27">
        <v>16827</v>
      </c>
      <c r="E233" s="27">
        <v>1211</v>
      </c>
      <c r="F233" s="9">
        <f t="shared" si="26"/>
        <v>470547</v>
      </c>
      <c r="H233" s="6">
        <f t="shared" si="23"/>
        <v>2030</v>
      </c>
      <c r="I233" s="6">
        <f t="shared" si="22"/>
        <v>9</v>
      </c>
      <c r="J233" s="11">
        <f ca="1">_xll.DBRW($I$1,$I$2,$H233,$I233,$I$3)</f>
        <v>31.143000000000001</v>
      </c>
      <c r="N233" s="11"/>
    </row>
    <row r="234" spans="1:14">
      <c r="A234" s="6">
        <f t="shared" si="24"/>
        <v>2030</v>
      </c>
      <c r="B234" s="6">
        <f t="shared" si="25"/>
        <v>10</v>
      </c>
      <c r="C234" s="27">
        <v>452558</v>
      </c>
      <c r="D234" s="27">
        <v>16827</v>
      </c>
      <c r="E234" s="27">
        <v>1202</v>
      </c>
      <c r="F234" s="9">
        <f t="shared" si="26"/>
        <v>470587</v>
      </c>
      <c r="H234" s="6">
        <f t="shared" si="23"/>
        <v>2030</v>
      </c>
      <c r="I234" s="6">
        <f t="shared" si="22"/>
        <v>10</v>
      </c>
      <c r="J234" s="11">
        <f ca="1">_xll.DBRW($I$1,$I$2,$H234,$I234,$I$3)</f>
        <v>30.762</v>
      </c>
      <c r="N234" s="11"/>
    </row>
    <row r="235" spans="1:14">
      <c r="A235" s="6">
        <f t="shared" si="24"/>
        <v>2030</v>
      </c>
      <c r="B235" s="6">
        <f t="shared" si="25"/>
        <v>11</v>
      </c>
      <c r="C235" s="27">
        <v>452692</v>
      </c>
      <c r="D235" s="27">
        <v>16827</v>
      </c>
      <c r="E235" s="27">
        <v>1193</v>
      </c>
      <c r="F235" s="9">
        <f t="shared" si="26"/>
        <v>470712</v>
      </c>
      <c r="H235" s="6">
        <f t="shared" si="23"/>
        <v>2030</v>
      </c>
      <c r="I235" s="6">
        <f t="shared" si="22"/>
        <v>11</v>
      </c>
      <c r="J235" s="11">
        <f ca="1">_xll.DBRW($I$1,$I$2,$H235,$I235,$I$3)</f>
        <v>28.619</v>
      </c>
      <c r="N235" s="11"/>
    </row>
    <row r="236" spans="1:14">
      <c r="A236" s="6">
        <f t="shared" si="24"/>
        <v>2030</v>
      </c>
      <c r="B236" s="6">
        <f t="shared" si="25"/>
        <v>12</v>
      </c>
      <c r="C236" s="27">
        <v>452861</v>
      </c>
      <c r="D236" s="27">
        <v>16827</v>
      </c>
      <c r="E236" s="27">
        <v>1184</v>
      </c>
      <c r="F236" s="9">
        <f t="shared" si="26"/>
        <v>470872</v>
      </c>
      <c r="H236" s="6">
        <f t="shared" si="23"/>
        <v>2030</v>
      </c>
      <c r="I236" s="6">
        <f t="shared" si="22"/>
        <v>12</v>
      </c>
      <c r="J236" s="11">
        <f ca="1">_xll.DBRW($I$1,$I$2,$H236,$I236,$I$3)</f>
        <v>31.238</v>
      </c>
      <c r="N236" s="11"/>
    </row>
    <row r="237" spans="1:14">
      <c r="A237" s="6">
        <f t="shared" si="24"/>
        <v>2031</v>
      </c>
      <c r="B237" s="6">
        <f t="shared" si="25"/>
        <v>1</v>
      </c>
      <c r="C237" s="27">
        <v>453311</v>
      </c>
      <c r="D237" s="27">
        <v>16827</v>
      </c>
      <c r="E237" s="27">
        <v>1175</v>
      </c>
      <c r="F237" s="9">
        <f t="shared" si="26"/>
        <v>471313</v>
      </c>
      <c r="H237" s="6">
        <f t="shared" si="23"/>
        <v>2031</v>
      </c>
      <c r="I237" s="6">
        <f t="shared" si="22"/>
        <v>1</v>
      </c>
      <c r="J237" s="11">
        <f ca="1">_xll.DBRW($I$1,$I$2,$H237,$I237,$I$3)</f>
        <v>32.286000000000001</v>
      </c>
      <c r="N237" s="11"/>
    </row>
    <row r="238" spans="1:14">
      <c r="A238" s="6">
        <f t="shared" si="24"/>
        <v>2031</v>
      </c>
      <c r="B238" s="6">
        <f t="shared" si="25"/>
        <v>2</v>
      </c>
      <c r="C238" s="27">
        <v>453716</v>
      </c>
      <c r="D238" s="27">
        <v>16827</v>
      </c>
      <c r="E238" s="27">
        <v>1166</v>
      </c>
      <c r="F238" s="9">
        <f t="shared" si="26"/>
        <v>471709</v>
      </c>
      <c r="H238" s="6">
        <f t="shared" si="23"/>
        <v>2031</v>
      </c>
      <c r="I238" s="6">
        <f t="shared" si="22"/>
        <v>2</v>
      </c>
      <c r="J238" s="11">
        <f ca="1">_xll.DBRW($I$1,$I$2,$H238,$I238,$I$3)</f>
        <v>29.81</v>
      </c>
      <c r="N238" s="11"/>
    </row>
    <row r="239" spans="1:14">
      <c r="A239" s="6">
        <f t="shared" si="24"/>
        <v>2031</v>
      </c>
      <c r="B239" s="6">
        <f t="shared" si="25"/>
        <v>3</v>
      </c>
      <c r="C239" s="27">
        <v>454070</v>
      </c>
      <c r="D239" s="27">
        <v>16827</v>
      </c>
      <c r="E239" s="27">
        <v>1157</v>
      </c>
      <c r="F239" s="9">
        <f t="shared" si="26"/>
        <v>472054</v>
      </c>
      <c r="H239" s="6">
        <f t="shared" si="23"/>
        <v>2031</v>
      </c>
      <c r="I239" s="6">
        <f t="shared" si="22"/>
        <v>3</v>
      </c>
      <c r="J239" s="11">
        <f ca="1">_xll.DBRW($I$1,$I$2,$H239,$I239,$I$3)</f>
        <v>29.524000000000001</v>
      </c>
      <c r="N239" s="11"/>
    </row>
    <row r="240" spans="1:14">
      <c r="A240" s="6">
        <f t="shared" si="24"/>
        <v>2031</v>
      </c>
      <c r="B240" s="6">
        <f t="shared" si="25"/>
        <v>4</v>
      </c>
      <c r="C240" s="27">
        <v>454421</v>
      </c>
      <c r="D240" s="27">
        <v>16827</v>
      </c>
      <c r="E240" s="27">
        <v>1148</v>
      </c>
      <c r="F240" s="9">
        <f t="shared" si="26"/>
        <v>472396</v>
      </c>
      <c r="H240" s="6">
        <f t="shared" si="23"/>
        <v>2031</v>
      </c>
      <c r="I240" s="6">
        <f t="shared" si="22"/>
        <v>4</v>
      </c>
      <c r="J240" s="11">
        <f ca="1">_xll.DBRW($I$1,$I$2,$H240,$I240,$I$3)</f>
        <v>30.713999999999999</v>
      </c>
      <c r="N240" s="11"/>
    </row>
    <row r="241" spans="1:14">
      <c r="A241" s="6">
        <f t="shared" si="24"/>
        <v>2031</v>
      </c>
      <c r="B241" s="6">
        <f t="shared" si="25"/>
        <v>5</v>
      </c>
      <c r="C241" s="27">
        <v>454776</v>
      </c>
      <c r="D241" s="27">
        <v>16827</v>
      </c>
      <c r="E241" s="27">
        <v>1139</v>
      </c>
      <c r="F241" s="9">
        <f t="shared" si="26"/>
        <v>472742</v>
      </c>
      <c r="H241" s="6">
        <f t="shared" si="23"/>
        <v>2031</v>
      </c>
      <c r="I241" s="6">
        <f t="shared" si="22"/>
        <v>5</v>
      </c>
      <c r="J241" s="11">
        <f ca="1">_xll.DBRW($I$1,$I$2,$H241,$I241,$I$3)</f>
        <v>29.524000000000001</v>
      </c>
      <c r="N241" s="11"/>
    </row>
    <row r="242" spans="1:14">
      <c r="A242" s="6">
        <f t="shared" si="24"/>
        <v>2031</v>
      </c>
      <c r="B242" s="6">
        <f t="shared" si="25"/>
        <v>6</v>
      </c>
      <c r="C242" s="27">
        <v>455227</v>
      </c>
      <c r="D242" s="27">
        <v>16827</v>
      </c>
      <c r="E242" s="27">
        <v>1130</v>
      </c>
      <c r="F242" s="9">
        <f t="shared" si="26"/>
        <v>473184</v>
      </c>
      <c r="H242" s="6">
        <f t="shared" si="23"/>
        <v>2031</v>
      </c>
      <c r="I242" s="6">
        <f t="shared" si="22"/>
        <v>6</v>
      </c>
      <c r="J242" s="11">
        <f ca="1">_xll.DBRW($I$1,$I$2,$H242,$I242,$I$3)</f>
        <v>30.619</v>
      </c>
      <c r="N242" s="11"/>
    </row>
    <row r="243" spans="1:14">
      <c r="A243" s="6">
        <f t="shared" si="24"/>
        <v>2031</v>
      </c>
      <c r="B243" s="6">
        <f t="shared" si="25"/>
        <v>7</v>
      </c>
      <c r="C243" s="27">
        <v>455560</v>
      </c>
      <c r="D243" s="27">
        <v>16827</v>
      </c>
      <c r="E243" s="27">
        <v>1121</v>
      </c>
      <c r="F243" s="9">
        <f t="shared" si="26"/>
        <v>473508</v>
      </c>
      <c r="H243" s="6">
        <f t="shared" si="23"/>
        <v>2031</v>
      </c>
      <c r="I243" s="6">
        <f t="shared" si="22"/>
        <v>7</v>
      </c>
      <c r="J243" s="11">
        <f ca="1">_xll.DBRW($I$1,$I$2,$H243,$I243,$I$3)</f>
        <v>30.713999999999999</v>
      </c>
      <c r="N243" s="11"/>
    </row>
    <row r="244" spans="1:14">
      <c r="A244" s="6">
        <f t="shared" si="24"/>
        <v>2031</v>
      </c>
      <c r="B244" s="6">
        <f t="shared" si="25"/>
        <v>8</v>
      </c>
      <c r="C244" s="27">
        <v>455820</v>
      </c>
      <c r="D244" s="27">
        <v>16827</v>
      </c>
      <c r="E244" s="27">
        <v>1112</v>
      </c>
      <c r="F244" s="9">
        <f t="shared" si="26"/>
        <v>473759</v>
      </c>
      <c r="H244" s="6">
        <f t="shared" si="23"/>
        <v>2031</v>
      </c>
      <c r="I244" s="6">
        <f t="shared" si="22"/>
        <v>8</v>
      </c>
      <c r="J244" s="11">
        <f ca="1">_xll.DBRW($I$1,$I$2,$H244,$I244,$I$3)</f>
        <v>30.475999999999999</v>
      </c>
      <c r="N244" s="11"/>
    </row>
    <row r="245" spans="1:14">
      <c r="A245" s="6">
        <f t="shared" si="24"/>
        <v>2031</v>
      </c>
      <c r="B245" s="6">
        <f t="shared" si="25"/>
        <v>9</v>
      </c>
      <c r="C245" s="27">
        <v>455832</v>
      </c>
      <c r="D245" s="27">
        <v>16827</v>
      </c>
      <c r="E245" s="27">
        <v>1104</v>
      </c>
      <c r="F245" s="9">
        <f t="shared" si="26"/>
        <v>473763</v>
      </c>
      <c r="H245" s="6">
        <f t="shared" si="23"/>
        <v>2031</v>
      </c>
      <c r="I245" s="6">
        <f t="shared" si="22"/>
        <v>9</v>
      </c>
      <c r="J245" s="11">
        <f ca="1">_xll.DBRW($I$1,$I$2,$H245,$I245,$I$3)</f>
        <v>31.143000000000001</v>
      </c>
      <c r="N245" s="11"/>
    </row>
    <row r="246" spans="1:14">
      <c r="A246" s="6">
        <f t="shared" si="24"/>
        <v>2031</v>
      </c>
      <c r="B246" s="6">
        <f t="shared" si="25"/>
        <v>10</v>
      </c>
      <c r="C246" s="27">
        <v>455877</v>
      </c>
      <c r="D246" s="27">
        <v>16827</v>
      </c>
      <c r="E246" s="27">
        <v>1096</v>
      </c>
      <c r="F246" s="9">
        <f t="shared" si="26"/>
        <v>473800</v>
      </c>
      <c r="H246" s="6">
        <f t="shared" si="23"/>
        <v>2031</v>
      </c>
      <c r="I246" s="6">
        <f t="shared" si="22"/>
        <v>10</v>
      </c>
      <c r="J246" s="11">
        <f ca="1">_xll.DBRW($I$1,$I$2,$H246,$I246,$I$3)</f>
        <v>30.762</v>
      </c>
      <c r="N246" s="11"/>
    </row>
    <row r="247" spans="1:14">
      <c r="A247" s="6">
        <f t="shared" si="24"/>
        <v>2031</v>
      </c>
      <c r="B247" s="6">
        <f t="shared" si="25"/>
        <v>11</v>
      </c>
      <c r="C247" s="27">
        <v>456002</v>
      </c>
      <c r="D247" s="27">
        <v>16827</v>
      </c>
      <c r="E247" s="27">
        <v>1088</v>
      </c>
      <c r="F247" s="9">
        <f t="shared" si="26"/>
        <v>473917</v>
      </c>
      <c r="H247" s="6">
        <f t="shared" si="23"/>
        <v>2031</v>
      </c>
      <c r="I247" s="6">
        <f t="shared" si="22"/>
        <v>11</v>
      </c>
      <c r="J247" s="11">
        <f ca="1">_xll.DBRW($I$1,$I$2,$H247,$I247,$I$3)</f>
        <v>28.619</v>
      </c>
      <c r="N247" s="11"/>
    </row>
    <row r="248" spans="1:14">
      <c r="A248" s="6">
        <f t="shared" si="24"/>
        <v>2031</v>
      </c>
      <c r="B248" s="6">
        <f t="shared" si="25"/>
        <v>12</v>
      </c>
      <c r="C248" s="27">
        <v>456161</v>
      </c>
      <c r="D248" s="27">
        <v>16827</v>
      </c>
      <c r="E248" s="27">
        <v>1080</v>
      </c>
      <c r="F248" s="9">
        <f t="shared" si="26"/>
        <v>474068</v>
      </c>
      <c r="H248" s="6">
        <f t="shared" si="23"/>
        <v>2031</v>
      </c>
      <c r="I248" s="6">
        <f t="shared" si="22"/>
        <v>12</v>
      </c>
      <c r="J248" s="11">
        <f ca="1">_xll.DBRW($I$1,$I$2,$H248,$I248,$I$3)</f>
        <v>31.238</v>
      </c>
      <c r="N248" s="11"/>
    </row>
    <row r="249" spans="1:14">
      <c r="A249" s="6">
        <f t="shared" si="24"/>
        <v>2032</v>
      </c>
      <c r="B249" s="6">
        <f t="shared" si="25"/>
        <v>1</v>
      </c>
      <c r="C249" s="27">
        <v>456565</v>
      </c>
      <c r="D249" s="27">
        <v>16827</v>
      </c>
      <c r="E249" s="27">
        <v>1072</v>
      </c>
      <c r="F249" s="9">
        <f t="shared" si="26"/>
        <v>474464</v>
      </c>
      <c r="H249" s="6">
        <f t="shared" si="23"/>
        <v>2032</v>
      </c>
      <c r="I249" s="6">
        <f t="shared" si="22"/>
        <v>1</v>
      </c>
      <c r="J249" s="11">
        <f ca="1">_xll.DBRW($I$1,$I$2,$H249,$I249,$I$3)</f>
        <v>32.286000000000001</v>
      </c>
      <c r="N249" s="11"/>
    </row>
    <row r="250" spans="1:14">
      <c r="A250" s="6">
        <f t="shared" si="24"/>
        <v>2032</v>
      </c>
      <c r="B250" s="6">
        <f t="shared" si="25"/>
        <v>2</v>
      </c>
      <c r="C250" s="27">
        <v>456930</v>
      </c>
      <c r="D250" s="27">
        <v>16827</v>
      </c>
      <c r="E250" s="27">
        <v>1064</v>
      </c>
      <c r="F250" s="9">
        <f t="shared" si="26"/>
        <v>474821</v>
      </c>
      <c r="H250" s="6">
        <f t="shared" si="23"/>
        <v>2032</v>
      </c>
      <c r="I250" s="6">
        <f t="shared" si="22"/>
        <v>2</v>
      </c>
      <c r="J250" s="11">
        <f ca="1">_xll.DBRW($I$1,$I$2,$H250,$I250,$I$3)</f>
        <v>30.31</v>
      </c>
      <c r="N250" s="11"/>
    </row>
    <row r="251" spans="1:14">
      <c r="A251" s="6">
        <f t="shared" si="24"/>
        <v>2032</v>
      </c>
      <c r="B251" s="6">
        <f t="shared" si="25"/>
        <v>3</v>
      </c>
      <c r="C251" s="27">
        <v>457248</v>
      </c>
      <c r="D251" s="27">
        <v>16827</v>
      </c>
      <c r="E251" s="27">
        <v>1056</v>
      </c>
      <c r="F251" s="9">
        <f t="shared" si="26"/>
        <v>475131</v>
      </c>
      <c r="H251" s="6">
        <f t="shared" si="23"/>
        <v>2032</v>
      </c>
      <c r="I251" s="6">
        <f t="shared" si="22"/>
        <v>3</v>
      </c>
      <c r="J251" s="11">
        <f ca="1">_xll.DBRW($I$1,$I$2,$H251,$I251,$I$3)</f>
        <v>30.024000000000001</v>
      </c>
      <c r="N251" s="11"/>
    </row>
    <row r="252" spans="1:14">
      <c r="A252" s="6">
        <f t="shared" si="24"/>
        <v>2032</v>
      </c>
      <c r="B252" s="6">
        <f t="shared" si="25"/>
        <v>4</v>
      </c>
      <c r="C252" s="27">
        <v>457564</v>
      </c>
      <c r="D252" s="27">
        <v>16827</v>
      </c>
      <c r="E252" s="27">
        <v>1048</v>
      </c>
      <c r="F252" s="9">
        <f t="shared" si="26"/>
        <v>475439</v>
      </c>
      <c r="H252" s="6">
        <f t="shared" si="23"/>
        <v>2032</v>
      </c>
      <c r="I252" s="6">
        <f t="shared" si="22"/>
        <v>4</v>
      </c>
      <c r="J252" s="11">
        <f ca="1">_xll.DBRW($I$1,$I$2,$H252,$I252,$I$3)</f>
        <v>30.713999999999999</v>
      </c>
      <c r="N252" s="11"/>
    </row>
    <row r="253" spans="1:14">
      <c r="A253" s="6">
        <f t="shared" si="24"/>
        <v>2032</v>
      </c>
      <c r="B253" s="6">
        <f t="shared" si="25"/>
        <v>5</v>
      </c>
      <c r="C253" s="27">
        <v>457883</v>
      </c>
      <c r="D253" s="27">
        <v>16827</v>
      </c>
      <c r="E253" s="27">
        <v>1040</v>
      </c>
      <c r="F253" s="9">
        <f t="shared" si="26"/>
        <v>475750</v>
      </c>
      <c r="H253" s="6">
        <f t="shared" si="23"/>
        <v>2032</v>
      </c>
      <c r="I253" s="6">
        <f t="shared" si="22"/>
        <v>5</v>
      </c>
      <c r="J253" s="11">
        <f ca="1">_xll.DBRW($I$1,$I$2,$H253,$I253,$I$3)</f>
        <v>29.524000000000001</v>
      </c>
      <c r="N253" s="11"/>
    </row>
    <row r="254" spans="1:14">
      <c r="A254" s="6">
        <f t="shared" si="24"/>
        <v>2032</v>
      </c>
      <c r="B254" s="6">
        <f t="shared" si="25"/>
        <v>6</v>
      </c>
      <c r="C254" s="27">
        <v>458289</v>
      </c>
      <c r="D254" s="27">
        <v>16827</v>
      </c>
      <c r="E254" s="27">
        <v>1032</v>
      </c>
      <c r="F254" s="9">
        <f t="shared" si="26"/>
        <v>476148</v>
      </c>
      <c r="H254" s="6">
        <f t="shared" si="23"/>
        <v>2032</v>
      </c>
      <c r="I254" s="6">
        <f t="shared" si="22"/>
        <v>6</v>
      </c>
      <c r="J254" s="11">
        <f ca="1">_xll.DBRW($I$1,$I$2,$H254,$I254,$I$3)</f>
        <v>30.619</v>
      </c>
      <c r="N254" s="11"/>
    </row>
    <row r="255" spans="1:14">
      <c r="A255" s="6">
        <f t="shared" si="24"/>
        <v>2032</v>
      </c>
      <c r="B255" s="6">
        <f t="shared" si="25"/>
        <v>7</v>
      </c>
      <c r="C255" s="27">
        <v>458589</v>
      </c>
      <c r="D255" s="27">
        <v>16827</v>
      </c>
      <c r="E255" s="27">
        <v>1024</v>
      </c>
      <c r="F255" s="9">
        <f t="shared" si="26"/>
        <v>476440</v>
      </c>
      <c r="H255" s="6">
        <f t="shared" si="23"/>
        <v>2032</v>
      </c>
      <c r="I255" s="6">
        <f t="shared" si="22"/>
        <v>7</v>
      </c>
      <c r="J255" s="11">
        <f ca="1">_xll.DBRW($I$1,$I$2,$H255,$I255,$I$3)</f>
        <v>30.713999999999999</v>
      </c>
      <c r="N255" s="11"/>
    </row>
    <row r="256" spans="1:14">
      <c r="A256" s="6">
        <f t="shared" si="24"/>
        <v>2032</v>
      </c>
      <c r="B256" s="6">
        <f t="shared" si="25"/>
        <v>8</v>
      </c>
      <c r="C256" s="27">
        <v>458822</v>
      </c>
      <c r="D256" s="27">
        <v>16827</v>
      </c>
      <c r="E256" s="27">
        <v>1016</v>
      </c>
      <c r="F256" s="9">
        <f t="shared" si="26"/>
        <v>476665</v>
      </c>
      <c r="H256" s="6">
        <f t="shared" si="23"/>
        <v>2032</v>
      </c>
      <c r="I256" s="6">
        <f t="shared" si="22"/>
        <v>8</v>
      </c>
      <c r="J256" s="11">
        <f ca="1">_xll.DBRW($I$1,$I$2,$H256,$I256,$I$3)</f>
        <v>30.475999999999999</v>
      </c>
      <c r="N256" s="11"/>
    </row>
    <row r="257" spans="1:14">
      <c r="A257" s="6">
        <f t="shared" si="24"/>
        <v>2032</v>
      </c>
      <c r="B257" s="6">
        <f t="shared" si="25"/>
        <v>9</v>
      </c>
      <c r="C257" s="27">
        <v>458834</v>
      </c>
      <c r="D257" s="27">
        <v>16827</v>
      </c>
      <c r="E257" s="27">
        <v>1008</v>
      </c>
      <c r="F257" s="9">
        <f t="shared" si="26"/>
        <v>476669</v>
      </c>
      <c r="H257" s="6">
        <f t="shared" si="23"/>
        <v>2032</v>
      </c>
      <c r="I257" s="6">
        <f t="shared" si="22"/>
        <v>9</v>
      </c>
      <c r="J257" s="11">
        <f ca="1">_xll.DBRW($I$1,$I$2,$H257,$I257,$I$3)</f>
        <v>31.143000000000001</v>
      </c>
      <c r="N257" s="11"/>
    </row>
    <row r="258" spans="1:14">
      <c r="A258" s="6">
        <f t="shared" si="24"/>
        <v>2032</v>
      </c>
      <c r="B258" s="6">
        <f t="shared" si="25"/>
        <v>10</v>
      </c>
      <c r="C258" s="27">
        <v>458876</v>
      </c>
      <c r="D258" s="27">
        <v>16827</v>
      </c>
      <c r="E258" s="27">
        <v>1000</v>
      </c>
      <c r="F258" s="9">
        <f t="shared" si="26"/>
        <v>476703</v>
      </c>
      <c r="H258" s="6">
        <f t="shared" si="23"/>
        <v>2032</v>
      </c>
      <c r="I258" s="6">
        <f t="shared" si="22"/>
        <v>10</v>
      </c>
      <c r="J258" s="11">
        <f ca="1">_xll.DBRW($I$1,$I$2,$H258,$I258,$I$3)</f>
        <v>30.762</v>
      </c>
      <c r="N258" s="11"/>
    </row>
    <row r="259" spans="1:14">
      <c r="A259" s="6">
        <f t="shared" si="24"/>
        <v>2032</v>
      </c>
      <c r="B259" s="6">
        <f t="shared" si="25"/>
        <v>11</v>
      </c>
      <c r="C259" s="27">
        <v>458990</v>
      </c>
      <c r="D259" s="27">
        <v>16827</v>
      </c>
      <c r="E259" s="27">
        <v>992</v>
      </c>
      <c r="F259" s="9">
        <f t="shared" si="26"/>
        <v>476809</v>
      </c>
      <c r="H259" s="6">
        <f t="shared" si="23"/>
        <v>2032</v>
      </c>
      <c r="I259" s="6">
        <f t="shared" si="22"/>
        <v>11</v>
      </c>
      <c r="J259" s="11">
        <f ca="1">_xll.DBRW($I$1,$I$2,$H259,$I259,$I$3)</f>
        <v>28.619</v>
      </c>
      <c r="N259" s="11"/>
    </row>
    <row r="260" spans="1:14">
      <c r="A260" s="6">
        <f t="shared" si="24"/>
        <v>2032</v>
      </c>
      <c r="B260" s="6">
        <f t="shared" si="25"/>
        <v>12</v>
      </c>
      <c r="C260" s="27">
        <v>459133</v>
      </c>
      <c r="D260" s="27">
        <v>16827</v>
      </c>
      <c r="E260" s="27">
        <v>984</v>
      </c>
      <c r="F260" s="9">
        <f t="shared" si="26"/>
        <v>476944</v>
      </c>
      <c r="H260" s="6">
        <f t="shared" si="23"/>
        <v>2032</v>
      </c>
      <c r="I260" s="6">
        <f t="shared" si="22"/>
        <v>12</v>
      </c>
      <c r="J260" s="11">
        <f ca="1">_xll.DBRW($I$1,$I$2,$H260,$I260,$I$3)</f>
        <v>31.238</v>
      </c>
      <c r="N260" s="11"/>
    </row>
    <row r="261" spans="1:14">
      <c r="A261" s="6">
        <f t="shared" si="24"/>
        <v>2033</v>
      </c>
      <c r="B261" s="6">
        <f t="shared" si="25"/>
        <v>1</v>
      </c>
      <c r="C261" s="27">
        <v>459516</v>
      </c>
      <c r="D261" s="27">
        <v>16827</v>
      </c>
      <c r="E261" s="27">
        <v>976</v>
      </c>
      <c r="F261" s="9">
        <f t="shared" si="26"/>
        <v>477319</v>
      </c>
      <c r="H261" s="6">
        <f t="shared" si="23"/>
        <v>2033</v>
      </c>
      <c r="I261" s="6">
        <f t="shared" si="22"/>
        <v>1</v>
      </c>
      <c r="J261" s="11">
        <f ca="1">_xll.DBRW($I$1,$I$2,$H261,$I261,$I$3)</f>
        <v>32.286000000000001</v>
      </c>
      <c r="N261" s="11"/>
    </row>
    <row r="262" spans="1:14">
      <c r="A262" s="6">
        <f t="shared" si="24"/>
        <v>2033</v>
      </c>
      <c r="B262" s="6">
        <f t="shared" si="25"/>
        <v>2</v>
      </c>
      <c r="C262" s="27">
        <v>459861</v>
      </c>
      <c r="D262" s="27">
        <v>16827</v>
      </c>
      <c r="E262" s="27">
        <v>968</v>
      </c>
      <c r="F262" s="9">
        <f t="shared" si="26"/>
        <v>477656</v>
      </c>
      <c r="H262" s="6">
        <f t="shared" si="23"/>
        <v>2033</v>
      </c>
      <c r="I262" s="6">
        <f t="shared" si="22"/>
        <v>2</v>
      </c>
      <c r="J262" s="11">
        <f ca="1">_xll.DBRW($I$1,$I$2,$H262,$I262,$I$3)</f>
        <v>29.81</v>
      </c>
      <c r="N262" s="11"/>
    </row>
    <row r="263" spans="1:14">
      <c r="A263" s="6">
        <f t="shared" si="24"/>
        <v>2033</v>
      </c>
      <c r="B263" s="6">
        <f t="shared" si="25"/>
        <v>3</v>
      </c>
      <c r="C263" s="27">
        <v>460163</v>
      </c>
      <c r="D263" s="27">
        <v>16827</v>
      </c>
      <c r="E263" s="27">
        <v>960</v>
      </c>
      <c r="F263" s="9">
        <f t="shared" si="26"/>
        <v>477950</v>
      </c>
      <c r="H263" s="6">
        <f t="shared" si="23"/>
        <v>2033</v>
      </c>
      <c r="I263" s="6">
        <f t="shared" si="22"/>
        <v>3</v>
      </c>
      <c r="J263" s="11">
        <f ca="1">_xll.DBRW($I$1,$I$2,$H263,$I263,$I$3)</f>
        <v>29.524000000000001</v>
      </c>
      <c r="N263" s="11"/>
    </row>
    <row r="264" spans="1:14">
      <c r="A264" s="6">
        <f t="shared" si="24"/>
        <v>2033</v>
      </c>
      <c r="B264" s="6">
        <f t="shared" si="25"/>
        <v>4</v>
      </c>
      <c r="C264" s="27">
        <v>460462</v>
      </c>
      <c r="D264" s="27">
        <v>16827</v>
      </c>
      <c r="E264" s="27">
        <v>952</v>
      </c>
      <c r="F264" s="9">
        <f t="shared" si="26"/>
        <v>478241</v>
      </c>
      <c r="H264" s="6">
        <f t="shared" si="23"/>
        <v>2033</v>
      </c>
      <c r="I264" s="6">
        <f t="shared" si="22"/>
        <v>4</v>
      </c>
      <c r="J264" s="11">
        <f ca="1">_xll.DBRW($I$1,$I$2,$H264,$I264,$I$3)</f>
        <v>30.713999999999999</v>
      </c>
      <c r="N264" s="11"/>
    </row>
    <row r="265" spans="1:14">
      <c r="A265" s="6">
        <f t="shared" si="24"/>
        <v>2033</v>
      </c>
      <c r="B265" s="6">
        <f t="shared" si="25"/>
        <v>5</v>
      </c>
      <c r="C265" s="27">
        <v>460764</v>
      </c>
      <c r="D265" s="27">
        <v>16827</v>
      </c>
      <c r="E265" s="27">
        <v>944</v>
      </c>
      <c r="F265" s="9">
        <f t="shared" si="26"/>
        <v>478535</v>
      </c>
      <c r="H265" s="6">
        <f t="shared" si="23"/>
        <v>2033</v>
      </c>
      <c r="I265" s="6">
        <f t="shared" ref="I265:I320" si="27">B265</f>
        <v>5</v>
      </c>
      <c r="J265" s="11">
        <f ca="1">_xll.DBRW($I$1,$I$2,$H265,$I265,$I$3)</f>
        <v>29.524000000000001</v>
      </c>
      <c r="N265" s="11"/>
    </row>
    <row r="266" spans="1:14">
      <c r="A266" s="6">
        <f t="shared" si="24"/>
        <v>2033</v>
      </c>
      <c r="B266" s="6">
        <f t="shared" si="25"/>
        <v>6</v>
      </c>
      <c r="C266" s="27">
        <v>461148</v>
      </c>
      <c r="D266" s="27">
        <v>16827</v>
      </c>
      <c r="E266" s="27">
        <v>936</v>
      </c>
      <c r="F266" s="9">
        <f t="shared" si="26"/>
        <v>478911</v>
      </c>
      <c r="H266" s="6">
        <f t="shared" ref="H266:H320" si="28">A266</f>
        <v>2033</v>
      </c>
      <c r="I266" s="6">
        <f t="shared" si="27"/>
        <v>6</v>
      </c>
      <c r="J266" s="11">
        <f ca="1">_xll.DBRW($I$1,$I$2,$H266,$I266,$I$3)</f>
        <v>30.619</v>
      </c>
      <c r="N266" s="11"/>
    </row>
    <row r="267" spans="1:14">
      <c r="A267" s="6">
        <f t="shared" ref="A267:A320" si="29">IF(B267=1,A266+1,A266)</f>
        <v>2033</v>
      </c>
      <c r="B267" s="6">
        <f t="shared" ref="B267:B320" si="30">IF(B266=12,1,B266+1)</f>
        <v>7</v>
      </c>
      <c r="C267" s="27">
        <v>461432</v>
      </c>
      <c r="D267" s="27">
        <v>16827</v>
      </c>
      <c r="E267" s="27">
        <v>928</v>
      </c>
      <c r="F267" s="9">
        <f t="shared" si="26"/>
        <v>479187</v>
      </c>
      <c r="H267" s="6">
        <f t="shared" si="28"/>
        <v>2033</v>
      </c>
      <c r="I267" s="6">
        <f t="shared" si="27"/>
        <v>7</v>
      </c>
      <c r="J267" s="11">
        <f ca="1">_xll.DBRW($I$1,$I$2,$H267,$I267,$I$3)</f>
        <v>30.713999999999999</v>
      </c>
      <c r="N267" s="11"/>
    </row>
    <row r="268" spans="1:14">
      <c r="A268" s="6">
        <f t="shared" si="29"/>
        <v>2033</v>
      </c>
      <c r="B268" s="6">
        <f t="shared" si="30"/>
        <v>8</v>
      </c>
      <c r="C268" s="27">
        <v>461652</v>
      </c>
      <c r="D268" s="27">
        <v>16827</v>
      </c>
      <c r="E268" s="27">
        <v>920</v>
      </c>
      <c r="F268" s="9">
        <f t="shared" si="26"/>
        <v>479399</v>
      </c>
      <c r="H268" s="6">
        <f t="shared" si="28"/>
        <v>2033</v>
      </c>
      <c r="I268" s="6">
        <f t="shared" si="27"/>
        <v>8</v>
      </c>
      <c r="J268" s="11">
        <f ca="1">_xll.DBRW($I$1,$I$2,$H268,$I268,$I$3)</f>
        <v>30.475999999999999</v>
      </c>
      <c r="N268" s="11"/>
    </row>
    <row r="269" spans="1:14">
      <c r="A269" s="6">
        <f t="shared" si="29"/>
        <v>2033</v>
      </c>
      <c r="B269" s="6">
        <f t="shared" si="30"/>
        <v>9</v>
      </c>
      <c r="C269" s="27">
        <v>461664</v>
      </c>
      <c r="D269" s="27">
        <v>16827</v>
      </c>
      <c r="E269" s="27">
        <v>912</v>
      </c>
      <c r="F269" s="9">
        <f t="shared" si="26"/>
        <v>479403</v>
      </c>
      <c r="H269" s="6">
        <f t="shared" si="28"/>
        <v>2033</v>
      </c>
      <c r="I269" s="6">
        <f t="shared" si="27"/>
        <v>9</v>
      </c>
      <c r="J269" s="11">
        <f ca="1">_xll.DBRW($I$1,$I$2,$H269,$I269,$I$3)</f>
        <v>31.143000000000001</v>
      </c>
      <c r="N269" s="11"/>
    </row>
    <row r="270" spans="1:14">
      <c r="A270" s="6">
        <f t="shared" si="29"/>
        <v>2033</v>
      </c>
      <c r="B270" s="6">
        <f t="shared" si="30"/>
        <v>10</v>
      </c>
      <c r="C270" s="27">
        <v>461705</v>
      </c>
      <c r="D270" s="27">
        <v>16827</v>
      </c>
      <c r="E270" s="27">
        <v>904</v>
      </c>
      <c r="F270" s="9">
        <f t="shared" si="26"/>
        <v>479436</v>
      </c>
      <c r="H270" s="6">
        <f t="shared" si="28"/>
        <v>2033</v>
      </c>
      <c r="I270" s="6">
        <f t="shared" si="27"/>
        <v>10</v>
      </c>
      <c r="J270" s="11">
        <f ca="1">_xll.DBRW($I$1,$I$2,$H270,$I270,$I$3)</f>
        <v>30.762</v>
      </c>
      <c r="N270" s="11"/>
    </row>
    <row r="271" spans="1:14">
      <c r="A271" s="6">
        <f t="shared" si="29"/>
        <v>2033</v>
      </c>
      <c r="B271" s="6">
        <f t="shared" si="30"/>
        <v>11</v>
      </c>
      <c r="C271" s="27">
        <v>461813</v>
      </c>
      <c r="D271" s="27">
        <v>16827</v>
      </c>
      <c r="E271" s="27">
        <v>896</v>
      </c>
      <c r="F271" s="9">
        <f t="shared" si="26"/>
        <v>479536</v>
      </c>
      <c r="H271" s="6">
        <f t="shared" si="28"/>
        <v>2033</v>
      </c>
      <c r="I271" s="6">
        <f t="shared" si="27"/>
        <v>11</v>
      </c>
      <c r="J271" s="11">
        <f ca="1">_xll.DBRW($I$1,$I$2,$H271,$I271,$I$3)</f>
        <v>28.619</v>
      </c>
      <c r="N271" s="11"/>
    </row>
    <row r="272" spans="1:14">
      <c r="A272" s="6">
        <f t="shared" si="29"/>
        <v>2033</v>
      </c>
      <c r="B272" s="6">
        <f t="shared" si="30"/>
        <v>12</v>
      </c>
      <c r="C272" s="27">
        <v>461951</v>
      </c>
      <c r="D272" s="27">
        <v>16827</v>
      </c>
      <c r="E272" s="27">
        <v>888</v>
      </c>
      <c r="F272" s="9">
        <f t="shared" ref="F272:F320" si="31">C272+D272+E272</f>
        <v>479666</v>
      </c>
      <c r="H272" s="6">
        <f t="shared" si="28"/>
        <v>2033</v>
      </c>
      <c r="I272" s="6">
        <f t="shared" si="27"/>
        <v>12</v>
      </c>
      <c r="J272" s="11">
        <f ca="1">_xll.DBRW($I$1,$I$2,$H272,$I272,$I$3)</f>
        <v>31.238</v>
      </c>
      <c r="N272" s="11"/>
    </row>
    <row r="273" spans="1:14">
      <c r="A273" s="6">
        <f t="shared" si="29"/>
        <v>2034</v>
      </c>
      <c r="B273" s="6">
        <f t="shared" si="30"/>
        <v>1</v>
      </c>
      <c r="C273" s="27">
        <v>462256</v>
      </c>
      <c r="D273" s="27">
        <v>16827</v>
      </c>
      <c r="E273" s="27">
        <v>880</v>
      </c>
      <c r="F273" s="9">
        <f t="shared" si="31"/>
        <v>479963</v>
      </c>
      <c r="H273" s="6">
        <f t="shared" si="28"/>
        <v>2034</v>
      </c>
      <c r="I273" s="6">
        <f t="shared" si="27"/>
        <v>1</v>
      </c>
      <c r="J273" s="11">
        <f ca="1">_xll.DBRW($I$1,$I$2,$H273,$I273,$I$3)</f>
        <v>32.286000000000001</v>
      </c>
      <c r="N273" s="11"/>
    </row>
    <row r="274" spans="1:14">
      <c r="A274" s="6">
        <f t="shared" si="29"/>
        <v>2034</v>
      </c>
      <c r="B274" s="6">
        <f t="shared" si="30"/>
        <v>2</v>
      </c>
      <c r="C274" s="27">
        <v>462531</v>
      </c>
      <c r="D274" s="27">
        <v>16827</v>
      </c>
      <c r="E274" s="27">
        <v>872</v>
      </c>
      <c r="F274" s="9">
        <f t="shared" si="31"/>
        <v>480230</v>
      </c>
      <c r="H274" s="6">
        <f t="shared" si="28"/>
        <v>2034</v>
      </c>
      <c r="I274" s="6">
        <f t="shared" si="27"/>
        <v>2</v>
      </c>
      <c r="J274" s="11">
        <f ca="1">_xll.DBRW($I$1,$I$2,$H274,$I274,$I$3)</f>
        <v>29.81</v>
      </c>
      <c r="N274" s="11"/>
    </row>
    <row r="275" spans="1:14">
      <c r="A275" s="6">
        <f t="shared" si="29"/>
        <v>2034</v>
      </c>
      <c r="B275" s="6">
        <f t="shared" si="30"/>
        <v>3</v>
      </c>
      <c r="C275" s="27">
        <v>462772</v>
      </c>
      <c r="D275" s="27">
        <v>16827</v>
      </c>
      <c r="E275" s="27">
        <v>864</v>
      </c>
      <c r="F275" s="9">
        <f t="shared" si="31"/>
        <v>480463</v>
      </c>
      <c r="H275" s="6">
        <f t="shared" si="28"/>
        <v>2034</v>
      </c>
      <c r="I275" s="6">
        <f t="shared" si="27"/>
        <v>3</v>
      </c>
      <c r="J275" s="11">
        <f ca="1">_xll.DBRW($I$1,$I$2,$H275,$I275,$I$3)</f>
        <v>29.524000000000001</v>
      </c>
      <c r="N275" s="11"/>
    </row>
    <row r="276" spans="1:14">
      <c r="A276" s="6">
        <f t="shared" si="29"/>
        <v>2034</v>
      </c>
      <c r="B276" s="6">
        <f t="shared" si="30"/>
        <v>4</v>
      </c>
      <c r="C276" s="27">
        <v>463010</v>
      </c>
      <c r="D276" s="27">
        <v>16827</v>
      </c>
      <c r="E276" s="27">
        <v>856</v>
      </c>
      <c r="F276" s="9">
        <f t="shared" si="31"/>
        <v>480693</v>
      </c>
      <c r="H276" s="6">
        <f t="shared" si="28"/>
        <v>2034</v>
      </c>
      <c r="I276" s="6">
        <f t="shared" si="27"/>
        <v>4</v>
      </c>
      <c r="J276" s="11">
        <f ca="1">_xll.DBRW($I$1,$I$2,$H276,$I276,$I$3)</f>
        <v>30.713999999999999</v>
      </c>
      <c r="N276" s="11"/>
    </row>
    <row r="277" spans="1:14">
      <c r="A277" s="6">
        <f t="shared" si="29"/>
        <v>2034</v>
      </c>
      <c r="B277" s="6">
        <f t="shared" si="30"/>
        <v>5</v>
      </c>
      <c r="C277" s="27">
        <v>463250</v>
      </c>
      <c r="D277" s="27">
        <v>16827</v>
      </c>
      <c r="E277" s="27">
        <v>849</v>
      </c>
      <c r="F277" s="9">
        <f t="shared" si="31"/>
        <v>480926</v>
      </c>
      <c r="H277" s="6">
        <f t="shared" si="28"/>
        <v>2034</v>
      </c>
      <c r="I277" s="6">
        <f t="shared" si="27"/>
        <v>5</v>
      </c>
      <c r="J277" s="11">
        <f ca="1">_xll.DBRW($I$1,$I$2,$H277,$I277,$I$3)</f>
        <v>29.524000000000001</v>
      </c>
      <c r="N277" s="11"/>
    </row>
    <row r="278" spans="1:14">
      <c r="A278" s="6">
        <f t="shared" si="29"/>
        <v>2034</v>
      </c>
      <c r="B278" s="6">
        <f t="shared" si="30"/>
        <v>6</v>
      </c>
      <c r="C278" s="27">
        <v>463555</v>
      </c>
      <c r="D278" s="27">
        <v>16827</v>
      </c>
      <c r="E278" s="27">
        <v>842</v>
      </c>
      <c r="F278" s="9">
        <f t="shared" si="31"/>
        <v>481224</v>
      </c>
      <c r="H278" s="6">
        <f t="shared" si="28"/>
        <v>2034</v>
      </c>
      <c r="I278" s="6">
        <f t="shared" si="27"/>
        <v>6</v>
      </c>
      <c r="J278" s="11">
        <f ca="1">_xll.DBRW($I$1,$I$2,$H278,$I278,$I$3)</f>
        <v>30.619</v>
      </c>
      <c r="N278" s="11"/>
    </row>
    <row r="279" spans="1:14">
      <c r="A279" s="6">
        <f t="shared" si="29"/>
        <v>2034</v>
      </c>
      <c r="B279" s="6">
        <f t="shared" si="30"/>
        <v>7</v>
      </c>
      <c r="C279" s="27">
        <v>463781</v>
      </c>
      <c r="D279" s="27">
        <v>16827</v>
      </c>
      <c r="E279" s="27">
        <v>835</v>
      </c>
      <c r="F279" s="9">
        <f t="shared" si="31"/>
        <v>481443</v>
      </c>
      <c r="H279" s="6">
        <f t="shared" si="28"/>
        <v>2034</v>
      </c>
      <c r="I279" s="6">
        <f t="shared" si="27"/>
        <v>7</v>
      </c>
      <c r="J279" s="11">
        <f ca="1">_xll.DBRW($I$1,$I$2,$H279,$I279,$I$3)</f>
        <v>30.713999999999999</v>
      </c>
      <c r="N279" s="11"/>
    </row>
    <row r="280" spans="1:14">
      <c r="A280" s="6">
        <f t="shared" si="29"/>
        <v>2034</v>
      </c>
      <c r="B280" s="6">
        <f t="shared" si="30"/>
        <v>8</v>
      </c>
      <c r="C280" s="27">
        <v>463957</v>
      </c>
      <c r="D280" s="27">
        <v>16827</v>
      </c>
      <c r="E280" s="27">
        <v>828</v>
      </c>
      <c r="F280" s="9">
        <f t="shared" si="31"/>
        <v>481612</v>
      </c>
      <c r="H280" s="6">
        <f t="shared" si="28"/>
        <v>2034</v>
      </c>
      <c r="I280" s="6">
        <f t="shared" si="27"/>
        <v>8</v>
      </c>
      <c r="J280" s="11">
        <f ca="1">_xll.DBRW($I$1,$I$2,$H280,$I280,$I$3)</f>
        <v>30.475999999999999</v>
      </c>
      <c r="N280" s="11"/>
    </row>
    <row r="281" spans="1:14">
      <c r="A281" s="6">
        <f t="shared" si="29"/>
        <v>2034</v>
      </c>
      <c r="B281" s="6">
        <f t="shared" si="30"/>
        <v>9</v>
      </c>
      <c r="C281" s="27">
        <v>463968</v>
      </c>
      <c r="D281" s="27">
        <v>16827</v>
      </c>
      <c r="E281" s="27">
        <v>821</v>
      </c>
      <c r="F281" s="9">
        <f t="shared" si="31"/>
        <v>481616</v>
      </c>
      <c r="H281" s="6">
        <f t="shared" si="28"/>
        <v>2034</v>
      </c>
      <c r="I281" s="6">
        <f t="shared" si="27"/>
        <v>9</v>
      </c>
      <c r="J281" s="11">
        <f ca="1">_xll.DBRW($I$1,$I$2,$H281,$I281,$I$3)</f>
        <v>31.143000000000001</v>
      </c>
      <c r="N281" s="11"/>
    </row>
    <row r="282" spans="1:14">
      <c r="A282" s="6">
        <f t="shared" si="29"/>
        <v>2034</v>
      </c>
      <c r="B282" s="6">
        <f t="shared" si="30"/>
        <v>10</v>
      </c>
      <c r="C282" s="27">
        <v>463999</v>
      </c>
      <c r="D282" s="27">
        <v>16827</v>
      </c>
      <c r="E282" s="27">
        <v>815</v>
      </c>
      <c r="F282" s="9">
        <f t="shared" si="31"/>
        <v>481641</v>
      </c>
      <c r="H282" s="6">
        <f t="shared" si="28"/>
        <v>2034</v>
      </c>
      <c r="I282" s="6">
        <f t="shared" si="27"/>
        <v>10</v>
      </c>
      <c r="J282" s="11">
        <f ca="1">_xll.DBRW($I$1,$I$2,$H282,$I282,$I$3)</f>
        <v>30.762</v>
      </c>
      <c r="N282" s="11"/>
    </row>
    <row r="283" spans="1:14">
      <c r="A283" s="6">
        <f t="shared" si="29"/>
        <v>2034</v>
      </c>
      <c r="B283" s="6">
        <f t="shared" si="30"/>
        <v>11</v>
      </c>
      <c r="C283" s="27">
        <v>464084</v>
      </c>
      <c r="D283" s="27">
        <v>16827</v>
      </c>
      <c r="E283" s="27">
        <v>809</v>
      </c>
      <c r="F283" s="9">
        <f t="shared" si="31"/>
        <v>481720</v>
      </c>
      <c r="H283" s="6">
        <f t="shared" si="28"/>
        <v>2034</v>
      </c>
      <c r="I283" s="6">
        <f t="shared" si="27"/>
        <v>11</v>
      </c>
      <c r="J283" s="11">
        <f ca="1">_xll.DBRW($I$1,$I$2,$H283,$I283,$I$3)</f>
        <v>28.619</v>
      </c>
      <c r="N283" s="11"/>
    </row>
    <row r="284" spans="1:14">
      <c r="A284" s="6">
        <f t="shared" si="29"/>
        <v>2034</v>
      </c>
      <c r="B284" s="6">
        <f t="shared" si="30"/>
        <v>12</v>
      </c>
      <c r="C284" s="27">
        <v>464191</v>
      </c>
      <c r="D284" s="27">
        <v>16827</v>
      </c>
      <c r="E284" s="27">
        <v>803</v>
      </c>
      <c r="F284" s="9">
        <f t="shared" si="31"/>
        <v>481821</v>
      </c>
      <c r="H284" s="6">
        <f t="shared" si="28"/>
        <v>2034</v>
      </c>
      <c r="I284" s="6">
        <f t="shared" si="27"/>
        <v>12</v>
      </c>
      <c r="J284" s="11">
        <f ca="1">_xll.DBRW($I$1,$I$2,$H284,$I284,$I$3)</f>
        <v>31.238</v>
      </c>
      <c r="N284" s="11"/>
    </row>
    <row r="285" spans="1:14">
      <c r="A285" s="6">
        <f t="shared" si="29"/>
        <v>2035</v>
      </c>
      <c r="B285" s="6">
        <f t="shared" si="30"/>
        <v>1</v>
      </c>
      <c r="C285" s="27">
        <v>464418</v>
      </c>
      <c r="D285" s="27">
        <v>16827</v>
      </c>
      <c r="E285" s="27">
        <v>797</v>
      </c>
      <c r="F285" s="9">
        <f t="shared" si="31"/>
        <v>482042</v>
      </c>
      <c r="H285" s="6">
        <f t="shared" si="28"/>
        <v>2035</v>
      </c>
      <c r="I285" s="6">
        <f t="shared" si="27"/>
        <v>1</v>
      </c>
      <c r="J285" s="11">
        <f ca="1">_xll.DBRW($I$1,$I$2,$H285,$I285,$I$3)</f>
        <v>32.286000000000001</v>
      </c>
      <c r="N285" s="11"/>
    </row>
    <row r="286" spans="1:14">
      <c r="A286" s="6">
        <f t="shared" si="29"/>
        <v>2035</v>
      </c>
      <c r="B286" s="6">
        <f t="shared" si="30"/>
        <v>2</v>
      </c>
      <c r="C286" s="27">
        <v>464622</v>
      </c>
      <c r="D286" s="27">
        <v>16827</v>
      </c>
      <c r="E286" s="27">
        <v>791</v>
      </c>
      <c r="F286" s="9">
        <f t="shared" si="31"/>
        <v>482240</v>
      </c>
      <c r="H286" s="6">
        <f t="shared" si="28"/>
        <v>2035</v>
      </c>
      <c r="I286" s="6">
        <f t="shared" si="27"/>
        <v>2</v>
      </c>
      <c r="J286" s="11">
        <f ca="1">_xll.DBRW($I$1,$I$2,$H286,$I286,$I$3)</f>
        <v>29.81</v>
      </c>
      <c r="N286" s="11"/>
    </row>
    <row r="287" spans="1:14">
      <c r="A287" s="6">
        <f t="shared" si="29"/>
        <v>2035</v>
      </c>
      <c r="B287" s="6">
        <f t="shared" si="30"/>
        <v>3</v>
      </c>
      <c r="C287" s="27">
        <v>464801</v>
      </c>
      <c r="D287" s="27">
        <v>16827</v>
      </c>
      <c r="E287" s="27">
        <v>785</v>
      </c>
      <c r="F287" s="9">
        <f t="shared" si="31"/>
        <v>482413</v>
      </c>
      <c r="H287" s="6">
        <f t="shared" si="28"/>
        <v>2035</v>
      </c>
      <c r="I287" s="6">
        <f t="shared" si="27"/>
        <v>3</v>
      </c>
      <c r="J287" s="11">
        <f ca="1">_xll.DBRW($I$1,$I$2,$H287,$I287,$I$3)</f>
        <v>29.524000000000001</v>
      </c>
      <c r="N287" s="11"/>
    </row>
    <row r="288" spans="1:14">
      <c r="A288" s="6">
        <f t="shared" si="29"/>
        <v>2035</v>
      </c>
      <c r="B288" s="6">
        <f t="shared" si="30"/>
        <v>4</v>
      </c>
      <c r="C288" s="27">
        <v>464979</v>
      </c>
      <c r="D288" s="27">
        <v>16827</v>
      </c>
      <c r="E288" s="27">
        <v>779</v>
      </c>
      <c r="F288" s="9">
        <f t="shared" si="31"/>
        <v>482585</v>
      </c>
      <c r="H288" s="6">
        <f t="shared" si="28"/>
        <v>2035</v>
      </c>
      <c r="I288" s="6">
        <f t="shared" si="27"/>
        <v>4</v>
      </c>
      <c r="J288" s="11">
        <f ca="1">_xll.DBRW($I$1,$I$2,$H288,$I288,$I$3)</f>
        <v>30.713999999999999</v>
      </c>
      <c r="N288" s="11"/>
    </row>
    <row r="289" spans="1:14">
      <c r="A289" s="6">
        <f t="shared" si="29"/>
        <v>2035</v>
      </c>
      <c r="B289" s="6">
        <f t="shared" si="30"/>
        <v>5</v>
      </c>
      <c r="C289" s="27">
        <v>465158</v>
      </c>
      <c r="D289" s="27">
        <v>16827</v>
      </c>
      <c r="E289" s="27">
        <v>773</v>
      </c>
      <c r="F289" s="9">
        <f t="shared" si="31"/>
        <v>482758</v>
      </c>
      <c r="H289" s="6">
        <f t="shared" si="28"/>
        <v>2035</v>
      </c>
      <c r="I289" s="6">
        <f t="shared" si="27"/>
        <v>5</v>
      </c>
      <c r="J289" s="11">
        <f ca="1">_xll.DBRW($I$1,$I$2,$H289,$I289,$I$3)</f>
        <v>29.524000000000001</v>
      </c>
      <c r="N289" s="11"/>
    </row>
    <row r="290" spans="1:14">
      <c r="A290" s="6">
        <f t="shared" si="29"/>
        <v>2035</v>
      </c>
      <c r="B290" s="6">
        <f t="shared" si="30"/>
        <v>6</v>
      </c>
      <c r="C290" s="27">
        <v>465386</v>
      </c>
      <c r="D290" s="27">
        <v>16827</v>
      </c>
      <c r="E290" s="27">
        <v>767</v>
      </c>
      <c r="F290" s="9">
        <f t="shared" si="31"/>
        <v>482980</v>
      </c>
      <c r="H290" s="6">
        <f t="shared" si="28"/>
        <v>2035</v>
      </c>
      <c r="I290" s="6">
        <f t="shared" si="27"/>
        <v>6</v>
      </c>
      <c r="J290" s="11">
        <f ca="1">_xll.DBRW($I$1,$I$2,$H290,$I290,$I$3)</f>
        <v>30.619</v>
      </c>
      <c r="N290" s="11"/>
    </row>
    <row r="291" spans="1:14">
      <c r="A291" s="6">
        <f t="shared" si="29"/>
        <v>2035</v>
      </c>
      <c r="B291" s="6">
        <f t="shared" si="30"/>
        <v>7</v>
      </c>
      <c r="C291" s="27">
        <v>465555</v>
      </c>
      <c r="D291" s="27">
        <v>16827</v>
      </c>
      <c r="E291" s="27">
        <v>761</v>
      </c>
      <c r="F291" s="9">
        <f t="shared" si="31"/>
        <v>483143</v>
      </c>
      <c r="H291" s="6">
        <f t="shared" si="28"/>
        <v>2035</v>
      </c>
      <c r="I291" s="6">
        <f t="shared" si="27"/>
        <v>7</v>
      </c>
      <c r="J291" s="11">
        <f ca="1">_xll.DBRW($I$1,$I$2,$H291,$I291,$I$3)</f>
        <v>30.713999999999999</v>
      </c>
      <c r="N291" s="11"/>
    </row>
    <row r="292" spans="1:14">
      <c r="A292" s="6">
        <f t="shared" si="29"/>
        <v>2035</v>
      </c>
      <c r="B292" s="6">
        <f t="shared" si="30"/>
        <v>8</v>
      </c>
      <c r="C292" s="27">
        <v>465688</v>
      </c>
      <c r="D292" s="27">
        <v>16827</v>
      </c>
      <c r="E292" s="27">
        <v>755</v>
      </c>
      <c r="F292" s="9">
        <f t="shared" si="31"/>
        <v>483270</v>
      </c>
      <c r="H292" s="6">
        <f t="shared" si="28"/>
        <v>2035</v>
      </c>
      <c r="I292" s="6">
        <f t="shared" si="27"/>
        <v>8</v>
      </c>
      <c r="J292" s="11">
        <f ca="1">_xll.DBRW($I$1,$I$2,$H292,$I292,$I$3)</f>
        <v>30.475999999999999</v>
      </c>
      <c r="N292" s="11"/>
    </row>
    <row r="293" spans="1:14">
      <c r="A293" s="6">
        <f t="shared" si="29"/>
        <v>2035</v>
      </c>
      <c r="B293" s="6">
        <f t="shared" si="30"/>
        <v>9</v>
      </c>
      <c r="C293" s="27">
        <v>465697</v>
      </c>
      <c r="D293" s="27">
        <v>16827</v>
      </c>
      <c r="E293" s="27">
        <v>749</v>
      </c>
      <c r="F293" s="9">
        <f t="shared" si="31"/>
        <v>483273</v>
      </c>
      <c r="H293" s="6">
        <f t="shared" si="28"/>
        <v>2035</v>
      </c>
      <c r="I293" s="6">
        <f t="shared" si="27"/>
        <v>9</v>
      </c>
      <c r="J293" s="11">
        <f ca="1">_xll.DBRW($I$1,$I$2,$H293,$I293,$I$3)</f>
        <v>31.143000000000001</v>
      </c>
      <c r="N293" s="11"/>
    </row>
    <row r="294" spans="1:14">
      <c r="A294" s="6">
        <f t="shared" si="29"/>
        <v>2035</v>
      </c>
      <c r="B294" s="6">
        <f t="shared" si="30"/>
        <v>10</v>
      </c>
      <c r="C294" s="27">
        <v>465722</v>
      </c>
      <c r="D294" s="27">
        <v>16827</v>
      </c>
      <c r="E294" s="27">
        <v>743</v>
      </c>
      <c r="F294" s="9">
        <f t="shared" si="31"/>
        <v>483292</v>
      </c>
      <c r="H294" s="6">
        <f t="shared" si="28"/>
        <v>2035</v>
      </c>
      <c r="I294" s="6">
        <f t="shared" si="27"/>
        <v>10</v>
      </c>
      <c r="J294" s="11">
        <f ca="1">_xll.DBRW($I$1,$I$2,$H294,$I294,$I$3)</f>
        <v>30.762</v>
      </c>
      <c r="N294" s="11"/>
    </row>
    <row r="295" spans="1:14">
      <c r="A295" s="6">
        <f t="shared" si="29"/>
        <v>2035</v>
      </c>
      <c r="B295" s="6">
        <f t="shared" si="30"/>
        <v>11</v>
      </c>
      <c r="C295" s="27">
        <v>465787</v>
      </c>
      <c r="D295" s="27">
        <v>16827</v>
      </c>
      <c r="E295" s="27">
        <v>737</v>
      </c>
      <c r="F295" s="9">
        <f t="shared" si="31"/>
        <v>483351</v>
      </c>
      <c r="H295" s="6">
        <f t="shared" si="28"/>
        <v>2035</v>
      </c>
      <c r="I295" s="6">
        <f t="shared" si="27"/>
        <v>11</v>
      </c>
      <c r="J295" s="11">
        <f ca="1">_xll.DBRW($I$1,$I$2,$H295,$I295,$I$3)</f>
        <v>28.619</v>
      </c>
      <c r="N295" s="11"/>
    </row>
    <row r="296" spans="1:14">
      <c r="A296" s="6">
        <f t="shared" si="29"/>
        <v>2035</v>
      </c>
      <c r="B296" s="6">
        <f t="shared" si="30"/>
        <v>12</v>
      </c>
      <c r="C296" s="27">
        <v>465867</v>
      </c>
      <c r="D296" s="27">
        <v>16827</v>
      </c>
      <c r="E296" s="27">
        <v>731</v>
      </c>
      <c r="F296" s="9">
        <f t="shared" si="31"/>
        <v>483425</v>
      </c>
      <c r="H296" s="6">
        <f t="shared" si="28"/>
        <v>2035</v>
      </c>
      <c r="I296" s="6">
        <f t="shared" si="27"/>
        <v>12</v>
      </c>
      <c r="J296" s="11">
        <f ca="1">_xll.DBRW($I$1,$I$2,$H296,$I296,$I$3)</f>
        <v>31.238</v>
      </c>
      <c r="N296" s="11"/>
    </row>
    <row r="297" spans="1:14">
      <c r="A297" s="6">
        <f t="shared" si="29"/>
        <v>2036</v>
      </c>
      <c r="B297" s="6">
        <f t="shared" si="30"/>
        <v>1</v>
      </c>
      <c r="C297" s="27">
        <v>466071</v>
      </c>
      <c r="D297" s="27">
        <v>16827</v>
      </c>
      <c r="E297" s="27">
        <v>726</v>
      </c>
      <c r="F297" s="9">
        <f t="shared" si="31"/>
        <v>483624</v>
      </c>
      <c r="H297" s="6">
        <f t="shared" si="28"/>
        <v>2036</v>
      </c>
      <c r="I297" s="6">
        <f t="shared" si="27"/>
        <v>1</v>
      </c>
      <c r="J297" s="11">
        <f ca="1">_xll.DBRW($I$1,$I$2,$H297,$I297,$I$3)</f>
        <v>32.286000000000001</v>
      </c>
      <c r="N297" s="11"/>
    </row>
    <row r="298" spans="1:14">
      <c r="A298" s="6">
        <f t="shared" si="29"/>
        <v>2036</v>
      </c>
      <c r="B298" s="6">
        <f t="shared" si="30"/>
        <v>2</v>
      </c>
      <c r="C298" s="27">
        <v>466255</v>
      </c>
      <c r="D298" s="27">
        <v>16827</v>
      </c>
      <c r="E298" s="27">
        <v>721</v>
      </c>
      <c r="F298" s="9">
        <f t="shared" si="31"/>
        <v>483803</v>
      </c>
      <c r="H298" s="6">
        <f t="shared" si="28"/>
        <v>2036</v>
      </c>
      <c r="I298" s="6">
        <f t="shared" si="27"/>
        <v>2</v>
      </c>
      <c r="J298" s="11">
        <f ca="1">_xll.DBRW($I$1,$I$2,$H298,$I298,$I$3)</f>
        <v>30.31</v>
      </c>
      <c r="N298" s="11"/>
    </row>
    <row r="299" spans="1:14">
      <c r="A299" s="6">
        <f t="shared" si="29"/>
        <v>2036</v>
      </c>
      <c r="B299" s="6">
        <f t="shared" si="30"/>
        <v>3</v>
      </c>
      <c r="C299" s="27">
        <v>466417</v>
      </c>
      <c r="D299" s="27">
        <v>16827</v>
      </c>
      <c r="E299" s="27">
        <v>716</v>
      </c>
      <c r="F299" s="9">
        <f t="shared" si="31"/>
        <v>483960</v>
      </c>
      <c r="H299" s="6">
        <f t="shared" si="28"/>
        <v>2036</v>
      </c>
      <c r="I299" s="6">
        <f t="shared" si="27"/>
        <v>3</v>
      </c>
      <c r="J299" s="11">
        <f ca="1">_xll.DBRW($I$1,$I$2,$H299,$I299,$I$3)</f>
        <v>30.024000000000001</v>
      </c>
      <c r="N299" s="11"/>
    </row>
    <row r="300" spans="1:14">
      <c r="A300" s="6">
        <f t="shared" si="29"/>
        <v>2036</v>
      </c>
      <c r="B300" s="6">
        <f t="shared" si="30"/>
        <v>4</v>
      </c>
      <c r="C300" s="27">
        <v>466576</v>
      </c>
      <c r="D300" s="27">
        <v>16827</v>
      </c>
      <c r="E300" s="27">
        <v>711</v>
      </c>
      <c r="F300" s="9">
        <f t="shared" si="31"/>
        <v>484114</v>
      </c>
      <c r="H300" s="6">
        <f t="shared" si="28"/>
        <v>2036</v>
      </c>
      <c r="I300" s="6">
        <f t="shared" si="27"/>
        <v>4</v>
      </c>
      <c r="J300" s="11">
        <f ca="1">_xll.DBRW($I$1,$I$2,$H300,$I300,$I$3)</f>
        <v>30.713999999999999</v>
      </c>
      <c r="N300" s="11"/>
    </row>
    <row r="301" spans="1:14">
      <c r="A301" s="6">
        <f t="shared" si="29"/>
        <v>2036</v>
      </c>
      <c r="B301" s="6">
        <f t="shared" si="30"/>
        <v>5</v>
      </c>
      <c r="C301" s="27">
        <v>466738</v>
      </c>
      <c r="D301" s="27">
        <v>16827</v>
      </c>
      <c r="E301" s="27">
        <v>706</v>
      </c>
      <c r="F301" s="9">
        <f t="shared" si="31"/>
        <v>484271</v>
      </c>
      <c r="H301" s="6">
        <f t="shared" si="28"/>
        <v>2036</v>
      </c>
      <c r="I301" s="6">
        <f t="shared" si="27"/>
        <v>5</v>
      </c>
      <c r="J301" s="11">
        <f ca="1">_xll.DBRW($I$1,$I$2,$H301,$I301,$I$3)</f>
        <v>29.524000000000001</v>
      </c>
      <c r="N301" s="11"/>
    </row>
    <row r="302" spans="1:14">
      <c r="A302" s="6">
        <f t="shared" si="29"/>
        <v>2036</v>
      </c>
      <c r="B302" s="6">
        <f t="shared" si="30"/>
        <v>6</v>
      </c>
      <c r="C302" s="27">
        <v>466942</v>
      </c>
      <c r="D302" s="27">
        <v>16827</v>
      </c>
      <c r="E302" s="27">
        <v>701</v>
      </c>
      <c r="F302" s="9">
        <f t="shared" si="31"/>
        <v>484470</v>
      </c>
      <c r="H302" s="6">
        <f t="shared" si="28"/>
        <v>2036</v>
      </c>
      <c r="I302" s="6">
        <f t="shared" si="27"/>
        <v>6</v>
      </c>
      <c r="J302" s="11">
        <f ca="1">_xll.DBRW($I$1,$I$2,$H302,$I302,$I$3)</f>
        <v>30.619</v>
      </c>
      <c r="N302" s="11"/>
    </row>
    <row r="303" spans="1:14">
      <c r="A303" s="6">
        <f t="shared" si="29"/>
        <v>2036</v>
      </c>
      <c r="B303" s="6">
        <f t="shared" si="30"/>
        <v>7</v>
      </c>
      <c r="C303" s="27">
        <v>467094</v>
      </c>
      <c r="D303" s="27">
        <v>16827</v>
      </c>
      <c r="E303" s="27">
        <v>696</v>
      </c>
      <c r="F303" s="9">
        <f t="shared" si="31"/>
        <v>484617</v>
      </c>
      <c r="H303" s="6">
        <f t="shared" si="28"/>
        <v>2036</v>
      </c>
      <c r="I303" s="6">
        <f t="shared" si="27"/>
        <v>7</v>
      </c>
      <c r="J303" s="11">
        <f ca="1">_xll.DBRW($I$1,$I$2,$H303,$I303,$I$3)</f>
        <v>30.713999999999999</v>
      </c>
      <c r="N303" s="11"/>
    </row>
    <row r="304" spans="1:14">
      <c r="A304" s="6">
        <f t="shared" si="29"/>
        <v>2036</v>
      </c>
      <c r="B304" s="6">
        <f t="shared" si="30"/>
        <v>8</v>
      </c>
      <c r="C304" s="27">
        <v>467213</v>
      </c>
      <c r="D304" s="27">
        <v>16827</v>
      </c>
      <c r="E304" s="27">
        <v>691</v>
      </c>
      <c r="F304" s="9">
        <f t="shared" si="31"/>
        <v>484731</v>
      </c>
      <c r="H304" s="6">
        <f t="shared" si="28"/>
        <v>2036</v>
      </c>
      <c r="I304" s="6">
        <f t="shared" si="27"/>
        <v>8</v>
      </c>
      <c r="J304" s="11">
        <f ca="1">_xll.DBRW($I$1,$I$2,$H304,$I304,$I$3)</f>
        <v>30.475999999999999</v>
      </c>
      <c r="N304" s="11"/>
    </row>
    <row r="305" spans="1:14">
      <c r="A305" s="6">
        <f t="shared" si="29"/>
        <v>2036</v>
      </c>
      <c r="B305" s="6">
        <f t="shared" si="30"/>
        <v>9</v>
      </c>
      <c r="C305" s="27">
        <v>467220</v>
      </c>
      <c r="D305" s="27">
        <v>16827</v>
      </c>
      <c r="E305" s="27">
        <v>686</v>
      </c>
      <c r="F305" s="9">
        <f t="shared" si="31"/>
        <v>484733</v>
      </c>
      <c r="H305" s="6">
        <f t="shared" si="28"/>
        <v>2036</v>
      </c>
      <c r="I305" s="6">
        <f t="shared" si="27"/>
        <v>9</v>
      </c>
      <c r="J305" s="11">
        <f ca="1">_xll.DBRW($I$1,$I$2,$H305,$I305,$I$3)</f>
        <v>31.143000000000001</v>
      </c>
      <c r="N305" s="11"/>
    </row>
    <row r="306" spans="1:14">
      <c r="A306" s="6">
        <f t="shared" si="29"/>
        <v>2036</v>
      </c>
      <c r="B306" s="6">
        <f t="shared" si="30"/>
        <v>10</v>
      </c>
      <c r="C306" s="27">
        <v>467242</v>
      </c>
      <c r="D306" s="27">
        <v>16827</v>
      </c>
      <c r="E306" s="27">
        <v>681</v>
      </c>
      <c r="F306" s="9">
        <f t="shared" si="31"/>
        <v>484750</v>
      </c>
      <c r="H306" s="6">
        <f t="shared" si="28"/>
        <v>2036</v>
      </c>
      <c r="I306" s="6">
        <f t="shared" si="27"/>
        <v>10</v>
      </c>
      <c r="J306" s="11">
        <f ca="1">_xll.DBRW($I$1,$I$2,$H306,$I306,$I$3)</f>
        <v>30.762</v>
      </c>
      <c r="N306" s="11"/>
    </row>
    <row r="307" spans="1:14">
      <c r="A307" s="6">
        <f t="shared" si="29"/>
        <v>2036</v>
      </c>
      <c r="B307" s="6">
        <f t="shared" si="30"/>
        <v>11</v>
      </c>
      <c r="C307" s="27">
        <v>467300</v>
      </c>
      <c r="D307" s="27">
        <v>16827</v>
      </c>
      <c r="E307" s="27">
        <v>676</v>
      </c>
      <c r="F307" s="9">
        <f t="shared" si="31"/>
        <v>484803</v>
      </c>
      <c r="H307" s="6">
        <f t="shared" si="28"/>
        <v>2036</v>
      </c>
      <c r="I307" s="6">
        <f t="shared" si="27"/>
        <v>11</v>
      </c>
      <c r="J307" s="11">
        <f ca="1">_xll.DBRW($I$1,$I$2,$H307,$I307,$I$3)</f>
        <v>28.619</v>
      </c>
      <c r="N307" s="11"/>
    </row>
    <row r="308" spans="1:14">
      <c r="A308" s="6">
        <f t="shared" si="29"/>
        <v>2036</v>
      </c>
      <c r="B308" s="6">
        <f t="shared" si="30"/>
        <v>12</v>
      </c>
      <c r="C308" s="27">
        <v>467372</v>
      </c>
      <c r="D308" s="27">
        <v>16827</v>
      </c>
      <c r="E308" s="27">
        <v>671</v>
      </c>
      <c r="F308" s="9">
        <f t="shared" si="31"/>
        <v>484870</v>
      </c>
      <c r="H308" s="6">
        <f t="shared" si="28"/>
        <v>2036</v>
      </c>
      <c r="I308" s="6">
        <f t="shared" si="27"/>
        <v>12</v>
      </c>
      <c r="J308" s="11">
        <f ca="1">_xll.DBRW($I$1,$I$2,$H308,$I308,$I$3)</f>
        <v>31.238</v>
      </c>
      <c r="N308" s="11"/>
    </row>
    <row r="309" spans="1:14">
      <c r="A309" s="6">
        <f t="shared" si="29"/>
        <v>2037</v>
      </c>
      <c r="B309" s="6">
        <f t="shared" si="30"/>
        <v>1</v>
      </c>
      <c r="C309" s="27">
        <v>467577</v>
      </c>
      <c r="D309" s="27">
        <v>16827</v>
      </c>
      <c r="E309" s="27">
        <v>666</v>
      </c>
      <c r="F309" s="9">
        <f t="shared" si="31"/>
        <v>485070</v>
      </c>
      <c r="H309" s="6">
        <f t="shared" si="28"/>
        <v>2037</v>
      </c>
      <c r="I309" s="6">
        <f t="shared" si="27"/>
        <v>1</v>
      </c>
      <c r="J309" s="11">
        <f ca="1">_xll.DBRW($I$1,$I$2,$H309,$I309,$I$3)</f>
        <v>32.286000000000001</v>
      </c>
      <c r="N309" s="11"/>
    </row>
    <row r="310" spans="1:14">
      <c r="A310" s="6">
        <f t="shared" si="29"/>
        <v>2037</v>
      </c>
      <c r="B310" s="6">
        <f t="shared" si="30"/>
        <v>2</v>
      </c>
      <c r="C310" s="27">
        <v>467763</v>
      </c>
      <c r="D310" s="27">
        <v>16827</v>
      </c>
      <c r="E310" s="27">
        <v>661</v>
      </c>
      <c r="F310" s="9">
        <f t="shared" si="31"/>
        <v>485251</v>
      </c>
      <c r="H310" s="6">
        <f t="shared" si="28"/>
        <v>2037</v>
      </c>
      <c r="I310" s="6">
        <f t="shared" si="27"/>
        <v>2</v>
      </c>
      <c r="J310" s="11">
        <f ca="1">_xll.DBRW($I$1,$I$2,$H310,$I310,$I$3)</f>
        <v>29.81</v>
      </c>
      <c r="N310" s="11"/>
    </row>
    <row r="311" spans="1:14">
      <c r="A311" s="6">
        <f t="shared" si="29"/>
        <v>2037</v>
      </c>
      <c r="B311" s="6">
        <f t="shared" si="30"/>
        <v>3</v>
      </c>
      <c r="C311" s="27">
        <v>467926</v>
      </c>
      <c r="D311" s="27">
        <v>16827</v>
      </c>
      <c r="E311" s="27">
        <v>656</v>
      </c>
      <c r="F311" s="9">
        <f t="shared" si="31"/>
        <v>485409</v>
      </c>
      <c r="H311" s="6">
        <f t="shared" si="28"/>
        <v>2037</v>
      </c>
      <c r="I311" s="6">
        <f t="shared" si="27"/>
        <v>3</v>
      </c>
      <c r="J311" s="11">
        <f ca="1">_xll.DBRW($I$1,$I$2,$H311,$I311,$I$3)</f>
        <v>29.524000000000001</v>
      </c>
      <c r="N311" s="11"/>
    </row>
    <row r="312" spans="1:14">
      <c r="A312" s="6">
        <f t="shared" si="29"/>
        <v>2037</v>
      </c>
      <c r="B312" s="6">
        <f t="shared" si="30"/>
        <v>4</v>
      </c>
      <c r="C312" s="27">
        <v>468086</v>
      </c>
      <c r="D312" s="27">
        <v>16827</v>
      </c>
      <c r="E312" s="27">
        <v>651</v>
      </c>
      <c r="F312" s="9">
        <f t="shared" si="31"/>
        <v>485564</v>
      </c>
      <c r="H312" s="6">
        <f t="shared" si="28"/>
        <v>2037</v>
      </c>
      <c r="I312" s="6">
        <f t="shared" si="27"/>
        <v>4</v>
      </c>
      <c r="J312" s="11">
        <f ca="1">_xll.DBRW($I$1,$I$2,$H312,$I312,$I$3)</f>
        <v>30.713999999999999</v>
      </c>
      <c r="N312" s="11"/>
    </row>
    <row r="313" spans="1:14">
      <c r="A313" s="6">
        <f t="shared" si="29"/>
        <v>2037</v>
      </c>
      <c r="B313" s="6">
        <f t="shared" si="30"/>
        <v>5</v>
      </c>
      <c r="C313" s="27">
        <v>468249</v>
      </c>
      <c r="D313" s="27">
        <v>16827</v>
      </c>
      <c r="E313" s="27">
        <v>646</v>
      </c>
      <c r="F313" s="9">
        <f t="shared" si="31"/>
        <v>485722</v>
      </c>
      <c r="H313" s="6">
        <f t="shared" si="28"/>
        <v>2037</v>
      </c>
      <c r="I313" s="6">
        <f t="shared" si="27"/>
        <v>5</v>
      </c>
      <c r="J313" s="11">
        <f ca="1">_xll.DBRW($I$1,$I$2,$H313,$I313,$I$3)</f>
        <v>29.524000000000001</v>
      </c>
      <c r="N313" s="11"/>
    </row>
    <row r="314" spans="1:14">
      <c r="A314" s="6">
        <f t="shared" si="29"/>
        <v>2037</v>
      </c>
      <c r="B314" s="6">
        <f t="shared" si="30"/>
        <v>6</v>
      </c>
      <c r="C314" s="27">
        <v>468456</v>
      </c>
      <c r="D314" s="27">
        <v>16827</v>
      </c>
      <c r="E314" s="27">
        <v>641</v>
      </c>
      <c r="F314" s="9">
        <f t="shared" si="31"/>
        <v>485924</v>
      </c>
      <c r="H314" s="6">
        <f t="shared" si="28"/>
        <v>2037</v>
      </c>
      <c r="I314" s="6">
        <f t="shared" si="27"/>
        <v>6</v>
      </c>
      <c r="J314" s="11">
        <f ca="1">_xll.DBRW($I$1,$I$2,$H314,$I314,$I$3)</f>
        <v>30.619</v>
      </c>
      <c r="N314" s="11"/>
    </row>
    <row r="315" spans="1:14">
      <c r="A315" s="6">
        <f t="shared" si="29"/>
        <v>2037</v>
      </c>
      <c r="B315" s="6">
        <f t="shared" si="30"/>
        <v>7</v>
      </c>
      <c r="C315" s="27">
        <v>468610</v>
      </c>
      <c r="D315" s="27">
        <v>16827</v>
      </c>
      <c r="E315" s="27">
        <v>636</v>
      </c>
      <c r="F315" s="9">
        <f t="shared" si="31"/>
        <v>486073</v>
      </c>
      <c r="H315" s="6">
        <f t="shared" si="28"/>
        <v>2037</v>
      </c>
      <c r="I315" s="6">
        <f t="shared" si="27"/>
        <v>7</v>
      </c>
      <c r="J315" s="11">
        <f ca="1">_xll.DBRW($I$1,$I$2,$H315,$I315,$I$3)</f>
        <v>30.713999999999999</v>
      </c>
      <c r="N315" s="11"/>
    </row>
    <row r="316" spans="1:14">
      <c r="A316" s="6">
        <f t="shared" si="29"/>
        <v>2037</v>
      </c>
      <c r="B316" s="6">
        <f t="shared" si="30"/>
        <v>8</v>
      </c>
      <c r="C316" s="27">
        <v>468729</v>
      </c>
      <c r="D316" s="27">
        <v>16827</v>
      </c>
      <c r="E316" s="27">
        <v>631</v>
      </c>
      <c r="F316" s="9">
        <f t="shared" si="31"/>
        <v>486187</v>
      </c>
      <c r="H316" s="6">
        <f t="shared" si="28"/>
        <v>2037</v>
      </c>
      <c r="I316" s="6">
        <f t="shared" si="27"/>
        <v>8</v>
      </c>
      <c r="J316" s="11">
        <f ca="1">_xll.DBRW($I$1,$I$2,$H316,$I316,$I$3)</f>
        <v>30.475999999999999</v>
      </c>
      <c r="N316" s="11"/>
    </row>
    <row r="317" spans="1:14">
      <c r="A317" s="6">
        <f t="shared" si="29"/>
        <v>2037</v>
      </c>
      <c r="B317" s="6">
        <f t="shared" si="30"/>
        <v>9</v>
      </c>
      <c r="C317" s="27">
        <v>468736</v>
      </c>
      <c r="D317" s="27">
        <v>16827</v>
      </c>
      <c r="E317" s="27">
        <v>626</v>
      </c>
      <c r="F317" s="9">
        <f t="shared" si="31"/>
        <v>486189</v>
      </c>
      <c r="H317" s="6">
        <f t="shared" si="28"/>
        <v>2037</v>
      </c>
      <c r="I317" s="6">
        <f t="shared" si="27"/>
        <v>9</v>
      </c>
      <c r="J317" s="11">
        <f ca="1">_xll.DBRW($I$1,$I$2,$H317,$I317,$I$3)</f>
        <v>31.143000000000001</v>
      </c>
      <c r="N317" s="11"/>
    </row>
    <row r="318" spans="1:14">
      <c r="A318" s="6">
        <f t="shared" si="29"/>
        <v>2037</v>
      </c>
      <c r="B318" s="6">
        <f t="shared" si="30"/>
        <v>10</v>
      </c>
      <c r="C318" s="27">
        <v>468757</v>
      </c>
      <c r="D318" s="27">
        <v>16827</v>
      </c>
      <c r="E318" s="27">
        <v>622</v>
      </c>
      <c r="F318" s="9">
        <f t="shared" si="31"/>
        <v>486206</v>
      </c>
      <c r="H318" s="6">
        <f t="shared" si="28"/>
        <v>2037</v>
      </c>
      <c r="I318" s="6">
        <f t="shared" si="27"/>
        <v>10</v>
      </c>
      <c r="J318" s="11">
        <f ca="1">_xll.DBRW($I$1,$I$2,$H318,$I318,$I$3)</f>
        <v>30.762</v>
      </c>
      <c r="N318" s="11"/>
    </row>
    <row r="319" spans="1:14">
      <c r="A319" s="6">
        <f t="shared" si="29"/>
        <v>2037</v>
      </c>
      <c r="B319" s="6">
        <f t="shared" si="30"/>
        <v>11</v>
      </c>
      <c r="C319" s="27">
        <v>468814</v>
      </c>
      <c r="D319" s="27">
        <v>16827</v>
      </c>
      <c r="E319" s="27">
        <v>618</v>
      </c>
      <c r="F319" s="9">
        <f t="shared" si="31"/>
        <v>486259</v>
      </c>
      <c r="H319" s="6">
        <f t="shared" si="28"/>
        <v>2037</v>
      </c>
      <c r="I319" s="6">
        <f t="shared" si="27"/>
        <v>11</v>
      </c>
      <c r="J319" s="11">
        <f ca="1">_xll.DBRW($I$1,$I$2,$H319,$I319,$I$3)</f>
        <v>28.619</v>
      </c>
      <c r="N319" s="11"/>
    </row>
    <row r="320" spans="1:14">
      <c r="A320" s="6">
        <f t="shared" si="29"/>
        <v>2037</v>
      </c>
      <c r="B320" s="6">
        <f t="shared" si="30"/>
        <v>12</v>
      </c>
      <c r="C320" s="27">
        <v>468886</v>
      </c>
      <c r="D320" s="27">
        <v>16827</v>
      </c>
      <c r="E320" s="27">
        <v>614</v>
      </c>
      <c r="F320" s="9">
        <f t="shared" si="31"/>
        <v>486327</v>
      </c>
      <c r="H320" s="6">
        <f t="shared" si="28"/>
        <v>2037</v>
      </c>
      <c r="I320" s="6">
        <f t="shared" si="27"/>
        <v>12</v>
      </c>
      <c r="J320" s="11">
        <f ca="1">_xll.DBRW($I$1,$I$2,$H320,$I320,$I$3)</f>
        <v>31.238</v>
      </c>
      <c r="N320" s="11"/>
    </row>
  </sheetData>
  <mergeCells count="1">
    <mergeCell ref="P21:T24"/>
  </mergeCells>
  <phoneticPr fontId="3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0"/>
  <sheetViews>
    <sheetView workbookViewId="0">
      <pane ySplit="8" topLeftCell="A9" activePane="bottomLeft" state="frozen"/>
      <selection pane="bottomLeft" activeCell="A9" sqref="A9"/>
    </sheetView>
  </sheetViews>
  <sheetFormatPr defaultRowHeight="15"/>
  <cols>
    <col min="1" max="1" width="9.28515625" style="2" bestFit="1" customWidth="1"/>
    <col min="2" max="2" width="9.140625" style="2"/>
    <col min="3" max="3" width="11.5703125" style="7" bestFit="1" customWidth="1"/>
    <col min="4" max="5" width="11.28515625" style="7" customWidth="1"/>
    <col min="6" max="6" width="13.7109375" style="7" bestFit="1" customWidth="1"/>
    <col min="7" max="7" width="9.140625" style="2"/>
    <col min="8" max="8" width="9.28515625" style="6" bestFit="1" customWidth="1"/>
    <col min="9" max="9" width="9.140625" style="6"/>
    <col min="10" max="10" width="9.28515625" style="11" bestFit="1" customWidth="1"/>
    <col min="11" max="11" width="9.140625" style="2"/>
    <col min="12" max="12" width="9.28515625" style="6" bestFit="1" customWidth="1"/>
    <col min="13" max="13" width="9.140625" style="6"/>
    <col min="14" max="14" width="9.28515625" style="6" bestFit="1" customWidth="1"/>
    <col min="15" max="15" width="9.140625" style="2"/>
    <col min="16" max="16" width="11.7109375" style="2" customWidth="1"/>
    <col min="17" max="18" width="15.28515625" style="2" customWidth="1"/>
    <col min="19" max="20" width="14.5703125" style="2" customWidth="1"/>
    <col min="21" max="22" width="11.7109375" style="2" customWidth="1"/>
    <col min="23" max="24" width="9.85546875" style="2" customWidth="1"/>
    <col min="25" max="16384" width="9.140625" style="2"/>
  </cols>
  <sheetData>
    <row r="1" spans="1:24">
      <c r="A1" s="6" t="s">
        <v>0</v>
      </c>
      <c r="B1" s="6" t="s">
        <v>25</v>
      </c>
      <c r="C1" s="8"/>
      <c r="D1" s="8"/>
      <c r="E1" s="8"/>
      <c r="F1" s="8"/>
      <c r="H1" s="6" t="s">
        <v>0</v>
      </c>
      <c r="I1" s="6" t="s">
        <v>2</v>
      </c>
      <c r="L1" s="6" t="s">
        <v>18</v>
      </c>
      <c r="P1" s="26" t="s">
        <v>0</v>
      </c>
      <c r="Q1" s="26" t="s">
        <v>25</v>
      </c>
      <c r="R1" s="26"/>
      <c r="S1" s="26"/>
      <c r="T1" s="26"/>
      <c r="U1" s="26"/>
      <c r="V1" s="26"/>
      <c r="W1" s="26"/>
      <c r="X1" s="26"/>
    </row>
    <row r="2" spans="1:24">
      <c r="A2" s="6" t="s">
        <v>1</v>
      </c>
      <c r="B2" s="8" t="s">
        <v>37</v>
      </c>
      <c r="C2" s="8"/>
      <c r="D2" s="8"/>
      <c r="E2" s="8"/>
      <c r="F2" s="8"/>
      <c r="H2" s="6" t="s">
        <v>1</v>
      </c>
      <c r="I2" s="26" t="s">
        <v>52</v>
      </c>
      <c r="P2" s="26" t="s">
        <v>1</v>
      </c>
      <c r="Q2" s="26" t="s">
        <v>37</v>
      </c>
      <c r="R2" s="26"/>
      <c r="S2" s="26"/>
      <c r="T2" s="26"/>
      <c r="U2" s="26"/>
      <c r="V2" s="26"/>
      <c r="W2" s="26"/>
      <c r="X2" s="26"/>
    </row>
    <row r="3" spans="1:24">
      <c r="A3" s="6" t="s">
        <v>15</v>
      </c>
      <c r="B3" s="6" t="s">
        <v>26</v>
      </c>
      <c r="C3" s="8"/>
      <c r="D3" s="8"/>
      <c r="E3" s="8"/>
      <c r="F3" s="8"/>
      <c r="H3" s="6" t="s">
        <v>2</v>
      </c>
      <c r="I3" s="6" t="s">
        <v>27</v>
      </c>
      <c r="P3" s="26" t="s">
        <v>16</v>
      </c>
      <c r="Q3" s="26" t="s">
        <v>28</v>
      </c>
      <c r="R3" s="26"/>
      <c r="S3" s="26"/>
      <c r="T3" s="26"/>
      <c r="U3" s="26"/>
      <c r="V3" s="26"/>
      <c r="W3" s="26"/>
      <c r="X3" s="26"/>
    </row>
    <row r="4" spans="1:24">
      <c r="A4" s="6" t="s">
        <v>16</v>
      </c>
      <c r="B4" s="6" t="s">
        <v>28</v>
      </c>
      <c r="C4" s="8"/>
      <c r="D4" s="8"/>
      <c r="E4" s="8"/>
      <c r="F4" s="8"/>
      <c r="P4" s="26" t="s">
        <v>17</v>
      </c>
      <c r="Q4" s="26" t="s">
        <v>38</v>
      </c>
      <c r="R4" s="26"/>
      <c r="S4" s="26"/>
      <c r="T4" s="26"/>
      <c r="U4" s="26"/>
      <c r="V4" s="26"/>
      <c r="W4" s="26"/>
      <c r="X4" s="26"/>
    </row>
    <row r="5" spans="1:24">
      <c r="A5" s="6" t="s">
        <v>17</v>
      </c>
      <c r="B5" s="6" t="s">
        <v>38</v>
      </c>
      <c r="C5" s="8"/>
      <c r="D5" s="8"/>
      <c r="E5" s="8"/>
      <c r="F5" s="8"/>
      <c r="P5" s="26" t="s">
        <v>30</v>
      </c>
      <c r="Q5" s="26" t="s">
        <v>39</v>
      </c>
      <c r="R5" s="26"/>
      <c r="S5" s="26"/>
      <c r="T5" s="26"/>
      <c r="U5" s="26"/>
      <c r="V5" s="26"/>
      <c r="W5" s="26"/>
      <c r="X5" s="26"/>
    </row>
    <row r="6" spans="1:24">
      <c r="A6" s="6"/>
      <c r="B6" s="6"/>
      <c r="C6" s="8"/>
      <c r="D6" s="8"/>
      <c r="E6" s="8"/>
      <c r="F6" s="8"/>
      <c r="P6" s="26"/>
      <c r="Q6" s="26"/>
      <c r="R6" s="26"/>
      <c r="S6" s="26"/>
      <c r="T6" s="26"/>
      <c r="U6" s="26"/>
      <c r="V6" s="26"/>
      <c r="W6" s="26"/>
      <c r="X6" s="26"/>
    </row>
    <row r="7" spans="1:24">
      <c r="A7" s="6"/>
      <c r="B7" s="6"/>
      <c r="C7" s="8"/>
      <c r="D7" s="8"/>
      <c r="E7" s="8"/>
      <c r="F7" s="8"/>
      <c r="P7" s="26"/>
      <c r="Q7" s="30" t="s">
        <v>31</v>
      </c>
      <c r="R7" s="30" t="s">
        <v>31</v>
      </c>
      <c r="S7" s="30" t="s">
        <v>31</v>
      </c>
      <c r="T7" s="30" t="s">
        <v>31</v>
      </c>
      <c r="U7" s="30" t="s">
        <v>36</v>
      </c>
      <c r="V7" s="30" t="s">
        <v>36</v>
      </c>
      <c r="W7" s="30" t="s">
        <v>36</v>
      </c>
      <c r="X7" s="30" t="s">
        <v>36</v>
      </c>
    </row>
    <row r="8" spans="1:24">
      <c r="A8" s="6"/>
      <c r="B8" s="6"/>
      <c r="C8" s="8" t="s">
        <v>32</v>
      </c>
      <c r="D8" s="8" t="s">
        <v>33</v>
      </c>
      <c r="E8" s="8" t="s">
        <v>35</v>
      </c>
      <c r="F8" s="9" t="s">
        <v>29</v>
      </c>
      <c r="N8" s="6" t="s">
        <v>21</v>
      </c>
      <c r="P8" s="26"/>
      <c r="Q8" s="30" t="s">
        <v>47</v>
      </c>
      <c r="R8" s="30" t="s">
        <v>32</v>
      </c>
      <c r="S8" s="30" t="s">
        <v>33</v>
      </c>
      <c r="T8" s="30" t="s">
        <v>34</v>
      </c>
      <c r="U8" s="30" t="s">
        <v>47</v>
      </c>
      <c r="V8" s="30" t="s">
        <v>32</v>
      </c>
      <c r="W8" s="30" t="s">
        <v>33</v>
      </c>
      <c r="X8" s="30" t="s">
        <v>34</v>
      </c>
    </row>
    <row r="9" spans="1:24">
      <c r="A9" s="26">
        <v>2012</v>
      </c>
      <c r="B9" s="6">
        <v>1</v>
      </c>
      <c r="C9" s="8">
        <v>360313</v>
      </c>
      <c r="D9" s="8">
        <v>8811</v>
      </c>
      <c r="E9" s="8">
        <v>7420</v>
      </c>
      <c r="F9" s="9">
        <v>376544</v>
      </c>
      <c r="H9" s="6">
        <v>2012</v>
      </c>
      <c r="I9" s="6">
        <v>1</v>
      </c>
      <c r="J9" s="11">
        <v>32.570999999999998</v>
      </c>
      <c r="L9" s="6">
        <v>2012</v>
      </c>
      <c r="M9" s="6">
        <v>1</v>
      </c>
      <c r="P9" s="26">
        <v>2008</v>
      </c>
      <c r="Q9" s="25">
        <v>5305600361</v>
      </c>
      <c r="R9" s="25">
        <v>4974938691</v>
      </c>
      <c r="S9" s="25">
        <v>167544153</v>
      </c>
      <c r="T9" s="25">
        <v>163117517</v>
      </c>
      <c r="U9" s="25">
        <v>4475801</v>
      </c>
      <c r="V9" s="25">
        <v>4234774</v>
      </c>
      <c r="W9" s="25">
        <v>105468</v>
      </c>
      <c r="X9" s="25">
        <v>135559</v>
      </c>
    </row>
    <row r="10" spans="1:24">
      <c r="A10" s="6">
        <v>2012</v>
      </c>
      <c r="B10" s="6">
        <v>2</v>
      </c>
      <c r="C10" s="8">
        <v>360942</v>
      </c>
      <c r="D10" s="8">
        <v>8929</v>
      </c>
      <c r="E10" s="8">
        <v>7309</v>
      </c>
      <c r="F10" s="9">
        <v>377180</v>
      </c>
      <c r="G10" s="10"/>
      <c r="H10" s="6">
        <v>2012</v>
      </c>
      <c r="I10" s="6">
        <v>2</v>
      </c>
      <c r="J10" s="11">
        <v>29.81</v>
      </c>
      <c r="L10" s="6">
        <v>2012</v>
      </c>
      <c r="M10" s="6">
        <v>2</v>
      </c>
      <c r="P10" s="26">
        <v>2009</v>
      </c>
      <c r="Q10" s="25">
        <v>5192870975</v>
      </c>
      <c r="R10" s="25">
        <v>4895803811</v>
      </c>
      <c r="S10" s="25">
        <v>163939548</v>
      </c>
      <c r="T10" s="25">
        <v>133127616</v>
      </c>
      <c r="U10" s="25">
        <v>4467519</v>
      </c>
      <c r="V10" s="25">
        <v>4248571</v>
      </c>
      <c r="W10" s="25">
        <v>105038</v>
      </c>
      <c r="X10" s="25">
        <v>113910</v>
      </c>
    </row>
    <row r="11" spans="1:24">
      <c r="A11" s="6">
        <v>2012</v>
      </c>
      <c r="B11" s="6">
        <v>3</v>
      </c>
      <c r="C11" s="8">
        <v>361353</v>
      </c>
      <c r="D11" s="8">
        <v>9055</v>
      </c>
      <c r="E11" s="8">
        <v>7239</v>
      </c>
      <c r="F11" s="9">
        <v>377647</v>
      </c>
      <c r="G11" s="10"/>
      <c r="H11" s="6">
        <v>2012</v>
      </c>
      <c r="I11" s="6">
        <v>3</v>
      </c>
      <c r="J11" s="11">
        <v>29.381</v>
      </c>
      <c r="L11" s="6">
        <v>2012</v>
      </c>
      <c r="M11" s="6">
        <v>3</v>
      </c>
      <c r="P11" s="26">
        <v>2010</v>
      </c>
      <c r="Q11" s="25">
        <v>5597023479</v>
      </c>
      <c r="R11" s="25">
        <v>5294516018</v>
      </c>
      <c r="S11" s="25">
        <v>176795283</v>
      </c>
      <c r="T11" s="25">
        <v>125712178</v>
      </c>
      <c r="U11" s="25">
        <v>4489166</v>
      </c>
      <c r="V11" s="25">
        <v>4282881</v>
      </c>
      <c r="W11" s="25">
        <v>105807</v>
      </c>
      <c r="X11" s="25">
        <v>100478</v>
      </c>
    </row>
    <row r="12" spans="1:24">
      <c r="A12" s="6">
        <v>2012</v>
      </c>
      <c r="B12" s="6">
        <v>4</v>
      </c>
      <c r="C12" s="8">
        <v>361826</v>
      </c>
      <c r="D12" s="8">
        <v>9098</v>
      </c>
      <c r="E12" s="8">
        <v>7133</v>
      </c>
      <c r="F12" s="9">
        <v>378057</v>
      </c>
      <c r="G12" s="10"/>
      <c r="H12" s="6">
        <v>2012</v>
      </c>
      <c r="I12" s="6">
        <v>4</v>
      </c>
      <c r="J12" s="11">
        <v>30.524000000000001</v>
      </c>
      <c r="L12" s="6">
        <v>2012</v>
      </c>
      <c r="M12" s="6">
        <v>4</v>
      </c>
      <c r="P12" s="31">
        <v>2011</v>
      </c>
      <c r="Q12" s="32">
        <v>5367976736</v>
      </c>
      <c r="R12" s="32">
        <v>5097138996</v>
      </c>
      <c r="S12" s="32">
        <v>160097032</v>
      </c>
      <c r="T12" s="32">
        <v>110740708</v>
      </c>
      <c r="U12" s="32">
        <v>4516281</v>
      </c>
      <c r="V12" s="32">
        <v>4321901</v>
      </c>
      <c r="W12" s="32">
        <v>101372</v>
      </c>
      <c r="X12" s="32">
        <v>93008</v>
      </c>
    </row>
    <row r="13" spans="1:24">
      <c r="A13" s="6">
        <v>2012</v>
      </c>
      <c r="B13" s="6">
        <v>5</v>
      </c>
      <c r="C13" s="8">
        <v>362207</v>
      </c>
      <c r="D13" s="8">
        <v>9149</v>
      </c>
      <c r="E13" s="8">
        <v>7036</v>
      </c>
      <c r="F13" s="9">
        <v>378392</v>
      </c>
      <c r="G13" s="10"/>
      <c r="H13" s="6">
        <v>2012</v>
      </c>
      <c r="I13" s="6">
        <v>5</v>
      </c>
      <c r="J13" s="13">
        <v>29.81</v>
      </c>
      <c r="L13" s="6">
        <v>2012</v>
      </c>
      <c r="M13" s="6">
        <v>5</v>
      </c>
      <c r="P13" s="33" t="s">
        <v>44</v>
      </c>
      <c r="Q13" s="34">
        <v>21463471551</v>
      </c>
      <c r="R13" s="34">
        <v>20262397516</v>
      </c>
      <c r="S13" s="34">
        <v>668376016</v>
      </c>
      <c r="T13" s="34">
        <v>532698019</v>
      </c>
      <c r="U13" s="34">
        <v>17948767</v>
      </c>
      <c r="V13" s="34">
        <v>17088127</v>
      </c>
      <c r="W13" s="34">
        <v>417685</v>
      </c>
      <c r="X13" s="34">
        <v>442955</v>
      </c>
    </row>
    <row r="14" spans="1:24">
      <c r="A14" s="6">
        <v>2012</v>
      </c>
      <c r="B14" s="6">
        <v>6</v>
      </c>
      <c r="C14" s="8">
        <v>362318</v>
      </c>
      <c r="D14" s="8">
        <v>9285</v>
      </c>
      <c r="E14" s="8">
        <v>6998</v>
      </c>
      <c r="F14" s="9">
        <v>378601</v>
      </c>
      <c r="G14" s="10"/>
      <c r="H14" s="6">
        <v>2012</v>
      </c>
      <c r="I14" s="6">
        <v>6</v>
      </c>
      <c r="J14" s="11">
        <v>31.667000000000002</v>
      </c>
      <c r="L14" s="6">
        <v>2012</v>
      </c>
      <c r="M14" s="6">
        <v>6</v>
      </c>
      <c r="P14" s="26"/>
      <c r="Q14" s="26"/>
      <c r="R14" s="26"/>
      <c r="S14" s="26"/>
      <c r="T14" s="26"/>
      <c r="U14" s="26"/>
      <c r="V14" s="26"/>
      <c r="W14" s="26"/>
      <c r="X14" s="26"/>
    </row>
    <row r="15" spans="1:24">
      <c r="A15" s="6">
        <v>2012</v>
      </c>
      <c r="B15" s="6">
        <v>7</v>
      </c>
      <c r="C15" s="8">
        <v>362339</v>
      </c>
      <c r="D15" s="8">
        <v>9464</v>
      </c>
      <c r="E15" s="8">
        <v>6953</v>
      </c>
      <c r="F15" s="9">
        <v>378756</v>
      </c>
      <c r="H15" s="6">
        <v>2012</v>
      </c>
      <c r="I15" s="6">
        <v>7</v>
      </c>
      <c r="J15" s="11">
        <v>31.143000000000001</v>
      </c>
      <c r="L15" s="6">
        <v>2012</v>
      </c>
      <c r="M15" s="6">
        <v>7</v>
      </c>
      <c r="P15" s="26"/>
      <c r="Q15" s="26"/>
      <c r="R15" s="26"/>
      <c r="S15" s="26"/>
      <c r="T15" s="26"/>
      <c r="U15" s="26"/>
      <c r="V15" s="26"/>
      <c r="W15" s="26"/>
      <c r="X15" s="26"/>
    </row>
    <row r="16" spans="1:24">
      <c r="A16" s="6">
        <v>2012</v>
      </c>
      <c r="B16" s="6">
        <v>8</v>
      </c>
      <c r="C16" s="8">
        <v>362015</v>
      </c>
      <c r="D16" s="8">
        <v>9681</v>
      </c>
      <c r="E16" s="8">
        <v>6923</v>
      </c>
      <c r="F16" s="9">
        <v>378619</v>
      </c>
      <c r="H16" s="6">
        <v>2012</v>
      </c>
      <c r="I16" s="6">
        <v>8</v>
      </c>
      <c r="J16" s="11">
        <v>30.428999999999998</v>
      </c>
      <c r="L16" s="6">
        <v>2012</v>
      </c>
      <c r="M16" s="6">
        <v>8</v>
      </c>
      <c r="P16" s="26"/>
      <c r="Q16" s="30" t="s">
        <v>47</v>
      </c>
      <c r="R16" s="30" t="s">
        <v>32</v>
      </c>
      <c r="S16" s="30" t="s">
        <v>33</v>
      </c>
      <c r="T16" s="30" t="s">
        <v>34</v>
      </c>
      <c r="U16" s="30"/>
      <c r="V16" s="26"/>
      <c r="W16" s="26"/>
      <c r="X16" s="26"/>
    </row>
    <row r="17" spans="1:24">
      <c r="A17" s="6">
        <v>2012</v>
      </c>
      <c r="B17" s="6">
        <v>9</v>
      </c>
      <c r="C17" s="8">
        <v>361773</v>
      </c>
      <c r="D17" s="8">
        <v>9927</v>
      </c>
      <c r="E17" s="8">
        <v>6871</v>
      </c>
      <c r="F17" s="9">
        <v>378571</v>
      </c>
      <c r="H17" s="6">
        <v>2012</v>
      </c>
      <c r="I17" s="6">
        <v>9</v>
      </c>
      <c r="J17" s="11">
        <v>31.143000000000001</v>
      </c>
      <c r="L17" s="6">
        <v>2012</v>
      </c>
      <c r="M17" s="6">
        <v>9</v>
      </c>
      <c r="P17" s="26" t="s">
        <v>45</v>
      </c>
      <c r="Q17" s="25">
        <v>1195.8187184111309</v>
      </c>
      <c r="R17" s="25">
        <v>1185.7588321996905</v>
      </c>
      <c r="S17" s="25">
        <v>1600.1915702024253</v>
      </c>
      <c r="T17" s="25">
        <v>1202.6007585420641</v>
      </c>
      <c r="U17" s="25"/>
      <c r="V17" s="26"/>
      <c r="W17" s="26"/>
      <c r="X17" s="26"/>
    </row>
    <row r="18" spans="1:24" ht="15.75" thickBot="1">
      <c r="A18" s="14">
        <v>2012</v>
      </c>
      <c r="B18" s="14">
        <v>10</v>
      </c>
      <c r="C18" s="15">
        <v>361312</v>
      </c>
      <c r="D18" s="15">
        <v>10151</v>
      </c>
      <c r="E18" s="15">
        <v>6797</v>
      </c>
      <c r="F18" s="24">
        <v>378260</v>
      </c>
      <c r="H18" s="6">
        <v>2012</v>
      </c>
      <c r="I18" s="6">
        <v>10</v>
      </c>
      <c r="J18" s="11">
        <v>29.524000000000001</v>
      </c>
      <c r="L18" s="14">
        <v>2012</v>
      </c>
      <c r="M18" s="14">
        <v>10</v>
      </c>
      <c r="N18" s="14"/>
      <c r="P18" s="26" t="s">
        <v>48</v>
      </c>
      <c r="Q18" s="35">
        <v>1</v>
      </c>
      <c r="R18" s="35">
        <v>0.99158744878587712</v>
      </c>
      <c r="S18" s="35">
        <v>1.3381556464750606</v>
      </c>
      <c r="T18" s="35">
        <v>1.0056714617579698</v>
      </c>
      <c r="U18" s="35"/>
      <c r="V18" s="26"/>
      <c r="W18" s="26"/>
      <c r="X18" s="26"/>
    </row>
    <row r="19" spans="1:24">
      <c r="A19" s="6">
        <v>2012</v>
      </c>
      <c r="B19" s="6">
        <v>11</v>
      </c>
      <c r="C19" s="27">
        <v>361387</v>
      </c>
      <c r="D19" s="27">
        <v>10319</v>
      </c>
      <c r="E19" s="27">
        <v>6742</v>
      </c>
      <c r="F19" s="9">
        <v>378448</v>
      </c>
      <c r="H19" s="6">
        <v>2012</v>
      </c>
      <c r="I19" s="6">
        <v>11</v>
      </c>
      <c r="J19" s="11">
        <v>28.762</v>
      </c>
      <c r="L19" s="6">
        <v>2012</v>
      </c>
      <c r="M19" s="6">
        <v>11</v>
      </c>
      <c r="N19" s="28">
        <v>28.061605562144901</v>
      </c>
    </row>
    <row r="20" spans="1:24">
      <c r="A20" s="6">
        <v>2012</v>
      </c>
      <c r="B20" s="6">
        <v>12</v>
      </c>
      <c r="C20" s="27">
        <v>361543</v>
      </c>
      <c r="D20" s="27">
        <v>10459</v>
      </c>
      <c r="E20" s="27">
        <v>6689</v>
      </c>
      <c r="F20" s="9">
        <v>378691</v>
      </c>
      <c r="H20" s="6">
        <v>2012</v>
      </c>
      <c r="I20" s="6">
        <v>12</v>
      </c>
      <c r="J20" s="11">
        <v>30.905000000000001</v>
      </c>
      <c r="L20" s="6">
        <v>2012</v>
      </c>
      <c r="M20" s="6">
        <v>12</v>
      </c>
      <c r="N20" s="28">
        <v>31.2366848437347</v>
      </c>
    </row>
    <row r="21" spans="1:24">
      <c r="A21" s="6">
        <v>2013</v>
      </c>
      <c r="B21" s="6">
        <v>1</v>
      </c>
      <c r="C21" s="27">
        <v>361830</v>
      </c>
      <c r="D21" s="27">
        <v>10490</v>
      </c>
      <c r="E21" s="27">
        <v>6636</v>
      </c>
      <c r="F21" s="9">
        <v>378956</v>
      </c>
      <c r="H21" s="6">
        <v>2013</v>
      </c>
      <c r="I21" s="6">
        <v>1</v>
      </c>
      <c r="J21" s="11">
        <v>32.286000000000001</v>
      </c>
      <c r="L21" s="6">
        <v>2013</v>
      </c>
      <c r="M21" s="6">
        <v>1</v>
      </c>
      <c r="N21" s="28">
        <v>37.600265804141102</v>
      </c>
    </row>
    <row r="22" spans="1:24">
      <c r="A22" s="6">
        <v>2013</v>
      </c>
      <c r="B22" s="6">
        <v>2</v>
      </c>
      <c r="C22" s="27">
        <v>362269</v>
      </c>
      <c r="D22" s="27">
        <v>10526</v>
      </c>
      <c r="E22" s="27">
        <v>6583</v>
      </c>
      <c r="F22" s="9">
        <v>379378</v>
      </c>
      <c r="H22" s="6">
        <v>2013</v>
      </c>
      <c r="I22" s="6">
        <v>2</v>
      </c>
      <c r="J22" s="11">
        <v>29.81</v>
      </c>
      <c r="L22" s="6">
        <v>2013</v>
      </c>
      <c r="M22" s="6">
        <v>2</v>
      </c>
      <c r="N22" s="28">
        <v>36.052847811270297</v>
      </c>
    </row>
    <row r="23" spans="1:24">
      <c r="A23" s="6">
        <v>2013</v>
      </c>
      <c r="B23" s="6">
        <v>3</v>
      </c>
      <c r="C23" s="27">
        <v>362706</v>
      </c>
      <c r="D23" s="27">
        <v>10551</v>
      </c>
      <c r="E23" s="27">
        <v>6530</v>
      </c>
      <c r="F23" s="9">
        <v>379787</v>
      </c>
      <c r="H23" s="6">
        <v>2013</v>
      </c>
      <c r="I23" s="6">
        <v>3</v>
      </c>
      <c r="J23" s="11">
        <v>29.524000000000001</v>
      </c>
      <c r="L23" s="6">
        <v>2013</v>
      </c>
      <c r="M23" s="6">
        <v>3</v>
      </c>
      <c r="N23" s="28">
        <v>30.292732396550701</v>
      </c>
    </row>
    <row r="24" spans="1:24">
      <c r="A24" s="6">
        <v>2013</v>
      </c>
      <c r="B24" s="6">
        <v>4</v>
      </c>
      <c r="C24" s="27">
        <v>363241</v>
      </c>
      <c r="D24" s="27">
        <v>10600</v>
      </c>
      <c r="E24" s="27">
        <v>6477</v>
      </c>
      <c r="F24" s="9">
        <v>380318</v>
      </c>
      <c r="H24" s="6">
        <v>2013</v>
      </c>
      <c r="I24" s="6">
        <v>4</v>
      </c>
      <c r="J24" s="11">
        <v>30.713999999999999</v>
      </c>
      <c r="L24" s="6">
        <v>2013</v>
      </c>
      <c r="M24" s="6">
        <v>4</v>
      </c>
      <c r="N24" s="28">
        <v>27.653548484799899</v>
      </c>
    </row>
    <row r="25" spans="1:24">
      <c r="A25" s="6">
        <v>2013</v>
      </c>
      <c r="B25" s="6">
        <v>5</v>
      </c>
      <c r="C25" s="27">
        <v>363749</v>
      </c>
      <c r="D25" s="27">
        <v>10643</v>
      </c>
      <c r="E25" s="27">
        <v>6426</v>
      </c>
      <c r="F25" s="9">
        <v>380818</v>
      </c>
      <c r="H25" s="6">
        <v>2013</v>
      </c>
      <c r="I25" s="6">
        <v>5</v>
      </c>
      <c r="J25" s="11">
        <v>29.524000000000001</v>
      </c>
      <c r="L25" s="6">
        <v>2013</v>
      </c>
      <c r="M25" s="6">
        <v>5</v>
      </c>
      <c r="N25" s="28">
        <v>31.627824698131199</v>
      </c>
    </row>
    <row r="26" spans="1:24">
      <c r="A26" s="6">
        <v>2013</v>
      </c>
      <c r="B26" s="6">
        <v>6</v>
      </c>
      <c r="C26" s="27">
        <v>364534</v>
      </c>
      <c r="D26" s="27">
        <v>10692</v>
      </c>
      <c r="E26" s="27">
        <v>6375</v>
      </c>
      <c r="F26" s="9">
        <v>381601</v>
      </c>
      <c r="H26" s="6">
        <v>2013</v>
      </c>
      <c r="I26" s="6">
        <v>6</v>
      </c>
      <c r="J26" s="11">
        <v>30.619</v>
      </c>
      <c r="L26" s="6">
        <v>2013</v>
      </c>
      <c r="M26" s="6">
        <v>6</v>
      </c>
      <c r="N26" s="28">
        <v>43.640094634258297</v>
      </c>
    </row>
    <row r="27" spans="1:24">
      <c r="A27" s="6">
        <v>2013</v>
      </c>
      <c r="B27" s="6">
        <v>7</v>
      </c>
      <c r="C27" s="27">
        <v>364919</v>
      </c>
      <c r="D27" s="27">
        <v>10749</v>
      </c>
      <c r="E27" s="27">
        <v>6324</v>
      </c>
      <c r="F27" s="9">
        <v>381992</v>
      </c>
      <c r="H27" s="6">
        <v>2013</v>
      </c>
      <c r="I27" s="6">
        <v>7</v>
      </c>
      <c r="J27" s="11">
        <v>30.713999999999999</v>
      </c>
      <c r="L27" s="6">
        <v>2013</v>
      </c>
      <c r="M27" s="6">
        <v>7</v>
      </c>
      <c r="N27" s="28">
        <v>50.896807970915603</v>
      </c>
    </row>
    <row r="28" spans="1:24">
      <c r="A28" s="6">
        <v>2013</v>
      </c>
      <c r="B28" s="6">
        <v>8</v>
      </c>
      <c r="C28" s="27">
        <v>365262</v>
      </c>
      <c r="D28" s="27">
        <v>10822</v>
      </c>
      <c r="E28" s="27">
        <v>6273</v>
      </c>
      <c r="F28" s="9">
        <v>382357</v>
      </c>
      <c r="H28" s="6">
        <v>2013</v>
      </c>
      <c r="I28" s="6">
        <v>8</v>
      </c>
      <c r="J28" s="11">
        <v>30.475999999999999</v>
      </c>
      <c r="L28" s="6">
        <v>2013</v>
      </c>
      <c r="M28" s="6">
        <v>8</v>
      </c>
      <c r="N28" s="28">
        <v>51.5608058140566</v>
      </c>
    </row>
    <row r="29" spans="1:24">
      <c r="A29" s="6">
        <v>2013</v>
      </c>
      <c r="B29" s="6">
        <v>9</v>
      </c>
      <c r="C29" s="27">
        <v>365229</v>
      </c>
      <c r="D29" s="27">
        <v>10881</v>
      </c>
      <c r="E29" s="27">
        <v>6222</v>
      </c>
      <c r="F29" s="9">
        <v>382332</v>
      </c>
      <c r="H29" s="6">
        <v>2013</v>
      </c>
      <c r="I29" s="6">
        <v>9</v>
      </c>
      <c r="J29" s="11">
        <v>31.143000000000001</v>
      </c>
      <c r="L29" s="6">
        <v>2013</v>
      </c>
      <c r="M29" s="6">
        <v>9</v>
      </c>
      <c r="N29" s="28">
        <v>47.573972132957799</v>
      </c>
    </row>
    <row r="30" spans="1:24">
      <c r="A30" s="6">
        <v>2013</v>
      </c>
      <c r="B30" s="6">
        <v>10</v>
      </c>
      <c r="C30" s="27">
        <v>365237</v>
      </c>
      <c r="D30" s="27">
        <v>10941</v>
      </c>
      <c r="E30" s="27">
        <v>6173</v>
      </c>
      <c r="F30" s="9">
        <v>382351</v>
      </c>
      <c r="H30" s="6">
        <v>2013</v>
      </c>
      <c r="I30" s="6">
        <v>10</v>
      </c>
      <c r="J30" s="11">
        <v>30.762</v>
      </c>
      <c r="L30" s="6">
        <v>2013</v>
      </c>
      <c r="M30" s="6">
        <v>10</v>
      </c>
      <c r="N30" s="28">
        <v>38.278925381762498</v>
      </c>
    </row>
    <row r="31" spans="1:24">
      <c r="A31" s="6">
        <v>2013</v>
      </c>
      <c r="B31" s="6">
        <v>11</v>
      </c>
      <c r="C31" s="27">
        <v>365294</v>
      </c>
      <c r="D31" s="27">
        <v>10985</v>
      </c>
      <c r="E31" s="27">
        <v>6124</v>
      </c>
      <c r="F31" s="9">
        <v>382403</v>
      </c>
      <c r="H31" s="6">
        <v>2013</v>
      </c>
      <c r="I31" s="6">
        <v>11</v>
      </c>
      <c r="J31" s="11">
        <v>28.619</v>
      </c>
      <c r="L31" s="6">
        <v>2013</v>
      </c>
      <c r="M31" s="6">
        <v>11</v>
      </c>
      <c r="N31" s="28">
        <v>28.8883355787837</v>
      </c>
    </row>
    <row r="32" spans="1:24">
      <c r="A32" s="6">
        <v>2013</v>
      </c>
      <c r="B32" s="6">
        <v>12</v>
      </c>
      <c r="C32" s="27">
        <v>365544</v>
      </c>
      <c r="D32" s="27">
        <v>11022</v>
      </c>
      <c r="E32" s="27">
        <v>6075</v>
      </c>
      <c r="F32" s="9">
        <v>382641</v>
      </c>
      <c r="H32" s="6">
        <v>2013</v>
      </c>
      <c r="I32" s="6">
        <v>12</v>
      </c>
      <c r="J32" s="11">
        <v>31.238</v>
      </c>
      <c r="L32" s="6">
        <v>2013</v>
      </c>
      <c r="M32" s="6">
        <v>12</v>
      </c>
      <c r="N32" s="28">
        <v>31.840843679417102</v>
      </c>
    </row>
    <row r="33" spans="1:14">
      <c r="A33" s="6">
        <v>2014</v>
      </c>
      <c r="B33" s="6">
        <v>1</v>
      </c>
      <c r="C33" s="27">
        <v>366245</v>
      </c>
      <c r="D33" s="27">
        <v>11066</v>
      </c>
      <c r="E33" s="27">
        <v>6026</v>
      </c>
      <c r="F33" s="9">
        <v>383337</v>
      </c>
      <c r="H33" s="6">
        <v>2014</v>
      </c>
      <c r="I33" s="6">
        <v>1</v>
      </c>
      <c r="J33" s="11">
        <v>32.286000000000001</v>
      </c>
      <c r="L33" s="6">
        <v>2014</v>
      </c>
      <c r="M33" s="6">
        <v>1</v>
      </c>
      <c r="N33" s="28">
        <v>38.1399024522715</v>
      </c>
    </row>
    <row r="34" spans="1:14">
      <c r="A34" s="6">
        <v>2014</v>
      </c>
      <c r="B34" s="6">
        <v>2</v>
      </c>
      <c r="C34" s="27">
        <v>366868</v>
      </c>
      <c r="D34" s="27">
        <v>11118</v>
      </c>
      <c r="E34" s="27">
        <v>5977</v>
      </c>
      <c r="F34" s="9">
        <v>383963</v>
      </c>
      <c r="H34" s="6">
        <v>2014</v>
      </c>
      <c r="I34" s="6">
        <v>2</v>
      </c>
      <c r="J34" s="11">
        <v>29.81</v>
      </c>
      <c r="L34" s="6">
        <v>2014</v>
      </c>
      <c r="M34" s="6">
        <v>2</v>
      </c>
      <c r="N34" s="28">
        <v>36.471679192374602</v>
      </c>
    </row>
    <row r="35" spans="1:14">
      <c r="A35" s="6">
        <v>2014</v>
      </c>
      <c r="B35" s="6">
        <v>3</v>
      </c>
      <c r="C35" s="27">
        <v>367425</v>
      </c>
      <c r="D35" s="27">
        <v>11154</v>
      </c>
      <c r="E35" s="27">
        <v>5930</v>
      </c>
      <c r="F35" s="9">
        <v>384509</v>
      </c>
      <c r="H35" s="6">
        <v>2014</v>
      </c>
      <c r="I35" s="6">
        <v>3</v>
      </c>
      <c r="J35" s="11">
        <v>29.524000000000001</v>
      </c>
      <c r="L35" s="6">
        <v>2014</v>
      </c>
      <c r="M35" s="6">
        <v>3</v>
      </c>
      <c r="N35" s="28">
        <v>30.5430749305273</v>
      </c>
    </row>
    <row r="36" spans="1:14">
      <c r="A36" s="6">
        <v>2014</v>
      </c>
      <c r="B36" s="6">
        <v>4</v>
      </c>
      <c r="C36" s="27">
        <v>367940</v>
      </c>
      <c r="D36" s="27">
        <v>11226</v>
      </c>
      <c r="E36" s="27">
        <v>5883</v>
      </c>
      <c r="F36" s="9">
        <v>385049</v>
      </c>
      <c r="H36" s="6">
        <v>2014</v>
      </c>
      <c r="I36" s="6">
        <v>4</v>
      </c>
      <c r="J36" s="11">
        <v>30.713999999999999</v>
      </c>
      <c r="L36" s="6">
        <v>2014</v>
      </c>
      <c r="M36" s="6">
        <v>4</v>
      </c>
      <c r="N36" s="28">
        <v>27.754633321695799</v>
      </c>
    </row>
    <row r="37" spans="1:14">
      <c r="A37" s="6">
        <v>2014</v>
      </c>
      <c r="B37" s="6">
        <v>5</v>
      </c>
      <c r="C37" s="27">
        <v>368473</v>
      </c>
      <c r="D37" s="27">
        <v>11286</v>
      </c>
      <c r="E37" s="27">
        <v>5836</v>
      </c>
      <c r="F37" s="9">
        <v>385595</v>
      </c>
      <c r="H37" s="6">
        <v>2014</v>
      </c>
      <c r="I37" s="6">
        <v>5</v>
      </c>
      <c r="J37" s="11">
        <v>29.524000000000001</v>
      </c>
      <c r="L37" s="6">
        <v>2014</v>
      </c>
      <c r="M37" s="6">
        <v>5</v>
      </c>
      <c r="N37" s="28">
        <v>31.575880710703899</v>
      </c>
    </row>
    <row r="38" spans="1:14">
      <c r="A38" s="6">
        <v>2014</v>
      </c>
      <c r="B38" s="6">
        <v>6</v>
      </c>
      <c r="C38" s="27">
        <v>369149</v>
      </c>
      <c r="D38" s="27">
        <v>11357</v>
      </c>
      <c r="E38" s="27">
        <v>5789</v>
      </c>
      <c r="F38" s="9">
        <v>386295</v>
      </c>
      <c r="H38" s="6">
        <v>2014</v>
      </c>
      <c r="I38" s="6">
        <v>6</v>
      </c>
      <c r="J38" s="11">
        <v>30.619</v>
      </c>
      <c r="L38" s="6">
        <v>2014</v>
      </c>
      <c r="M38" s="6">
        <v>6</v>
      </c>
      <c r="N38" s="28">
        <v>43.450359077263499</v>
      </c>
    </row>
    <row r="39" spans="1:14">
      <c r="A39" s="6">
        <v>2014</v>
      </c>
      <c r="B39" s="6">
        <v>7</v>
      </c>
      <c r="C39" s="27">
        <v>369625</v>
      </c>
      <c r="D39" s="27">
        <v>11440</v>
      </c>
      <c r="E39" s="27">
        <v>5742</v>
      </c>
      <c r="F39" s="9">
        <v>386807</v>
      </c>
      <c r="H39" s="6">
        <v>2014</v>
      </c>
      <c r="I39" s="6">
        <v>7</v>
      </c>
      <c r="J39" s="11">
        <v>30.713999999999999</v>
      </c>
      <c r="L39" s="6">
        <v>2014</v>
      </c>
      <c r="M39" s="6">
        <v>7</v>
      </c>
      <c r="N39" s="28">
        <v>50.587493566716802</v>
      </c>
    </row>
    <row r="40" spans="1:14">
      <c r="A40" s="6">
        <v>2014</v>
      </c>
      <c r="B40" s="6">
        <v>8</v>
      </c>
      <c r="C40" s="27">
        <v>369965</v>
      </c>
      <c r="D40" s="27">
        <v>11543</v>
      </c>
      <c r="E40" s="27">
        <v>5696</v>
      </c>
      <c r="F40" s="9">
        <v>387204</v>
      </c>
      <c r="H40" s="6">
        <v>2014</v>
      </c>
      <c r="I40" s="6">
        <v>8</v>
      </c>
      <c r="J40" s="11">
        <v>30.475999999999999</v>
      </c>
      <c r="L40" s="6">
        <v>2014</v>
      </c>
      <c r="M40" s="6">
        <v>8</v>
      </c>
      <c r="N40" s="28">
        <v>51.167301442994301</v>
      </c>
    </row>
    <row r="41" spans="1:14">
      <c r="A41" s="6">
        <v>2014</v>
      </c>
      <c r="B41" s="6">
        <v>9</v>
      </c>
      <c r="C41" s="27">
        <v>369934</v>
      </c>
      <c r="D41" s="27">
        <v>11627</v>
      </c>
      <c r="E41" s="27">
        <v>5650</v>
      </c>
      <c r="F41" s="9">
        <v>387211</v>
      </c>
      <c r="H41" s="6">
        <v>2014</v>
      </c>
      <c r="I41" s="6">
        <v>9</v>
      </c>
      <c r="J41" s="11">
        <v>31.143000000000001</v>
      </c>
      <c r="L41" s="6">
        <v>2014</v>
      </c>
      <c r="M41" s="6">
        <v>9</v>
      </c>
      <c r="N41" s="28">
        <v>47.073147586014102</v>
      </c>
    </row>
    <row r="42" spans="1:14">
      <c r="A42" s="6">
        <v>2014</v>
      </c>
      <c r="B42" s="6">
        <v>10</v>
      </c>
      <c r="C42" s="27">
        <v>369955</v>
      </c>
      <c r="D42" s="27">
        <v>11711</v>
      </c>
      <c r="E42" s="27">
        <v>5605</v>
      </c>
      <c r="F42" s="9">
        <v>387271</v>
      </c>
      <c r="H42" s="6">
        <v>2014</v>
      </c>
      <c r="I42" s="6">
        <v>10</v>
      </c>
      <c r="J42" s="11">
        <v>30.762</v>
      </c>
      <c r="L42" s="6">
        <v>2014</v>
      </c>
      <c r="M42" s="6">
        <v>10</v>
      </c>
      <c r="N42" s="28">
        <v>37.6735339225689</v>
      </c>
    </row>
    <row r="43" spans="1:14">
      <c r="A43" s="6">
        <v>2014</v>
      </c>
      <c r="B43" s="6">
        <v>11</v>
      </c>
      <c r="C43" s="27">
        <v>370121</v>
      </c>
      <c r="D43" s="27">
        <v>11775</v>
      </c>
      <c r="E43" s="27">
        <v>5560</v>
      </c>
      <c r="F43" s="9">
        <v>387456</v>
      </c>
      <c r="H43" s="6">
        <v>2014</v>
      </c>
      <c r="I43" s="6">
        <v>11</v>
      </c>
      <c r="J43" s="11">
        <v>28.619</v>
      </c>
      <c r="L43" s="6">
        <v>2014</v>
      </c>
      <c r="M43" s="6">
        <v>11</v>
      </c>
      <c r="N43" s="28">
        <v>28.1876640898499</v>
      </c>
    </row>
    <row r="44" spans="1:14">
      <c r="A44" s="6">
        <v>2014</v>
      </c>
      <c r="B44" s="6">
        <v>12</v>
      </c>
      <c r="C44" s="27">
        <v>370351</v>
      </c>
      <c r="D44" s="27">
        <v>11827</v>
      </c>
      <c r="E44" s="27">
        <v>5515</v>
      </c>
      <c r="F44" s="9">
        <v>387693</v>
      </c>
      <c r="H44" s="6">
        <v>2014</v>
      </c>
      <c r="I44" s="6">
        <v>12</v>
      </c>
      <c r="J44" s="11">
        <v>31.238</v>
      </c>
      <c r="L44" s="6">
        <v>2014</v>
      </c>
      <c r="M44" s="6">
        <v>12</v>
      </c>
      <c r="N44" s="28">
        <v>31.040603944467001</v>
      </c>
    </row>
    <row r="45" spans="1:14">
      <c r="A45" s="6">
        <v>2015</v>
      </c>
      <c r="B45" s="6">
        <v>1</v>
      </c>
      <c r="C45" s="27">
        <v>371383</v>
      </c>
      <c r="D45" s="27">
        <v>11883</v>
      </c>
      <c r="E45" s="27">
        <v>5472</v>
      </c>
      <c r="F45" s="9">
        <v>388738</v>
      </c>
      <c r="H45" s="6">
        <v>2015</v>
      </c>
      <c r="I45" s="6">
        <v>1</v>
      </c>
      <c r="J45" s="11">
        <v>32.286000000000001</v>
      </c>
      <c r="L45" s="6">
        <v>2015</v>
      </c>
      <c r="M45" s="6">
        <v>1</v>
      </c>
      <c r="N45" s="28">
        <v>37.258827548203698</v>
      </c>
    </row>
    <row r="46" spans="1:14">
      <c r="A46" s="6">
        <v>2015</v>
      </c>
      <c r="B46" s="6">
        <v>2</v>
      </c>
      <c r="C46" s="27">
        <v>372302</v>
      </c>
      <c r="D46" s="27">
        <v>11948</v>
      </c>
      <c r="E46" s="27">
        <v>5429</v>
      </c>
      <c r="F46" s="9">
        <v>389679</v>
      </c>
      <c r="H46" s="6">
        <v>2015</v>
      </c>
      <c r="I46" s="6">
        <v>2</v>
      </c>
      <c r="J46" s="11">
        <v>29.81</v>
      </c>
      <c r="L46" s="6">
        <v>2015</v>
      </c>
      <c r="M46" s="6">
        <v>2</v>
      </c>
      <c r="N46" s="28">
        <v>35.710192848294099</v>
      </c>
    </row>
    <row r="47" spans="1:14">
      <c r="A47" s="6">
        <v>2015</v>
      </c>
      <c r="B47" s="6">
        <v>3</v>
      </c>
      <c r="C47" s="27">
        <v>373121</v>
      </c>
      <c r="D47" s="27">
        <v>11993</v>
      </c>
      <c r="E47" s="27">
        <v>5386</v>
      </c>
      <c r="F47" s="9">
        <v>390500</v>
      </c>
      <c r="H47" s="6">
        <v>2015</v>
      </c>
      <c r="I47" s="6">
        <v>3</v>
      </c>
      <c r="J47" s="11">
        <v>29.524000000000001</v>
      </c>
      <c r="L47" s="6">
        <v>2015</v>
      </c>
      <c r="M47" s="6">
        <v>3</v>
      </c>
      <c r="N47" s="28">
        <v>29.891576753603498</v>
      </c>
    </row>
    <row r="48" spans="1:14">
      <c r="A48" s="6">
        <v>2015</v>
      </c>
      <c r="B48" s="6">
        <v>4</v>
      </c>
      <c r="C48" s="27">
        <v>373888</v>
      </c>
      <c r="D48" s="27">
        <v>12081</v>
      </c>
      <c r="E48" s="27">
        <v>5343</v>
      </c>
      <c r="F48" s="9">
        <v>391312</v>
      </c>
      <c r="H48" s="6">
        <v>2015</v>
      </c>
      <c r="I48" s="6">
        <v>4</v>
      </c>
      <c r="J48" s="11">
        <v>30.713999999999999</v>
      </c>
      <c r="L48" s="6">
        <v>2015</v>
      </c>
      <c r="M48" s="6">
        <v>4</v>
      </c>
      <c r="N48" s="28">
        <v>27.206700247777</v>
      </c>
    </row>
    <row r="49" spans="1:14">
      <c r="A49" s="6">
        <v>2015</v>
      </c>
      <c r="B49" s="6">
        <v>5</v>
      </c>
      <c r="C49" s="27">
        <v>374677</v>
      </c>
      <c r="D49" s="27">
        <v>12157</v>
      </c>
      <c r="E49" s="27">
        <v>5300</v>
      </c>
      <c r="F49" s="9">
        <v>392134</v>
      </c>
      <c r="H49" s="6">
        <v>2015</v>
      </c>
      <c r="I49" s="6">
        <v>5</v>
      </c>
      <c r="J49" s="11">
        <v>29.524000000000001</v>
      </c>
      <c r="L49" s="6">
        <v>2015</v>
      </c>
      <c r="M49" s="6">
        <v>5</v>
      </c>
      <c r="N49" s="28">
        <v>31.122533546245499</v>
      </c>
    </row>
    <row r="50" spans="1:14">
      <c r="A50" s="6">
        <v>2015</v>
      </c>
      <c r="B50" s="6">
        <v>6</v>
      </c>
      <c r="C50" s="27">
        <v>375683</v>
      </c>
      <c r="D50" s="27">
        <v>12245</v>
      </c>
      <c r="E50" s="27">
        <v>5257</v>
      </c>
      <c r="F50" s="9">
        <v>393185</v>
      </c>
      <c r="H50" s="6">
        <v>2015</v>
      </c>
      <c r="I50" s="6">
        <v>6</v>
      </c>
      <c r="J50" s="11">
        <v>30.619</v>
      </c>
      <c r="L50" s="6">
        <v>2015</v>
      </c>
      <c r="M50" s="6">
        <v>6</v>
      </c>
      <c r="N50" s="28">
        <v>43.083112982219703</v>
      </c>
    </row>
    <row r="51" spans="1:14">
      <c r="A51" s="6">
        <v>2015</v>
      </c>
      <c r="B51" s="6">
        <v>7</v>
      </c>
      <c r="C51" s="27">
        <v>376392</v>
      </c>
      <c r="D51" s="27">
        <v>12348</v>
      </c>
      <c r="E51" s="27">
        <v>5215</v>
      </c>
      <c r="F51" s="9">
        <v>393955</v>
      </c>
      <c r="H51" s="6">
        <v>2015</v>
      </c>
      <c r="I51" s="6">
        <v>7</v>
      </c>
      <c r="J51" s="11">
        <v>30.713999999999999</v>
      </c>
      <c r="L51" s="6">
        <v>2015</v>
      </c>
      <c r="M51" s="6">
        <v>7</v>
      </c>
      <c r="N51" s="28">
        <v>50.300435622762102</v>
      </c>
    </row>
    <row r="52" spans="1:14">
      <c r="A52" s="6">
        <v>2015</v>
      </c>
      <c r="B52" s="6">
        <v>8</v>
      </c>
      <c r="C52" s="27">
        <v>376905</v>
      </c>
      <c r="D52" s="27">
        <v>12473</v>
      </c>
      <c r="E52" s="27">
        <v>5173</v>
      </c>
      <c r="F52" s="9">
        <v>394551</v>
      </c>
      <c r="H52" s="6">
        <v>2015</v>
      </c>
      <c r="I52" s="6">
        <v>8</v>
      </c>
      <c r="J52" s="11">
        <v>30.475999999999999</v>
      </c>
      <c r="L52" s="6">
        <v>2015</v>
      </c>
      <c r="M52" s="6">
        <v>8</v>
      </c>
      <c r="N52" s="28">
        <v>50.960766024605803</v>
      </c>
    </row>
    <row r="53" spans="1:14">
      <c r="A53" s="6">
        <v>2015</v>
      </c>
      <c r="B53" s="6">
        <v>9</v>
      </c>
      <c r="C53" s="27">
        <v>376854</v>
      </c>
      <c r="D53" s="27">
        <v>12577</v>
      </c>
      <c r="E53" s="27">
        <v>5131</v>
      </c>
      <c r="F53" s="9">
        <v>394562</v>
      </c>
      <c r="H53" s="6">
        <v>2015</v>
      </c>
      <c r="I53" s="6">
        <v>9</v>
      </c>
      <c r="J53" s="11">
        <v>31.143000000000001</v>
      </c>
      <c r="L53" s="6">
        <v>2015</v>
      </c>
      <c r="M53" s="6">
        <v>9</v>
      </c>
      <c r="N53" s="28">
        <v>46.9528797862638</v>
      </c>
    </row>
    <row r="54" spans="1:14">
      <c r="A54" s="6">
        <v>2015</v>
      </c>
      <c r="B54" s="6">
        <v>10</v>
      </c>
      <c r="C54" s="27">
        <v>376880</v>
      </c>
      <c r="D54" s="27">
        <v>12682</v>
      </c>
      <c r="E54" s="27">
        <v>5090</v>
      </c>
      <c r="F54" s="9">
        <v>394652</v>
      </c>
      <c r="H54" s="6">
        <v>2015</v>
      </c>
      <c r="I54" s="6">
        <v>10</v>
      </c>
      <c r="J54" s="11">
        <v>30.762</v>
      </c>
      <c r="L54" s="6">
        <v>2015</v>
      </c>
      <c r="M54" s="6">
        <v>10</v>
      </c>
      <c r="N54" s="28">
        <v>37.642305736218297</v>
      </c>
    </row>
    <row r="55" spans="1:14">
      <c r="A55" s="6">
        <v>2015</v>
      </c>
      <c r="B55" s="6">
        <v>11</v>
      </c>
      <c r="C55" s="27">
        <v>377118</v>
      </c>
      <c r="D55" s="27">
        <v>12762</v>
      </c>
      <c r="E55" s="27">
        <v>5049</v>
      </c>
      <c r="F55" s="9">
        <v>394929</v>
      </c>
      <c r="H55" s="6">
        <v>2015</v>
      </c>
      <c r="I55" s="6">
        <v>11</v>
      </c>
      <c r="J55" s="11">
        <v>28.619</v>
      </c>
      <c r="L55" s="6">
        <v>2015</v>
      </c>
      <c r="M55" s="6">
        <v>11</v>
      </c>
      <c r="N55" s="28">
        <v>28.2449669604805</v>
      </c>
    </row>
    <row r="56" spans="1:14">
      <c r="A56" s="6">
        <v>2015</v>
      </c>
      <c r="B56" s="6">
        <v>12</v>
      </c>
      <c r="C56" s="27">
        <v>377450</v>
      </c>
      <c r="D56" s="27">
        <v>12827</v>
      </c>
      <c r="E56" s="27">
        <v>5009</v>
      </c>
      <c r="F56" s="9">
        <v>395286</v>
      </c>
      <c r="H56" s="6">
        <v>2015</v>
      </c>
      <c r="I56" s="6">
        <v>12</v>
      </c>
      <c r="J56" s="11">
        <v>31.238</v>
      </c>
      <c r="L56" s="6">
        <v>2015</v>
      </c>
      <c r="M56" s="6">
        <v>12</v>
      </c>
      <c r="N56" s="28">
        <v>31.183091432809402</v>
      </c>
    </row>
    <row r="57" spans="1:14">
      <c r="A57" s="6">
        <v>2016</v>
      </c>
      <c r="B57" s="6">
        <v>1</v>
      </c>
      <c r="C57" s="27">
        <v>378521</v>
      </c>
      <c r="D57" s="27">
        <v>12883</v>
      </c>
      <c r="E57" s="27">
        <v>4970</v>
      </c>
      <c r="F57" s="9">
        <v>396374</v>
      </c>
      <c r="H57" s="6">
        <v>2016</v>
      </c>
      <c r="I57" s="6">
        <v>1</v>
      </c>
      <c r="J57" s="11">
        <v>32.286000000000001</v>
      </c>
      <c r="L57" s="6">
        <v>2016</v>
      </c>
      <c r="M57" s="6">
        <v>1</v>
      </c>
      <c r="N57" s="28">
        <v>37.482407067638199</v>
      </c>
    </row>
    <row r="58" spans="1:14">
      <c r="A58" s="6">
        <v>2016</v>
      </c>
      <c r="B58" s="6">
        <v>2</v>
      </c>
      <c r="C58" s="27">
        <v>379474</v>
      </c>
      <c r="D58" s="27">
        <v>12948</v>
      </c>
      <c r="E58" s="27">
        <v>4931</v>
      </c>
      <c r="F58" s="9">
        <v>397353</v>
      </c>
      <c r="H58" s="6">
        <v>2016</v>
      </c>
      <c r="I58" s="6">
        <v>2</v>
      </c>
      <c r="J58" s="11">
        <v>30.31</v>
      </c>
      <c r="L58" s="6">
        <v>2016</v>
      </c>
      <c r="M58" s="6">
        <v>2</v>
      </c>
      <c r="N58" s="28">
        <v>35.9022590080396</v>
      </c>
    </row>
    <row r="59" spans="1:14">
      <c r="A59" s="6">
        <v>2016</v>
      </c>
      <c r="B59" s="6">
        <v>3</v>
      </c>
      <c r="C59" s="27">
        <v>380322</v>
      </c>
      <c r="D59" s="27">
        <v>12993</v>
      </c>
      <c r="E59" s="27">
        <v>4892</v>
      </c>
      <c r="F59" s="9">
        <v>398207</v>
      </c>
      <c r="H59" s="6">
        <v>2016</v>
      </c>
      <c r="I59" s="6">
        <v>3</v>
      </c>
      <c r="J59" s="11">
        <v>30.024000000000001</v>
      </c>
      <c r="L59" s="6">
        <v>2016</v>
      </c>
      <c r="M59" s="6">
        <v>3</v>
      </c>
      <c r="N59" s="28">
        <v>30.059467296226099</v>
      </c>
    </row>
    <row r="60" spans="1:14">
      <c r="A60" s="6">
        <v>2016</v>
      </c>
      <c r="B60" s="6">
        <v>4</v>
      </c>
      <c r="C60" s="27">
        <v>381118</v>
      </c>
      <c r="D60" s="27">
        <v>13081</v>
      </c>
      <c r="E60" s="27">
        <v>4853</v>
      </c>
      <c r="F60" s="9">
        <v>399052</v>
      </c>
      <c r="H60" s="6">
        <v>2016</v>
      </c>
      <c r="I60" s="6">
        <v>4</v>
      </c>
      <c r="J60" s="11">
        <v>30.713999999999999</v>
      </c>
      <c r="L60" s="6">
        <v>2016</v>
      </c>
      <c r="M60" s="6">
        <v>4</v>
      </c>
      <c r="N60" s="28">
        <v>27.353666796684099</v>
      </c>
    </row>
    <row r="61" spans="1:14">
      <c r="A61" s="6">
        <v>2016</v>
      </c>
      <c r="B61" s="6">
        <v>5</v>
      </c>
      <c r="C61" s="27">
        <v>381936</v>
      </c>
      <c r="D61" s="27">
        <v>13157</v>
      </c>
      <c r="E61" s="27">
        <v>4814</v>
      </c>
      <c r="F61" s="9">
        <v>399907</v>
      </c>
      <c r="H61" s="6">
        <v>2016</v>
      </c>
      <c r="I61" s="6">
        <v>5</v>
      </c>
      <c r="J61" s="11">
        <v>29.524000000000001</v>
      </c>
      <c r="L61" s="6">
        <v>2016</v>
      </c>
      <c r="M61" s="6">
        <v>5</v>
      </c>
      <c r="N61" s="28">
        <v>31.248614665781901</v>
      </c>
    </row>
    <row r="62" spans="1:14">
      <c r="A62" s="6">
        <v>2016</v>
      </c>
      <c r="B62" s="6">
        <v>6</v>
      </c>
      <c r="C62" s="27">
        <v>382980</v>
      </c>
      <c r="D62" s="27">
        <v>13245</v>
      </c>
      <c r="E62" s="27">
        <v>4775</v>
      </c>
      <c r="F62" s="9">
        <v>401000</v>
      </c>
      <c r="H62" s="6">
        <v>2016</v>
      </c>
      <c r="I62" s="6">
        <v>6</v>
      </c>
      <c r="J62" s="11">
        <v>30.619</v>
      </c>
      <c r="L62" s="6">
        <v>2016</v>
      </c>
      <c r="M62" s="6">
        <v>6</v>
      </c>
      <c r="N62" s="28">
        <v>43.183873743573898</v>
      </c>
    </row>
    <row r="63" spans="1:14">
      <c r="A63" s="6">
        <v>2016</v>
      </c>
      <c r="B63" s="6">
        <v>7</v>
      </c>
      <c r="C63" s="27">
        <v>383717</v>
      </c>
      <c r="D63" s="27">
        <v>13348</v>
      </c>
      <c r="E63" s="27">
        <v>4737</v>
      </c>
      <c r="F63" s="9">
        <v>401802</v>
      </c>
      <c r="H63" s="6">
        <v>2016</v>
      </c>
      <c r="I63" s="6">
        <v>7</v>
      </c>
      <c r="J63" s="11">
        <v>30.713999999999999</v>
      </c>
      <c r="L63" s="6">
        <v>2016</v>
      </c>
      <c r="M63" s="6">
        <v>7</v>
      </c>
      <c r="N63" s="28">
        <v>50.374080749046598</v>
      </c>
    </row>
    <row r="64" spans="1:14">
      <c r="A64" s="6">
        <v>2016</v>
      </c>
      <c r="B64" s="6">
        <v>8</v>
      </c>
      <c r="C64" s="27">
        <v>384249</v>
      </c>
      <c r="D64" s="27">
        <v>13473</v>
      </c>
      <c r="E64" s="27">
        <v>4699</v>
      </c>
      <c r="F64" s="9">
        <v>402421</v>
      </c>
      <c r="H64" s="6">
        <v>2016</v>
      </c>
      <c r="I64" s="6">
        <v>8</v>
      </c>
      <c r="J64" s="11">
        <v>30.475999999999999</v>
      </c>
      <c r="L64" s="6">
        <v>2016</v>
      </c>
      <c r="M64" s="6">
        <v>8</v>
      </c>
      <c r="N64" s="28">
        <v>51.005635481102999</v>
      </c>
    </row>
    <row r="65" spans="1:14">
      <c r="A65" s="6">
        <v>2016</v>
      </c>
      <c r="B65" s="6">
        <v>9</v>
      </c>
      <c r="C65" s="27">
        <v>384195</v>
      </c>
      <c r="D65" s="27">
        <v>13577</v>
      </c>
      <c r="E65" s="27">
        <v>4661</v>
      </c>
      <c r="F65" s="9">
        <v>402433</v>
      </c>
      <c r="H65" s="6">
        <v>2016</v>
      </c>
      <c r="I65" s="6">
        <v>9</v>
      </c>
      <c r="J65" s="11">
        <v>31.143000000000001</v>
      </c>
      <c r="L65" s="6">
        <v>2016</v>
      </c>
      <c r="M65" s="6">
        <v>9</v>
      </c>
      <c r="N65" s="28">
        <v>46.968445625587997</v>
      </c>
    </row>
    <row r="66" spans="1:14">
      <c r="A66" s="6">
        <v>2016</v>
      </c>
      <c r="B66" s="6">
        <v>10</v>
      </c>
      <c r="C66" s="27">
        <v>384222</v>
      </c>
      <c r="D66" s="27">
        <v>13682</v>
      </c>
      <c r="E66" s="27">
        <v>4623</v>
      </c>
      <c r="F66" s="9">
        <v>402527</v>
      </c>
      <c r="H66" s="6">
        <v>2016</v>
      </c>
      <c r="I66" s="6">
        <v>10</v>
      </c>
      <c r="J66" s="11">
        <v>30.762</v>
      </c>
      <c r="L66" s="6">
        <v>2016</v>
      </c>
      <c r="M66" s="6">
        <v>10</v>
      </c>
      <c r="N66" s="28">
        <v>37.626076292928801</v>
      </c>
    </row>
    <row r="67" spans="1:14">
      <c r="A67" s="6">
        <v>2016</v>
      </c>
      <c r="B67" s="6">
        <v>11</v>
      </c>
      <c r="C67" s="27">
        <v>384470</v>
      </c>
      <c r="D67" s="27">
        <v>13762</v>
      </c>
      <c r="E67" s="27">
        <v>4585</v>
      </c>
      <c r="F67" s="9">
        <v>402817</v>
      </c>
      <c r="H67" s="6">
        <v>2016</v>
      </c>
      <c r="I67" s="6">
        <v>11</v>
      </c>
      <c r="J67" s="11">
        <v>28.619</v>
      </c>
      <c r="L67" s="6">
        <v>2016</v>
      </c>
      <c r="M67" s="6">
        <v>11</v>
      </c>
      <c r="N67" s="28">
        <v>28.194472767220098</v>
      </c>
    </row>
    <row r="68" spans="1:14">
      <c r="A68" s="6">
        <v>2016</v>
      </c>
      <c r="B68" s="6">
        <v>12</v>
      </c>
      <c r="C68" s="27">
        <v>384812</v>
      </c>
      <c r="D68" s="27">
        <v>13827</v>
      </c>
      <c r="E68" s="27">
        <v>4548</v>
      </c>
      <c r="F68" s="9">
        <v>403187</v>
      </c>
      <c r="H68" s="6">
        <v>2016</v>
      </c>
      <c r="I68" s="6">
        <v>12</v>
      </c>
      <c r="J68" s="11">
        <v>31.238</v>
      </c>
      <c r="L68" s="12">
        <v>2016</v>
      </c>
      <c r="M68" s="12">
        <v>12</v>
      </c>
      <c r="N68" s="29">
        <v>31.0912416932171</v>
      </c>
    </row>
    <row r="69" spans="1:14">
      <c r="A69" s="6">
        <v>2017</v>
      </c>
      <c r="B69" s="6">
        <v>1</v>
      </c>
      <c r="C69" s="27">
        <v>385831</v>
      </c>
      <c r="D69" s="27">
        <v>13883</v>
      </c>
      <c r="E69" s="27">
        <v>4512</v>
      </c>
      <c r="F69" s="9">
        <v>404226</v>
      </c>
      <c r="H69" s="6">
        <v>2017</v>
      </c>
      <c r="I69" s="6">
        <v>1</v>
      </c>
      <c r="J69" s="11">
        <v>32.286000000000001</v>
      </c>
      <c r="N69" s="11"/>
    </row>
    <row r="70" spans="1:14">
      <c r="A70" s="6">
        <v>2017</v>
      </c>
      <c r="B70" s="6">
        <v>2</v>
      </c>
      <c r="C70" s="27">
        <v>386737</v>
      </c>
      <c r="D70" s="27">
        <v>13948</v>
      </c>
      <c r="E70" s="27">
        <v>4477</v>
      </c>
      <c r="F70" s="9">
        <v>405162</v>
      </c>
      <c r="H70" s="6">
        <v>2017</v>
      </c>
      <c r="I70" s="6">
        <v>2</v>
      </c>
      <c r="J70" s="11">
        <v>29.81</v>
      </c>
      <c r="N70" s="11"/>
    </row>
    <row r="71" spans="1:14">
      <c r="A71" s="6">
        <v>2017</v>
      </c>
      <c r="B71" s="6">
        <v>3</v>
      </c>
      <c r="C71" s="27">
        <v>387543</v>
      </c>
      <c r="D71" s="27">
        <v>13993</v>
      </c>
      <c r="E71" s="27">
        <v>4442</v>
      </c>
      <c r="F71" s="9">
        <v>405978</v>
      </c>
      <c r="H71" s="6">
        <v>2017</v>
      </c>
      <c r="I71" s="6">
        <v>3</v>
      </c>
      <c r="J71" s="11">
        <v>29.524000000000001</v>
      </c>
      <c r="N71" s="11"/>
    </row>
    <row r="72" spans="1:14">
      <c r="A72" s="6">
        <v>2017</v>
      </c>
      <c r="B72" s="6">
        <v>4</v>
      </c>
      <c r="C72" s="27">
        <v>388296</v>
      </c>
      <c r="D72" s="27">
        <v>14081</v>
      </c>
      <c r="E72" s="27">
        <v>4407</v>
      </c>
      <c r="F72" s="9">
        <v>406784</v>
      </c>
      <c r="H72" s="6">
        <v>2017</v>
      </c>
      <c r="I72" s="6">
        <v>4</v>
      </c>
      <c r="J72" s="11">
        <v>30.713999999999999</v>
      </c>
      <c r="N72" s="11"/>
    </row>
    <row r="73" spans="1:14">
      <c r="A73" s="6">
        <v>2017</v>
      </c>
      <c r="B73" s="6">
        <v>5</v>
      </c>
      <c r="C73" s="27">
        <v>389071</v>
      </c>
      <c r="D73" s="27">
        <v>14157</v>
      </c>
      <c r="E73" s="27">
        <v>4372</v>
      </c>
      <c r="F73" s="9">
        <v>407600</v>
      </c>
      <c r="H73" s="6">
        <v>2017</v>
      </c>
      <c r="I73" s="6">
        <v>5</v>
      </c>
      <c r="J73" s="11">
        <v>29.524000000000001</v>
      </c>
      <c r="N73" s="11"/>
    </row>
    <row r="74" spans="1:14">
      <c r="A74" s="6">
        <v>2017</v>
      </c>
      <c r="B74" s="6">
        <v>6</v>
      </c>
      <c r="C74" s="27">
        <v>390061</v>
      </c>
      <c r="D74" s="27">
        <v>14245</v>
      </c>
      <c r="E74" s="27">
        <v>4337</v>
      </c>
      <c r="F74" s="9">
        <v>408643</v>
      </c>
      <c r="H74" s="6">
        <v>2017</v>
      </c>
      <c r="I74" s="6">
        <v>6</v>
      </c>
      <c r="J74" s="11">
        <v>30.619</v>
      </c>
      <c r="N74" s="11"/>
    </row>
    <row r="75" spans="1:14">
      <c r="A75" s="6">
        <v>2017</v>
      </c>
      <c r="B75" s="6">
        <v>7</v>
      </c>
      <c r="C75" s="27">
        <v>390758</v>
      </c>
      <c r="D75" s="27">
        <v>14348</v>
      </c>
      <c r="E75" s="27">
        <v>4302</v>
      </c>
      <c r="F75" s="9">
        <v>409408</v>
      </c>
      <c r="H75" s="6">
        <v>2017</v>
      </c>
      <c r="I75" s="6">
        <v>7</v>
      </c>
      <c r="J75" s="11">
        <v>30.713999999999999</v>
      </c>
      <c r="N75" s="11"/>
    </row>
    <row r="76" spans="1:14">
      <c r="A76" s="6">
        <v>2017</v>
      </c>
      <c r="B76" s="6">
        <v>8</v>
      </c>
      <c r="C76" s="27">
        <v>391260</v>
      </c>
      <c r="D76" s="27">
        <v>14473</v>
      </c>
      <c r="E76" s="27">
        <v>4267</v>
      </c>
      <c r="F76" s="9">
        <v>410000</v>
      </c>
      <c r="H76" s="6">
        <v>2017</v>
      </c>
      <c r="I76" s="6">
        <v>8</v>
      </c>
      <c r="J76" s="11">
        <v>30.475999999999999</v>
      </c>
      <c r="N76" s="11"/>
    </row>
    <row r="77" spans="1:14">
      <c r="A77" s="6">
        <v>2017</v>
      </c>
      <c r="B77" s="6">
        <v>9</v>
      </c>
      <c r="C77" s="27">
        <v>391201</v>
      </c>
      <c r="D77" s="27">
        <v>14577</v>
      </c>
      <c r="E77" s="27">
        <v>4233</v>
      </c>
      <c r="F77" s="9">
        <v>410011</v>
      </c>
      <c r="H77" s="6">
        <v>2017</v>
      </c>
      <c r="I77" s="6">
        <v>9</v>
      </c>
      <c r="J77" s="11">
        <v>31.143000000000001</v>
      </c>
      <c r="N77" s="11"/>
    </row>
    <row r="78" spans="1:14">
      <c r="A78" s="6">
        <v>2017</v>
      </c>
      <c r="B78" s="6">
        <v>10</v>
      </c>
      <c r="C78" s="27">
        <v>391220</v>
      </c>
      <c r="D78" s="27">
        <v>14682</v>
      </c>
      <c r="E78" s="27">
        <v>4199</v>
      </c>
      <c r="F78" s="9">
        <v>410101</v>
      </c>
      <c r="H78" s="6">
        <v>2017</v>
      </c>
      <c r="I78" s="6">
        <v>10</v>
      </c>
      <c r="J78" s="11">
        <v>30.762</v>
      </c>
      <c r="N78" s="11"/>
    </row>
    <row r="79" spans="1:14">
      <c r="A79" s="6">
        <v>2017</v>
      </c>
      <c r="B79" s="6">
        <v>11</v>
      </c>
      <c r="C79" s="27">
        <v>391451</v>
      </c>
      <c r="D79" s="27">
        <v>14762</v>
      </c>
      <c r="E79" s="27">
        <v>4165</v>
      </c>
      <c r="F79" s="9">
        <v>410378</v>
      </c>
      <c r="H79" s="6">
        <v>2017</v>
      </c>
      <c r="I79" s="6">
        <v>11</v>
      </c>
      <c r="J79" s="11">
        <v>28.619</v>
      </c>
      <c r="N79" s="11"/>
    </row>
    <row r="80" spans="1:14">
      <c r="A80" s="6">
        <v>2017</v>
      </c>
      <c r="B80" s="6">
        <v>12</v>
      </c>
      <c r="C80" s="27">
        <v>391772</v>
      </c>
      <c r="D80" s="27">
        <v>14827</v>
      </c>
      <c r="E80" s="27">
        <v>4131</v>
      </c>
      <c r="F80" s="9">
        <v>410730</v>
      </c>
      <c r="H80" s="6">
        <v>2017</v>
      </c>
      <c r="I80" s="6">
        <v>12</v>
      </c>
      <c r="J80" s="11">
        <v>31.238</v>
      </c>
      <c r="L80" s="12"/>
      <c r="M80" s="12"/>
      <c r="N80" s="13"/>
    </row>
    <row r="81" spans="1:14">
      <c r="A81" s="6">
        <v>2018</v>
      </c>
      <c r="B81" s="6">
        <v>1</v>
      </c>
      <c r="C81" s="27">
        <v>392726</v>
      </c>
      <c r="D81" s="27">
        <v>14883</v>
      </c>
      <c r="E81" s="27">
        <v>4097</v>
      </c>
      <c r="F81" s="9">
        <v>411706</v>
      </c>
      <c r="H81" s="6">
        <v>2018</v>
      </c>
      <c r="I81" s="6">
        <v>1</v>
      </c>
      <c r="J81" s="11">
        <v>32.286000000000001</v>
      </c>
      <c r="N81" s="11"/>
    </row>
    <row r="82" spans="1:14">
      <c r="A82" s="6">
        <v>2018</v>
      </c>
      <c r="B82" s="6">
        <v>2</v>
      </c>
      <c r="C82" s="27">
        <v>393574</v>
      </c>
      <c r="D82" s="27">
        <v>14948</v>
      </c>
      <c r="E82" s="27">
        <v>4063</v>
      </c>
      <c r="F82" s="9">
        <v>412585</v>
      </c>
      <c r="H82" s="6">
        <v>2018</v>
      </c>
      <c r="I82" s="6">
        <v>2</v>
      </c>
      <c r="J82" s="11">
        <v>29.81</v>
      </c>
      <c r="N82" s="11"/>
    </row>
    <row r="83" spans="1:14">
      <c r="A83" s="6">
        <v>2018</v>
      </c>
      <c r="B83" s="6">
        <v>3</v>
      </c>
      <c r="C83" s="27">
        <v>394328</v>
      </c>
      <c r="D83" s="27">
        <v>14993</v>
      </c>
      <c r="E83" s="27">
        <v>4031</v>
      </c>
      <c r="F83" s="9">
        <v>413352</v>
      </c>
      <c r="H83" s="6">
        <v>2018</v>
      </c>
      <c r="I83" s="6">
        <v>3</v>
      </c>
      <c r="J83" s="11">
        <v>29.524000000000001</v>
      </c>
      <c r="N83" s="11"/>
    </row>
    <row r="84" spans="1:14">
      <c r="A84" s="6">
        <v>2018</v>
      </c>
      <c r="B84" s="6">
        <v>4</v>
      </c>
      <c r="C84" s="27">
        <v>395029</v>
      </c>
      <c r="D84" s="27">
        <v>15081</v>
      </c>
      <c r="E84" s="27">
        <v>4000</v>
      </c>
      <c r="F84" s="9">
        <v>414110</v>
      </c>
      <c r="H84" s="6">
        <v>2018</v>
      </c>
      <c r="I84" s="6">
        <v>4</v>
      </c>
      <c r="J84" s="11">
        <v>30.713999999999999</v>
      </c>
      <c r="N84" s="11"/>
    </row>
    <row r="85" spans="1:14">
      <c r="A85" s="6">
        <v>2018</v>
      </c>
      <c r="B85" s="6">
        <v>5</v>
      </c>
      <c r="C85" s="27">
        <v>395751</v>
      </c>
      <c r="D85" s="27">
        <v>15157</v>
      </c>
      <c r="E85" s="27">
        <v>3969</v>
      </c>
      <c r="F85" s="9">
        <v>414877</v>
      </c>
      <c r="H85" s="6">
        <v>2018</v>
      </c>
      <c r="I85" s="6">
        <v>5</v>
      </c>
      <c r="J85" s="11">
        <v>29.524000000000001</v>
      </c>
      <c r="N85" s="11"/>
    </row>
    <row r="86" spans="1:14">
      <c r="A86" s="6">
        <v>2018</v>
      </c>
      <c r="B86" s="6">
        <v>6</v>
      </c>
      <c r="C86" s="27">
        <v>396675</v>
      </c>
      <c r="D86" s="27">
        <v>15245</v>
      </c>
      <c r="E86" s="27">
        <v>3938</v>
      </c>
      <c r="F86" s="9">
        <v>415858</v>
      </c>
      <c r="H86" s="6">
        <v>2018</v>
      </c>
      <c r="I86" s="6">
        <v>6</v>
      </c>
      <c r="J86" s="11">
        <v>30.619</v>
      </c>
      <c r="N86" s="11"/>
    </row>
    <row r="87" spans="1:14">
      <c r="A87" s="6">
        <v>2018</v>
      </c>
      <c r="B87" s="6">
        <v>7</v>
      </c>
      <c r="C87" s="27">
        <v>397322</v>
      </c>
      <c r="D87" s="27">
        <v>15348</v>
      </c>
      <c r="E87" s="27">
        <v>3907</v>
      </c>
      <c r="F87" s="9">
        <v>416577</v>
      </c>
      <c r="H87" s="6">
        <v>2018</v>
      </c>
      <c r="I87" s="6">
        <v>7</v>
      </c>
      <c r="J87" s="11">
        <v>30.713999999999999</v>
      </c>
      <c r="N87" s="11"/>
    </row>
    <row r="88" spans="1:14">
      <c r="A88" s="6">
        <v>2018</v>
      </c>
      <c r="B88" s="6">
        <v>8</v>
      </c>
      <c r="C88" s="27">
        <v>397784</v>
      </c>
      <c r="D88" s="27">
        <v>15473</v>
      </c>
      <c r="E88" s="27">
        <v>3876</v>
      </c>
      <c r="F88" s="9">
        <v>417133</v>
      </c>
      <c r="H88" s="6">
        <v>2018</v>
      </c>
      <c r="I88" s="6">
        <v>8</v>
      </c>
      <c r="J88" s="11">
        <v>30.475999999999999</v>
      </c>
      <c r="N88" s="11"/>
    </row>
    <row r="89" spans="1:14">
      <c r="A89" s="6">
        <v>2018</v>
      </c>
      <c r="B89" s="6">
        <v>9</v>
      </c>
      <c r="C89" s="27">
        <v>397722</v>
      </c>
      <c r="D89" s="27">
        <v>15577</v>
      </c>
      <c r="E89" s="27">
        <v>3845</v>
      </c>
      <c r="F89" s="9">
        <v>417144</v>
      </c>
      <c r="H89" s="6">
        <v>2018</v>
      </c>
      <c r="I89" s="6">
        <v>9</v>
      </c>
      <c r="J89" s="11">
        <v>31.143000000000001</v>
      </c>
      <c r="N89" s="11"/>
    </row>
    <row r="90" spans="1:14">
      <c r="A90" s="6">
        <v>2018</v>
      </c>
      <c r="B90" s="6">
        <v>10</v>
      </c>
      <c r="C90" s="27">
        <v>397731</v>
      </c>
      <c r="D90" s="27">
        <v>15682</v>
      </c>
      <c r="E90" s="27">
        <v>3814</v>
      </c>
      <c r="F90" s="9">
        <v>417227</v>
      </c>
      <c r="H90" s="6">
        <v>2018</v>
      </c>
      <c r="I90" s="6">
        <v>10</v>
      </c>
      <c r="J90" s="11">
        <v>30.762</v>
      </c>
      <c r="N90" s="11"/>
    </row>
    <row r="91" spans="1:14">
      <c r="A91" s="6">
        <v>2018</v>
      </c>
      <c r="B91" s="6">
        <v>11</v>
      </c>
      <c r="C91" s="27">
        <v>397942</v>
      </c>
      <c r="D91" s="27">
        <v>15762</v>
      </c>
      <c r="E91" s="27">
        <v>3783</v>
      </c>
      <c r="F91" s="9">
        <v>417487</v>
      </c>
      <c r="H91" s="6">
        <v>2018</v>
      </c>
      <c r="I91" s="6">
        <v>11</v>
      </c>
      <c r="J91" s="11">
        <v>28.619</v>
      </c>
      <c r="N91" s="11"/>
    </row>
    <row r="92" spans="1:14">
      <c r="A92" s="6">
        <v>2018</v>
      </c>
      <c r="B92" s="6">
        <v>12</v>
      </c>
      <c r="C92" s="27">
        <v>398239</v>
      </c>
      <c r="D92" s="27">
        <v>15827</v>
      </c>
      <c r="E92" s="27">
        <v>3753</v>
      </c>
      <c r="F92" s="9">
        <v>417819</v>
      </c>
      <c r="H92" s="6">
        <v>2018</v>
      </c>
      <c r="I92" s="6">
        <v>12</v>
      </c>
      <c r="J92" s="11">
        <v>31.238</v>
      </c>
      <c r="N92" s="11"/>
    </row>
    <row r="93" spans="1:14">
      <c r="A93" s="6">
        <v>2019</v>
      </c>
      <c r="B93" s="6">
        <v>1</v>
      </c>
      <c r="C93" s="27">
        <v>399129</v>
      </c>
      <c r="D93" s="27">
        <v>15883</v>
      </c>
      <c r="E93" s="27">
        <v>3723</v>
      </c>
      <c r="F93" s="9">
        <v>418735</v>
      </c>
      <c r="H93" s="6">
        <v>2019</v>
      </c>
      <c r="I93" s="6">
        <v>1</v>
      </c>
      <c r="J93" s="11">
        <v>32.286000000000001</v>
      </c>
      <c r="N93" s="11"/>
    </row>
    <row r="94" spans="1:14">
      <c r="A94" s="6">
        <v>2019</v>
      </c>
      <c r="B94" s="6">
        <v>2</v>
      </c>
      <c r="C94" s="27">
        <v>399920</v>
      </c>
      <c r="D94" s="27">
        <v>15948</v>
      </c>
      <c r="E94" s="27">
        <v>3693</v>
      </c>
      <c r="F94" s="9">
        <v>419561</v>
      </c>
      <c r="H94" s="6">
        <v>2019</v>
      </c>
      <c r="I94" s="6">
        <v>2</v>
      </c>
      <c r="J94" s="11">
        <v>29.81</v>
      </c>
      <c r="N94" s="11"/>
    </row>
    <row r="95" spans="1:14">
      <c r="A95" s="6">
        <v>2019</v>
      </c>
      <c r="B95" s="6">
        <v>3</v>
      </c>
      <c r="C95" s="27">
        <v>400624</v>
      </c>
      <c r="D95" s="27">
        <v>15993</v>
      </c>
      <c r="E95" s="27">
        <v>3663</v>
      </c>
      <c r="F95" s="9">
        <v>420280</v>
      </c>
      <c r="H95" s="6">
        <v>2019</v>
      </c>
      <c r="I95" s="6">
        <v>3</v>
      </c>
      <c r="J95" s="11">
        <v>29.524000000000001</v>
      </c>
      <c r="N95" s="11"/>
    </row>
    <row r="96" spans="1:14">
      <c r="A96" s="6">
        <v>2019</v>
      </c>
      <c r="B96" s="6">
        <v>4</v>
      </c>
      <c r="C96" s="27">
        <v>401277</v>
      </c>
      <c r="D96" s="27">
        <v>16081</v>
      </c>
      <c r="E96" s="27">
        <v>3633</v>
      </c>
      <c r="F96" s="9">
        <v>420991</v>
      </c>
      <c r="H96" s="6">
        <v>2019</v>
      </c>
      <c r="I96" s="6">
        <v>4</v>
      </c>
      <c r="J96" s="11">
        <v>30.713999999999999</v>
      </c>
      <c r="N96" s="11"/>
    </row>
    <row r="97" spans="1:14">
      <c r="A97" s="6">
        <v>2019</v>
      </c>
      <c r="B97" s="6">
        <v>5</v>
      </c>
      <c r="C97" s="27">
        <v>401952</v>
      </c>
      <c r="D97" s="27">
        <v>16157</v>
      </c>
      <c r="E97" s="27">
        <v>3603</v>
      </c>
      <c r="F97" s="9">
        <v>421712</v>
      </c>
      <c r="H97" s="6">
        <v>2019</v>
      </c>
      <c r="I97" s="6">
        <v>5</v>
      </c>
      <c r="J97" s="11">
        <v>29.524000000000001</v>
      </c>
      <c r="N97" s="11"/>
    </row>
    <row r="98" spans="1:14">
      <c r="A98" s="6">
        <v>2019</v>
      </c>
      <c r="B98" s="6">
        <v>6</v>
      </c>
      <c r="C98" s="27">
        <v>402813</v>
      </c>
      <c r="D98" s="27">
        <v>16245</v>
      </c>
      <c r="E98" s="27">
        <v>3574</v>
      </c>
      <c r="F98" s="9">
        <v>422632</v>
      </c>
      <c r="H98" s="6">
        <v>2019</v>
      </c>
      <c r="I98" s="6">
        <v>6</v>
      </c>
      <c r="J98" s="11">
        <v>30.619</v>
      </c>
      <c r="N98" s="11"/>
    </row>
    <row r="99" spans="1:14">
      <c r="A99" s="6">
        <v>2019</v>
      </c>
      <c r="B99" s="6">
        <v>7</v>
      </c>
      <c r="C99" s="27">
        <v>403414</v>
      </c>
      <c r="D99" s="27">
        <v>16348</v>
      </c>
      <c r="E99" s="27">
        <v>3545</v>
      </c>
      <c r="F99" s="9">
        <v>423307</v>
      </c>
      <c r="H99" s="6">
        <v>2019</v>
      </c>
      <c r="I99" s="6">
        <v>7</v>
      </c>
      <c r="J99" s="11">
        <v>30.713999999999999</v>
      </c>
      <c r="N99" s="11"/>
    </row>
    <row r="100" spans="1:14">
      <c r="A100" s="6">
        <v>2019</v>
      </c>
      <c r="B100" s="6">
        <v>8</v>
      </c>
      <c r="C100" s="27">
        <v>403838</v>
      </c>
      <c r="D100" s="27">
        <v>16473</v>
      </c>
      <c r="E100" s="27">
        <v>3517</v>
      </c>
      <c r="F100" s="9">
        <v>423828</v>
      </c>
      <c r="H100" s="6">
        <v>2019</v>
      </c>
      <c r="I100" s="6">
        <v>8</v>
      </c>
      <c r="J100" s="11">
        <v>30.475999999999999</v>
      </c>
      <c r="N100" s="11"/>
    </row>
    <row r="101" spans="1:14">
      <c r="A101" s="6">
        <v>2019</v>
      </c>
      <c r="B101" s="6">
        <v>9</v>
      </c>
      <c r="C101" s="27">
        <v>403770</v>
      </c>
      <c r="D101" s="27">
        <v>16577</v>
      </c>
      <c r="E101" s="27">
        <v>3490</v>
      </c>
      <c r="F101" s="9">
        <v>423837</v>
      </c>
      <c r="H101" s="6">
        <v>2019</v>
      </c>
      <c r="I101" s="6">
        <v>9</v>
      </c>
      <c r="J101" s="11">
        <v>31.143000000000001</v>
      </c>
      <c r="N101" s="11"/>
    </row>
    <row r="102" spans="1:14">
      <c r="A102" s="6">
        <v>2019</v>
      </c>
      <c r="B102" s="6">
        <v>10</v>
      </c>
      <c r="C102" s="27">
        <v>403770</v>
      </c>
      <c r="D102" s="27">
        <v>16682</v>
      </c>
      <c r="E102" s="27">
        <v>3463</v>
      </c>
      <c r="F102" s="9">
        <v>423915</v>
      </c>
      <c r="H102" s="6">
        <v>2019</v>
      </c>
      <c r="I102" s="6">
        <v>10</v>
      </c>
      <c r="J102" s="11">
        <v>30.762</v>
      </c>
      <c r="N102" s="11"/>
    </row>
    <row r="103" spans="1:14">
      <c r="A103" s="6">
        <v>2019</v>
      </c>
      <c r="B103" s="6">
        <v>11</v>
      </c>
      <c r="C103" s="27">
        <v>403962</v>
      </c>
      <c r="D103" s="27">
        <v>16762</v>
      </c>
      <c r="E103" s="27">
        <v>3436</v>
      </c>
      <c r="F103" s="9">
        <v>424160</v>
      </c>
      <c r="H103" s="6">
        <v>2019</v>
      </c>
      <c r="I103" s="6">
        <v>11</v>
      </c>
      <c r="J103" s="11">
        <v>28.619</v>
      </c>
      <c r="N103" s="11"/>
    </row>
    <row r="104" spans="1:14">
      <c r="A104" s="6">
        <v>2019</v>
      </c>
      <c r="B104" s="6">
        <v>12</v>
      </c>
      <c r="C104" s="27">
        <v>404239</v>
      </c>
      <c r="D104" s="27">
        <v>16827</v>
      </c>
      <c r="E104" s="27">
        <v>3409</v>
      </c>
      <c r="F104" s="9">
        <v>424475</v>
      </c>
      <c r="H104" s="6">
        <v>2019</v>
      </c>
      <c r="I104" s="6">
        <v>12</v>
      </c>
      <c r="J104" s="11">
        <v>31.238</v>
      </c>
      <c r="N104" s="11"/>
    </row>
    <row r="105" spans="1:14">
      <c r="A105" s="6">
        <v>2020</v>
      </c>
      <c r="B105" s="6">
        <v>1</v>
      </c>
      <c r="C105" s="27">
        <v>405142</v>
      </c>
      <c r="D105" s="27">
        <v>16827</v>
      </c>
      <c r="E105" s="27">
        <v>3382</v>
      </c>
      <c r="F105" s="9">
        <v>425351</v>
      </c>
      <c r="H105" s="6">
        <v>2020</v>
      </c>
      <c r="I105" s="6">
        <v>1</v>
      </c>
      <c r="J105" s="11">
        <v>32.286000000000001</v>
      </c>
      <c r="N105" s="11"/>
    </row>
    <row r="106" spans="1:14">
      <c r="A106" s="6">
        <v>2020</v>
      </c>
      <c r="B106" s="6">
        <v>2</v>
      </c>
      <c r="C106" s="27">
        <v>405958</v>
      </c>
      <c r="D106" s="27">
        <v>16827</v>
      </c>
      <c r="E106" s="27">
        <v>3355</v>
      </c>
      <c r="F106" s="9">
        <v>426140</v>
      </c>
      <c r="H106" s="6">
        <v>2020</v>
      </c>
      <c r="I106" s="6">
        <v>2</v>
      </c>
      <c r="J106" s="11">
        <v>30.31</v>
      </c>
      <c r="N106" s="11"/>
    </row>
    <row r="107" spans="1:14">
      <c r="A107" s="6">
        <v>2020</v>
      </c>
      <c r="B107" s="6">
        <v>3</v>
      </c>
      <c r="C107" s="27">
        <v>406673</v>
      </c>
      <c r="D107" s="27">
        <v>16827</v>
      </c>
      <c r="E107" s="27">
        <v>3328</v>
      </c>
      <c r="F107" s="9">
        <v>426828</v>
      </c>
      <c r="H107" s="6">
        <v>2020</v>
      </c>
      <c r="I107" s="6">
        <v>3</v>
      </c>
      <c r="J107" s="11">
        <v>30.024000000000001</v>
      </c>
      <c r="N107" s="11"/>
    </row>
    <row r="108" spans="1:14">
      <c r="A108" s="6">
        <v>2020</v>
      </c>
      <c r="B108" s="6">
        <v>4</v>
      </c>
      <c r="C108" s="27">
        <v>407380</v>
      </c>
      <c r="D108" s="27">
        <v>16827</v>
      </c>
      <c r="E108" s="27">
        <v>3301</v>
      </c>
      <c r="F108" s="9">
        <v>427508</v>
      </c>
      <c r="H108" s="6">
        <v>2020</v>
      </c>
      <c r="I108" s="6">
        <v>4</v>
      </c>
      <c r="J108" s="11">
        <v>30.713999999999999</v>
      </c>
      <c r="N108" s="11"/>
    </row>
    <row r="109" spans="1:14">
      <c r="A109" s="6">
        <v>2020</v>
      </c>
      <c r="B109" s="6">
        <v>5</v>
      </c>
      <c r="C109" s="27">
        <v>408094</v>
      </c>
      <c r="D109" s="27">
        <v>16827</v>
      </c>
      <c r="E109" s="27">
        <v>3275</v>
      </c>
      <c r="F109" s="9">
        <v>428196</v>
      </c>
      <c r="H109" s="6">
        <v>2020</v>
      </c>
      <c r="I109" s="6">
        <v>5</v>
      </c>
      <c r="J109" s="11">
        <v>29.524000000000001</v>
      </c>
      <c r="N109" s="11"/>
    </row>
    <row r="110" spans="1:14">
      <c r="A110" s="6">
        <v>2020</v>
      </c>
      <c r="B110" s="6">
        <v>6</v>
      </c>
      <c r="C110" s="27">
        <v>409000</v>
      </c>
      <c r="D110" s="27">
        <v>16827</v>
      </c>
      <c r="E110" s="27">
        <v>3249</v>
      </c>
      <c r="F110" s="9">
        <v>429076</v>
      </c>
      <c r="H110" s="6">
        <v>2020</v>
      </c>
      <c r="I110" s="6">
        <v>6</v>
      </c>
      <c r="J110" s="11">
        <v>30.619</v>
      </c>
      <c r="N110" s="11"/>
    </row>
    <row r="111" spans="1:14">
      <c r="A111" s="6">
        <v>2020</v>
      </c>
      <c r="B111" s="6">
        <v>7</v>
      </c>
      <c r="C111" s="27">
        <v>409671</v>
      </c>
      <c r="D111" s="27">
        <v>16827</v>
      </c>
      <c r="E111" s="27">
        <v>3223</v>
      </c>
      <c r="F111" s="9">
        <v>429721</v>
      </c>
      <c r="H111" s="6">
        <v>2020</v>
      </c>
      <c r="I111" s="6">
        <v>7</v>
      </c>
      <c r="J111" s="11">
        <v>30.713999999999999</v>
      </c>
      <c r="N111" s="11"/>
    </row>
    <row r="112" spans="1:14">
      <c r="A112" s="6">
        <v>2020</v>
      </c>
      <c r="B112" s="6">
        <v>8</v>
      </c>
      <c r="C112" s="27">
        <v>410195</v>
      </c>
      <c r="D112" s="27">
        <v>16827</v>
      </c>
      <c r="E112" s="27">
        <v>3197</v>
      </c>
      <c r="F112" s="9">
        <v>430219</v>
      </c>
      <c r="H112" s="6">
        <v>2020</v>
      </c>
      <c r="I112" s="6">
        <v>8</v>
      </c>
      <c r="J112" s="11">
        <v>30.475999999999999</v>
      </c>
      <c r="N112" s="11"/>
    </row>
    <row r="113" spans="1:14">
      <c r="A113" s="6">
        <v>2020</v>
      </c>
      <c r="B113" s="6">
        <v>9</v>
      </c>
      <c r="C113" s="27">
        <v>410229</v>
      </c>
      <c r="D113" s="27">
        <v>16827</v>
      </c>
      <c r="E113" s="27">
        <v>3171</v>
      </c>
      <c r="F113" s="9">
        <v>430227</v>
      </c>
      <c r="H113" s="6">
        <v>2020</v>
      </c>
      <c r="I113" s="6">
        <v>9</v>
      </c>
      <c r="J113" s="11">
        <v>31.143000000000001</v>
      </c>
      <c r="N113" s="11"/>
    </row>
    <row r="114" spans="1:14">
      <c r="A114" s="6">
        <v>2020</v>
      </c>
      <c r="B114" s="6">
        <v>10</v>
      </c>
      <c r="C114" s="27">
        <v>410330</v>
      </c>
      <c r="D114" s="27">
        <v>16827</v>
      </c>
      <c r="E114" s="27">
        <v>3145</v>
      </c>
      <c r="F114" s="9">
        <v>430302</v>
      </c>
      <c r="H114" s="6">
        <v>2020</v>
      </c>
      <c r="I114" s="6">
        <v>10</v>
      </c>
      <c r="J114" s="11">
        <v>30.762</v>
      </c>
      <c r="N114" s="11"/>
    </row>
    <row r="115" spans="1:14">
      <c r="A115" s="6">
        <v>2020</v>
      </c>
      <c r="B115" s="6">
        <v>11</v>
      </c>
      <c r="C115" s="27">
        <v>410589</v>
      </c>
      <c r="D115" s="27">
        <v>16827</v>
      </c>
      <c r="E115" s="27">
        <v>3119</v>
      </c>
      <c r="F115" s="9">
        <v>430535</v>
      </c>
      <c r="H115" s="6">
        <v>2020</v>
      </c>
      <c r="I115" s="6">
        <v>11</v>
      </c>
      <c r="J115" s="11">
        <v>28.619</v>
      </c>
      <c r="N115" s="11"/>
    </row>
    <row r="116" spans="1:14">
      <c r="A116" s="6">
        <v>2020</v>
      </c>
      <c r="B116" s="6">
        <v>12</v>
      </c>
      <c r="C116" s="27">
        <v>410915</v>
      </c>
      <c r="D116" s="27">
        <v>16827</v>
      </c>
      <c r="E116" s="27">
        <v>3094</v>
      </c>
      <c r="F116" s="9">
        <v>430836</v>
      </c>
      <c r="H116" s="6">
        <v>2020</v>
      </c>
      <c r="I116" s="6">
        <v>12</v>
      </c>
      <c r="J116" s="11">
        <v>31.238</v>
      </c>
      <c r="N116" s="11"/>
    </row>
    <row r="117" spans="1:14">
      <c r="A117" s="6">
        <v>2021</v>
      </c>
      <c r="B117" s="6">
        <v>1</v>
      </c>
      <c r="C117" s="27">
        <v>411716</v>
      </c>
      <c r="D117" s="27">
        <v>16827</v>
      </c>
      <c r="E117" s="27">
        <v>3069</v>
      </c>
      <c r="F117" s="9">
        <v>431612</v>
      </c>
      <c r="H117" s="6">
        <v>2021</v>
      </c>
      <c r="I117" s="6">
        <v>1</v>
      </c>
      <c r="J117" s="11">
        <v>32.286000000000001</v>
      </c>
      <c r="N117" s="11"/>
    </row>
    <row r="118" spans="1:14">
      <c r="A118" s="6">
        <v>2021</v>
      </c>
      <c r="B118" s="6">
        <v>2</v>
      </c>
      <c r="C118" s="27">
        <v>412440</v>
      </c>
      <c r="D118" s="27">
        <v>16827</v>
      </c>
      <c r="E118" s="27">
        <v>3044</v>
      </c>
      <c r="F118" s="9">
        <v>432311</v>
      </c>
      <c r="H118" s="6">
        <v>2021</v>
      </c>
      <c r="I118" s="6">
        <v>2</v>
      </c>
      <c r="J118" s="11">
        <v>29.81</v>
      </c>
      <c r="N118" s="11"/>
    </row>
    <row r="119" spans="1:14">
      <c r="A119" s="6">
        <v>2021</v>
      </c>
      <c r="B119" s="6">
        <v>3</v>
      </c>
      <c r="C119" s="27">
        <v>413074</v>
      </c>
      <c r="D119" s="27">
        <v>16827</v>
      </c>
      <c r="E119" s="27">
        <v>3020</v>
      </c>
      <c r="F119" s="9">
        <v>432921</v>
      </c>
      <c r="H119" s="6">
        <v>2021</v>
      </c>
      <c r="I119" s="6">
        <v>3</v>
      </c>
      <c r="J119" s="11">
        <v>29.524000000000001</v>
      </c>
      <c r="N119" s="11"/>
    </row>
    <row r="120" spans="1:14">
      <c r="A120" s="6">
        <v>2021</v>
      </c>
      <c r="B120" s="6">
        <v>4</v>
      </c>
      <c r="C120" s="27">
        <v>413700</v>
      </c>
      <c r="D120" s="27">
        <v>16827</v>
      </c>
      <c r="E120" s="27">
        <v>2996</v>
      </c>
      <c r="F120" s="9">
        <v>433523</v>
      </c>
      <c r="H120" s="6">
        <v>2021</v>
      </c>
      <c r="I120" s="6">
        <v>4</v>
      </c>
      <c r="J120" s="11">
        <v>30.713999999999999</v>
      </c>
      <c r="N120" s="11"/>
    </row>
    <row r="121" spans="1:14">
      <c r="A121" s="6">
        <v>2021</v>
      </c>
      <c r="B121" s="6">
        <v>5</v>
      </c>
      <c r="C121" s="27">
        <v>414334</v>
      </c>
      <c r="D121" s="27">
        <v>16827</v>
      </c>
      <c r="E121" s="27">
        <v>2972</v>
      </c>
      <c r="F121" s="9">
        <v>434133</v>
      </c>
      <c r="H121" s="6">
        <v>2021</v>
      </c>
      <c r="I121" s="6">
        <v>5</v>
      </c>
      <c r="J121" s="11">
        <v>29.524000000000001</v>
      </c>
      <c r="N121" s="11"/>
    </row>
    <row r="122" spans="1:14">
      <c r="A122" s="6">
        <v>2021</v>
      </c>
      <c r="B122" s="6">
        <v>6</v>
      </c>
      <c r="C122" s="27">
        <v>415137</v>
      </c>
      <c r="D122" s="27">
        <v>16827</v>
      </c>
      <c r="E122" s="27">
        <v>2949</v>
      </c>
      <c r="F122" s="9">
        <v>434913</v>
      </c>
      <c r="H122" s="6">
        <v>2021</v>
      </c>
      <c r="I122" s="6">
        <v>6</v>
      </c>
      <c r="J122" s="11">
        <v>30.619</v>
      </c>
      <c r="N122" s="11"/>
    </row>
    <row r="123" spans="1:14">
      <c r="A123" s="6">
        <v>2021</v>
      </c>
      <c r="B123" s="6">
        <v>7</v>
      </c>
      <c r="C123" s="27">
        <v>415732</v>
      </c>
      <c r="D123" s="27">
        <v>16827</v>
      </c>
      <c r="E123" s="27">
        <v>2926</v>
      </c>
      <c r="F123" s="9">
        <v>435485</v>
      </c>
      <c r="H123" s="6">
        <v>2021</v>
      </c>
      <c r="I123" s="6">
        <v>7</v>
      </c>
      <c r="J123" s="11">
        <v>30.713999999999999</v>
      </c>
      <c r="N123" s="11"/>
    </row>
    <row r="124" spans="1:14">
      <c r="A124" s="6">
        <v>2021</v>
      </c>
      <c r="B124" s="6">
        <v>8</v>
      </c>
      <c r="C124" s="27">
        <v>416196</v>
      </c>
      <c r="D124" s="27">
        <v>16827</v>
      </c>
      <c r="E124" s="27">
        <v>2903</v>
      </c>
      <c r="F124" s="9">
        <v>435926</v>
      </c>
      <c r="H124" s="6">
        <v>2021</v>
      </c>
      <c r="I124" s="6">
        <v>8</v>
      </c>
      <c r="J124" s="11">
        <v>30.475999999999999</v>
      </c>
      <c r="N124" s="11"/>
    </row>
    <row r="125" spans="1:14">
      <c r="A125" s="6">
        <v>2021</v>
      </c>
      <c r="B125" s="6">
        <v>9</v>
      </c>
      <c r="C125" s="27">
        <v>416227</v>
      </c>
      <c r="D125" s="27">
        <v>16827</v>
      </c>
      <c r="E125" s="27">
        <v>2880</v>
      </c>
      <c r="F125" s="9">
        <v>435934</v>
      </c>
      <c r="H125" s="6">
        <v>2021</v>
      </c>
      <c r="I125" s="6">
        <v>9</v>
      </c>
      <c r="J125" s="11">
        <v>31.143000000000001</v>
      </c>
      <c r="N125" s="11"/>
    </row>
    <row r="126" spans="1:14">
      <c r="A126" s="6">
        <v>2021</v>
      </c>
      <c r="B126" s="6">
        <v>10</v>
      </c>
      <c r="C126" s="27">
        <v>416317</v>
      </c>
      <c r="D126" s="27">
        <v>16827</v>
      </c>
      <c r="E126" s="27">
        <v>2857</v>
      </c>
      <c r="F126" s="9">
        <v>436001</v>
      </c>
      <c r="H126" s="6">
        <v>2021</v>
      </c>
      <c r="I126" s="6">
        <v>10</v>
      </c>
      <c r="J126" s="11">
        <v>30.762</v>
      </c>
      <c r="N126" s="11"/>
    </row>
    <row r="127" spans="1:14">
      <c r="A127" s="6">
        <v>2021</v>
      </c>
      <c r="B127" s="6">
        <v>11</v>
      </c>
      <c r="C127" s="27">
        <v>416546</v>
      </c>
      <c r="D127" s="27">
        <v>16827</v>
      </c>
      <c r="E127" s="27">
        <v>2834</v>
      </c>
      <c r="F127" s="9">
        <v>436207</v>
      </c>
      <c r="H127" s="6">
        <v>2021</v>
      </c>
      <c r="I127" s="6">
        <v>11</v>
      </c>
      <c r="J127" s="11">
        <v>28.619</v>
      </c>
      <c r="N127" s="11"/>
    </row>
    <row r="128" spans="1:14">
      <c r="A128" s="6">
        <v>2021</v>
      </c>
      <c r="B128" s="6">
        <v>12</v>
      </c>
      <c r="C128" s="27">
        <v>416836</v>
      </c>
      <c r="D128" s="27">
        <v>16827</v>
      </c>
      <c r="E128" s="27">
        <v>2811</v>
      </c>
      <c r="F128" s="9">
        <v>436474</v>
      </c>
      <c r="H128" s="6">
        <v>2021</v>
      </c>
      <c r="I128" s="6">
        <v>12</v>
      </c>
      <c r="J128" s="11">
        <v>31.238</v>
      </c>
      <c r="N128" s="11"/>
    </row>
    <row r="129" spans="1:14">
      <c r="A129" s="6">
        <v>2022</v>
      </c>
      <c r="B129" s="6">
        <v>1</v>
      </c>
      <c r="C129" s="27">
        <v>417550</v>
      </c>
      <c r="D129" s="27">
        <v>16827</v>
      </c>
      <c r="E129" s="27">
        <v>2789</v>
      </c>
      <c r="F129" s="9">
        <v>437166</v>
      </c>
      <c r="H129" s="6">
        <v>2022</v>
      </c>
      <c r="I129" s="6">
        <v>1</v>
      </c>
      <c r="J129" s="11">
        <v>32.286000000000001</v>
      </c>
      <c r="N129" s="11"/>
    </row>
    <row r="130" spans="1:14">
      <c r="A130" s="6">
        <v>2022</v>
      </c>
      <c r="B130" s="6">
        <v>2</v>
      </c>
      <c r="C130" s="27">
        <v>418195</v>
      </c>
      <c r="D130" s="27">
        <v>16827</v>
      </c>
      <c r="E130" s="27">
        <v>2767</v>
      </c>
      <c r="F130" s="9">
        <v>437789</v>
      </c>
      <c r="H130" s="6">
        <v>2022</v>
      </c>
      <c r="I130" s="6">
        <v>2</v>
      </c>
      <c r="J130" s="11">
        <v>29.81</v>
      </c>
      <c r="N130" s="11"/>
    </row>
    <row r="131" spans="1:14">
      <c r="A131" s="6">
        <v>2022</v>
      </c>
      <c r="B131" s="6">
        <v>3</v>
      </c>
      <c r="C131" s="27">
        <v>418760</v>
      </c>
      <c r="D131" s="27">
        <v>16827</v>
      </c>
      <c r="E131" s="27">
        <v>2745</v>
      </c>
      <c r="F131" s="9">
        <v>438332</v>
      </c>
      <c r="H131" s="6">
        <v>2022</v>
      </c>
      <c r="I131" s="6">
        <v>3</v>
      </c>
      <c r="J131" s="11">
        <v>29.524000000000001</v>
      </c>
      <c r="N131" s="11"/>
    </row>
    <row r="132" spans="1:14">
      <c r="A132" s="6">
        <v>2022</v>
      </c>
      <c r="B132" s="6">
        <v>4</v>
      </c>
      <c r="C132" s="27">
        <v>419319</v>
      </c>
      <c r="D132" s="27">
        <v>16827</v>
      </c>
      <c r="E132" s="27">
        <v>2723</v>
      </c>
      <c r="F132" s="9">
        <v>438869</v>
      </c>
      <c r="H132" s="6">
        <v>2022</v>
      </c>
      <c r="I132" s="6">
        <v>4</v>
      </c>
      <c r="J132" s="11">
        <v>30.713999999999999</v>
      </c>
      <c r="N132" s="11"/>
    </row>
    <row r="133" spans="1:14">
      <c r="A133" s="6">
        <v>2022</v>
      </c>
      <c r="B133" s="6">
        <v>5</v>
      </c>
      <c r="C133" s="27">
        <v>419884</v>
      </c>
      <c r="D133" s="27">
        <v>16827</v>
      </c>
      <c r="E133" s="27">
        <v>2701</v>
      </c>
      <c r="F133" s="9">
        <v>439412</v>
      </c>
      <c r="H133" s="6">
        <v>2022</v>
      </c>
      <c r="I133" s="6">
        <v>5</v>
      </c>
      <c r="J133" s="11">
        <v>29.524000000000001</v>
      </c>
      <c r="N133" s="11"/>
    </row>
    <row r="134" spans="1:14">
      <c r="A134" s="6">
        <v>2022</v>
      </c>
      <c r="B134" s="6">
        <v>6</v>
      </c>
      <c r="C134" s="27">
        <v>420600</v>
      </c>
      <c r="D134" s="27">
        <v>16827</v>
      </c>
      <c r="E134" s="27">
        <v>2679</v>
      </c>
      <c r="F134" s="9">
        <v>440106</v>
      </c>
      <c r="H134" s="6">
        <v>2022</v>
      </c>
      <c r="I134" s="6">
        <v>6</v>
      </c>
      <c r="J134" s="11">
        <v>30.619</v>
      </c>
      <c r="N134" s="11"/>
    </row>
    <row r="135" spans="1:14">
      <c r="A135" s="6">
        <v>2022</v>
      </c>
      <c r="B135" s="6">
        <v>7</v>
      </c>
      <c r="C135" s="27">
        <v>421130</v>
      </c>
      <c r="D135" s="27">
        <v>16827</v>
      </c>
      <c r="E135" s="27">
        <v>2657</v>
      </c>
      <c r="F135" s="9">
        <v>440614</v>
      </c>
      <c r="H135" s="6">
        <v>2022</v>
      </c>
      <c r="I135" s="6">
        <v>7</v>
      </c>
      <c r="J135" s="11">
        <v>30.713999999999999</v>
      </c>
      <c r="N135" s="11"/>
    </row>
    <row r="136" spans="1:14">
      <c r="A136" s="6">
        <v>2022</v>
      </c>
      <c r="B136" s="6">
        <v>8</v>
      </c>
      <c r="C136" s="27">
        <v>421545</v>
      </c>
      <c r="D136" s="27">
        <v>16827</v>
      </c>
      <c r="E136" s="27">
        <v>2635</v>
      </c>
      <c r="F136" s="9">
        <v>441007</v>
      </c>
      <c r="H136" s="6">
        <v>2022</v>
      </c>
      <c r="I136" s="6">
        <v>8</v>
      </c>
      <c r="J136" s="11">
        <v>30.475999999999999</v>
      </c>
      <c r="N136" s="11"/>
    </row>
    <row r="137" spans="1:14">
      <c r="A137" s="6">
        <v>2022</v>
      </c>
      <c r="B137" s="6">
        <v>9</v>
      </c>
      <c r="C137" s="27">
        <v>421574</v>
      </c>
      <c r="D137" s="27">
        <v>16827</v>
      </c>
      <c r="E137" s="27">
        <v>2614</v>
      </c>
      <c r="F137" s="9">
        <v>441015</v>
      </c>
      <c r="H137" s="6">
        <v>2022</v>
      </c>
      <c r="I137" s="6">
        <v>9</v>
      </c>
      <c r="J137" s="11">
        <v>31.143000000000001</v>
      </c>
      <c r="N137" s="11"/>
    </row>
    <row r="138" spans="1:14">
      <c r="A138" s="6">
        <v>2022</v>
      </c>
      <c r="B138" s="6">
        <v>10</v>
      </c>
      <c r="C138" s="27">
        <v>421654</v>
      </c>
      <c r="D138" s="27">
        <v>16827</v>
      </c>
      <c r="E138" s="27">
        <v>2593</v>
      </c>
      <c r="F138" s="9">
        <v>441074</v>
      </c>
      <c r="H138" s="6">
        <v>2022</v>
      </c>
      <c r="I138" s="6">
        <v>10</v>
      </c>
      <c r="J138" s="11">
        <v>30.762</v>
      </c>
      <c r="N138" s="11"/>
    </row>
    <row r="139" spans="1:14">
      <c r="A139" s="6">
        <v>2022</v>
      </c>
      <c r="B139" s="6">
        <v>11</v>
      </c>
      <c r="C139" s="27">
        <v>421859</v>
      </c>
      <c r="D139" s="27">
        <v>16827</v>
      </c>
      <c r="E139" s="27">
        <v>2572</v>
      </c>
      <c r="F139" s="9">
        <v>441258</v>
      </c>
      <c r="H139" s="6">
        <v>2022</v>
      </c>
      <c r="I139" s="6">
        <v>11</v>
      </c>
      <c r="J139" s="11">
        <v>28.619</v>
      </c>
      <c r="N139" s="11"/>
    </row>
    <row r="140" spans="1:14">
      <c r="A140" s="6">
        <v>2022</v>
      </c>
      <c r="B140" s="6">
        <v>12</v>
      </c>
      <c r="C140" s="27">
        <v>422114</v>
      </c>
      <c r="D140" s="27">
        <v>16827</v>
      </c>
      <c r="E140" s="27">
        <v>2552</v>
      </c>
      <c r="F140" s="9">
        <v>441493</v>
      </c>
      <c r="H140" s="6">
        <v>2022</v>
      </c>
      <c r="I140" s="6">
        <v>12</v>
      </c>
      <c r="J140" s="11">
        <v>31.238</v>
      </c>
      <c r="N140" s="11"/>
    </row>
    <row r="141" spans="1:14">
      <c r="A141" s="6">
        <v>2023</v>
      </c>
      <c r="B141" s="6">
        <v>1</v>
      </c>
      <c r="C141" s="27">
        <v>422772</v>
      </c>
      <c r="D141" s="27">
        <v>16827</v>
      </c>
      <c r="E141" s="27">
        <v>2532</v>
      </c>
      <c r="F141" s="9">
        <v>442131</v>
      </c>
      <c r="H141" s="6">
        <v>2023</v>
      </c>
      <c r="I141" s="6">
        <v>1</v>
      </c>
      <c r="J141" s="11">
        <v>32.286000000000001</v>
      </c>
      <c r="N141" s="11"/>
    </row>
    <row r="142" spans="1:14">
      <c r="A142" s="6">
        <v>2023</v>
      </c>
      <c r="B142" s="6">
        <v>2</v>
      </c>
      <c r="C142" s="27">
        <v>423368</v>
      </c>
      <c r="D142" s="27">
        <v>16827</v>
      </c>
      <c r="E142" s="27">
        <v>2512</v>
      </c>
      <c r="F142" s="9">
        <v>442707</v>
      </c>
      <c r="H142" s="6">
        <v>2023</v>
      </c>
      <c r="I142" s="6">
        <v>2</v>
      </c>
      <c r="J142" s="11">
        <v>29.81</v>
      </c>
      <c r="N142" s="11"/>
    </row>
    <row r="143" spans="1:14">
      <c r="A143" s="6">
        <v>2023</v>
      </c>
      <c r="B143" s="6">
        <v>3</v>
      </c>
      <c r="C143" s="27">
        <v>423888</v>
      </c>
      <c r="D143" s="27">
        <v>16827</v>
      </c>
      <c r="E143" s="27">
        <v>2492</v>
      </c>
      <c r="F143" s="9">
        <v>443207</v>
      </c>
      <c r="H143" s="6">
        <v>2023</v>
      </c>
      <c r="I143" s="6">
        <v>3</v>
      </c>
      <c r="J143" s="11">
        <v>29.524000000000001</v>
      </c>
      <c r="N143" s="11"/>
    </row>
    <row r="144" spans="1:14">
      <c r="A144" s="6">
        <v>2023</v>
      </c>
      <c r="B144" s="6">
        <v>4</v>
      </c>
      <c r="C144" s="27">
        <v>424404</v>
      </c>
      <c r="D144" s="27">
        <v>16827</v>
      </c>
      <c r="E144" s="27">
        <v>2472</v>
      </c>
      <c r="F144" s="9">
        <v>443703</v>
      </c>
      <c r="H144" s="6">
        <v>2023</v>
      </c>
      <c r="I144" s="6">
        <v>4</v>
      </c>
      <c r="J144" s="11">
        <v>30.713999999999999</v>
      </c>
      <c r="N144" s="11"/>
    </row>
    <row r="145" spans="1:14">
      <c r="A145" s="6">
        <v>2023</v>
      </c>
      <c r="B145" s="6">
        <v>5</v>
      </c>
      <c r="C145" s="27">
        <v>424925</v>
      </c>
      <c r="D145" s="27">
        <v>16827</v>
      </c>
      <c r="E145" s="27">
        <v>2452</v>
      </c>
      <c r="F145" s="9">
        <v>444204</v>
      </c>
      <c r="H145" s="6">
        <v>2023</v>
      </c>
      <c r="I145" s="6">
        <v>5</v>
      </c>
      <c r="J145" s="11">
        <v>29.524000000000001</v>
      </c>
      <c r="N145" s="11"/>
    </row>
    <row r="146" spans="1:14">
      <c r="A146" s="6">
        <v>2023</v>
      </c>
      <c r="B146" s="6">
        <v>6</v>
      </c>
      <c r="C146" s="27">
        <v>425586</v>
      </c>
      <c r="D146" s="27">
        <v>16827</v>
      </c>
      <c r="E146" s="27">
        <v>2432</v>
      </c>
      <c r="F146" s="9">
        <v>444845</v>
      </c>
      <c r="H146" s="6">
        <v>2023</v>
      </c>
      <c r="I146" s="6">
        <v>6</v>
      </c>
      <c r="J146" s="11">
        <v>30.619</v>
      </c>
      <c r="N146" s="11"/>
    </row>
    <row r="147" spans="1:14">
      <c r="A147" s="6">
        <v>2023</v>
      </c>
      <c r="B147" s="6">
        <v>7</v>
      </c>
      <c r="C147" s="27">
        <v>426075</v>
      </c>
      <c r="D147" s="27">
        <v>16827</v>
      </c>
      <c r="E147" s="27">
        <v>2413</v>
      </c>
      <c r="F147" s="9">
        <v>445315</v>
      </c>
      <c r="H147" s="6">
        <v>2023</v>
      </c>
      <c r="I147" s="6">
        <v>7</v>
      </c>
      <c r="J147" s="11">
        <v>30.713999999999999</v>
      </c>
      <c r="N147" s="11"/>
    </row>
    <row r="148" spans="1:14">
      <c r="A148" s="6">
        <v>2023</v>
      </c>
      <c r="B148" s="6">
        <v>8</v>
      </c>
      <c r="C148" s="27">
        <v>426457</v>
      </c>
      <c r="D148" s="27">
        <v>16827</v>
      </c>
      <c r="E148" s="27">
        <v>2394</v>
      </c>
      <c r="F148" s="9">
        <v>445678</v>
      </c>
      <c r="H148" s="6">
        <v>2023</v>
      </c>
      <c r="I148" s="6">
        <v>8</v>
      </c>
      <c r="J148" s="11">
        <v>30.475999999999999</v>
      </c>
      <c r="N148" s="11"/>
    </row>
    <row r="149" spans="1:14">
      <c r="A149" s="6">
        <v>2023</v>
      </c>
      <c r="B149" s="6">
        <v>9</v>
      </c>
      <c r="C149" s="27">
        <v>426483</v>
      </c>
      <c r="D149" s="27">
        <v>16827</v>
      </c>
      <c r="E149" s="27">
        <v>2375</v>
      </c>
      <c r="F149" s="9">
        <v>445685</v>
      </c>
      <c r="H149" s="6">
        <v>2023</v>
      </c>
      <c r="I149" s="6">
        <v>9</v>
      </c>
      <c r="J149" s="11">
        <v>31.143000000000001</v>
      </c>
      <c r="N149" s="11"/>
    </row>
    <row r="150" spans="1:14">
      <c r="A150" s="6">
        <v>2023</v>
      </c>
      <c r="B150" s="6">
        <v>10</v>
      </c>
      <c r="C150" s="27">
        <v>426556</v>
      </c>
      <c r="D150" s="27">
        <v>16827</v>
      </c>
      <c r="E150" s="27">
        <v>2356</v>
      </c>
      <c r="F150" s="9">
        <v>445739</v>
      </c>
      <c r="H150" s="6">
        <v>2023</v>
      </c>
      <c r="I150" s="6">
        <v>10</v>
      </c>
      <c r="J150" s="11">
        <v>30.762</v>
      </c>
      <c r="N150" s="11"/>
    </row>
    <row r="151" spans="1:14">
      <c r="A151" s="6">
        <v>2023</v>
      </c>
      <c r="B151" s="6">
        <v>11</v>
      </c>
      <c r="C151" s="27">
        <v>426745</v>
      </c>
      <c r="D151" s="27">
        <v>16827</v>
      </c>
      <c r="E151" s="27">
        <v>2337</v>
      </c>
      <c r="F151" s="9">
        <v>445909</v>
      </c>
      <c r="H151" s="6">
        <v>2023</v>
      </c>
      <c r="I151" s="6">
        <v>11</v>
      </c>
      <c r="J151" s="11">
        <v>28.619</v>
      </c>
      <c r="N151" s="11"/>
    </row>
    <row r="152" spans="1:14">
      <c r="A152" s="6">
        <v>2023</v>
      </c>
      <c r="B152" s="6">
        <v>12</v>
      </c>
      <c r="C152" s="27">
        <v>426981</v>
      </c>
      <c r="D152" s="27">
        <v>16827</v>
      </c>
      <c r="E152" s="27">
        <v>2318</v>
      </c>
      <c r="F152" s="9">
        <v>446126</v>
      </c>
      <c r="H152" s="6">
        <v>2023</v>
      </c>
      <c r="I152" s="6">
        <v>12</v>
      </c>
      <c r="J152" s="11">
        <v>31.238</v>
      </c>
      <c r="N152" s="11"/>
    </row>
    <row r="153" spans="1:14">
      <c r="A153" s="6">
        <v>2024</v>
      </c>
      <c r="B153" s="6">
        <v>1</v>
      </c>
      <c r="C153" s="27">
        <v>427575</v>
      </c>
      <c r="D153" s="27">
        <v>16827</v>
      </c>
      <c r="E153" s="27">
        <v>2300</v>
      </c>
      <c r="F153" s="9">
        <v>446702</v>
      </c>
      <c r="H153" s="6">
        <v>2024</v>
      </c>
      <c r="I153" s="6">
        <v>1</v>
      </c>
      <c r="J153" s="11">
        <v>32.286000000000001</v>
      </c>
      <c r="N153" s="11"/>
    </row>
    <row r="154" spans="1:14">
      <c r="A154" s="6">
        <v>2024</v>
      </c>
      <c r="B154" s="6">
        <v>2</v>
      </c>
      <c r="C154" s="27">
        <v>428112</v>
      </c>
      <c r="D154" s="27">
        <v>16827</v>
      </c>
      <c r="E154" s="27">
        <v>2282</v>
      </c>
      <c r="F154" s="9">
        <v>447221</v>
      </c>
      <c r="H154" s="6">
        <v>2024</v>
      </c>
      <c r="I154" s="6">
        <v>2</v>
      </c>
      <c r="J154" s="11">
        <v>30.31</v>
      </c>
      <c r="N154" s="11"/>
    </row>
    <row r="155" spans="1:14">
      <c r="A155" s="6">
        <v>2024</v>
      </c>
      <c r="B155" s="6">
        <v>3</v>
      </c>
      <c r="C155" s="27">
        <v>428582</v>
      </c>
      <c r="D155" s="27">
        <v>16827</v>
      </c>
      <c r="E155" s="27">
        <v>2264</v>
      </c>
      <c r="F155" s="9">
        <v>447673</v>
      </c>
      <c r="H155" s="6">
        <v>2024</v>
      </c>
      <c r="I155" s="6">
        <v>3</v>
      </c>
      <c r="J155" s="11">
        <v>30.024000000000001</v>
      </c>
      <c r="N155" s="11"/>
    </row>
    <row r="156" spans="1:14">
      <c r="A156" s="6">
        <v>2024</v>
      </c>
      <c r="B156" s="6">
        <v>4</v>
      </c>
      <c r="C156" s="27">
        <v>429047</v>
      </c>
      <c r="D156" s="27">
        <v>16827</v>
      </c>
      <c r="E156" s="27">
        <v>2246</v>
      </c>
      <c r="F156" s="9">
        <v>448120</v>
      </c>
      <c r="H156" s="6">
        <v>2024</v>
      </c>
      <c r="I156" s="6">
        <v>4</v>
      </c>
      <c r="J156" s="11">
        <v>30.713999999999999</v>
      </c>
      <c r="N156" s="11"/>
    </row>
    <row r="157" spans="1:14">
      <c r="A157" s="6">
        <v>2024</v>
      </c>
      <c r="B157" s="6">
        <v>5</v>
      </c>
      <c r="C157" s="27">
        <v>429518</v>
      </c>
      <c r="D157" s="27">
        <v>16827</v>
      </c>
      <c r="E157" s="27">
        <v>2228</v>
      </c>
      <c r="F157" s="9">
        <v>448573</v>
      </c>
      <c r="H157" s="6">
        <v>2024</v>
      </c>
      <c r="I157" s="6">
        <v>5</v>
      </c>
      <c r="J157" s="11">
        <v>29.524000000000001</v>
      </c>
      <c r="N157" s="11"/>
    </row>
    <row r="158" spans="1:14">
      <c r="A158" s="6">
        <v>2024</v>
      </c>
      <c r="B158" s="6">
        <v>6</v>
      </c>
      <c r="C158" s="27">
        <v>430116</v>
      </c>
      <c r="D158" s="27">
        <v>16827</v>
      </c>
      <c r="E158" s="27">
        <v>2210</v>
      </c>
      <c r="F158" s="9">
        <v>449153</v>
      </c>
      <c r="H158" s="6">
        <v>2024</v>
      </c>
      <c r="I158" s="6">
        <v>6</v>
      </c>
      <c r="J158" s="11">
        <v>30.619</v>
      </c>
      <c r="N158" s="11"/>
    </row>
    <row r="159" spans="1:14">
      <c r="A159" s="6">
        <v>2024</v>
      </c>
      <c r="B159" s="6">
        <v>7</v>
      </c>
      <c r="C159" s="27">
        <v>430559</v>
      </c>
      <c r="D159" s="27">
        <v>16827</v>
      </c>
      <c r="E159" s="27">
        <v>2192</v>
      </c>
      <c r="F159" s="9">
        <v>449578</v>
      </c>
      <c r="H159" s="6">
        <v>2024</v>
      </c>
      <c r="I159" s="6">
        <v>7</v>
      </c>
      <c r="J159" s="11">
        <v>30.713999999999999</v>
      </c>
      <c r="N159" s="11"/>
    </row>
    <row r="160" spans="1:14">
      <c r="A160" s="6">
        <v>2024</v>
      </c>
      <c r="B160" s="6">
        <v>8</v>
      </c>
      <c r="C160" s="27">
        <v>430905</v>
      </c>
      <c r="D160" s="27">
        <v>16827</v>
      </c>
      <c r="E160" s="27">
        <v>2174</v>
      </c>
      <c r="F160" s="9">
        <v>449906</v>
      </c>
      <c r="H160" s="6">
        <v>2024</v>
      </c>
      <c r="I160" s="6">
        <v>8</v>
      </c>
      <c r="J160" s="11">
        <v>30.475999999999999</v>
      </c>
      <c r="N160" s="11"/>
    </row>
    <row r="161" spans="1:14">
      <c r="A161" s="6">
        <v>2024</v>
      </c>
      <c r="B161" s="6">
        <v>9</v>
      </c>
      <c r="C161" s="27">
        <v>430929</v>
      </c>
      <c r="D161" s="27">
        <v>16827</v>
      </c>
      <c r="E161" s="27">
        <v>2156</v>
      </c>
      <c r="F161" s="9">
        <v>449912</v>
      </c>
      <c r="H161" s="6">
        <v>2024</v>
      </c>
      <c r="I161" s="6">
        <v>9</v>
      </c>
      <c r="J161" s="11">
        <v>31.143000000000001</v>
      </c>
      <c r="N161" s="11"/>
    </row>
    <row r="162" spans="1:14">
      <c r="A162" s="6">
        <v>2024</v>
      </c>
      <c r="B162" s="6">
        <v>10</v>
      </c>
      <c r="C162" s="27">
        <v>430995</v>
      </c>
      <c r="D162" s="27">
        <v>16827</v>
      </c>
      <c r="E162" s="27">
        <v>2139</v>
      </c>
      <c r="F162" s="9">
        <v>449961</v>
      </c>
      <c r="H162" s="6">
        <v>2024</v>
      </c>
      <c r="I162" s="6">
        <v>10</v>
      </c>
      <c r="J162" s="11">
        <v>30.762</v>
      </c>
      <c r="N162" s="11"/>
    </row>
    <row r="163" spans="1:14">
      <c r="A163" s="6">
        <v>2024</v>
      </c>
      <c r="B163" s="6">
        <v>11</v>
      </c>
      <c r="C163" s="27">
        <v>431165</v>
      </c>
      <c r="D163" s="27">
        <v>16827</v>
      </c>
      <c r="E163" s="27">
        <v>2122</v>
      </c>
      <c r="F163" s="9">
        <v>450114</v>
      </c>
      <c r="H163" s="6">
        <v>2024</v>
      </c>
      <c r="I163" s="6">
        <v>11</v>
      </c>
      <c r="J163" s="11">
        <v>28.619</v>
      </c>
      <c r="N163" s="11"/>
    </row>
    <row r="164" spans="1:14">
      <c r="A164" s="6">
        <v>2024</v>
      </c>
      <c r="B164" s="6">
        <v>12</v>
      </c>
      <c r="C164" s="27">
        <v>431379</v>
      </c>
      <c r="D164" s="27">
        <v>16827</v>
      </c>
      <c r="E164" s="27">
        <v>2105</v>
      </c>
      <c r="F164" s="9">
        <v>450311</v>
      </c>
      <c r="H164" s="6">
        <v>2024</v>
      </c>
      <c r="I164" s="6">
        <v>12</v>
      </c>
      <c r="J164" s="11">
        <v>31.238</v>
      </c>
      <c r="N164" s="11"/>
    </row>
    <row r="165" spans="1:14">
      <c r="A165" s="6">
        <v>2025</v>
      </c>
      <c r="B165" s="6">
        <v>1</v>
      </c>
      <c r="C165" s="27">
        <v>431917</v>
      </c>
      <c r="D165" s="27">
        <v>16827</v>
      </c>
      <c r="E165" s="27">
        <v>2088</v>
      </c>
      <c r="F165" s="9">
        <v>450832</v>
      </c>
      <c r="H165" s="6">
        <v>2025</v>
      </c>
      <c r="I165" s="6">
        <v>1</v>
      </c>
      <c r="J165" s="11">
        <v>32.286000000000001</v>
      </c>
      <c r="N165" s="11"/>
    </row>
    <row r="166" spans="1:14">
      <c r="A166" s="6">
        <v>2025</v>
      </c>
      <c r="B166" s="6">
        <v>2</v>
      </c>
      <c r="C166" s="27">
        <v>432402</v>
      </c>
      <c r="D166" s="27">
        <v>16827</v>
      </c>
      <c r="E166" s="27">
        <v>2072</v>
      </c>
      <c r="F166" s="9">
        <v>451301</v>
      </c>
      <c r="H166" s="6">
        <v>2025</v>
      </c>
      <c r="I166" s="6">
        <v>2</v>
      </c>
      <c r="J166" s="11">
        <v>29.81</v>
      </c>
      <c r="N166" s="11"/>
    </row>
    <row r="167" spans="1:14">
      <c r="A167" s="6">
        <v>2025</v>
      </c>
      <c r="B167" s="6">
        <v>3</v>
      </c>
      <c r="C167" s="27">
        <v>432827</v>
      </c>
      <c r="D167" s="27">
        <v>16827</v>
      </c>
      <c r="E167" s="27">
        <v>2056</v>
      </c>
      <c r="F167" s="9">
        <v>451710</v>
      </c>
      <c r="H167" s="6">
        <v>2025</v>
      </c>
      <c r="I167" s="6">
        <v>3</v>
      </c>
      <c r="J167" s="11">
        <v>29.524000000000001</v>
      </c>
      <c r="N167" s="11"/>
    </row>
    <row r="168" spans="1:14">
      <c r="A168" s="6">
        <v>2025</v>
      </c>
      <c r="B168" s="6">
        <v>4</v>
      </c>
      <c r="C168" s="27">
        <v>433247</v>
      </c>
      <c r="D168" s="27">
        <v>16827</v>
      </c>
      <c r="E168" s="27">
        <v>2040</v>
      </c>
      <c r="F168" s="9">
        <v>452114</v>
      </c>
      <c r="H168" s="6">
        <v>2025</v>
      </c>
      <c r="I168" s="6">
        <v>4</v>
      </c>
      <c r="J168" s="11">
        <v>30.713999999999999</v>
      </c>
      <c r="N168" s="11"/>
    </row>
    <row r="169" spans="1:14">
      <c r="A169" s="6">
        <v>2025</v>
      </c>
      <c r="B169" s="6">
        <v>5</v>
      </c>
      <c r="C169" s="27">
        <v>433672</v>
      </c>
      <c r="D169" s="27">
        <v>16827</v>
      </c>
      <c r="E169" s="27">
        <v>2024</v>
      </c>
      <c r="F169" s="9">
        <v>452523</v>
      </c>
      <c r="H169" s="6">
        <v>2025</v>
      </c>
      <c r="I169" s="6">
        <v>5</v>
      </c>
      <c r="J169" s="11">
        <v>29.524000000000001</v>
      </c>
      <c r="N169" s="11"/>
    </row>
    <row r="170" spans="1:14">
      <c r="A170" s="6">
        <v>2025</v>
      </c>
      <c r="B170" s="6">
        <v>6</v>
      </c>
      <c r="C170" s="27">
        <v>434210</v>
      </c>
      <c r="D170" s="27">
        <v>16827</v>
      </c>
      <c r="E170" s="27">
        <v>2008</v>
      </c>
      <c r="F170" s="9">
        <v>453045</v>
      </c>
      <c r="H170" s="6">
        <v>2025</v>
      </c>
      <c r="I170" s="6">
        <v>6</v>
      </c>
      <c r="J170" s="11">
        <v>30.619</v>
      </c>
      <c r="N170" s="11"/>
    </row>
    <row r="171" spans="1:14">
      <c r="A171" s="6">
        <v>2025</v>
      </c>
      <c r="B171" s="6">
        <v>7</v>
      </c>
      <c r="C171" s="27">
        <v>434610</v>
      </c>
      <c r="D171" s="27">
        <v>16827</v>
      </c>
      <c r="E171" s="27">
        <v>1992</v>
      </c>
      <c r="F171" s="9">
        <v>453429</v>
      </c>
      <c r="H171" s="6">
        <v>2025</v>
      </c>
      <c r="I171" s="6">
        <v>7</v>
      </c>
      <c r="J171" s="11">
        <v>30.713999999999999</v>
      </c>
      <c r="N171" s="11"/>
    </row>
    <row r="172" spans="1:14">
      <c r="A172" s="6">
        <v>2025</v>
      </c>
      <c r="B172" s="6">
        <v>8</v>
      </c>
      <c r="C172" s="27">
        <v>434922</v>
      </c>
      <c r="D172" s="27">
        <v>16827</v>
      </c>
      <c r="E172" s="27">
        <v>1976</v>
      </c>
      <c r="F172" s="9">
        <v>453725</v>
      </c>
      <c r="H172" s="6">
        <v>2025</v>
      </c>
      <c r="I172" s="6">
        <v>8</v>
      </c>
      <c r="J172" s="11">
        <v>30.475999999999999</v>
      </c>
      <c r="N172" s="11"/>
    </row>
    <row r="173" spans="1:14">
      <c r="A173" s="6">
        <v>2025</v>
      </c>
      <c r="B173" s="6">
        <v>9</v>
      </c>
      <c r="C173" s="27">
        <v>434943</v>
      </c>
      <c r="D173" s="27">
        <v>16827</v>
      </c>
      <c r="E173" s="27">
        <v>1960</v>
      </c>
      <c r="F173" s="9">
        <v>453730</v>
      </c>
      <c r="H173" s="6">
        <v>2025</v>
      </c>
      <c r="I173" s="6">
        <v>9</v>
      </c>
      <c r="J173" s="11">
        <v>31.143000000000001</v>
      </c>
      <c r="N173" s="11"/>
    </row>
    <row r="174" spans="1:14">
      <c r="A174" s="6">
        <v>2025</v>
      </c>
      <c r="B174" s="6">
        <v>10</v>
      </c>
      <c r="C174" s="27">
        <v>435004</v>
      </c>
      <c r="D174" s="27">
        <v>16827</v>
      </c>
      <c r="E174" s="27">
        <v>1944</v>
      </c>
      <c r="F174" s="9">
        <v>453775</v>
      </c>
      <c r="H174" s="6">
        <v>2025</v>
      </c>
      <c r="I174" s="6">
        <v>10</v>
      </c>
      <c r="J174" s="11">
        <v>30.762</v>
      </c>
      <c r="N174" s="11"/>
    </row>
    <row r="175" spans="1:14">
      <c r="A175" s="6">
        <v>2025</v>
      </c>
      <c r="B175" s="6">
        <v>11</v>
      </c>
      <c r="C175" s="27">
        <v>435159</v>
      </c>
      <c r="D175" s="27">
        <v>16827</v>
      </c>
      <c r="E175" s="27">
        <v>1928</v>
      </c>
      <c r="F175" s="9">
        <v>453914</v>
      </c>
      <c r="H175" s="6">
        <v>2025</v>
      </c>
      <c r="I175" s="6">
        <v>11</v>
      </c>
      <c r="J175" s="11">
        <v>28.619</v>
      </c>
      <c r="N175" s="11"/>
    </row>
    <row r="176" spans="1:14">
      <c r="A176" s="6">
        <v>2025</v>
      </c>
      <c r="B176" s="6">
        <v>12</v>
      </c>
      <c r="C176" s="27">
        <v>435351</v>
      </c>
      <c r="D176" s="27">
        <v>16827</v>
      </c>
      <c r="E176" s="27">
        <v>1912</v>
      </c>
      <c r="F176" s="9">
        <v>454090</v>
      </c>
      <c r="H176" s="6">
        <v>2025</v>
      </c>
      <c r="I176" s="6">
        <v>12</v>
      </c>
      <c r="J176" s="11">
        <v>31.238</v>
      </c>
      <c r="N176" s="11"/>
    </row>
    <row r="177" spans="1:14">
      <c r="A177" s="6">
        <v>2026</v>
      </c>
      <c r="B177" s="6">
        <v>1</v>
      </c>
      <c r="C177" s="27">
        <v>435844</v>
      </c>
      <c r="D177" s="27">
        <v>16827</v>
      </c>
      <c r="E177" s="27">
        <v>1896</v>
      </c>
      <c r="F177" s="9">
        <v>454567</v>
      </c>
      <c r="H177" s="6">
        <v>2026</v>
      </c>
      <c r="I177" s="6">
        <v>1</v>
      </c>
      <c r="J177" s="11">
        <v>32.286000000000001</v>
      </c>
      <c r="N177" s="11"/>
    </row>
    <row r="178" spans="1:14">
      <c r="A178" s="6">
        <v>2026</v>
      </c>
      <c r="B178" s="6">
        <v>2</v>
      </c>
      <c r="C178" s="27">
        <v>436289</v>
      </c>
      <c r="D178" s="27">
        <v>16827</v>
      </c>
      <c r="E178" s="27">
        <v>1881</v>
      </c>
      <c r="F178" s="9">
        <v>454997</v>
      </c>
      <c r="H178" s="6">
        <v>2026</v>
      </c>
      <c r="I178" s="6">
        <v>2</v>
      </c>
      <c r="J178" s="11">
        <v>29.81</v>
      </c>
      <c r="N178" s="11"/>
    </row>
    <row r="179" spans="1:14">
      <c r="A179" s="6">
        <v>2026</v>
      </c>
      <c r="B179" s="6">
        <v>3</v>
      </c>
      <c r="C179" s="27">
        <v>436678</v>
      </c>
      <c r="D179" s="27">
        <v>16827</v>
      </c>
      <c r="E179" s="27">
        <v>1866</v>
      </c>
      <c r="F179" s="9">
        <v>455371</v>
      </c>
      <c r="H179" s="6">
        <v>2026</v>
      </c>
      <c r="I179" s="6">
        <v>3</v>
      </c>
      <c r="J179" s="11">
        <v>29.524000000000001</v>
      </c>
      <c r="N179" s="11"/>
    </row>
    <row r="180" spans="1:14">
      <c r="A180" s="6">
        <v>2026</v>
      </c>
      <c r="B180" s="6">
        <v>4</v>
      </c>
      <c r="C180" s="27">
        <v>437063</v>
      </c>
      <c r="D180" s="27">
        <v>16827</v>
      </c>
      <c r="E180" s="27">
        <v>1851</v>
      </c>
      <c r="F180" s="9">
        <v>455741</v>
      </c>
      <c r="H180" s="6">
        <v>2026</v>
      </c>
      <c r="I180" s="6">
        <v>4</v>
      </c>
      <c r="J180" s="11">
        <v>30.713999999999999</v>
      </c>
      <c r="N180" s="11"/>
    </row>
    <row r="181" spans="1:14">
      <c r="A181" s="6">
        <v>2026</v>
      </c>
      <c r="B181" s="6">
        <v>5</v>
      </c>
      <c r="C181" s="27">
        <v>437453</v>
      </c>
      <c r="D181" s="27">
        <v>16827</v>
      </c>
      <c r="E181" s="27">
        <v>1836</v>
      </c>
      <c r="F181" s="9">
        <v>456116</v>
      </c>
      <c r="H181" s="6">
        <v>2026</v>
      </c>
      <c r="I181" s="6">
        <v>5</v>
      </c>
      <c r="J181" s="11">
        <v>29.524000000000001</v>
      </c>
      <c r="N181" s="11"/>
    </row>
    <row r="182" spans="1:14">
      <c r="A182" s="6">
        <v>2026</v>
      </c>
      <c r="B182" s="6">
        <v>6</v>
      </c>
      <c r="C182" s="27">
        <v>437947</v>
      </c>
      <c r="D182" s="27">
        <v>16827</v>
      </c>
      <c r="E182" s="27">
        <v>1822</v>
      </c>
      <c r="F182" s="9">
        <v>456596</v>
      </c>
      <c r="H182" s="6">
        <v>2026</v>
      </c>
      <c r="I182" s="6">
        <v>6</v>
      </c>
      <c r="J182" s="11">
        <v>30.619</v>
      </c>
      <c r="N182" s="11"/>
    </row>
    <row r="183" spans="1:14">
      <c r="A183" s="6">
        <v>2026</v>
      </c>
      <c r="B183" s="6">
        <v>7</v>
      </c>
      <c r="C183" s="27">
        <v>438312</v>
      </c>
      <c r="D183" s="27">
        <v>16827</v>
      </c>
      <c r="E183" s="27">
        <v>1808</v>
      </c>
      <c r="F183" s="9">
        <v>456947</v>
      </c>
      <c r="H183" s="6">
        <v>2026</v>
      </c>
      <c r="I183" s="6">
        <v>7</v>
      </c>
      <c r="J183" s="11">
        <v>30.713999999999999</v>
      </c>
      <c r="N183" s="11"/>
    </row>
    <row r="184" spans="1:14">
      <c r="A184" s="6">
        <v>2026</v>
      </c>
      <c r="B184" s="6">
        <v>8</v>
      </c>
      <c r="C184" s="27">
        <v>438597</v>
      </c>
      <c r="D184" s="27">
        <v>16827</v>
      </c>
      <c r="E184" s="27">
        <v>1794</v>
      </c>
      <c r="F184" s="9">
        <v>457218</v>
      </c>
      <c r="H184" s="6">
        <v>2026</v>
      </c>
      <c r="I184" s="6">
        <v>8</v>
      </c>
      <c r="J184" s="11">
        <v>30.475999999999999</v>
      </c>
      <c r="N184" s="11"/>
    </row>
    <row r="185" spans="1:14">
      <c r="A185" s="6">
        <v>2026</v>
      </c>
      <c r="B185" s="6">
        <v>9</v>
      </c>
      <c r="C185" s="27">
        <v>438615</v>
      </c>
      <c r="D185" s="27">
        <v>16827</v>
      </c>
      <c r="E185" s="27">
        <v>1780</v>
      </c>
      <c r="F185" s="9">
        <v>457222</v>
      </c>
      <c r="H185" s="6">
        <v>2026</v>
      </c>
      <c r="I185" s="6">
        <v>9</v>
      </c>
      <c r="J185" s="11">
        <v>31.143000000000001</v>
      </c>
      <c r="N185" s="11"/>
    </row>
    <row r="186" spans="1:14">
      <c r="A186" s="6">
        <v>2026</v>
      </c>
      <c r="B186" s="6">
        <v>10</v>
      </c>
      <c r="C186" s="27">
        <v>438670</v>
      </c>
      <c r="D186" s="27">
        <v>16827</v>
      </c>
      <c r="E186" s="27">
        <v>1766</v>
      </c>
      <c r="F186" s="9">
        <v>457263</v>
      </c>
      <c r="H186" s="6">
        <v>2026</v>
      </c>
      <c r="I186" s="6">
        <v>10</v>
      </c>
      <c r="J186" s="11">
        <v>30.762</v>
      </c>
      <c r="N186" s="11"/>
    </row>
    <row r="187" spans="1:14">
      <c r="A187" s="6">
        <v>2026</v>
      </c>
      <c r="B187" s="6">
        <v>11</v>
      </c>
      <c r="C187" s="27">
        <v>438811</v>
      </c>
      <c r="D187" s="27">
        <v>16827</v>
      </c>
      <c r="E187" s="27">
        <v>1752</v>
      </c>
      <c r="F187" s="9">
        <v>457390</v>
      </c>
      <c r="H187" s="6">
        <v>2026</v>
      </c>
      <c r="I187" s="6">
        <v>11</v>
      </c>
      <c r="J187" s="11">
        <v>28.619</v>
      </c>
      <c r="N187" s="11"/>
    </row>
    <row r="188" spans="1:14">
      <c r="A188" s="6">
        <v>2026</v>
      </c>
      <c r="B188" s="6">
        <v>12</v>
      </c>
      <c r="C188" s="27">
        <v>438989</v>
      </c>
      <c r="D188" s="27">
        <v>16827</v>
      </c>
      <c r="E188" s="27">
        <v>1738</v>
      </c>
      <c r="F188" s="9">
        <v>457554</v>
      </c>
      <c r="H188" s="6">
        <v>2026</v>
      </c>
      <c r="I188" s="6">
        <v>12</v>
      </c>
      <c r="J188" s="11">
        <v>31.238</v>
      </c>
      <c r="N188" s="11"/>
    </row>
    <row r="189" spans="1:14">
      <c r="A189" s="6">
        <v>2027</v>
      </c>
      <c r="B189" s="6">
        <v>1</v>
      </c>
      <c r="C189" s="27">
        <v>439459</v>
      </c>
      <c r="D189" s="27">
        <v>16827</v>
      </c>
      <c r="E189" s="27">
        <v>1724</v>
      </c>
      <c r="F189" s="9">
        <v>458010</v>
      </c>
      <c r="H189" s="6">
        <v>2027</v>
      </c>
      <c r="I189" s="6">
        <v>1</v>
      </c>
      <c r="J189" s="11">
        <v>32.286000000000001</v>
      </c>
      <c r="N189" s="11"/>
    </row>
    <row r="190" spans="1:14">
      <c r="A190" s="6">
        <v>2027</v>
      </c>
      <c r="B190" s="6">
        <v>2</v>
      </c>
      <c r="C190" s="27">
        <v>439884</v>
      </c>
      <c r="D190" s="27">
        <v>16827</v>
      </c>
      <c r="E190" s="27">
        <v>1710</v>
      </c>
      <c r="F190" s="9">
        <v>458421</v>
      </c>
      <c r="H190" s="6">
        <v>2027</v>
      </c>
      <c r="I190" s="6">
        <v>2</v>
      </c>
      <c r="J190" s="11">
        <v>29.81</v>
      </c>
      <c r="N190" s="11"/>
    </row>
    <row r="191" spans="1:14">
      <c r="A191" s="6">
        <v>2027</v>
      </c>
      <c r="B191" s="6">
        <v>3</v>
      </c>
      <c r="C191" s="27">
        <v>440256</v>
      </c>
      <c r="D191" s="27">
        <v>16827</v>
      </c>
      <c r="E191" s="27">
        <v>1696</v>
      </c>
      <c r="F191" s="9">
        <v>458779</v>
      </c>
      <c r="H191" s="6">
        <v>2027</v>
      </c>
      <c r="I191" s="6">
        <v>3</v>
      </c>
      <c r="J191" s="11">
        <v>29.524000000000001</v>
      </c>
      <c r="N191" s="11"/>
    </row>
    <row r="192" spans="1:14">
      <c r="A192" s="6">
        <v>2027</v>
      </c>
      <c r="B192" s="6">
        <v>4</v>
      </c>
      <c r="C192" s="27">
        <v>440625</v>
      </c>
      <c r="D192" s="27">
        <v>16827</v>
      </c>
      <c r="E192" s="27">
        <v>1682</v>
      </c>
      <c r="F192" s="9">
        <v>459134</v>
      </c>
      <c r="H192" s="6">
        <v>2027</v>
      </c>
      <c r="I192" s="6">
        <v>4</v>
      </c>
      <c r="J192" s="11">
        <v>30.713999999999999</v>
      </c>
      <c r="N192" s="11"/>
    </row>
    <row r="193" spans="1:14">
      <c r="A193" s="6">
        <v>2027</v>
      </c>
      <c r="B193" s="6">
        <v>5</v>
      </c>
      <c r="C193" s="27">
        <v>440997</v>
      </c>
      <c r="D193" s="27">
        <v>16827</v>
      </c>
      <c r="E193" s="27">
        <v>1669</v>
      </c>
      <c r="F193" s="9">
        <v>459493</v>
      </c>
      <c r="H193" s="6">
        <v>2027</v>
      </c>
      <c r="I193" s="6">
        <v>5</v>
      </c>
      <c r="J193" s="11">
        <v>29.524000000000001</v>
      </c>
      <c r="N193" s="11"/>
    </row>
    <row r="194" spans="1:14">
      <c r="A194" s="6">
        <v>2027</v>
      </c>
      <c r="B194" s="6">
        <v>6</v>
      </c>
      <c r="C194" s="27">
        <v>441468</v>
      </c>
      <c r="D194" s="27">
        <v>16827</v>
      </c>
      <c r="E194" s="27">
        <v>1656</v>
      </c>
      <c r="F194" s="9">
        <v>459951</v>
      </c>
      <c r="H194" s="6">
        <v>2027</v>
      </c>
      <c r="I194" s="6">
        <v>6</v>
      </c>
      <c r="J194" s="11">
        <v>30.619</v>
      </c>
      <c r="N194" s="11"/>
    </row>
    <row r="195" spans="1:14">
      <c r="A195" s="6">
        <v>2027</v>
      </c>
      <c r="B195" s="6">
        <v>7</v>
      </c>
      <c r="C195" s="27">
        <v>441818</v>
      </c>
      <c r="D195" s="27">
        <v>16827</v>
      </c>
      <c r="E195" s="27">
        <v>1643</v>
      </c>
      <c r="F195" s="9">
        <v>460288</v>
      </c>
      <c r="H195" s="6">
        <v>2027</v>
      </c>
      <c r="I195" s="6">
        <v>7</v>
      </c>
      <c r="J195" s="11">
        <v>30.713999999999999</v>
      </c>
      <c r="N195" s="11"/>
    </row>
    <row r="196" spans="1:14">
      <c r="A196" s="6">
        <v>2027</v>
      </c>
      <c r="B196" s="6">
        <v>8</v>
      </c>
      <c r="C196" s="27">
        <v>442090</v>
      </c>
      <c r="D196" s="27">
        <v>16827</v>
      </c>
      <c r="E196" s="27">
        <v>1630</v>
      </c>
      <c r="F196" s="9">
        <v>460547</v>
      </c>
      <c r="H196" s="6">
        <v>2027</v>
      </c>
      <c r="I196" s="6">
        <v>8</v>
      </c>
      <c r="J196" s="11">
        <v>30.475999999999999</v>
      </c>
      <c r="N196" s="11"/>
    </row>
    <row r="197" spans="1:14">
      <c r="A197" s="6">
        <v>2027</v>
      </c>
      <c r="B197" s="6">
        <v>9</v>
      </c>
      <c r="C197" s="27">
        <v>442107</v>
      </c>
      <c r="D197" s="27">
        <v>16827</v>
      </c>
      <c r="E197" s="27">
        <v>1617</v>
      </c>
      <c r="F197" s="9">
        <v>460551</v>
      </c>
      <c r="H197" s="6">
        <v>2027</v>
      </c>
      <c r="I197" s="6">
        <v>9</v>
      </c>
      <c r="J197" s="11">
        <v>31.143000000000001</v>
      </c>
      <c r="N197" s="11"/>
    </row>
    <row r="198" spans="1:14">
      <c r="A198" s="6">
        <v>2027</v>
      </c>
      <c r="B198" s="6">
        <v>10</v>
      </c>
      <c r="C198" s="27">
        <v>442158</v>
      </c>
      <c r="D198" s="27">
        <v>16827</v>
      </c>
      <c r="E198" s="27">
        <v>1604</v>
      </c>
      <c r="F198" s="9">
        <v>460589</v>
      </c>
      <c r="H198" s="6">
        <v>2027</v>
      </c>
      <c r="I198" s="6">
        <v>10</v>
      </c>
      <c r="J198" s="11">
        <v>30.762</v>
      </c>
      <c r="N198" s="11"/>
    </row>
    <row r="199" spans="1:14">
      <c r="A199" s="6">
        <v>2027</v>
      </c>
      <c r="B199" s="6">
        <v>11</v>
      </c>
      <c r="C199" s="27">
        <v>442292</v>
      </c>
      <c r="D199" s="27">
        <v>16827</v>
      </c>
      <c r="E199" s="27">
        <v>1591</v>
      </c>
      <c r="F199" s="9">
        <v>460710</v>
      </c>
      <c r="H199" s="6">
        <v>2027</v>
      </c>
      <c r="I199" s="6">
        <v>11</v>
      </c>
      <c r="J199" s="11">
        <v>28.619</v>
      </c>
      <c r="N199" s="11"/>
    </row>
    <row r="200" spans="1:14">
      <c r="A200" s="6">
        <v>2027</v>
      </c>
      <c r="B200" s="6">
        <v>12</v>
      </c>
      <c r="C200" s="27">
        <v>442462</v>
      </c>
      <c r="D200" s="27">
        <v>16827</v>
      </c>
      <c r="E200" s="27">
        <v>1579</v>
      </c>
      <c r="F200" s="9">
        <v>460868</v>
      </c>
      <c r="H200" s="6">
        <v>2027</v>
      </c>
      <c r="I200" s="6">
        <v>12</v>
      </c>
      <c r="J200" s="11">
        <v>31.238</v>
      </c>
      <c r="N200" s="11"/>
    </row>
    <row r="201" spans="1:14">
      <c r="A201" s="6">
        <v>2028</v>
      </c>
      <c r="B201" s="6">
        <v>1</v>
      </c>
      <c r="C201" s="27">
        <v>442920</v>
      </c>
      <c r="D201" s="27">
        <v>16827</v>
      </c>
      <c r="E201" s="27">
        <v>1567</v>
      </c>
      <c r="F201" s="9">
        <v>461314</v>
      </c>
      <c r="H201" s="6">
        <v>2028</v>
      </c>
      <c r="I201" s="6">
        <v>1</v>
      </c>
      <c r="J201" s="11">
        <v>32.286000000000001</v>
      </c>
      <c r="N201" s="11"/>
    </row>
    <row r="202" spans="1:14">
      <c r="A202" s="6">
        <v>2028</v>
      </c>
      <c r="B202" s="6">
        <v>2</v>
      </c>
      <c r="C202" s="27">
        <v>443334</v>
      </c>
      <c r="D202" s="27">
        <v>16827</v>
      </c>
      <c r="E202" s="27">
        <v>1555</v>
      </c>
      <c r="F202" s="9">
        <v>461716</v>
      </c>
      <c r="H202" s="6">
        <v>2028</v>
      </c>
      <c r="I202" s="6">
        <v>2</v>
      </c>
      <c r="J202" s="11">
        <v>30.31</v>
      </c>
      <c r="N202" s="11"/>
    </row>
    <row r="203" spans="1:14">
      <c r="A203" s="6">
        <v>2028</v>
      </c>
      <c r="B203" s="6">
        <v>3</v>
      </c>
      <c r="C203" s="27">
        <v>443695</v>
      </c>
      <c r="D203" s="27">
        <v>16827</v>
      </c>
      <c r="E203" s="27">
        <v>1543</v>
      </c>
      <c r="F203" s="9">
        <v>462065</v>
      </c>
      <c r="H203" s="6">
        <v>2028</v>
      </c>
      <c r="I203" s="6">
        <v>3</v>
      </c>
      <c r="J203" s="11">
        <v>30.024000000000001</v>
      </c>
      <c r="N203" s="11"/>
    </row>
    <row r="204" spans="1:14">
      <c r="A204" s="6">
        <v>2028</v>
      </c>
      <c r="B204" s="6">
        <v>4</v>
      </c>
      <c r="C204" s="27">
        <v>444053</v>
      </c>
      <c r="D204" s="27">
        <v>16827</v>
      </c>
      <c r="E204" s="27">
        <v>1531</v>
      </c>
      <c r="F204" s="9">
        <v>462411</v>
      </c>
      <c r="H204" s="6">
        <v>2028</v>
      </c>
      <c r="I204" s="6">
        <v>4</v>
      </c>
      <c r="J204" s="11">
        <v>30.713999999999999</v>
      </c>
      <c r="N204" s="11"/>
    </row>
    <row r="205" spans="1:14">
      <c r="A205" s="6">
        <v>2028</v>
      </c>
      <c r="B205" s="6">
        <v>5</v>
      </c>
      <c r="C205" s="27">
        <v>444415</v>
      </c>
      <c r="D205" s="27">
        <v>16827</v>
      </c>
      <c r="E205" s="27">
        <v>1519</v>
      </c>
      <c r="F205" s="9">
        <v>462761</v>
      </c>
      <c r="H205" s="6">
        <v>2028</v>
      </c>
      <c r="I205" s="6">
        <v>5</v>
      </c>
      <c r="J205" s="11">
        <v>29.524000000000001</v>
      </c>
      <c r="N205" s="11"/>
    </row>
    <row r="206" spans="1:14">
      <c r="A206" s="6">
        <v>2028</v>
      </c>
      <c r="B206" s="6">
        <v>6</v>
      </c>
      <c r="C206" s="27">
        <v>444874</v>
      </c>
      <c r="D206" s="27">
        <v>16827</v>
      </c>
      <c r="E206" s="27">
        <v>1507</v>
      </c>
      <c r="F206" s="9">
        <v>463208</v>
      </c>
      <c r="H206" s="6">
        <v>2028</v>
      </c>
      <c r="I206" s="6">
        <v>6</v>
      </c>
      <c r="J206" s="11">
        <v>30.619</v>
      </c>
      <c r="N206" s="11"/>
    </row>
    <row r="207" spans="1:14">
      <c r="A207" s="6">
        <v>2028</v>
      </c>
      <c r="B207" s="6">
        <v>7</v>
      </c>
      <c r="C207" s="27">
        <v>445214</v>
      </c>
      <c r="D207" s="27">
        <v>16827</v>
      </c>
      <c r="E207" s="27">
        <v>1495</v>
      </c>
      <c r="F207" s="9">
        <v>463536</v>
      </c>
      <c r="H207" s="6">
        <v>2028</v>
      </c>
      <c r="I207" s="6">
        <v>7</v>
      </c>
      <c r="J207" s="11">
        <v>30.713999999999999</v>
      </c>
      <c r="N207" s="11"/>
    </row>
    <row r="208" spans="1:14">
      <c r="A208" s="6">
        <v>2028</v>
      </c>
      <c r="B208" s="6">
        <v>8</v>
      </c>
      <c r="C208" s="27">
        <v>445479</v>
      </c>
      <c r="D208" s="27">
        <v>16827</v>
      </c>
      <c r="E208" s="27">
        <v>1483</v>
      </c>
      <c r="F208" s="9">
        <v>463789</v>
      </c>
      <c r="H208" s="6">
        <v>2028</v>
      </c>
      <c r="I208" s="6">
        <v>8</v>
      </c>
      <c r="J208" s="11">
        <v>30.475999999999999</v>
      </c>
      <c r="N208" s="11"/>
    </row>
    <row r="209" spans="1:14">
      <c r="A209" s="6">
        <v>2028</v>
      </c>
      <c r="B209" s="6">
        <v>9</v>
      </c>
      <c r="C209" s="27">
        <v>445495</v>
      </c>
      <c r="D209" s="27">
        <v>16827</v>
      </c>
      <c r="E209" s="27">
        <v>1471</v>
      </c>
      <c r="F209" s="9">
        <v>463793</v>
      </c>
      <c r="H209" s="6">
        <v>2028</v>
      </c>
      <c r="I209" s="6">
        <v>9</v>
      </c>
      <c r="J209" s="11">
        <v>31.143000000000001</v>
      </c>
      <c r="N209" s="11"/>
    </row>
    <row r="210" spans="1:14">
      <c r="A210" s="6">
        <v>2028</v>
      </c>
      <c r="B210" s="6">
        <v>10</v>
      </c>
      <c r="C210" s="27">
        <v>445545</v>
      </c>
      <c r="D210" s="27">
        <v>16827</v>
      </c>
      <c r="E210" s="27">
        <v>1459</v>
      </c>
      <c r="F210" s="9">
        <v>463831</v>
      </c>
      <c r="H210" s="6">
        <v>2028</v>
      </c>
      <c r="I210" s="6">
        <v>10</v>
      </c>
      <c r="J210" s="11">
        <v>30.762</v>
      </c>
      <c r="N210" s="11"/>
    </row>
    <row r="211" spans="1:14">
      <c r="A211" s="6">
        <v>2028</v>
      </c>
      <c r="B211" s="6">
        <v>11</v>
      </c>
      <c r="C211" s="27">
        <v>445676</v>
      </c>
      <c r="D211" s="27">
        <v>16827</v>
      </c>
      <c r="E211" s="27">
        <v>1447</v>
      </c>
      <c r="F211" s="9">
        <v>463950</v>
      </c>
      <c r="H211" s="6">
        <v>2028</v>
      </c>
      <c r="I211" s="6">
        <v>11</v>
      </c>
      <c r="J211" s="11">
        <v>28.619</v>
      </c>
      <c r="N211" s="11"/>
    </row>
    <row r="212" spans="1:14">
      <c r="A212" s="6">
        <v>2028</v>
      </c>
      <c r="B212" s="6">
        <v>12</v>
      </c>
      <c r="C212" s="27">
        <v>445842</v>
      </c>
      <c r="D212" s="27">
        <v>16827</v>
      </c>
      <c r="E212" s="27">
        <v>1435</v>
      </c>
      <c r="F212" s="9">
        <v>464104</v>
      </c>
      <c r="H212" s="6">
        <v>2028</v>
      </c>
      <c r="I212" s="6">
        <v>12</v>
      </c>
      <c r="J212" s="11">
        <v>31.238</v>
      </c>
      <c r="N212" s="11"/>
    </row>
    <row r="213" spans="1:14">
      <c r="A213" s="6">
        <v>2029</v>
      </c>
      <c r="B213" s="6">
        <v>1</v>
      </c>
      <c r="C213" s="27">
        <v>446321</v>
      </c>
      <c r="D213" s="27">
        <v>16827</v>
      </c>
      <c r="E213" s="27">
        <v>1423</v>
      </c>
      <c r="F213" s="9">
        <v>464571</v>
      </c>
      <c r="H213" s="6">
        <v>2029</v>
      </c>
      <c r="I213" s="6">
        <v>1</v>
      </c>
      <c r="J213" s="11">
        <v>32.286000000000001</v>
      </c>
      <c r="N213" s="11"/>
    </row>
    <row r="214" spans="1:14">
      <c r="A214" s="6">
        <v>2029</v>
      </c>
      <c r="B214" s="6">
        <v>2</v>
      </c>
      <c r="C214" s="27">
        <v>446753</v>
      </c>
      <c r="D214" s="27">
        <v>16827</v>
      </c>
      <c r="E214" s="27">
        <v>1411</v>
      </c>
      <c r="F214" s="9">
        <v>464991</v>
      </c>
      <c r="H214" s="6">
        <v>2029</v>
      </c>
      <c r="I214" s="6">
        <v>2</v>
      </c>
      <c r="J214" s="11">
        <v>29.81</v>
      </c>
      <c r="N214" s="11"/>
    </row>
    <row r="215" spans="1:14">
      <c r="A215" s="6">
        <v>2029</v>
      </c>
      <c r="B215" s="6">
        <v>3</v>
      </c>
      <c r="C215" s="27">
        <v>447131</v>
      </c>
      <c r="D215" s="27">
        <v>16827</v>
      </c>
      <c r="E215" s="27">
        <v>1399</v>
      </c>
      <c r="F215" s="9">
        <v>465357</v>
      </c>
      <c r="H215" s="6">
        <v>2029</v>
      </c>
      <c r="I215" s="6">
        <v>3</v>
      </c>
      <c r="J215" s="11">
        <v>29.524000000000001</v>
      </c>
      <c r="N215" s="11"/>
    </row>
    <row r="216" spans="1:14">
      <c r="A216" s="6">
        <v>2029</v>
      </c>
      <c r="B216" s="6">
        <v>4</v>
      </c>
      <c r="C216" s="27">
        <v>447505</v>
      </c>
      <c r="D216" s="27">
        <v>16827</v>
      </c>
      <c r="E216" s="27">
        <v>1387</v>
      </c>
      <c r="F216" s="9">
        <v>465719</v>
      </c>
      <c r="H216" s="6">
        <v>2029</v>
      </c>
      <c r="I216" s="6">
        <v>4</v>
      </c>
      <c r="J216" s="11">
        <v>30.713999999999999</v>
      </c>
      <c r="N216" s="11"/>
    </row>
    <row r="217" spans="1:14">
      <c r="A217" s="6">
        <v>2029</v>
      </c>
      <c r="B217" s="6">
        <v>5</v>
      </c>
      <c r="C217" s="27">
        <v>447884</v>
      </c>
      <c r="D217" s="27">
        <v>16827</v>
      </c>
      <c r="E217" s="27">
        <v>1375</v>
      </c>
      <c r="F217" s="9">
        <v>466086</v>
      </c>
      <c r="H217" s="6">
        <v>2029</v>
      </c>
      <c r="I217" s="6">
        <v>5</v>
      </c>
      <c r="J217" s="11">
        <v>29.524000000000001</v>
      </c>
      <c r="N217" s="11"/>
    </row>
    <row r="218" spans="1:14">
      <c r="A218" s="6">
        <v>2029</v>
      </c>
      <c r="B218" s="6">
        <v>6</v>
      </c>
      <c r="C218" s="27">
        <v>448365</v>
      </c>
      <c r="D218" s="27">
        <v>16827</v>
      </c>
      <c r="E218" s="27">
        <v>1363</v>
      </c>
      <c r="F218" s="9">
        <v>466555</v>
      </c>
      <c r="H218" s="6">
        <v>2029</v>
      </c>
      <c r="I218" s="6">
        <v>6</v>
      </c>
      <c r="J218" s="11">
        <v>30.619</v>
      </c>
      <c r="N218" s="11"/>
    </row>
    <row r="219" spans="1:14">
      <c r="A219" s="6">
        <v>2029</v>
      </c>
      <c r="B219" s="6">
        <v>7</v>
      </c>
      <c r="C219" s="27">
        <v>448719</v>
      </c>
      <c r="D219" s="27">
        <v>16827</v>
      </c>
      <c r="E219" s="27">
        <v>1352</v>
      </c>
      <c r="F219" s="9">
        <v>466898</v>
      </c>
      <c r="H219" s="6">
        <v>2029</v>
      </c>
      <c r="I219" s="6">
        <v>7</v>
      </c>
      <c r="J219" s="11">
        <v>30.713999999999999</v>
      </c>
      <c r="N219" s="11"/>
    </row>
    <row r="220" spans="1:14">
      <c r="A220" s="6">
        <v>2029</v>
      </c>
      <c r="B220" s="6">
        <v>8</v>
      </c>
      <c r="C220" s="27">
        <v>448995</v>
      </c>
      <c r="D220" s="27">
        <v>16827</v>
      </c>
      <c r="E220" s="27">
        <v>1341</v>
      </c>
      <c r="F220" s="9">
        <v>467163</v>
      </c>
      <c r="H220" s="6">
        <v>2029</v>
      </c>
      <c r="I220" s="6">
        <v>8</v>
      </c>
      <c r="J220" s="11">
        <v>30.475999999999999</v>
      </c>
      <c r="N220" s="11"/>
    </row>
    <row r="221" spans="1:14">
      <c r="A221" s="6">
        <v>2029</v>
      </c>
      <c r="B221" s="6">
        <v>9</v>
      </c>
      <c r="C221" s="27">
        <v>449009</v>
      </c>
      <c r="D221" s="27">
        <v>16827</v>
      </c>
      <c r="E221" s="27">
        <v>1331</v>
      </c>
      <c r="F221" s="9">
        <v>467167</v>
      </c>
      <c r="H221" s="6">
        <v>2029</v>
      </c>
      <c r="I221" s="6">
        <v>9</v>
      </c>
      <c r="J221" s="11">
        <v>31.143000000000001</v>
      </c>
      <c r="N221" s="11"/>
    </row>
    <row r="222" spans="1:14">
      <c r="A222" s="6">
        <v>2029</v>
      </c>
      <c r="B222" s="6">
        <v>10</v>
      </c>
      <c r="C222" s="27">
        <v>449060</v>
      </c>
      <c r="D222" s="27">
        <v>16827</v>
      </c>
      <c r="E222" s="27">
        <v>1321</v>
      </c>
      <c r="F222" s="9">
        <v>467208</v>
      </c>
      <c r="H222" s="6">
        <v>2029</v>
      </c>
      <c r="I222" s="6">
        <v>10</v>
      </c>
      <c r="J222" s="11">
        <v>30.762</v>
      </c>
      <c r="N222" s="11"/>
    </row>
    <row r="223" spans="1:14">
      <c r="A223" s="6">
        <v>2029</v>
      </c>
      <c r="B223" s="6">
        <v>11</v>
      </c>
      <c r="C223" s="27">
        <v>449194</v>
      </c>
      <c r="D223" s="27">
        <v>16827</v>
      </c>
      <c r="E223" s="27">
        <v>1311</v>
      </c>
      <c r="F223" s="9">
        <v>467332</v>
      </c>
      <c r="H223" s="6">
        <v>2029</v>
      </c>
      <c r="I223" s="6">
        <v>11</v>
      </c>
      <c r="J223" s="11">
        <v>28.619</v>
      </c>
      <c r="N223" s="11"/>
    </row>
    <row r="224" spans="1:14">
      <c r="A224" s="6">
        <v>2029</v>
      </c>
      <c r="B224" s="6">
        <v>12</v>
      </c>
      <c r="C224" s="27">
        <v>449364</v>
      </c>
      <c r="D224" s="27">
        <v>16827</v>
      </c>
      <c r="E224" s="27">
        <v>1301</v>
      </c>
      <c r="F224" s="9">
        <v>467492</v>
      </c>
      <c r="H224" s="6">
        <v>2029</v>
      </c>
      <c r="I224" s="6">
        <v>12</v>
      </c>
      <c r="J224" s="11">
        <v>31.238</v>
      </c>
      <c r="N224" s="11"/>
    </row>
    <row r="225" spans="1:14">
      <c r="A225" s="6">
        <v>2030</v>
      </c>
      <c r="B225" s="6">
        <v>1</v>
      </c>
      <c r="C225" s="27">
        <v>449839</v>
      </c>
      <c r="D225" s="27">
        <v>16827</v>
      </c>
      <c r="E225" s="27">
        <v>1291</v>
      </c>
      <c r="F225" s="9">
        <v>467957</v>
      </c>
      <c r="H225" s="6">
        <v>2030</v>
      </c>
      <c r="I225" s="6">
        <v>1</v>
      </c>
      <c r="J225" s="11">
        <v>32.286000000000001</v>
      </c>
      <c r="N225" s="11"/>
    </row>
    <row r="226" spans="1:14">
      <c r="A226" s="6">
        <v>2030</v>
      </c>
      <c r="B226" s="6">
        <v>2</v>
      </c>
      <c r="C226" s="27">
        <v>450268</v>
      </c>
      <c r="D226" s="27">
        <v>16827</v>
      </c>
      <c r="E226" s="27">
        <v>1281</v>
      </c>
      <c r="F226" s="9">
        <v>468376</v>
      </c>
      <c r="H226" s="6">
        <v>2030</v>
      </c>
      <c r="I226" s="6">
        <v>2</v>
      </c>
      <c r="J226" s="11">
        <v>29.81</v>
      </c>
      <c r="N226" s="11"/>
    </row>
    <row r="227" spans="1:14">
      <c r="A227" s="6">
        <v>2030</v>
      </c>
      <c r="B227" s="6">
        <v>3</v>
      </c>
      <c r="C227" s="27">
        <v>450643</v>
      </c>
      <c r="D227" s="27">
        <v>16827</v>
      </c>
      <c r="E227" s="27">
        <v>1271</v>
      </c>
      <c r="F227" s="9">
        <v>468741</v>
      </c>
      <c r="H227" s="6">
        <v>2030</v>
      </c>
      <c r="I227" s="6">
        <v>3</v>
      </c>
      <c r="J227" s="11">
        <v>29.524000000000001</v>
      </c>
      <c r="N227" s="11"/>
    </row>
    <row r="228" spans="1:14">
      <c r="A228" s="6">
        <v>2030</v>
      </c>
      <c r="B228" s="6">
        <v>4</v>
      </c>
      <c r="C228" s="27">
        <v>451014</v>
      </c>
      <c r="D228" s="27">
        <v>16827</v>
      </c>
      <c r="E228" s="27">
        <v>1261</v>
      </c>
      <c r="F228" s="9">
        <v>469102</v>
      </c>
      <c r="H228" s="6">
        <v>2030</v>
      </c>
      <c r="I228" s="6">
        <v>4</v>
      </c>
      <c r="J228" s="11">
        <v>30.713999999999999</v>
      </c>
      <c r="N228" s="11"/>
    </row>
    <row r="229" spans="1:14">
      <c r="A229" s="6">
        <v>2030</v>
      </c>
      <c r="B229" s="6">
        <v>5</v>
      </c>
      <c r="C229" s="27">
        <v>451389</v>
      </c>
      <c r="D229" s="27">
        <v>16827</v>
      </c>
      <c r="E229" s="27">
        <v>1251</v>
      </c>
      <c r="F229" s="9">
        <v>469467</v>
      </c>
      <c r="H229" s="6">
        <v>2030</v>
      </c>
      <c r="I229" s="6">
        <v>5</v>
      </c>
      <c r="J229" s="11">
        <v>29.524000000000001</v>
      </c>
      <c r="N229" s="11"/>
    </row>
    <row r="230" spans="1:14">
      <c r="A230" s="6">
        <v>2030</v>
      </c>
      <c r="B230" s="6">
        <v>6</v>
      </c>
      <c r="C230" s="27">
        <v>451867</v>
      </c>
      <c r="D230" s="27">
        <v>16827</v>
      </c>
      <c r="E230" s="27">
        <v>1241</v>
      </c>
      <c r="F230" s="9">
        <v>469935</v>
      </c>
      <c r="H230" s="6">
        <v>2030</v>
      </c>
      <c r="I230" s="6">
        <v>6</v>
      </c>
      <c r="J230" s="11">
        <v>30.619</v>
      </c>
      <c r="N230" s="11"/>
    </row>
    <row r="231" spans="1:14">
      <c r="A231" s="6">
        <v>2030</v>
      </c>
      <c r="B231" s="6">
        <v>7</v>
      </c>
      <c r="C231" s="27">
        <v>452220</v>
      </c>
      <c r="D231" s="27">
        <v>16827</v>
      </c>
      <c r="E231" s="27">
        <v>1231</v>
      </c>
      <c r="F231" s="9">
        <v>470278</v>
      </c>
      <c r="H231" s="6">
        <v>2030</v>
      </c>
      <c r="I231" s="6">
        <v>7</v>
      </c>
      <c r="J231" s="11">
        <v>30.713999999999999</v>
      </c>
      <c r="N231" s="11"/>
    </row>
    <row r="232" spans="1:14">
      <c r="A232" s="6">
        <v>2030</v>
      </c>
      <c r="B232" s="6">
        <v>8</v>
      </c>
      <c r="C232" s="27">
        <v>452495</v>
      </c>
      <c r="D232" s="27">
        <v>16827</v>
      </c>
      <c r="E232" s="27">
        <v>1221</v>
      </c>
      <c r="F232" s="9">
        <v>470543</v>
      </c>
      <c r="H232" s="6">
        <v>2030</v>
      </c>
      <c r="I232" s="6">
        <v>8</v>
      </c>
      <c r="J232" s="11">
        <v>30.475999999999999</v>
      </c>
      <c r="N232" s="11"/>
    </row>
    <row r="233" spans="1:14">
      <c r="A233" s="6">
        <v>2030</v>
      </c>
      <c r="B233" s="6">
        <v>9</v>
      </c>
      <c r="C233" s="27">
        <v>452509</v>
      </c>
      <c r="D233" s="27">
        <v>16827</v>
      </c>
      <c r="E233" s="27">
        <v>1211</v>
      </c>
      <c r="F233" s="9">
        <v>470547</v>
      </c>
      <c r="H233" s="6">
        <v>2030</v>
      </c>
      <c r="I233" s="6">
        <v>9</v>
      </c>
      <c r="J233" s="11">
        <v>31.143000000000001</v>
      </c>
      <c r="N233" s="11"/>
    </row>
    <row r="234" spans="1:14">
      <c r="A234" s="6">
        <v>2030</v>
      </c>
      <c r="B234" s="6">
        <v>10</v>
      </c>
      <c r="C234" s="27">
        <v>452558</v>
      </c>
      <c r="D234" s="27">
        <v>16827</v>
      </c>
      <c r="E234" s="27">
        <v>1202</v>
      </c>
      <c r="F234" s="9">
        <v>470587</v>
      </c>
      <c r="H234" s="6">
        <v>2030</v>
      </c>
      <c r="I234" s="6">
        <v>10</v>
      </c>
      <c r="J234" s="11">
        <v>30.762</v>
      </c>
      <c r="N234" s="11"/>
    </row>
    <row r="235" spans="1:14">
      <c r="A235" s="6">
        <v>2030</v>
      </c>
      <c r="B235" s="6">
        <v>11</v>
      </c>
      <c r="C235" s="27">
        <v>452692</v>
      </c>
      <c r="D235" s="27">
        <v>16827</v>
      </c>
      <c r="E235" s="27">
        <v>1193</v>
      </c>
      <c r="F235" s="9">
        <v>470712</v>
      </c>
      <c r="H235" s="6">
        <v>2030</v>
      </c>
      <c r="I235" s="6">
        <v>11</v>
      </c>
      <c r="J235" s="11">
        <v>28.619</v>
      </c>
      <c r="N235" s="11"/>
    </row>
    <row r="236" spans="1:14">
      <c r="A236" s="6">
        <v>2030</v>
      </c>
      <c r="B236" s="6">
        <v>12</v>
      </c>
      <c r="C236" s="27">
        <v>452861</v>
      </c>
      <c r="D236" s="27">
        <v>16827</v>
      </c>
      <c r="E236" s="27">
        <v>1184</v>
      </c>
      <c r="F236" s="9">
        <v>470872</v>
      </c>
      <c r="H236" s="6">
        <v>2030</v>
      </c>
      <c r="I236" s="6">
        <v>12</v>
      </c>
      <c r="J236" s="11">
        <v>31.238</v>
      </c>
      <c r="N236" s="11"/>
    </row>
    <row r="237" spans="1:14">
      <c r="A237" s="6">
        <v>2031</v>
      </c>
      <c r="B237" s="6">
        <v>1</v>
      </c>
      <c r="C237" s="27">
        <v>453311</v>
      </c>
      <c r="D237" s="27">
        <v>16827</v>
      </c>
      <c r="E237" s="27">
        <v>1175</v>
      </c>
      <c r="F237" s="9">
        <v>471313</v>
      </c>
      <c r="H237" s="6">
        <v>2031</v>
      </c>
      <c r="I237" s="6">
        <v>1</v>
      </c>
      <c r="J237" s="11">
        <v>32.286000000000001</v>
      </c>
      <c r="N237" s="11"/>
    </row>
    <row r="238" spans="1:14">
      <c r="A238" s="6">
        <v>2031</v>
      </c>
      <c r="B238" s="6">
        <v>2</v>
      </c>
      <c r="C238" s="27">
        <v>453716</v>
      </c>
      <c r="D238" s="27">
        <v>16827</v>
      </c>
      <c r="E238" s="27">
        <v>1166</v>
      </c>
      <c r="F238" s="9">
        <v>471709</v>
      </c>
      <c r="H238" s="6">
        <v>2031</v>
      </c>
      <c r="I238" s="6">
        <v>2</v>
      </c>
      <c r="J238" s="11">
        <v>29.81</v>
      </c>
      <c r="N238" s="11"/>
    </row>
    <row r="239" spans="1:14">
      <c r="A239" s="6">
        <v>2031</v>
      </c>
      <c r="B239" s="6">
        <v>3</v>
      </c>
      <c r="C239" s="27">
        <v>454070</v>
      </c>
      <c r="D239" s="27">
        <v>16827</v>
      </c>
      <c r="E239" s="27">
        <v>1157</v>
      </c>
      <c r="F239" s="9">
        <v>472054</v>
      </c>
      <c r="H239" s="6">
        <v>2031</v>
      </c>
      <c r="I239" s="6">
        <v>3</v>
      </c>
      <c r="J239" s="11">
        <v>29.524000000000001</v>
      </c>
      <c r="N239" s="11"/>
    </row>
    <row r="240" spans="1:14">
      <c r="A240" s="6">
        <v>2031</v>
      </c>
      <c r="B240" s="6">
        <v>4</v>
      </c>
      <c r="C240" s="27">
        <v>454421</v>
      </c>
      <c r="D240" s="27">
        <v>16827</v>
      </c>
      <c r="E240" s="27">
        <v>1148</v>
      </c>
      <c r="F240" s="9">
        <v>472396</v>
      </c>
      <c r="H240" s="6">
        <v>2031</v>
      </c>
      <c r="I240" s="6">
        <v>4</v>
      </c>
      <c r="J240" s="11">
        <v>30.713999999999999</v>
      </c>
      <c r="N240" s="11"/>
    </row>
    <row r="241" spans="1:14">
      <c r="A241" s="6">
        <v>2031</v>
      </c>
      <c r="B241" s="6">
        <v>5</v>
      </c>
      <c r="C241" s="27">
        <v>454776</v>
      </c>
      <c r="D241" s="27">
        <v>16827</v>
      </c>
      <c r="E241" s="27">
        <v>1139</v>
      </c>
      <c r="F241" s="9">
        <v>472742</v>
      </c>
      <c r="H241" s="6">
        <v>2031</v>
      </c>
      <c r="I241" s="6">
        <v>5</v>
      </c>
      <c r="J241" s="11">
        <v>29.524000000000001</v>
      </c>
      <c r="N241" s="11"/>
    </row>
    <row r="242" spans="1:14">
      <c r="A242" s="6">
        <v>2031</v>
      </c>
      <c r="B242" s="6">
        <v>6</v>
      </c>
      <c r="C242" s="27">
        <v>455227</v>
      </c>
      <c r="D242" s="27">
        <v>16827</v>
      </c>
      <c r="E242" s="27">
        <v>1130</v>
      </c>
      <c r="F242" s="9">
        <v>473184</v>
      </c>
      <c r="H242" s="6">
        <v>2031</v>
      </c>
      <c r="I242" s="6">
        <v>6</v>
      </c>
      <c r="J242" s="11">
        <v>30.619</v>
      </c>
      <c r="N242" s="11"/>
    </row>
    <row r="243" spans="1:14">
      <c r="A243" s="6">
        <v>2031</v>
      </c>
      <c r="B243" s="6">
        <v>7</v>
      </c>
      <c r="C243" s="27">
        <v>455560</v>
      </c>
      <c r="D243" s="27">
        <v>16827</v>
      </c>
      <c r="E243" s="27">
        <v>1121</v>
      </c>
      <c r="F243" s="9">
        <v>473508</v>
      </c>
      <c r="H243" s="6">
        <v>2031</v>
      </c>
      <c r="I243" s="6">
        <v>7</v>
      </c>
      <c r="J243" s="11">
        <v>30.713999999999999</v>
      </c>
      <c r="N243" s="11"/>
    </row>
    <row r="244" spans="1:14">
      <c r="A244" s="6">
        <v>2031</v>
      </c>
      <c r="B244" s="6">
        <v>8</v>
      </c>
      <c r="C244" s="27">
        <v>455820</v>
      </c>
      <c r="D244" s="27">
        <v>16827</v>
      </c>
      <c r="E244" s="27">
        <v>1112</v>
      </c>
      <c r="F244" s="9">
        <v>473759</v>
      </c>
      <c r="H244" s="6">
        <v>2031</v>
      </c>
      <c r="I244" s="6">
        <v>8</v>
      </c>
      <c r="J244" s="11">
        <v>30.475999999999999</v>
      </c>
      <c r="N244" s="11"/>
    </row>
    <row r="245" spans="1:14">
      <c r="A245" s="6">
        <v>2031</v>
      </c>
      <c r="B245" s="6">
        <v>9</v>
      </c>
      <c r="C245" s="27">
        <v>455832</v>
      </c>
      <c r="D245" s="27">
        <v>16827</v>
      </c>
      <c r="E245" s="27">
        <v>1104</v>
      </c>
      <c r="F245" s="9">
        <v>473763</v>
      </c>
      <c r="H245" s="6">
        <v>2031</v>
      </c>
      <c r="I245" s="6">
        <v>9</v>
      </c>
      <c r="J245" s="11">
        <v>31.143000000000001</v>
      </c>
      <c r="N245" s="11"/>
    </row>
    <row r="246" spans="1:14">
      <c r="A246" s="6">
        <v>2031</v>
      </c>
      <c r="B246" s="6">
        <v>10</v>
      </c>
      <c r="C246" s="27">
        <v>455877</v>
      </c>
      <c r="D246" s="27">
        <v>16827</v>
      </c>
      <c r="E246" s="27">
        <v>1096</v>
      </c>
      <c r="F246" s="9">
        <v>473800</v>
      </c>
      <c r="H246" s="6">
        <v>2031</v>
      </c>
      <c r="I246" s="6">
        <v>10</v>
      </c>
      <c r="J246" s="11">
        <v>30.762</v>
      </c>
      <c r="N246" s="11"/>
    </row>
    <row r="247" spans="1:14">
      <c r="A247" s="6">
        <v>2031</v>
      </c>
      <c r="B247" s="6">
        <v>11</v>
      </c>
      <c r="C247" s="27">
        <v>456002</v>
      </c>
      <c r="D247" s="27">
        <v>16827</v>
      </c>
      <c r="E247" s="27">
        <v>1088</v>
      </c>
      <c r="F247" s="9">
        <v>473917</v>
      </c>
      <c r="H247" s="6">
        <v>2031</v>
      </c>
      <c r="I247" s="6">
        <v>11</v>
      </c>
      <c r="J247" s="11">
        <v>28.619</v>
      </c>
      <c r="N247" s="11"/>
    </row>
    <row r="248" spans="1:14">
      <c r="A248" s="6">
        <v>2031</v>
      </c>
      <c r="B248" s="6">
        <v>12</v>
      </c>
      <c r="C248" s="27">
        <v>456161</v>
      </c>
      <c r="D248" s="27">
        <v>16827</v>
      </c>
      <c r="E248" s="27">
        <v>1080</v>
      </c>
      <c r="F248" s="9">
        <v>474068</v>
      </c>
      <c r="H248" s="6">
        <v>2031</v>
      </c>
      <c r="I248" s="6">
        <v>12</v>
      </c>
      <c r="J248" s="11">
        <v>31.238</v>
      </c>
      <c r="N248" s="11"/>
    </row>
    <row r="249" spans="1:14">
      <c r="A249" s="6">
        <v>2032</v>
      </c>
      <c r="B249" s="6">
        <v>1</v>
      </c>
      <c r="C249" s="27">
        <v>456565</v>
      </c>
      <c r="D249" s="27">
        <v>16827</v>
      </c>
      <c r="E249" s="27">
        <v>1072</v>
      </c>
      <c r="F249" s="9">
        <v>474464</v>
      </c>
      <c r="H249" s="6">
        <v>2032</v>
      </c>
      <c r="I249" s="6">
        <v>1</v>
      </c>
      <c r="J249" s="11">
        <v>32.286000000000001</v>
      </c>
      <c r="N249" s="11"/>
    </row>
    <row r="250" spans="1:14">
      <c r="A250" s="6">
        <v>2032</v>
      </c>
      <c r="B250" s="6">
        <v>2</v>
      </c>
      <c r="C250" s="27">
        <v>456930</v>
      </c>
      <c r="D250" s="27">
        <v>16827</v>
      </c>
      <c r="E250" s="27">
        <v>1064</v>
      </c>
      <c r="F250" s="9">
        <v>474821</v>
      </c>
      <c r="H250" s="6">
        <v>2032</v>
      </c>
      <c r="I250" s="6">
        <v>2</v>
      </c>
      <c r="J250" s="11">
        <v>30.31</v>
      </c>
      <c r="N250" s="11"/>
    </row>
    <row r="251" spans="1:14">
      <c r="A251" s="6">
        <v>2032</v>
      </c>
      <c r="B251" s="6">
        <v>3</v>
      </c>
      <c r="C251" s="27">
        <v>457248</v>
      </c>
      <c r="D251" s="27">
        <v>16827</v>
      </c>
      <c r="E251" s="27">
        <v>1056</v>
      </c>
      <c r="F251" s="9">
        <v>475131</v>
      </c>
      <c r="H251" s="6">
        <v>2032</v>
      </c>
      <c r="I251" s="6">
        <v>3</v>
      </c>
      <c r="J251" s="11">
        <v>30.024000000000001</v>
      </c>
      <c r="N251" s="11"/>
    </row>
    <row r="252" spans="1:14">
      <c r="A252" s="6">
        <v>2032</v>
      </c>
      <c r="B252" s="6">
        <v>4</v>
      </c>
      <c r="C252" s="27">
        <v>457564</v>
      </c>
      <c r="D252" s="27">
        <v>16827</v>
      </c>
      <c r="E252" s="27">
        <v>1048</v>
      </c>
      <c r="F252" s="9">
        <v>475439</v>
      </c>
      <c r="H252" s="6">
        <v>2032</v>
      </c>
      <c r="I252" s="6">
        <v>4</v>
      </c>
      <c r="J252" s="11">
        <v>30.713999999999999</v>
      </c>
      <c r="N252" s="11"/>
    </row>
    <row r="253" spans="1:14">
      <c r="A253" s="6">
        <v>2032</v>
      </c>
      <c r="B253" s="6">
        <v>5</v>
      </c>
      <c r="C253" s="27">
        <v>457883</v>
      </c>
      <c r="D253" s="27">
        <v>16827</v>
      </c>
      <c r="E253" s="27">
        <v>1040</v>
      </c>
      <c r="F253" s="9">
        <v>475750</v>
      </c>
      <c r="H253" s="6">
        <v>2032</v>
      </c>
      <c r="I253" s="6">
        <v>5</v>
      </c>
      <c r="J253" s="11">
        <v>29.524000000000001</v>
      </c>
      <c r="N253" s="11"/>
    </row>
    <row r="254" spans="1:14">
      <c r="A254" s="6">
        <v>2032</v>
      </c>
      <c r="B254" s="6">
        <v>6</v>
      </c>
      <c r="C254" s="27">
        <v>458289</v>
      </c>
      <c r="D254" s="27">
        <v>16827</v>
      </c>
      <c r="E254" s="27">
        <v>1032</v>
      </c>
      <c r="F254" s="9">
        <v>476148</v>
      </c>
      <c r="H254" s="6">
        <v>2032</v>
      </c>
      <c r="I254" s="6">
        <v>6</v>
      </c>
      <c r="J254" s="11">
        <v>30.619</v>
      </c>
      <c r="N254" s="11"/>
    </row>
    <row r="255" spans="1:14">
      <c r="A255" s="6">
        <v>2032</v>
      </c>
      <c r="B255" s="6">
        <v>7</v>
      </c>
      <c r="C255" s="27">
        <v>458589</v>
      </c>
      <c r="D255" s="27">
        <v>16827</v>
      </c>
      <c r="E255" s="27">
        <v>1024</v>
      </c>
      <c r="F255" s="9">
        <v>476440</v>
      </c>
      <c r="H255" s="6">
        <v>2032</v>
      </c>
      <c r="I255" s="6">
        <v>7</v>
      </c>
      <c r="J255" s="11">
        <v>30.713999999999999</v>
      </c>
      <c r="N255" s="11"/>
    </row>
    <row r="256" spans="1:14">
      <c r="A256" s="6">
        <v>2032</v>
      </c>
      <c r="B256" s="6">
        <v>8</v>
      </c>
      <c r="C256" s="27">
        <v>458822</v>
      </c>
      <c r="D256" s="27">
        <v>16827</v>
      </c>
      <c r="E256" s="27">
        <v>1016</v>
      </c>
      <c r="F256" s="9">
        <v>476665</v>
      </c>
      <c r="H256" s="6">
        <v>2032</v>
      </c>
      <c r="I256" s="6">
        <v>8</v>
      </c>
      <c r="J256" s="11">
        <v>30.475999999999999</v>
      </c>
      <c r="N256" s="11"/>
    </row>
    <row r="257" spans="1:14">
      <c r="A257" s="6">
        <v>2032</v>
      </c>
      <c r="B257" s="6">
        <v>9</v>
      </c>
      <c r="C257" s="27">
        <v>458834</v>
      </c>
      <c r="D257" s="27">
        <v>16827</v>
      </c>
      <c r="E257" s="27">
        <v>1008</v>
      </c>
      <c r="F257" s="9">
        <v>476669</v>
      </c>
      <c r="H257" s="6">
        <v>2032</v>
      </c>
      <c r="I257" s="6">
        <v>9</v>
      </c>
      <c r="J257" s="11">
        <v>31.143000000000001</v>
      </c>
      <c r="N257" s="11"/>
    </row>
    <row r="258" spans="1:14">
      <c r="A258" s="6">
        <v>2032</v>
      </c>
      <c r="B258" s="6">
        <v>10</v>
      </c>
      <c r="C258" s="27">
        <v>458876</v>
      </c>
      <c r="D258" s="27">
        <v>16827</v>
      </c>
      <c r="E258" s="27">
        <v>1000</v>
      </c>
      <c r="F258" s="9">
        <v>476703</v>
      </c>
      <c r="H258" s="6">
        <v>2032</v>
      </c>
      <c r="I258" s="6">
        <v>10</v>
      </c>
      <c r="J258" s="11">
        <v>30.762</v>
      </c>
      <c r="N258" s="11"/>
    </row>
    <row r="259" spans="1:14">
      <c r="A259" s="6">
        <v>2032</v>
      </c>
      <c r="B259" s="6">
        <v>11</v>
      </c>
      <c r="C259" s="27">
        <v>458990</v>
      </c>
      <c r="D259" s="27">
        <v>16827</v>
      </c>
      <c r="E259" s="27">
        <v>992</v>
      </c>
      <c r="F259" s="9">
        <v>476809</v>
      </c>
      <c r="H259" s="6">
        <v>2032</v>
      </c>
      <c r="I259" s="6">
        <v>11</v>
      </c>
      <c r="J259" s="11">
        <v>28.619</v>
      </c>
      <c r="N259" s="11"/>
    </row>
    <row r="260" spans="1:14">
      <c r="A260" s="6">
        <v>2032</v>
      </c>
      <c r="B260" s="6">
        <v>12</v>
      </c>
      <c r="C260" s="27">
        <v>459133</v>
      </c>
      <c r="D260" s="27">
        <v>16827</v>
      </c>
      <c r="E260" s="27">
        <v>984</v>
      </c>
      <c r="F260" s="9">
        <v>476944</v>
      </c>
      <c r="H260" s="6">
        <v>2032</v>
      </c>
      <c r="I260" s="6">
        <v>12</v>
      </c>
      <c r="J260" s="11">
        <v>31.238</v>
      </c>
      <c r="N260" s="11"/>
    </row>
    <row r="261" spans="1:14">
      <c r="A261" s="6">
        <v>2033</v>
      </c>
      <c r="B261" s="6">
        <v>1</v>
      </c>
      <c r="C261" s="27">
        <v>459516</v>
      </c>
      <c r="D261" s="27">
        <v>16827</v>
      </c>
      <c r="E261" s="27">
        <v>976</v>
      </c>
      <c r="F261" s="9">
        <v>477319</v>
      </c>
      <c r="H261" s="6">
        <v>2033</v>
      </c>
      <c r="I261" s="6">
        <v>1</v>
      </c>
      <c r="J261" s="11">
        <v>32.286000000000001</v>
      </c>
      <c r="N261" s="11"/>
    </row>
    <row r="262" spans="1:14">
      <c r="A262" s="6">
        <v>2033</v>
      </c>
      <c r="B262" s="6">
        <v>2</v>
      </c>
      <c r="C262" s="27">
        <v>459861</v>
      </c>
      <c r="D262" s="27">
        <v>16827</v>
      </c>
      <c r="E262" s="27">
        <v>968</v>
      </c>
      <c r="F262" s="9">
        <v>477656</v>
      </c>
      <c r="H262" s="6">
        <v>2033</v>
      </c>
      <c r="I262" s="6">
        <v>2</v>
      </c>
      <c r="J262" s="11">
        <v>29.81</v>
      </c>
      <c r="N262" s="11"/>
    </row>
    <row r="263" spans="1:14">
      <c r="A263" s="6">
        <v>2033</v>
      </c>
      <c r="B263" s="6">
        <v>3</v>
      </c>
      <c r="C263" s="27">
        <v>460163</v>
      </c>
      <c r="D263" s="27">
        <v>16827</v>
      </c>
      <c r="E263" s="27">
        <v>960</v>
      </c>
      <c r="F263" s="9">
        <v>477950</v>
      </c>
      <c r="H263" s="6">
        <v>2033</v>
      </c>
      <c r="I263" s="6">
        <v>3</v>
      </c>
      <c r="J263" s="11">
        <v>29.524000000000001</v>
      </c>
      <c r="N263" s="11"/>
    </row>
    <row r="264" spans="1:14">
      <c r="A264" s="6">
        <v>2033</v>
      </c>
      <c r="B264" s="6">
        <v>4</v>
      </c>
      <c r="C264" s="27">
        <v>460462</v>
      </c>
      <c r="D264" s="27">
        <v>16827</v>
      </c>
      <c r="E264" s="27">
        <v>952</v>
      </c>
      <c r="F264" s="9">
        <v>478241</v>
      </c>
      <c r="H264" s="6">
        <v>2033</v>
      </c>
      <c r="I264" s="6">
        <v>4</v>
      </c>
      <c r="J264" s="11">
        <v>30.713999999999999</v>
      </c>
      <c r="N264" s="11"/>
    </row>
    <row r="265" spans="1:14">
      <c r="A265" s="6">
        <v>2033</v>
      </c>
      <c r="B265" s="6">
        <v>5</v>
      </c>
      <c r="C265" s="27">
        <v>460764</v>
      </c>
      <c r="D265" s="27">
        <v>16827</v>
      </c>
      <c r="E265" s="27">
        <v>944</v>
      </c>
      <c r="F265" s="9">
        <v>478535</v>
      </c>
      <c r="H265" s="6">
        <v>2033</v>
      </c>
      <c r="I265" s="6">
        <v>5</v>
      </c>
      <c r="J265" s="11">
        <v>29.524000000000001</v>
      </c>
      <c r="N265" s="11"/>
    </row>
    <row r="266" spans="1:14">
      <c r="A266" s="6">
        <v>2033</v>
      </c>
      <c r="B266" s="6">
        <v>6</v>
      </c>
      <c r="C266" s="27">
        <v>461148</v>
      </c>
      <c r="D266" s="27">
        <v>16827</v>
      </c>
      <c r="E266" s="27">
        <v>936</v>
      </c>
      <c r="F266" s="9">
        <v>478911</v>
      </c>
      <c r="H266" s="6">
        <v>2033</v>
      </c>
      <c r="I266" s="6">
        <v>6</v>
      </c>
      <c r="J266" s="11">
        <v>30.619</v>
      </c>
      <c r="N266" s="11"/>
    </row>
    <row r="267" spans="1:14">
      <c r="A267" s="6">
        <v>2033</v>
      </c>
      <c r="B267" s="6">
        <v>7</v>
      </c>
      <c r="C267" s="27">
        <v>461432</v>
      </c>
      <c r="D267" s="27">
        <v>16827</v>
      </c>
      <c r="E267" s="27">
        <v>928</v>
      </c>
      <c r="F267" s="9">
        <v>479187</v>
      </c>
      <c r="H267" s="6">
        <v>2033</v>
      </c>
      <c r="I267" s="6">
        <v>7</v>
      </c>
      <c r="J267" s="11">
        <v>30.713999999999999</v>
      </c>
      <c r="N267" s="11"/>
    </row>
    <row r="268" spans="1:14">
      <c r="A268" s="6">
        <v>2033</v>
      </c>
      <c r="B268" s="6">
        <v>8</v>
      </c>
      <c r="C268" s="27">
        <v>461652</v>
      </c>
      <c r="D268" s="27">
        <v>16827</v>
      </c>
      <c r="E268" s="27">
        <v>920</v>
      </c>
      <c r="F268" s="9">
        <v>479399</v>
      </c>
      <c r="H268" s="6">
        <v>2033</v>
      </c>
      <c r="I268" s="6">
        <v>8</v>
      </c>
      <c r="J268" s="11">
        <v>30.475999999999999</v>
      </c>
      <c r="N268" s="11"/>
    </row>
    <row r="269" spans="1:14">
      <c r="A269" s="6">
        <v>2033</v>
      </c>
      <c r="B269" s="6">
        <v>9</v>
      </c>
      <c r="C269" s="27">
        <v>461664</v>
      </c>
      <c r="D269" s="27">
        <v>16827</v>
      </c>
      <c r="E269" s="27">
        <v>912</v>
      </c>
      <c r="F269" s="9">
        <v>479403</v>
      </c>
      <c r="H269" s="6">
        <v>2033</v>
      </c>
      <c r="I269" s="6">
        <v>9</v>
      </c>
      <c r="J269" s="11">
        <v>31.143000000000001</v>
      </c>
      <c r="N269" s="11"/>
    </row>
    <row r="270" spans="1:14">
      <c r="A270" s="6">
        <v>2033</v>
      </c>
      <c r="B270" s="6">
        <v>10</v>
      </c>
      <c r="C270" s="27">
        <v>461705</v>
      </c>
      <c r="D270" s="27">
        <v>16827</v>
      </c>
      <c r="E270" s="27">
        <v>904</v>
      </c>
      <c r="F270" s="9">
        <v>479436</v>
      </c>
      <c r="H270" s="6">
        <v>2033</v>
      </c>
      <c r="I270" s="6">
        <v>10</v>
      </c>
      <c r="J270" s="11">
        <v>30.762</v>
      </c>
      <c r="N270" s="11"/>
    </row>
    <row r="271" spans="1:14">
      <c r="A271" s="6">
        <v>2033</v>
      </c>
      <c r="B271" s="6">
        <v>11</v>
      </c>
      <c r="C271" s="27">
        <v>461813</v>
      </c>
      <c r="D271" s="27">
        <v>16827</v>
      </c>
      <c r="E271" s="27">
        <v>896</v>
      </c>
      <c r="F271" s="9">
        <v>479536</v>
      </c>
      <c r="H271" s="6">
        <v>2033</v>
      </c>
      <c r="I271" s="6">
        <v>11</v>
      </c>
      <c r="J271" s="11">
        <v>28.619</v>
      </c>
      <c r="N271" s="11"/>
    </row>
    <row r="272" spans="1:14">
      <c r="A272" s="6">
        <v>2033</v>
      </c>
      <c r="B272" s="6">
        <v>12</v>
      </c>
      <c r="C272" s="27">
        <v>461951</v>
      </c>
      <c r="D272" s="27">
        <v>16827</v>
      </c>
      <c r="E272" s="27">
        <v>888</v>
      </c>
      <c r="F272" s="9">
        <v>479666</v>
      </c>
      <c r="H272" s="6">
        <v>2033</v>
      </c>
      <c r="I272" s="6">
        <v>12</v>
      </c>
      <c r="J272" s="11">
        <v>31.238</v>
      </c>
      <c r="N272" s="11"/>
    </row>
    <row r="273" spans="1:14">
      <c r="A273" s="6">
        <v>2034</v>
      </c>
      <c r="B273" s="6">
        <v>1</v>
      </c>
      <c r="C273" s="27">
        <v>462256</v>
      </c>
      <c r="D273" s="27">
        <v>16827</v>
      </c>
      <c r="E273" s="27">
        <v>880</v>
      </c>
      <c r="F273" s="9">
        <v>479963</v>
      </c>
      <c r="H273" s="6">
        <v>2034</v>
      </c>
      <c r="I273" s="6">
        <v>1</v>
      </c>
      <c r="J273" s="11">
        <v>32.286000000000001</v>
      </c>
      <c r="N273" s="11"/>
    </row>
    <row r="274" spans="1:14">
      <c r="A274" s="6">
        <v>2034</v>
      </c>
      <c r="B274" s="6">
        <v>2</v>
      </c>
      <c r="C274" s="27">
        <v>462531</v>
      </c>
      <c r="D274" s="27">
        <v>16827</v>
      </c>
      <c r="E274" s="27">
        <v>872</v>
      </c>
      <c r="F274" s="9">
        <v>480230</v>
      </c>
      <c r="H274" s="6">
        <v>2034</v>
      </c>
      <c r="I274" s="6">
        <v>2</v>
      </c>
      <c r="J274" s="11">
        <v>29.81</v>
      </c>
      <c r="N274" s="11"/>
    </row>
    <row r="275" spans="1:14">
      <c r="A275" s="6">
        <v>2034</v>
      </c>
      <c r="B275" s="6">
        <v>3</v>
      </c>
      <c r="C275" s="27">
        <v>462772</v>
      </c>
      <c r="D275" s="27">
        <v>16827</v>
      </c>
      <c r="E275" s="27">
        <v>864</v>
      </c>
      <c r="F275" s="9">
        <v>480463</v>
      </c>
      <c r="H275" s="6">
        <v>2034</v>
      </c>
      <c r="I275" s="6">
        <v>3</v>
      </c>
      <c r="J275" s="11">
        <v>29.524000000000001</v>
      </c>
      <c r="N275" s="11"/>
    </row>
    <row r="276" spans="1:14">
      <c r="A276" s="6">
        <v>2034</v>
      </c>
      <c r="B276" s="6">
        <v>4</v>
      </c>
      <c r="C276" s="27">
        <v>463010</v>
      </c>
      <c r="D276" s="27">
        <v>16827</v>
      </c>
      <c r="E276" s="27">
        <v>856</v>
      </c>
      <c r="F276" s="9">
        <v>480693</v>
      </c>
      <c r="H276" s="6">
        <v>2034</v>
      </c>
      <c r="I276" s="6">
        <v>4</v>
      </c>
      <c r="J276" s="11">
        <v>30.713999999999999</v>
      </c>
      <c r="N276" s="11"/>
    </row>
    <row r="277" spans="1:14">
      <c r="A277" s="6">
        <v>2034</v>
      </c>
      <c r="B277" s="6">
        <v>5</v>
      </c>
      <c r="C277" s="27">
        <v>463250</v>
      </c>
      <c r="D277" s="27">
        <v>16827</v>
      </c>
      <c r="E277" s="27">
        <v>849</v>
      </c>
      <c r="F277" s="9">
        <v>480926</v>
      </c>
      <c r="H277" s="6">
        <v>2034</v>
      </c>
      <c r="I277" s="6">
        <v>5</v>
      </c>
      <c r="J277" s="11">
        <v>29.524000000000001</v>
      </c>
      <c r="N277" s="11"/>
    </row>
    <row r="278" spans="1:14">
      <c r="A278" s="6">
        <v>2034</v>
      </c>
      <c r="B278" s="6">
        <v>6</v>
      </c>
      <c r="C278" s="27">
        <v>463555</v>
      </c>
      <c r="D278" s="27">
        <v>16827</v>
      </c>
      <c r="E278" s="27">
        <v>842</v>
      </c>
      <c r="F278" s="9">
        <v>481224</v>
      </c>
      <c r="H278" s="6">
        <v>2034</v>
      </c>
      <c r="I278" s="6">
        <v>6</v>
      </c>
      <c r="J278" s="11">
        <v>30.619</v>
      </c>
      <c r="N278" s="11"/>
    </row>
    <row r="279" spans="1:14">
      <c r="A279" s="6">
        <v>2034</v>
      </c>
      <c r="B279" s="6">
        <v>7</v>
      </c>
      <c r="C279" s="27">
        <v>463781</v>
      </c>
      <c r="D279" s="27">
        <v>16827</v>
      </c>
      <c r="E279" s="27">
        <v>835</v>
      </c>
      <c r="F279" s="9">
        <v>481443</v>
      </c>
      <c r="H279" s="6">
        <v>2034</v>
      </c>
      <c r="I279" s="6">
        <v>7</v>
      </c>
      <c r="J279" s="11">
        <v>30.713999999999999</v>
      </c>
      <c r="N279" s="11"/>
    </row>
    <row r="280" spans="1:14">
      <c r="A280" s="6">
        <v>2034</v>
      </c>
      <c r="B280" s="6">
        <v>8</v>
      </c>
      <c r="C280" s="27">
        <v>463957</v>
      </c>
      <c r="D280" s="27">
        <v>16827</v>
      </c>
      <c r="E280" s="27">
        <v>828</v>
      </c>
      <c r="F280" s="9">
        <v>481612</v>
      </c>
      <c r="H280" s="6">
        <v>2034</v>
      </c>
      <c r="I280" s="6">
        <v>8</v>
      </c>
      <c r="J280" s="11">
        <v>30.475999999999999</v>
      </c>
      <c r="N280" s="11"/>
    </row>
    <row r="281" spans="1:14">
      <c r="A281" s="6">
        <v>2034</v>
      </c>
      <c r="B281" s="6">
        <v>9</v>
      </c>
      <c r="C281" s="27">
        <v>463968</v>
      </c>
      <c r="D281" s="27">
        <v>16827</v>
      </c>
      <c r="E281" s="27">
        <v>821</v>
      </c>
      <c r="F281" s="9">
        <v>481616</v>
      </c>
      <c r="H281" s="6">
        <v>2034</v>
      </c>
      <c r="I281" s="6">
        <v>9</v>
      </c>
      <c r="J281" s="11">
        <v>31.143000000000001</v>
      </c>
      <c r="N281" s="11"/>
    </row>
    <row r="282" spans="1:14">
      <c r="A282" s="6">
        <v>2034</v>
      </c>
      <c r="B282" s="6">
        <v>10</v>
      </c>
      <c r="C282" s="27">
        <v>463999</v>
      </c>
      <c r="D282" s="27">
        <v>16827</v>
      </c>
      <c r="E282" s="27">
        <v>815</v>
      </c>
      <c r="F282" s="9">
        <v>481641</v>
      </c>
      <c r="H282" s="6">
        <v>2034</v>
      </c>
      <c r="I282" s="6">
        <v>10</v>
      </c>
      <c r="J282" s="11">
        <v>30.762</v>
      </c>
      <c r="N282" s="11"/>
    </row>
    <row r="283" spans="1:14">
      <c r="A283" s="6">
        <v>2034</v>
      </c>
      <c r="B283" s="6">
        <v>11</v>
      </c>
      <c r="C283" s="27">
        <v>464084</v>
      </c>
      <c r="D283" s="27">
        <v>16827</v>
      </c>
      <c r="E283" s="27">
        <v>809</v>
      </c>
      <c r="F283" s="9">
        <v>481720</v>
      </c>
      <c r="H283" s="6">
        <v>2034</v>
      </c>
      <c r="I283" s="6">
        <v>11</v>
      </c>
      <c r="J283" s="11">
        <v>28.619</v>
      </c>
      <c r="N283" s="11"/>
    </row>
    <row r="284" spans="1:14">
      <c r="A284" s="6">
        <v>2034</v>
      </c>
      <c r="B284" s="6">
        <v>12</v>
      </c>
      <c r="C284" s="27">
        <v>464191</v>
      </c>
      <c r="D284" s="27">
        <v>16827</v>
      </c>
      <c r="E284" s="27">
        <v>803</v>
      </c>
      <c r="F284" s="9">
        <v>481821</v>
      </c>
      <c r="H284" s="6">
        <v>2034</v>
      </c>
      <c r="I284" s="6">
        <v>12</v>
      </c>
      <c r="J284" s="11">
        <v>31.238</v>
      </c>
      <c r="N284" s="11"/>
    </row>
    <row r="285" spans="1:14">
      <c r="A285" s="6">
        <v>2035</v>
      </c>
      <c r="B285" s="6">
        <v>1</v>
      </c>
      <c r="C285" s="27">
        <v>464418</v>
      </c>
      <c r="D285" s="27">
        <v>16827</v>
      </c>
      <c r="E285" s="27">
        <v>797</v>
      </c>
      <c r="F285" s="9">
        <v>482042</v>
      </c>
      <c r="H285" s="6">
        <v>2035</v>
      </c>
      <c r="I285" s="6">
        <v>1</v>
      </c>
      <c r="J285" s="11">
        <v>32.286000000000001</v>
      </c>
      <c r="N285" s="11"/>
    </row>
    <row r="286" spans="1:14">
      <c r="A286" s="6">
        <v>2035</v>
      </c>
      <c r="B286" s="6">
        <v>2</v>
      </c>
      <c r="C286" s="27">
        <v>464622</v>
      </c>
      <c r="D286" s="27">
        <v>16827</v>
      </c>
      <c r="E286" s="27">
        <v>791</v>
      </c>
      <c r="F286" s="9">
        <v>482240</v>
      </c>
      <c r="H286" s="6">
        <v>2035</v>
      </c>
      <c r="I286" s="6">
        <v>2</v>
      </c>
      <c r="J286" s="11">
        <v>29.81</v>
      </c>
      <c r="N286" s="11"/>
    </row>
    <row r="287" spans="1:14">
      <c r="A287" s="6">
        <v>2035</v>
      </c>
      <c r="B287" s="6">
        <v>3</v>
      </c>
      <c r="C287" s="27">
        <v>464801</v>
      </c>
      <c r="D287" s="27">
        <v>16827</v>
      </c>
      <c r="E287" s="27">
        <v>785</v>
      </c>
      <c r="F287" s="9">
        <v>482413</v>
      </c>
      <c r="H287" s="6">
        <v>2035</v>
      </c>
      <c r="I287" s="6">
        <v>3</v>
      </c>
      <c r="J287" s="11">
        <v>29.524000000000001</v>
      </c>
      <c r="N287" s="11"/>
    </row>
    <row r="288" spans="1:14">
      <c r="A288" s="6">
        <v>2035</v>
      </c>
      <c r="B288" s="6">
        <v>4</v>
      </c>
      <c r="C288" s="27">
        <v>464979</v>
      </c>
      <c r="D288" s="27">
        <v>16827</v>
      </c>
      <c r="E288" s="27">
        <v>779</v>
      </c>
      <c r="F288" s="9">
        <v>482585</v>
      </c>
      <c r="H288" s="6">
        <v>2035</v>
      </c>
      <c r="I288" s="6">
        <v>4</v>
      </c>
      <c r="J288" s="11">
        <v>30.713999999999999</v>
      </c>
      <c r="N288" s="11"/>
    </row>
    <row r="289" spans="1:14">
      <c r="A289" s="6">
        <v>2035</v>
      </c>
      <c r="B289" s="6">
        <v>5</v>
      </c>
      <c r="C289" s="27">
        <v>465158</v>
      </c>
      <c r="D289" s="27">
        <v>16827</v>
      </c>
      <c r="E289" s="27">
        <v>773</v>
      </c>
      <c r="F289" s="9">
        <v>482758</v>
      </c>
      <c r="H289" s="6">
        <v>2035</v>
      </c>
      <c r="I289" s="6">
        <v>5</v>
      </c>
      <c r="J289" s="11">
        <v>29.524000000000001</v>
      </c>
      <c r="N289" s="11"/>
    </row>
    <row r="290" spans="1:14">
      <c r="A290" s="6">
        <v>2035</v>
      </c>
      <c r="B290" s="6">
        <v>6</v>
      </c>
      <c r="C290" s="27">
        <v>465386</v>
      </c>
      <c r="D290" s="27">
        <v>16827</v>
      </c>
      <c r="E290" s="27">
        <v>767</v>
      </c>
      <c r="F290" s="9">
        <v>482980</v>
      </c>
      <c r="H290" s="6">
        <v>2035</v>
      </c>
      <c r="I290" s="6">
        <v>6</v>
      </c>
      <c r="J290" s="11">
        <v>30.619</v>
      </c>
      <c r="N290" s="11"/>
    </row>
    <row r="291" spans="1:14">
      <c r="A291" s="6">
        <v>2035</v>
      </c>
      <c r="B291" s="6">
        <v>7</v>
      </c>
      <c r="C291" s="27">
        <v>465555</v>
      </c>
      <c r="D291" s="27">
        <v>16827</v>
      </c>
      <c r="E291" s="27">
        <v>761</v>
      </c>
      <c r="F291" s="9">
        <v>483143</v>
      </c>
      <c r="H291" s="6">
        <v>2035</v>
      </c>
      <c r="I291" s="6">
        <v>7</v>
      </c>
      <c r="J291" s="11">
        <v>30.713999999999999</v>
      </c>
      <c r="N291" s="11"/>
    </row>
    <row r="292" spans="1:14">
      <c r="A292" s="6">
        <v>2035</v>
      </c>
      <c r="B292" s="6">
        <v>8</v>
      </c>
      <c r="C292" s="27">
        <v>465688</v>
      </c>
      <c r="D292" s="27">
        <v>16827</v>
      </c>
      <c r="E292" s="27">
        <v>755</v>
      </c>
      <c r="F292" s="9">
        <v>483270</v>
      </c>
      <c r="H292" s="6">
        <v>2035</v>
      </c>
      <c r="I292" s="6">
        <v>8</v>
      </c>
      <c r="J292" s="11">
        <v>30.475999999999999</v>
      </c>
      <c r="N292" s="11"/>
    </row>
    <row r="293" spans="1:14">
      <c r="A293" s="6">
        <v>2035</v>
      </c>
      <c r="B293" s="6">
        <v>9</v>
      </c>
      <c r="C293" s="27">
        <v>465697</v>
      </c>
      <c r="D293" s="27">
        <v>16827</v>
      </c>
      <c r="E293" s="27">
        <v>749</v>
      </c>
      <c r="F293" s="9">
        <v>483273</v>
      </c>
      <c r="H293" s="6">
        <v>2035</v>
      </c>
      <c r="I293" s="6">
        <v>9</v>
      </c>
      <c r="J293" s="11">
        <v>31.143000000000001</v>
      </c>
      <c r="N293" s="11"/>
    </row>
    <row r="294" spans="1:14">
      <c r="A294" s="6">
        <v>2035</v>
      </c>
      <c r="B294" s="6">
        <v>10</v>
      </c>
      <c r="C294" s="27">
        <v>465722</v>
      </c>
      <c r="D294" s="27">
        <v>16827</v>
      </c>
      <c r="E294" s="27">
        <v>743</v>
      </c>
      <c r="F294" s="9">
        <v>483292</v>
      </c>
      <c r="H294" s="6">
        <v>2035</v>
      </c>
      <c r="I294" s="6">
        <v>10</v>
      </c>
      <c r="J294" s="11">
        <v>30.762</v>
      </c>
      <c r="N294" s="11"/>
    </row>
    <row r="295" spans="1:14">
      <c r="A295" s="6">
        <v>2035</v>
      </c>
      <c r="B295" s="6">
        <v>11</v>
      </c>
      <c r="C295" s="27">
        <v>465787</v>
      </c>
      <c r="D295" s="27">
        <v>16827</v>
      </c>
      <c r="E295" s="27">
        <v>737</v>
      </c>
      <c r="F295" s="9">
        <v>483351</v>
      </c>
      <c r="H295" s="6">
        <v>2035</v>
      </c>
      <c r="I295" s="6">
        <v>11</v>
      </c>
      <c r="J295" s="11">
        <v>28.619</v>
      </c>
      <c r="N295" s="11"/>
    </row>
    <row r="296" spans="1:14">
      <c r="A296" s="6">
        <v>2035</v>
      </c>
      <c r="B296" s="6">
        <v>12</v>
      </c>
      <c r="C296" s="27">
        <v>465867</v>
      </c>
      <c r="D296" s="27">
        <v>16827</v>
      </c>
      <c r="E296" s="27">
        <v>731</v>
      </c>
      <c r="F296" s="9">
        <v>483425</v>
      </c>
      <c r="H296" s="6">
        <v>2035</v>
      </c>
      <c r="I296" s="6">
        <v>12</v>
      </c>
      <c r="J296" s="11">
        <v>31.238</v>
      </c>
      <c r="N296" s="11"/>
    </row>
    <row r="297" spans="1:14">
      <c r="A297" s="6">
        <v>2036</v>
      </c>
      <c r="B297" s="6">
        <v>1</v>
      </c>
      <c r="C297" s="27">
        <v>466071</v>
      </c>
      <c r="D297" s="27">
        <v>16827</v>
      </c>
      <c r="E297" s="27">
        <v>726</v>
      </c>
      <c r="F297" s="9">
        <v>483624</v>
      </c>
      <c r="H297" s="6">
        <v>2036</v>
      </c>
      <c r="I297" s="6">
        <v>1</v>
      </c>
      <c r="J297" s="11">
        <v>32.286000000000001</v>
      </c>
      <c r="N297" s="11"/>
    </row>
    <row r="298" spans="1:14">
      <c r="A298" s="6">
        <v>2036</v>
      </c>
      <c r="B298" s="6">
        <v>2</v>
      </c>
      <c r="C298" s="27">
        <v>466255</v>
      </c>
      <c r="D298" s="27">
        <v>16827</v>
      </c>
      <c r="E298" s="27">
        <v>721</v>
      </c>
      <c r="F298" s="9">
        <v>483803</v>
      </c>
      <c r="H298" s="6">
        <v>2036</v>
      </c>
      <c r="I298" s="6">
        <v>2</v>
      </c>
      <c r="J298" s="11">
        <v>30.31</v>
      </c>
      <c r="N298" s="11"/>
    </row>
    <row r="299" spans="1:14">
      <c r="A299" s="6">
        <v>2036</v>
      </c>
      <c r="B299" s="6">
        <v>3</v>
      </c>
      <c r="C299" s="27">
        <v>466417</v>
      </c>
      <c r="D299" s="27">
        <v>16827</v>
      </c>
      <c r="E299" s="27">
        <v>716</v>
      </c>
      <c r="F299" s="9">
        <v>483960</v>
      </c>
      <c r="H299" s="6">
        <v>2036</v>
      </c>
      <c r="I299" s="6">
        <v>3</v>
      </c>
      <c r="J299" s="11">
        <v>30.024000000000001</v>
      </c>
      <c r="N299" s="11"/>
    </row>
    <row r="300" spans="1:14">
      <c r="A300" s="6">
        <v>2036</v>
      </c>
      <c r="B300" s="6">
        <v>4</v>
      </c>
      <c r="C300" s="27">
        <v>466576</v>
      </c>
      <c r="D300" s="27">
        <v>16827</v>
      </c>
      <c r="E300" s="27">
        <v>711</v>
      </c>
      <c r="F300" s="9">
        <v>484114</v>
      </c>
      <c r="H300" s="6">
        <v>2036</v>
      </c>
      <c r="I300" s="6">
        <v>4</v>
      </c>
      <c r="J300" s="11">
        <v>30.713999999999999</v>
      </c>
      <c r="N300" s="11"/>
    </row>
    <row r="301" spans="1:14">
      <c r="A301" s="6">
        <v>2036</v>
      </c>
      <c r="B301" s="6">
        <v>5</v>
      </c>
      <c r="C301" s="27">
        <v>466738</v>
      </c>
      <c r="D301" s="27">
        <v>16827</v>
      </c>
      <c r="E301" s="27">
        <v>706</v>
      </c>
      <c r="F301" s="9">
        <v>484271</v>
      </c>
      <c r="H301" s="6">
        <v>2036</v>
      </c>
      <c r="I301" s="6">
        <v>5</v>
      </c>
      <c r="J301" s="11">
        <v>29.524000000000001</v>
      </c>
      <c r="N301" s="11"/>
    </row>
    <row r="302" spans="1:14">
      <c r="A302" s="6">
        <v>2036</v>
      </c>
      <c r="B302" s="6">
        <v>6</v>
      </c>
      <c r="C302" s="27">
        <v>466942</v>
      </c>
      <c r="D302" s="27">
        <v>16827</v>
      </c>
      <c r="E302" s="27">
        <v>701</v>
      </c>
      <c r="F302" s="9">
        <v>484470</v>
      </c>
      <c r="H302" s="6">
        <v>2036</v>
      </c>
      <c r="I302" s="6">
        <v>6</v>
      </c>
      <c r="J302" s="11">
        <v>30.619</v>
      </c>
      <c r="N302" s="11"/>
    </row>
    <row r="303" spans="1:14">
      <c r="A303" s="6">
        <v>2036</v>
      </c>
      <c r="B303" s="6">
        <v>7</v>
      </c>
      <c r="C303" s="27">
        <v>467094</v>
      </c>
      <c r="D303" s="27">
        <v>16827</v>
      </c>
      <c r="E303" s="27">
        <v>696</v>
      </c>
      <c r="F303" s="9">
        <v>484617</v>
      </c>
      <c r="H303" s="6">
        <v>2036</v>
      </c>
      <c r="I303" s="6">
        <v>7</v>
      </c>
      <c r="J303" s="11">
        <v>30.713999999999999</v>
      </c>
      <c r="N303" s="11"/>
    </row>
    <row r="304" spans="1:14">
      <c r="A304" s="6">
        <v>2036</v>
      </c>
      <c r="B304" s="6">
        <v>8</v>
      </c>
      <c r="C304" s="27">
        <v>467213</v>
      </c>
      <c r="D304" s="27">
        <v>16827</v>
      </c>
      <c r="E304" s="27">
        <v>691</v>
      </c>
      <c r="F304" s="9">
        <v>484731</v>
      </c>
      <c r="H304" s="6">
        <v>2036</v>
      </c>
      <c r="I304" s="6">
        <v>8</v>
      </c>
      <c r="J304" s="11">
        <v>30.475999999999999</v>
      </c>
      <c r="N304" s="11"/>
    </row>
    <row r="305" spans="1:14">
      <c r="A305" s="6">
        <v>2036</v>
      </c>
      <c r="B305" s="6">
        <v>9</v>
      </c>
      <c r="C305" s="27">
        <v>467220</v>
      </c>
      <c r="D305" s="27">
        <v>16827</v>
      </c>
      <c r="E305" s="27">
        <v>686</v>
      </c>
      <c r="F305" s="9">
        <v>484733</v>
      </c>
      <c r="H305" s="6">
        <v>2036</v>
      </c>
      <c r="I305" s="6">
        <v>9</v>
      </c>
      <c r="J305" s="11">
        <v>31.143000000000001</v>
      </c>
      <c r="N305" s="11"/>
    </row>
    <row r="306" spans="1:14">
      <c r="A306" s="6">
        <v>2036</v>
      </c>
      <c r="B306" s="6">
        <v>10</v>
      </c>
      <c r="C306" s="27">
        <v>467242</v>
      </c>
      <c r="D306" s="27">
        <v>16827</v>
      </c>
      <c r="E306" s="27">
        <v>681</v>
      </c>
      <c r="F306" s="9">
        <v>484750</v>
      </c>
      <c r="H306" s="6">
        <v>2036</v>
      </c>
      <c r="I306" s="6">
        <v>10</v>
      </c>
      <c r="J306" s="11">
        <v>30.762</v>
      </c>
      <c r="N306" s="11"/>
    </row>
    <row r="307" spans="1:14">
      <c r="A307" s="6">
        <v>2036</v>
      </c>
      <c r="B307" s="6">
        <v>11</v>
      </c>
      <c r="C307" s="27">
        <v>467300</v>
      </c>
      <c r="D307" s="27">
        <v>16827</v>
      </c>
      <c r="E307" s="27">
        <v>676</v>
      </c>
      <c r="F307" s="9">
        <v>484803</v>
      </c>
      <c r="H307" s="6">
        <v>2036</v>
      </c>
      <c r="I307" s="6">
        <v>11</v>
      </c>
      <c r="J307" s="11">
        <v>28.619</v>
      </c>
      <c r="N307" s="11"/>
    </row>
    <row r="308" spans="1:14">
      <c r="A308" s="6">
        <v>2036</v>
      </c>
      <c r="B308" s="6">
        <v>12</v>
      </c>
      <c r="C308" s="27">
        <v>467372</v>
      </c>
      <c r="D308" s="27">
        <v>16827</v>
      </c>
      <c r="E308" s="27">
        <v>671</v>
      </c>
      <c r="F308" s="9">
        <v>484870</v>
      </c>
      <c r="H308" s="6">
        <v>2036</v>
      </c>
      <c r="I308" s="6">
        <v>12</v>
      </c>
      <c r="J308" s="11">
        <v>31.238</v>
      </c>
      <c r="N308" s="11"/>
    </row>
    <row r="309" spans="1:14">
      <c r="A309" s="6">
        <v>2037</v>
      </c>
      <c r="B309" s="6">
        <v>1</v>
      </c>
      <c r="C309" s="27">
        <v>467577</v>
      </c>
      <c r="D309" s="27">
        <v>16827</v>
      </c>
      <c r="E309" s="27">
        <v>666</v>
      </c>
      <c r="F309" s="9">
        <v>485070</v>
      </c>
      <c r="H309" s="6">
        <v>2037</v>
      </c>
      <c r="I309" s="6">
        <v>1</v>
      </c>
      <c r="J309" s="11">
        <v>32.286000000000001</v>
      </c>
      <c r="N309" s="11"/>
    </row>
    <row r="310" spans="1:14">
      <c r="A310" s="6">
        <v>2037</v>
      </c>
      <c r="B310" s="6">
        <v>2</v>
      </c>
      <c r="C310" s="27">
        <v>467763</v>
      </c>
      <c r="D310" s="27">
        <v>16827</v>
      </c>
      <c r="E310" s="27">
        <v>661</v>
      </c>
      <c r="F310" s="9">
        <v>485251</v>
      </c>
      <c r="H310" s="6">
        <v>2037</v>
      </c>
      <c r="I310" s="6">
        <v>2</v>
      </c>
      <c r="J310" s="11">
        <v>29.81</v>
      </c>
      <c r="N310" s="11"/>
    </row>
    <row r="311" spans="1:14">
      <c r="A311" s="6">
        <v>2037</v>
      </c>
      <c r="B311" s="6">
        <v>3</v>
      </c>
      <c r="C311" s="27">
        <v>467926</v>
      </c>
      <c r="D311" s="27">
        <v>16827</v>
      </c>
      <c r="E311" s="27">
        <v>656</v>
      </c>
      <c r="F311" s="9">
        <v>485409</v>
      </c>
      <c r="H311" s="6">
        <v>2037</v>
      </c>
      <c r="I311" s="6">
        <v>3</v>
      </c>
      <c r="J311" s="11">
        <v>29.524000000000001</v>
      </c>
      <c r="N311" s="11"/>
    </row>
    <row r="312" spans="1:14">
      <c r="A312" s="6">
        <v>2037</v>
      </c>
      <c r="B312" s="6">
        <v>4</v>
      </c>
      <c r="C312" s="27">
        <v>468086</v>
      </c>
      <c r="D312" s="27">
        <v>16827</v>
      </c>
      <c r="E312" s="27">
        <v>651</v>
      </c>
      <c r="F312" s="9">
        <v>485564</v>
      </c>
      <c r="H312" s="6">
        <v>2037</v>
      </c>
      <c r="I312" s="6">
        <v>4</v>
      </c>
      <c r="J312" s="11">
        <v>30.713999999999999</v>
      </c>
      <c r="N312" s="11"/>
    </row>
    <row r="313" spans="1:14">
      <c r="A313" s="6">
        <v>2037</v>
      </c>
      <c r="B313" s="6">
        <v>5</v>
      </c>
      <c r="C313" s="27">
        <v>468249</v>
      </c>
      <c r="D313" s="27">
        <v>16827</v>
      </c>
      <c r="E313" s="27">
        <v>646</v>
      </c>
      <c r="F313" s="9">
        <v>485722</v>
      </c>
      <c r="H313" s="6">
        <v>2037</v>
      </c>
      <c r="I313" s="6">
        <v>5</v>
      </c>
      <c r="J313" s="11">
        <v>29.524000000000001</v>
      </c>
      <c r="N313" s="11"/>
    </row>
    <row r="314" spans="1:14">
      <c r="A314" s="6">
        <v>2037</v>
      </c>
      <c r="B314" s="6">
        <v>6</v>
      </c>
      <c r="C314" s="27">
        <v>468456</v>
      </c>
      <c r="D314" s="27">
        <v>16827</v>
      </c>
      <c r="E314" s="27">
        <v>641</v>
      </c>
      <c r="F314" s="9">
        <v>485924</v>
      </c>
      <c r="H314" s="6">
        <v>2037</v>
      </c>
      <c r="I314" s="6">
        <v>6</v>
      </c>
      <c r="J314" s="11">
        <v>30.619</v>
      </c>
      <c r="N314" s="11"/>
    </row>
    <row r="315" spans="1:14">
      <c r="A315" s="6">
        <v>2037</v>
      </c>
      <c r="B315" s="6">
        <v>7</v>
      </c>
      <c r="C315" s="27">
        <v>468610</v>
      </c>
      <c r="D315" s="27">
        <v>16827</v>
      </c>
      <c r="E315" s="27">
        <v>636</v>
      </c>
      <c r="F315" s="9">
        <v>486073</v>
      </c>
      <c r="H315" s="6">
        <v>2037</v>
      </c>
      <c r="I315" s="6">
        <v>7</v>
      </c>
      <c r="J315" s="11">
        <v>30.713999999999999</v>
      </c>
      <c r="N315" s="11"/>
    </row>
    <row r="316" spans="1:14">
      <c r="A316" s="6">
        <v>2037</v>
      </c>
      <c r="B316" s="6">
        <v>8</v>
      </c>
      <c r="C316" s="27">
        <v>468729</v>
      </c>
      <c r="D316" s="27">
        <v>16827</v>
      </c>
      <c r="E316" s="27">
        <v>631</v>
      </c>
      <c r="F316" s="9">
        <v>486187</v>
      </c>
      <c r="H316" s="6">
        <v>2037</v>
      </c>
      <c r="I316" s="6">
        <v>8</v>
      </c>
      <c r="J316" s="11">
        <v>30.475999999999999</v>
      </c>
      <c r="N316" s="11"/>
    </row>
    <row r="317" spans="1:14">
      <c r="A317" s="6">
        <v>2037</v>
      </c>
      <c r="B317" s="6">
        <v>9</v>
      </c>
      <c r="C317" s="27">
        <v>468736</v>
      </c>
      <c r="D317" s="27">
        <v>16827</v>
      </c>
      <c r="E317" s="27">
        <v>626</v>
      </c>
      <c r="F317" s="9">
        <v>486189</v>
      </c>
      <c r="H317" s="6">
        <v>2037</v>
      </c>
      <c r="I317" s="6">
        <v>9</v>
      </c>
      <c r="J317" s="11">
        <v>31.143000000000001</v>
      </c>
      <c r="N317" s="11"/>
    </row>
    <row r="318" spans="1:14">
      <c r="A318" s="6">
        <v>2037</v>
      </c>
      <c r="B318" s="6">
        <v>10</v>
      </c>
      <c r="C318" s="27">
        <v>468757</v>
      </c>
      <c r="D318" s="27">
        <v>16827</v>
      </c>
      <c r="E318" s="27">
        <v>622</v>
      </c>
      <c r="F318" s="9">
        <v>486206</v>
      </c>
      <c r="H318" s="6">
        <v>2037</v>
      </c>
      <c r="I318" s="6">
        <v>10</v>
      </c>
      <c r="J318" s="11">
        <v>30.762</v>
      </c>
      <c r="N318" s="11"/>
    </row>
    <row r="319" spans="1:14">
      <c r="A319" s="6">
        <v>2037</v>
      </c>
      <c r="B319" s="6">
        <v>11</v>
      </c>
      <c r="C319" s="27">
        <v>468814</v>
      </c>
      <c r="D319" s="27">
        <v>16827</v>
      </c>
      <c r="E319" s="27">
        <v>618</v>
      </c>
      <c r="F319" s="9">
        <v>486259</v>
      </c>
      <c r="H319" s="6">
        <v>2037</v>
      </c>
      <c r="I319" s="6">
        <v>11</v>
      </c>
      <c r="J319" s="11">
        <v>28.619</v>
      </c>
      <c r="N319" s="11"/>
    </row>
    <row r="320" spans="1:14">
      <c r="A320" s="6">
        <v>2037</v>
      </c>
      <c r="B320" s="6">
        <v>12</v>
      </c>
      <c r="C320" s="27">
        <v>468886</v>
      </c>
      <c r="D320" s="27">
        <v>16827</v>
      </c>
      <c r="E320" s="27">
        <v>614</v>
      </c>
      <c r="F320" s="9">
        <v>486327</v>
      </c>
      <c r="H320" s="6">
        <v>2037</v>
      </c>
      <c r="I320" s="6">
        <v>12</v>
      </c>
      <c r="J320" s="11">
        <v>31.238</v>
      </c>
      <c r="N320" s="11"/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Y318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5"/>
  <cols>
    <col min="1" max="2" width="10.140625" style="6" customWidth="1"/>
    <col min="3" max="3" width="15.5703125" style="6" customWidth="1"/>
    <col min="4" max="4" width="12.5703125" style="16" customWidth="1"/>
    <col min="5" max="6" width="9.140625" style="2"/>
    <col min="7" max="7" width="6.85546875" style="6" customWidth="1"/>
    <col min="8" max="8" width="5.85546875" style="6" customWidth="1"/>
    <col min="9" max="11" width="15" style="6" bestFit="1" customWidth="1"/>
    <col min="12" max="12" width="9.140625" style="2"/>
    <col min="13" max="13" width="11.5703125" style="2" bestFit="1" customWidth="1"/>
    <col min="14" max="14" width="12.28515625" style="2" bestFit="1" customWidth="1"/>
    <col min="15" max="16" width="9.140625" style="2"/>
    <col min="17" max="17" width="11" style="2" bestFit="1" customWidth="1"/>
    <col min="18" max="19" width="9.140625" style="2"/>
    <col min="20" max="20" width="11" style="2" bestFit="1" customWidth="1"/>
    <col min="22" max="16384" width="9.140625" style="2"/>
  </cols>
  <sheetData>
    <row r="1" spans="1:12">
      <c r="A1" s="6" t="s">
        <v>22</v>
      </c>
      <c r="G1" s="37"/>
      <c r="H1" s="37"/>
      <c r="I1" s="43" t="s">
        <v>41</v>
      </c>
      <c r="J1" s="43"/>
      <c r="K1" s="43"/>
    </row>
    <row r="2" spans="1:12">
      <c r="A2" s="6" t="s">
        <v>23</v>
      </c>
      <c r="G2" s="38"/>
      <c r="H2" s="38"/>
      <c r="I2" s="43" t="s">
        <v>51</v>
      </c>
      <c r="J2" s="43" t="s">
        <v>50</v>
      </c>
      <c r="K2" s="43"/>
    </row>
    <row r="3" spans="1:12">
      <c r="A3" s="6" t="s">
        <v>24</v>
      </c>
      <c r="G3" s="38"/>
      <c r="H3" s="38"/>
      <c r="I3" s="38"/>
      <c r="J3" s="38"/>
      <c r="K3" s="38"/>
    </row>
    <row r="4" spans="1:12">
      <c r="G4" s="38"/>
      <c r="H4" s="38"/>
      <c r="I4" s="38"/>
      <c r="J4" s="38"/>
      <c r="K4" s="38"/>
    </row>
    <row r="5" spans="1:12">
      <c r="D5" s="16" t="s">
        <v>46</v>
      </c>
      <c r="G5" s="38"/>
      <c r="H5" s="38"/>
      <c r="I5" s="39" t="s">
        <v>40</v>
      </c>
      <c r="J5" s="38"/>
      <c r="K5" s="38"/>
    </row>
    <row r="6" spans="1:12">
      <c r="D6" s="16" t="s">
        <v>43</v>
      </c>
      <c r="G6" s="38"/>
      <c r="H6" s="38"/>
      <c r="I6" s="39" t="s">
        <v>32</v>
      </c>
      <c r="J6" s="39" t="s">
        <v>33</v>
      </c>
      <c r="K6" s="39" t="s">
        <v>35</v>
      </c>
    </row>
    <row r="7" spans="1:12">
      <c r="A7" s="26">
        <f>Inputs!$B$2-1</f>
        <v>2012</v>
      </c>
      <c r="B7" s="6">
        <v>1</v>
      </c>
      <c r="C7" s="3"/>
      <c r="G7" s="38">
        <f>Inputs!$B$2-1</f>
        <v>2012</v>
      </c>
      <c r="H7" s="38" t="s">
        <v>3</v>
      </c>
      <c r="I7" s="38"/>
      <c r="J7" s="38"/>
      <c r="K7" s="38"/>
    </row>
    <row r="8" spans="1:12">
      <c r="A8" s="6">
        <f>IF(B8=1,A7+1,A7)</f>
        <v>2012</v>
      </c>
      <c r="B8" s="6">
        <f>IF(B7=12,1,B7+1)</f>
        <v>2</v>
      </c>
      <c r="C8" s="3"/>
      <c r="G8" s="38">
        <f t="shared" ref="G8:G18" si="0">G7</f>
        <v>2012</v>
      </c>
      <c r="H8" s="38" t="s">
        <v>4</v>
      </c>
      <c r="I8" s="38"/>
      <c r="J8" s="38"/>
      <c r="K8" s="38"/>
    </row>
    <row r="9" spans="1:12">
      <c r="A9" s="6">
        <f t="shared" ref="A9:A72" si="1">IF(B9=1,A8+1,A8)</f>
        <v>2012</v>
      </c>
      <c r="B9" s="6">
        <f t="shared" ref="B9:B72" si="2">IF(B8=12,1,B8+1)</f>
        <v>3</v>
      </c>
      <c r="C9" s="3"/>
      <c r="G9" s="38">
        <f t="shared" si="0"/>
        <v>2012</v>
      </c>
      <c r="H9" s="38" t="s">
        <v>5</v>
      </c>
      <c r="I9" s="38"/>
      <c r="J9" s="38"/>
      <c r="K9" s="38"/>
    </row>
    <row r="10" spans="1:12">
      <c r="A10" s="6">
        <f t="shared" si="1"/>
        <v>2012</v>
      </c>
      <c r="B10" s="6">
        <f t="shared" si="2"/>
        <v>4</v>
      </c>
      <c r="C10" s="3"/>
      <c r="G10" s="38">
        <f t="shared" si="0"/>
        <v>2012</v>
      </c>
      <c r="H10" s="38" t="s">
        <v>6</v>
      </c>
      <c r="I10" s="38"/>
      <c r="J10" s="38"/>
      <c r="K10" s="38"/>
    </row>
    <row r="11" spans="1:12">
      <c r="A11" s="6">
        <f t="shared" si="1"/>
        <v>2012</v>
      </c>
      <c r="B11" s="6">
        <f t="shared" si="2"/>
        <v>5</v>
      </c>
      <c r="C11" s="3"/>
      <c r="G11" s="38">
        <f t="shared" si="0"/>
        <v>2012</v>
      </c>
      <c r="H11" s="38" t="s">
        <v>7</v>
      </c>
      <c r="I11" s="38"/>
      <c r="J11" s="38"/>
      <c r="K11" s="38"/>
    </row>
    <row r="12" spans="1:12">
      <c r="A12" s="6">
        <f t="shared" si="1"/>
        <v>2012</v>
      </c>
      <c r="B12" s="6">
        <f t="shared" si="2"/>
        <v>6</v>
      </c>
      <c r="C12" s="3"/>
      <c r="G12" s="38">
        <f t="shared" si="0"/>
        <v>2012</v>
      </c>
      <c r="H12" s="38" t="s">
        <v>8</v>
      </c>
      <c r="I12" s="40">
        <f>ROUND(C12-J12-K12,0)</f>
        <v>0</v>
      </c>
      <c r="J12" s="40">
        <f>ROUND(Values!D14/Values!$F14*Values!S$18*$C12,0)</f>
        <v>0</v>
      </c>
      <c r="K12" s="40">
        <f>ROUND(Values!E14/Values!$F14*Values!T$18*$C12,0)</f>
        <v>0</v>
      </c>
      <c r="L12" s="4"/>
    </row>
    <row r="13" spans="1:12">
      <c r="A13" s="6">
        <f t="shared" si="1"/>
        <v>2012</v>
      </c>
      <c r="B13" s="6">
        <f t="shared" si="2"/>
        <v>7</v>
      </c>
      <c r="C13" s="3"/>
      <c r="G13" s="38">
        <f t="shared" si="0"/>
        <v>2012</v>
      </c>
      <c r="H13" s="38" t="s">
        <v>9</v>
      </c>
      <c r="I13" s="40">
        <f t="shared" ref="I13:I76" si="3">ROUND(C13-J13-K13,0)</f>
        <v>0</v>
      </c>
      <c r="J13" s="40">
        <f>ROUND(Values!D15/Values!$F15*Values!S$18*$C13,0)</f>
        <v>0</v>
      </c>
      <c r="K13" s="40">
        <f>ROUND(Values!E15/Values!$F15*Values!T$18*$C13,0)</f>
        <v>0</v>
      </c>
      <c r="L13" s="5"/>
    </row>
    <row r="14" spans="1:12">
      <c r="A14" s="6">
        <f t="shared" si="1"/>
        <v>2012</v>
      </c>
      <c r="B14" s="6">
        <f t="shared" si="2"/>
        <v>8</v>
      </c>
      <c r="C14" s="3"/>
      <c r="G14" s="38">
        <f t="shared" si="0"/>
        <v>2012</v>
      </c>
      <c r="H14" s="38" t="s">
        <v>10</v>
      </c>
      <c r="I14" s="40">
        <f t="shared" si="3"/>
        <v>0</v>
      </c>
      <c r="J14" s="40">
        <f>ROUND(Values!D16/Values!$F16*Values!S$18*$C14,0)</f>
        <v>0</v>
      </c>
      <c r="K14" s="40">
        <f>ROUND(Values!E16/Values!$F16*Values!T$18*$C14,0)</f>
        <v>0</v>
      </c>
    </row>
    <row r="15" spans="1:12">
      <c r="A15" s="6">
        <f t="shared" si="1"/>
        <v>2012</v>
      </c>
      <c r="B15" s="6">
        <f t="shared" si="2"/>
        <v>9</v>
      </c>
      <c r="C15" s="3"/>
      <c r="G15" s="38">
        <f t="shared" si="0"/>
        <v>2012</v>
      </c>
      <c r="H15" s="38" t="s">
        <v>11</v>
      </c>
      <c r="I15" s="40">
        <f t="shared" si="3"/>
        <v>0</v>
      </c>
      <c r="J15" s="40">
        <f>ROUND(Values!D17/Values!$F17*Values!S$18*$C15,0)</f>
        <v>0</v>
      </c>
      <c r="K15" s="40">
        <f>ROUND(Values!E17/Values!$F17*Values!T$18*$C15,0)</f>
        <v>0</v>
      </c>
    </row>
    <row r="16" spans="1:12">
      <c r="A16" s="6">
        <f t="shared" si="1"/>
        <v>2012</v>
      </c>
      <c r="B16" s="6">
        <f t="shared" si="2"/>
        <v>10</v>
      </c>
      <c r="C16" s="3"/>
      <c r="G16" s="38">
        <f t="shared" si="0"/>
        <v>2012</v>
      </c>
      <c r="H16" s="38" t="s">
        <v>12</v>
      </c>
      <c r="I16" s="40">
        <f t="shared" si="3"/>
        <v>0</v>
      </c>
      <c r="J16" s="40">
        <f>ROUND(Values!D18/Values!$F18*Values!S$18*$C16,0)</f>
        <v>0</v>
      </c>
      <c r="K16" s="40">
        <f>ROUND(Values!E18/Values!$F18*Values!T$18*$C16,0)</f>
        <v>0</v>
      </c>
    </row>
    <row r="17" spans="1:11">
      <c r="A17" s="6">
        <f t="shared" si="1"/>
        <v>2012</v>
      </c>
      <c r="B17" s="6">
        <f t="shared" si="2"/>
        <v>11</v>
      </c>
      <c r="C17" s="8">
        <f>ROUND(Values!F19*Values!J19*Values!N19,0)</f>
        <v>305448370</v>
      </c>
      <c r="G17" s="38">
        <f t="shared" si="0"/>
        <v>2012</v>
      </c>
      <c r="H17" s="38" t="s">
        <v>13</v>
      </c>
      <c r="I17" s="40">
        <f t="shared" si="3"/>
        <v>288831096</v>
      </c>
      <c r="J17" s="40">
        <f>ROUND(Values!D19/Values!$F19*Values!S$18*$C17,0)</f>
        <v>11144891</v>
      </c>
      <c r="K17" s="40">
        <f>ROUND(Values!E19/Values!$F19*Values!T$18*$C17,0)</f>
        <v>5472383</v>
      </c>
    </row>
    <row r="18" spans="1:11">
      <c r="A18" s="6">
        <f t="shared" si="1"/>
        <v>2012</v>
      </c>
      <c r="B18" s="6">
        <f t="shared" si="2"/>
        <v>12</v>
      </c>
      <c r="C18" s="8">
        <f>ROUND(Values!F20*Values!J20*Values!N20,0)</f>
        <v>365576834</v>
      </c>
      <c r="G18" s="38">
        <f t="shared" si="0"/>
        <v>2012</v>
      </c>
      <c r="H18" s="38" t="s">
        <v>14</v>
      </c>
      <c r="I18" s="40">
        <f t="shared" si="3"/>
        <v>345571760</v>
      </c>
      <c r="J18" s="40">
        <f>ROUND(Values!D20/Values!$F20*Values!S$18*$C18,0)</f>
        <v>13511093</v>
      </c>
      <c r="K18" s="40">
        <f>ROUND(Values!E20/Values!$F20*Values!T$18*$C18,0)</f>
        <v>6493981</v>
      </c>
    </row>
    <row r="19" spans="1:11">
      <c r="A19" s="6">
        <f t="shared" si="1"/>
        <v>2013</v>
      </c>
      <c r="B19" s="6">
        <f t="shared" si="2"/>
        <v>1</v>
      </c>
      <c r="C19" s="8">
        <f>ROUND(Values!F21*Values!J21*Values!N21,0)</f>
        <v>460038253</v>
      </c>
      <c r="G19" s="38">
        <f t="shared" ref="G19:G82" si="4">G7+1</f>
        <v>2013</v>
      </c>
      <c r="H19" s="38" t="s">
        <v>3</v>
      </c>
      <c r="I19" s="40">
        <f t="shared" si="3"/>
        <v>434896017</v>
      </c>
      <c r="J19" s="40">
        <f>ROUND(Values!D21/Values!$F21*Values!S$18*$C19,0)</f>
        <v>17040694</v>
      </c>
      <c r="K19" s="40">
        <f>ROUND(Values!E21/Values!$F21*Values!T$18*$C19,0)</f>
        <v>8101542</v>
      </c>
    </row>
    <row r="20" spans="1:11">
      <c r="A20" s="6">
        <f t="shared" si="1"/>
        <v>2013</v>
      </c>
      <c r="B20" s="6">
        <f t="shared" si="2"/>
        <v>2</v>
      </c>
      <c r="C20" s="8">
        <f>ROUND(Values!F22*Values!J22*Values!N22,0)</f>
        <v>407730964</v>
      </c>
      <c r="G20" s="38">
        <f t="shared" si="4"/>
        <v>2013</v>
      </c>
      <c r="H20" s="38" t="s">
        <v>4</v>
      </c>
      <c r="I20" s="40">
        <f t="shared" si="3"/>
        <v>385477749</v>
      </c>
      <c r="J20" s="40">
        <f>ROUND(Values!D22/Values!$F22*Values!S$18*$C20,0)</f>
        <v>15138106</v>
      </c>
      <c r="K20" s="40">
        <f>ROUND(Values!E22/Values!$F22*Values!T$18*$C20,0)</f>
        <v>7115109</v>
      </c>
    </row>
    <row r="21" spans="1:11">
      <c r="A21" s="6">
        <f t="shared" si="1"/>
        <v>2013</v>
      </c>
      <c r="B21" s="6">
        <f t="shared" si="2"/>
        <v>3</v>
      </c>
      <c r="C21" s="8">
        <f>ROUND(Values!F23*Values!J23*Values!N23,0)</f>
        <v>339667301</v>
      </c>
      <c r="G21" s="38">
        <f t="shared" si="4"/>
        <v>2013</v>
      </c>
      <c r="H21" s="38" t="s">
        <v>5</v>
      </c>
      <c r="I21" s="40">
        <f t="shared" si="3"/>
        <v>321166592</v>
      </c>
      <c r="J21" s="40">
        <f>ROUND(Values!D23/Values!$F23*Values!S$18*$C21,0)</f>
        <v>12627399</v>
      </c>
      <c r="K21" s="40">
        <f>ROUND(Values!E23/Values!$F23*Values!T$18*$C21,0)</f>
        <v>5873310</v>
      </c>
    </row>
    <row r="22" spans="1:11">
      <c r="A22" s="6">
        <f t="shared" si="1"/>
        <v>2013</v>
      </c>
      <c r="B22" s="6">
        <f t="shared" si="2"/>
        <v>4</v>
      </c>
      <c r="C22" s="8">
        <f>ROUND(Values!F24*Values!J24*Values!N24,0)</f>
        <v>323023507</v>
      </c>
      <c r="G22" s="38">
        <f t="shared" si="4"/>
        <v>2013</v>
      </c>
      <c r="H22" s="38" t="s">
        <v>6</v>
      </c>
      <c r="I22" s="40">
        <f t="shared" si="3"/>
        <v>305443482</v>
      </c>
      <c r="J22" s="40">
        <f>ROUND(Values!D24/Values!$F24*Values!S$18*$C22,0)</f>
        <v>12047578</v>
      </c>
      <c r="K22" s="40">
        <f>ROUND(Values!E24/Values!$F24*Values!T$18*$C22,0)</f>
        <v>5532447</v>
      </c>
    </row>
    <row r="23" spans="1:11">
      <c r="A23" s="6">
        <f t="shared" si="1"/>
        <v>2013</v>
      </c>
      <c r="B23" s="6">
        <f t="shared" si="2"/>
        <v>5</v>
      </c>
      <c r="C23" s="8">
        <f>ROUND(Values!F25*Values!J25*Values!N25,0)</f>
        <v>355600193</v>
      </c>
      <c r="G23" s="38">
        <f t="shared" si="4"/>
        <v>2013</v>
      </c>
      <c r="H23" s="38" t="s">
        <v>7</v>
      </c>
      <c r="I23" s="40">
        <f t="shared" si="3"/>
        <v>336266808</v>
      </c>
      <c r="J23" s="40">
        <f>ROUND(Values!D25/Values!$F25*Values!S$18*$C23,0)</f>
        <v>13298884</v>
      </c>
      <c r="K23" s="40">
        <f>ROUND(Values!E25/Values!$F25*Values!T$18*$C23,0)</f>
        <v>6034501</v>
      </c>
    </row>
    <row r="24" spans="1:11">
      <c r="A24" s="6">
        <f t="shared" si="1"/>
        <v>2013</v>
      </c>
      <c r="B24" s="6">
        <f t="shared" si="2"/>
        <v>6</v>
      </c>
      <c r="C24" s="8">
        <f>ROUND(Values!F26*Values!J26*Values!N26,0)</f>
        <v>509901384</v>
      </c>
      <c r="G24" s="38">
        <f t="shared" si="4"/>
        <v>2013</v>
      </c>
      <c r="H24" s="38" t="s">
        <v>8</v>
      </c>
      <c r="I24" s="40">
        <f t="shared" si="3"/>
        <v>482216703</v>
      </c>
      <c r="J24" s="40">
        <f>ROUND(Values!D26/Values!$F26*Values!S$18*$C24,0)</f>
        <v>19117992</v>
      </c>
      <c r="K24" s="40">
        <f>ROUND(Values!E26/Values!$F26*Values!T$18*$C24,0)</f>
        <v>8566689</v>
      </c>
    </row>
    <row r="25" spans="1:11">
      <c r="A25" s="6">
        <f t="shared" si="1"/>
        <v>2013</v>
      </c>
      <c r="B25" s="6">
        <f t="shared" si="2"/>
        <v>7</v>
      </c>
      <c r="C25" s="8">
        <f>ROUND(Values!F27*Values!J27*Values!N27,0)</f>
        <v>597146916</v>
      </c>
      <c r="G25" s="38">
        <f t="shared" si="4"/>
        <v>2013</v>
      </c>
      <c r="H25" s="38" t="s">
        <v>9</v>
      </c>
      <c r="I25" s="40">
        <f t="shared" si="3"/>
        <v>564719438</v>
      </c>
      <c r="J25" s="40">
        <f>ROUND(Values!D27/Values!$F27*Values!S$18*$C25,0)</f>
        <v>22485452</v>
      </c>
      <c r="K25" s="40">
        <f>ROUND(Values!E27/Values!$F27*Values!T$18*$C25,0)</f>
        <v>9942026</v>
      </c>
    </row>
    <row r="26" spans="1:11">
      <c r="A26" s="6">
        <f t="shared" si="1"/>
        <v>2013</v>
      </c>
      <c r="B26" s="6">
        <f t="shared" si="2"/>
        <v>8</v>
      </c>
      <c r="C26" s="8">
        <f>ROUND(Values!F28*Values!J28*Values!N28,0)</f>
        <v>600823217</v>
      </c>
      <c r="G26" s="38">
        <f t="shared" si="4"/>
        <v>2013</v>
      </c>
      <c r="H26" s="38" t="s">
        <v>10</v>
      </c>
      <c r="I26" s="40">
        <f t="shared" si="3"/>
        <v>568154341</v>
      </c>
      <c r="J26" s="40">
        <f>ROUND(Values!D28/Values!$F28*Values!S$18*$C26,0)</f>
        <v>22755785</v>
      </c>
      <c r="K26" s="40">
        <f>ROUND(Values!E28/Values!$F28*Values!T$18*$C26,0)</f>
        <v>9913091</v>
      </c>
    </row>
    <row r="27" spans="1:11">
      <c r="A27" s="6">
        <f t="shared" si="1"/>
        <v>2013</v>
      </c>
      <c r="B27" s="6">
        <f t="shared" si="2"/>
        <v>9</v>
      </c>
      <c r="C27" s="8">
        <f>ROUND(Values!F29*Values!J29*Values!N29,0)</f>
        <v>566461644</v>
      </c>
      <c r="G27" s="38">
        <f t="shared" si="4"/>
        <v>2013</v>
      </c>
      <c r="H27" s="38" t="s">
        <v>11</v>
      </c>
      <c r="I27" s="40">
        <f t="shared" si="3"/>
        <v>535618130</v>
      </c>
      <c r="J27" s="40">
        <f>ROUND(Values!D29/Values!$F29*Values!S$18*$C27,0)</f>
        <v>21572740</v>
      </c>
      <c r="K27" s="40">
        <f>ROUND(Values!E29/Values!$F29*Values!T$18*$C27,0)</f>
        <v>9270774</v>
      </c>
    </row>
    <row r="28" spans="1:11">
      <c r="A28" s="6">
        <f t="shared" si="1"/>
        <v>2013</v>
      </c>
      <c r="B28" s="6">
        <f t="shared" si="2"/>
        <v>10</v>
      </c>
      <c r="C28" s="8">
        <f>ROUND(Values!F30*Values!J30*Values!N30,0)</f>
        <v>450232183</v>
      </c>
      <c r="G28" s="38">
        <f t="shared" si="4"/>
        <v>2013</v>
      </c>
      <c r="H28" s="38" t="s">
        <v>12</v>
      </c>
      <c r="I28" s="40">
        <f t="shared" si="3"/>
        <v>425681999</v>
      </c>
      <c r="J28" s="40">
        <f>ROUND(Values!D30/Values!$F30*Values!S$18*$C28,0)</f>
        <v>17240027</v>
      </c>
      <c r="K28" s="40">
        <f>ROUND(Values!E30/Values!$F30*Values!T$18*$C28,0)</f>
        <v>7310157</v>
      </c>
    </row>
    <row r="29" spans="1:11">
      <c r="A29" s="6">
        <f t="shared" si="1"/>
        <v>2013</v>
      </c>
      <c r="B29" s="6">
        <f t="shared" si="2"/>
        <v>11</v>
      </c>
      <c r="C29" s="8">
        <f>ROUND(Values!F31*Values!J31*Values!N31,0)</f>
        <v>316153698</v>
      </c>
      <c r="G29" s="38">
        <f t="shared" si="4"/>
        <v>2013</v>
      </c>
      <c r="H29" s="38" t="s">
        <v>13</v>
      </c>
      <c r="I29" s="40">
        <f t="shared" si="3"/>
        <v>298908929</v>
      </c>
      <c r="J29" s="40">
        <f>ROUND(Values!D31/Values!$F31*Values!S$18*$C29,0)</f>
        <v>12153005</v>
      </c>
      <c r="K29" s="40">
        <f>ROUND(Values!E31/Values!$F31*Values!T$18*$C29,0)</f>
        <v>5091764</v>
      </c>
    </row>
    <row r="30" spans="1:11">
      <c r="A30" s="6">
        <f t="shared" si="1"/>
        <v>2013</v>
      </c>
      <c r="B30" s="6">
        <f t="shared" si="2"/>
        <v>12</v>
      </c>
      <c r="C30" s="8">
        <f>ROUND(Values!F32*Values!J32*Values!N32,0)</f>
        <v>380591680</v>
      </c>
      <c r="G30" s="38">
        <f t="shared" si="4"/>
        <v>2013</v>
      </c>
      <c r="H30" s="38" t="s">
        <v>14</v>
      </c>
      <c r="I30" s="40">
        <f t="shared" si="3"/>
        <v>359844787</v>
      </c>
      <c r="J30" s="40">
        <f>ROUND(Values!D32/Values!$F32*Values!S$18*$C30,0)</f>
        <v>14670159</v>
      </c>
      <c r="K30" s="40">
        <f>ROUND(Values!E32/Values!$F32*Values!T$18*$C30,0)</f>
        <v>6076734</v>
      </c>
    </row>
    <row r="31" spans="1:11">
      <c r="A31" s="6">
        <f t="shared" si="1"/>
        <v>2014</v>
      </c>
      <c r="B31" s="6">
        <f t="shared" si="2"/>
        <v>1</v>
      </c>
      <c r="C31" s="8">
        <f>ROUND(Values!F33*Values!J33*Values!N33,0)</f>
        <v>472035390</v>
      </c>
      <c r="G31" s="38">
        <f t="shared" si="4"/>
        <v>2014</v>
      </c>
      <c r="H31" s="38" t="s">
        <v>3</v>
      </c>
      <c r="I31" s="40">
        <f t="shared" si="3"/>
        <v>446338596</v>
      </c>
      <c r="J31" s="40">
        <f>ROUND(Values!D33/Values!$F33*Values!S$18*$C31,0)</f>
        <v>18234385</v>
      </c>
      <c r="K31" s="40">
        <f>ROUND(Values!E33/Values!$F33*Values!T$18*$C31,0)</f>
        <v>7462409</v>
      </c>
    </row>
    <row r="32" spans="1:11">
      <c r="A32" s="6">
        <f t="shared" si="1"/>
        <v>2014</v>
      </c>
      <c r="B32" s="6">
        <f t="shared" si="2"/>
        <v>2</v>
      </c>
      <c r="C32" s="8">
        <f>ROUND(Values!F34*Values!J34*Values!N34,0)</f>
        <v>417452543</v>
      </c>
      <c r="G32" s="38">
        <f t="shared" si="4"/>
        <v>2014</v>
      </c>
      <c r="H32" s="38" t="s">
        <v>4</v>
      </c>
      <c r="I32" s="40">
        <f t="shared" si="3"/>
        <v>394742119</v>
      </c>
      <c r="J32" s="40">
        <f>ROUND(Values!D34/Values!$F34*Values!S$18*$C32,0)</f>
        <v>16175251</v>
      </c>
      <c r="K32" s="40">
        <f>ROUND(Values!E34/Values!$F34*Values!T$18*$C32,0)</f>
        <v>6535173</v>
      </c>
    </row>
    <row r="33" spans="1:25">
      <c r="A33" s="6">
        <f t="shared" si="1"/>
        <v>2014</v>
      </c>
      <c r="B33" s="6">
        <f t="shared" si="2"/>
        <v>3</v>
      </c>
      <c r="C33" s="8">
        <f>ROUND(Values!F35*Values!J35*Values!N35,0)</f>
        <v>346732430</v>
      </c>
      <c r="G33" s="38">
        <f t="shared" si="4"/>
        <v>2014</v>
      </c>
      <c r="H33" s="38" t="s">
        <v>5</v>
      </c>
      <c r="I33" s="40">
        <f t="shared" si="3"/>
        <v>327895318</v>
      </c>
      <c r="J33" s="40">
        <f>ROUND(Values!D35/Values!$F35*Values!S$18*$C33,0)</f>
        <v>13459385</v>
      </c>
      <c r="K33" s="40">
        <f>ROUND(Values!E35/Values!$F35*Values!T$18*$C33,0)</f>
        <v>5377727</v>
      </c>
    </row>
    <row r="34" spans="1:25">
      <c r="A34" s="6">
        <f t="shared" si="1"/>
        <v>2014</v>
      </c>
      <c r="B34" s="6">
        <f t="shared" si="2"/>
        <v>4</v>
      </c>
      <c r="C34" s="8">
        <f>ROUND(Values!F36*Values!J36*Values!N36,0)</f>
        <v>328237256</v>
      </c>
      <c r="G34" s="38">
        <f t="shared" si="4"/>
        <v>2014</v>
      </c>
      <c r="H34" s="38" t="s">
        <v>6</v>
      </c>
      <c r="I34" s="40">
        <f t="shared" si="3"/>
        <v>310388110</v>
      </c>
      <c r="J34" s="40">
        <f>ROUND(Values!D36/Values!$F36*Values!S$18*$C34,0)</f>
        <v>12805706</v>
      </c>
      <c r="K34" s="40">
        <f>ROUND(Values!E36/Values!$F36*Values!T$18*$C34,0)</f>
        <v>5043440</v>
      </c>
    </row>
    <row r="35" spans="1:25">
      <c r="A35" s="6">
        <f t="shared" si="1"/>
        <v>2014</v>
      </c>
      <c r="B35" s="6">
        <f t="shared" si="2"/>
        <v>5</v>
      </c>
      <c r="C35" s="8">
        <f>ROUND(Values!F37*Values!J37*Values!N37,0)</f>
        <v>359469513</v>
      </c>
      <c r="G35" s="38">
        <f t="shared" si="4"/>
        <v>2014</v>
      </c>
      <c r="H35" s="38" t="s">
        <v>7</v>
      </c>
      <c r="I35" s="40">
        <f t="shared" si="3"/>
        <v>339918887</v>
      </c>
      <c r="J35" s="40">
        <f>ROUND(Values!D37/Values!$F37*Values!S$18*$C35,0)</f>
        <v>14079180</v>
      </c>
      <c r="K35" s="40">
        <f>ROUND(Values!E37/Values!$F37*Values!T$18*$C35,0)</f>
        <v>5471446</v>
      </c>
    </row>
    <row r="36" spans="1:25">
      <c r="A36" s="6">
        <f t="shared" si="1"/>
        <v>2014</v>
      </c>
      <c r="B36" s="6">
        <f t="shared" si="2"/>
        <v>6</v>
      </c>
      <c r="C36" s="8">
        <f>ROUND(Values!F38*Values!J38*Values!N38,0)</f>
        <v>513929396</v>
      </c>
      <c r="G36" s="38">
        <f t="shared" si="4"/>
        <v>2014</v>
      </c>
      <c r="H36" s="38" t="s">
        <v>8</v>
      </c>
      <c r="I36" s="40">
        <f t="shared" si="3"/>
        <v>485965227</v>
      </c>
      <c r="J36" s="40">
        <f>ROUND(Values!D38/Values!$F38*Values!S$18*$C36,0)</f>
        <v>20218765</v>
      </c>
      <c r="K36" s="40">
        <f>ROUND(Values!E38/Values!$F38*Values!T$18*$C36,0)</f>
        <v>7745404</v>
      </c>
    </row>
    <row r="37" spans="1:25">
      <c r="A37" s="6">
        <f t="shared" si="1"/>
        <v>2014</v>
      </c>
      <c r="B37" s="6">
        <f t="shared" si="2"/>
        <v>7</v>
      </c>
      <c r="C37" s="8">
        <f>ROUND(Values!F39*Values!J39*Values!N39,0)</f>
        <v>600999163</v>
      </c>
      <c r="G37" s="38">
        <f t="shared" si="4"/>
        <v>2014</v>
      </c>
      <c r="H37" s="38" t="s">
        <v>9</v>
      </c>
      <c r="I37" s="40">
        <f t="shared" si="3"/>
        <v>568241470</v>
      </c>
      <c r="J37" s="40">
        <f>ROUND(Values!D39/Values!$F39*Values!S$18*$C37,0)</f>
        <v>23785495</v>
      </c>
      <c r="K37" s="40">
        <f>ROUND(Values!E39/Values!$F39*Values!T$18*$C37,0)</f>
        <v>8972198</v>
      </c>
    </row>
    <row r="38" spans="1:25">
      <c r="A38" s="6">
        <f t="shared" si="1"/>
        <v>2014</v>
      </c>
      <c r="B38" s="6">
        <f t="shared" si="2"/>
        <v>8</v>
      </c>
      <c r="C38" s="8">
        <f>ROUND(Values!F40*Values!J40*Values!N40,0)</f>
        <v>603796113</v>
      </c>
      <c r="G38" s="38">
        <f t="shared" si="4"/>
        <v>2014</v>
      </c>
      <c r="H38" s="38" t="s">
        <v>10</v>
      </c>
      <c r="I38" s="40">
        <f t="shared" si="3"/>
        <v>570776923</v>
      </c>
      <c r="J38" s="40">
        <f>ROUND(Values!D40/Values!$F40*Values!S$18*$C38,0)</f>
        <v>24086617</v>
      </c>
      <c r="K38" s="40">
        <f>ROUND(Values!E40/Values!$F40*Values!T$18*$C38,0)</f>
        <v>8932573</v>
      </c>
    </row>
    <row r="39" spans="1:25">
      <c r="A39" s="6">
        <f t="shared" si="1"/>
        <v>2014</v>
      </c>
      <c r="B39" s="6">
        <f t="shared" si="2"/>
        <v>9</v>
      </c>
      <c r="C39" s="8">
        <f>ROUND(Values!F41*Values!J41*Values!N41,0)</f>
        <v>567650952</v>
      </c>
      <c r="G39" s="38">
        <f t="shared" si="4"/>
        <v>2014</v>
      </c>
      <c r="H39" s="38" t="s">
        <v>11</v>
      </c>
      <c r="I39" s="40">
        <f t="shared" si="3"/>
        <v>536511989</v>
      </c>
      <c r="J39" s="40">
        <f>ROUND(Values!D41/Values!$F41*Values!S$18*$C39,0)</f>
        <v>22809092</v>
      </c>
      <c r="K39" s="40">
        <f>ROUND(Values!E41/Values!$F41*Values!T$18*$C39,0)</f>
        <v>8329871</v>
      </c>
    </row>
    <row r="40" spans="1:25">
      <c r="A40" s="6">
        <f t="shared" si="1"/>
        <v>2014</v>
      </c>
      <c r="B40" s="6">
        <f t="shared" si="2"/>
        <v>10</v>
      </c>
      <c r="C40" s="8">
        <f>ROUND(Values!F42*Values!J42*Values!N42,0)</f>
        <v>448813493</v>
      </c>
      <c r="G40" s="38">
        <f t="shared" si="4"/>
        <v>2014</v>
      </c>
      <c r="H40" s="38" t="s">
        <v>12</v>
      </c>
      <c r="I40" s="40">
        <f t="shared" si="3"/>
        <v>424119451</v>
      </c>
      <c r="J40" s="40">
        <f>ROUND(Values!D42/Values!$F42*Values!S$18*$C40,0)</f>
        <v>18161493</v>
      </c>
      <c r="K40" s="40">
        <f>ROUND(Values!E42/Values!$F42*Values!T$18*$C40,0)</f>
        <v>6532549</v>
      </c>
    </row>
    <row r="41" spans="1:25">
      <c r="A41" s="6">
        <f t="shared" si="1"/>
        <v>2014</v>
      </c>
      <c r="B41" s="6">
        <f t="shared" si="2"/>
        <v>11</v>
      </c>
      <c r="C41" s="8">
        <f>ROUND(Values!F43*Values!J43*Values!N43,0)</f>
        <v>312561824</v>
      </c>
      <c r="G41" s="38">
        <f t="shared" si="4"/>
        <v>2014</v>
      </c>
      <c r="H41" s="38" t="s">
        <v>13</v>
      </c>
      <c r="I41" s="40">
        <f t="shared" si="3"/>
        <v>295340079</v>
      </c>
      <c r="J41" s="40">
        <f>ROUND(Values!D43/Values!$F43*Values!S$18*$C41,0)</f>
        <v>12711040</v>
      </c>
      <c r="K41" s="40">
        <f>ROUND(Values!E43/Values!$F43*Values!T$18*$C41,0)</f>
        <v>4510705</v>
      </c>
      <c r="Q41" s="2" t="s">
        <v>32</v>
      </c>
      <c r="R41" s="2" t="s">
        <v>33</v>
      </c>
      <c r="S41" s="2" t="s">
        <v>34</v>
      </c>
      <c r="T41" s="2" t="s">
        <v>49</v>
      </c>
      <c r="V41" s="2" t="s">
        <v>32</v>
      </c>
      <c r="W41" s="2" t="s">
        <v>33</v>
      </c>
      <c r="X41" s="2" t="s">
        <v>34</v>
      </c>
      <c r="Y41" s="2" t="s">
        <v>49</v>
      </c>
    </row>
    <row r="42" spans="1:25">
      <c r="A42" s="6">
        <f t="shared" si="1"/>
        <v>2014</v>
      </c>
      <c r="B42" s="6">
        <f t="shared" si="2"/>
        <v>12</v>
      </c>
      <c r="C42" s="8">
        <f>ROUND(Values!F44*Values!J44*Values!N44,0)</f>
        <v>375925116</v>
      </c>
      <c r="G42" s="38">
        <f t="shared" si="4"/>
        <v>2014</v>
      </c>
      <c r="H42" s="38" t="s">
        <v>14</v>
      </c>
      <c r="I42" s="40">
        <f t="shared" si="3"/>
        <v>355201208</v>
      </c>
      <c r="J42" s="40">
        <f>ROUND(Values!D44/Values!$F44*Values!S$18*$C42,0)</f>
        <v>15345979</v>
      </c>
      <c r="K42" s="40">
        <f>ROUND(Values!E44/Values!$F44*Values!T$18*$C42,0)</f>
        <v>5377929</v>
      </c>
      <c r="P42" s="2">
        <v>2013</v>
      </c>
      <c r="Q42" s="22">
        <f>SUMIF($G$12:$G$318,$P42,I$12:I$318)/1000000</f>
        <v>5018.3949750000002</v>
      </c>
      <c r="R42" s="22">
        <f t="shared" ref="R42:R66" si="5">SUMIF($G$12:$G$318,$P42,J$12:J$318)/1000000</f>
        <v>200.14782099999999</v>
      </c>
      <c r="S42" s="22">
        <f t="shared" ref="S42:S66" si="6">SUMIF($G$12:$G$318,$P42,K$12:K$318)/1000000</f>
        <v>88.828143999999995</v>
      </c>
      <c r="T42" s="22">
        <f>SUM(Q42:S42)</f>
        <v>5307.3709399999998</v>
      </c>
    </row>
    <row r="43" spans="1:25">
      <c r="A43" s="6">
        <f t="shared" si="1"/>
        <v>2015</v>
      </c>
      <c r="B43" s="6">
        <f t="shared" si="2"/>
        <v>1</v>
      </c>
      <c r="C43" s="8">
        <f>ROUND(Values!F45*Values!J45*Values!N45,0)</f>
        <v>467627909</v>
      </c>
      <c r="G43" s="38">
        <f t="shared" si="4"/>
        <v>2015</v>
      </c>
      <c r="H43" s="38" t="s">
        <v>3</v>
      </c>
      <c r="I43" s="40">
        <f t="shared" si="3"/>
        <v>441879807</v>
      </c>
      <c r="J43" s="40">
        <f>ROUND(Values!D45/Values!$F45*Values!S$18*$C43,0)</f>
        <v>19128290</v>
      </c>
      <c r="K43" s="40">
        <f>ROUND(Values!E45/Values!$F45*Values!T$18*$C43,0)</f>
        <v>6619812</v>
      </c>
      <c r="P43" s="2">
        <f>P42+1</f>
        <v>2014</v>
      </c>
      <c r="Q43" s="22">
        <f t="shared" ref="Q43:Q66" si="7">SUMIF($G$12:$G$318,$P43,I$12:I$318)/1000000</f>
        <v>5055.4393769999997</v>
      </c>
      <c r="R43" s="22">
        <f t="shared" si="5"/>
        <v>211.872388</v>
      </c>
      <c r="S43" s="22">
        <f t="shared" si="6"/>
        <v>80.291424000000006</v>
      </c>
      <c r="T43" s="22">
        <f t="shared" ref="T43:T66" si="8">SUM(Q43:S43)</f>
        <v>5347.6031889999995</v>
      </c>
      <c r="V43" s="23">
        <f t="shared" ref="V43:V66" si="9">Q43/Q42-1</f>
        <v>7.3817230777055709E-3</v>
      </c>
      <c r="W43" s="23">
        <f t="shared" ref="W43:W66" si="10">R43/R42-1</f>
        <v>5.8579538570145084E-2</v>
      </c>
      <c r="X43" s="23">
        <f t="shared" ref="X43:X66" si="11">S43/S42-1</f>
        <v>-9.6103775398031388E-2</v>
      </c>
      <c r="Y43" s="23">
        <f t="shared" ref="Y43:Y66" si="12">T43/T42-1</f>
        <v>7.5804479194738761E-3</v>
      </c>
    </row>
    <row r="44" spans="1:25">
      <c r="A44" s="6">
        <f t="shared" si="1"/>
        <v>2015</v>
      </c>
      <c r="B44" s="6">
        <f t="shared" si="2"/>
        <v>2</v>
      </c>
      <c r="C44" s="8">
        <f>ROUND(Values!F46*Values!J46*Values!N46,0)</f>
        <v>414821420</v>
      </c>
      <c r="G44" s="38">
        <f t="shared" si="4"/>
        <v>2015</v>
      </c>
      <c r="H44" s="38" t="s">
        <v>4</v>
      </c>
      <c r="I44" s="40">
        <f t="shared" si="3"/>
        <v>391989498</v>
      </c>
      <c r="J44" s="40">
        <f>ROUND(Values!D46/Values!$F46*Values!S$18*$C44,0)</f>
        <v>17019861</v>
      </c>
      <c r="K44" s="40">
        <f>ROUND(Values!E46/Values!$F46*Values!T$18*$C44,0)</f>
        <v>5812061</v>
      </c>
      <c r="P44" s="2">
        <f t="shared" ref="P44:P66" si="13">P43+1</f>
        <v>2015</v>
      </c>
      <c r="Q44" s="22">
        <f t="shared" si="7"/>
        <v>5093.8207480000001</v>
      </c>
      <c r="R44" s="22">
        <f t="shared" si="5"/>
        <v>226.61863399999999</v>
      </c>
      <c r="S44" s="22">
        <f t="shared" si="6"/>
        <v>72.240219999999994</v>
      </c>
      <c r="T44" s="22">
        <f t="shared" si="8"/>
        <v>5392.6796020000002</v>
      </c>
      <c r="V44" s="23">
        <f t="shared" si="9"/>
        <v>7.5920940076186216E-3</v>
      </c>
      <c r="W44" s="23">
        <f t="shared" si="10"/>
        <v>6.9599659206182052E-2</v>
      </c>
      <c r="X44" s="23">
        <f t="shared" si="11"/>
        <v>-0.10027476907122745</v>
      </c>
      <c r="Y44" s="23">
        <f t="shared" si="12"/>
        <v>8.4292740891325213E-3</v>
      </c>
    </row>
    <row r="45" spans="1:25">
      <c r="A45" s="6">
        <f t="shared" si="1"/>
        <v>2015</v>
      </c>
      <c r="B45" s="6">
        <f t="shared" si="2"/>
        <v>3</v>
      </c>
      <c r="C45" s="8">
        <f>ROUND(Values!F47*Values!J47*Values!N47,0)</f>
        <v>344623635</v>
      </c>
      <c r="G45" s="38">
        <f t="shared" si="4"/>
        <v>2015</v>
      </c>
      <c r="H45" s="38" t="s">
        <v>5</v>
      </c>
      <c r="I45" s="40">
        <f t="shared" si="3"/>
        <v>325680325</v>
      </c>
      <c r="J45" s="40">
        <f>ROUND(Values!D47/Values!$F47*Values!S$18*$C45,0)</f>
        <v>14163105</v>
      </c>
      <c r="K45" s="40">
        <f>ROUND(Values!E47/Values!$F47*Values!T$18*$C45,0)</f>
        <v>4780205</v>
      </c>
      <c r="P45" s="2">
        <f t="shared" si="13"/>
        <v>2016</v>
      </c>
      <c r="Q45" s="22">
        <f t="shared" si="7"/>
        <v>5212.302643</v>
      </c>
      <c r="R45" s="22">
        <f t="shared" si="5"/>
        <v>246.05028799999999</v>
      </c>
      <c r="S45" s="22">
        <f t="shared" si="6"/>
        <v>65.918323000000001</v>
      </c>
      <c r="T45" s="22">
        <f t="shared" si="8"/>
        <v>5524.2712540000002</v>
      </c>
      <c r="V45" s="23">
        <f t="shared" si="9"/>
        <v>2.3259926263899278E-2</v>
      </c>
      <c r="W45" s="23">
        <f t="shared" si="10"/>
        <v>8.5746055639890573E-2</v>
      </c>
      <c r="X45" s="23">
        <f t="shared" si="11"/>
        <v>-8.7512150433650349E-2</v>
      </c>
      <c r="Y45" s="23">
        <f t="shared" si="12"/>
        <v>2.4401904380003669E-2</v>
      </c>
    </row>
    <row r="46" spans="1:25">
      <c r="A46" s="6">
        <f t="shared" si="1"/>
        <v>2015</v>
      </c>
      <c r="B46" s="6">
        <f t="shared" si="2"/>
        <v>4</v>
      </c>
      <c r="C46" s="8">
        <f>ROUND(Values!F48*Values!J48*Values!N48,0)</f>
        <v>326990713</v>
      </c>
      <c r="G46" s="38">
        <f t="shared" si="4"/>
        <v>2015</v>
      </c>
      <c r="H46" s="38" t="s">
        <v>6</v>
      </c>
      <c r="I46" s="40">
        <f t="shared" si="3"/>
        <v>308991683</v>
      </c>
      <c r="J46" s="40">
        <f>ROUND(Values!D48/Values!$F48*Values!S$18*$C46,0)</f>
        <v>13508955</v>
      </c>
      <c r="K46" s="40">
        <f>ROUND(Values!E48/Values!$F48*Values!T$18*$C46,0)</f>
        <v>4490075</v>
      </c>
      <c r="P46" s="2">
        <f t="shared" si="13"/>
        <v>2017</v>
      </c>
      <c r="Q46" s="22">
        <f t="shared" si="7"/>
        <v>5256.6910369999996</v>
      </c>
      <c r="R46" s="22">
        <f t="shared" si="5"/>
        <v>262.06834300000003</v>
      </c>
      <c r="S46" s="22">
        <f t="shared" si="6"/>
        <v>59.312066000000002</v>
      </c>
      <c r="T46" s="22">
        <f t="shared" si="8"/>
        <v>5578.0714459999999</v>
      </c>
      <c r="V46" s="23">
        <f t="shared" si="9"/>
        <v>8.5160814788090011E-3</v>
      </c>
      <c r="W46" s="23">
        <f t="shared" si="10"/>
        <v>6.5100736642909496E-2</v>
      </c>
      <c r="X46" s="23">
        <f t="shared" si="11"/>
        <v>-0.10021882686548322</v>
      </c>
      <c r="Y46" s="23">
        <f t="shared" si="12"/>
        <v>9.7388758673000453E-3</v>
      </c>
    </row>
    <row r="47" spans="1:25">
      <c r="A47" s="6">
        <f t="shared" si="1"/>
        <v>2015</v>
      </c>
      <c r="B47" s="6">
        <f t="shared" si="2"/>
        <v>5</v>
      </c>
      <c r="C47" s="8">
        <f>ROUND(Values!F49*Values!J49*Values!N49,0)</f>
        <v>360316906</v>
      </c>
      <c r="G47" s="38">
        <f t="shared" si="4"/>
        <v>2015</v>
      </c>
      <c r="H47" s="38" t="s">
        <v>7</v>
      </c>
      <c r="I47" s="40">
        <f t="shared" si="3"/>
        <v>340471316</v>
      </c>
      <c r="J47" s="40">
        <f>ROUND(Values!D49/Values!$F49*Values!S$18*$C47,0)</f>
        <v>14948003</v>
      </c>
      <c r="K47" s="40">
        <f>ROUND(Values!E49/Values!$F49*Values!T$18*$C47,0)</f>
        <v>4897587</v>
      </c>
      <c r="P47" s="2">
        <f t="shared" si="13"/>
        <v>2018</v>
      </c>
      <c r="Q47" s="22">
        <f t="shared" si="7"/>
        <v>5290.7190639999999</v>
      </c>
      <c r="R47" s="22">
        <f t="shared" si="5"/>
        <v>277.624165</v>
      </c>
      <c r="S47" s="22">
        <f t="shared" si="6"/>
        <v>53.335352999999998</v>
      </c>
      <c r="T47" s="22">
        <f t="shared" si="8"/>
        <v>5621.6785820000005</v>
      </c>
      <c r="V47" s="23">
        <f t="shared" si="9"/>
        <v>6.4732788669694674E-3</v>
      </c>
      <c r="W47" s="23">
        <f t="shared" si="10"/>
        <v>5.9357882840507692E-2</v>
      </c>
      <c r="X47" s="23">
        <f t="shared" si="11"/>
        <v>-0.10076723680473387</v>
      </c>
      <c r="Y47" s="23">
        <f t="shared" si="12"/>
        <v>7.8176008360866245E-3</v>
      </c>
    </row>
    <row r="48" spans="1:25">
      <c r="A48" s="6">
        <f t="shared" si="1"/>
        <v>2015</v>
      </c>
      <c r="B48" s="6">
        <f t="shared" si="2"/>
        <v>6</v>
      </c>
      <c r="C48" s="8">
        <f>ROUND(Values!F50*Values!J50*Values!N50,0)</f>
        <v>518674647</v>
      </c>
      <c r="G48" s="38">
        <f t="shared" si="4"/>
        <v>2015</v>
      </c>
      <c r="H48" s="38" t="s">
        <v>8</v>
      </c>
      <c r="I48" s="40">
        <f t="shared" si="3"/>
        <v>490085072</v>
      </c>
      <c r="J48" s="40">
        <f>ROUND(Values!D50/Values!$F50*Values!S$18*$C48,0)</f>
        <v>21615411</v>
      </c>
      <c r="K48" s="40">
        <f>ROUND(Values!E50/Values!$F50*Values!T$18*$C48,0)</f>
        <v>6974164</v>
      </c>
      <c r="P48" s="2">
        <f t="shared" si="13"/>
        <v>2019</v>
      </c>
      <c r="Q48" s="22">
        <f t="shared" si="7"/>
        <v>5342.1240529999995</v>
      </c>
      <c r="R48" s="22">
        <f t="shared" si="5"/>
        <v>294.22611899999998</v>
      </c>
      <c r="S48" s="22">
        <f t="shared" si="6"/>
        <v>48.182783999999998</v>
      </c>
      <c r="T48" s="22">
        <f t="shared" si="8"/>
        <v>5684.5329559999991</v>
      </c>
      <c r="V48" s="23">
        <f t="shared" si="9"/>
        <v>9.7160685302264405E-3</v>
      </c>
      <c r="W48" s="23">
        <f t="shared" si="10"/>
        <v>5.9800104216432226E-2</v>
      </c>
      <c r="X48" s="23">
        <f t="shared" si="11"/>
        <v>-9.6607010363276347E-2</v>
      </c>
      <c r="Y48" s="23">
        <f t="shared" si="12"/>
        <v>1.1180712857055131E-2</v>
      </c>
    </row>
    <row r="49" spans="1:25">
      <c r="A49" s="6">
        <f t="shared" si="1"/>
        <v>2015</v>
      </c>
      <c r="B49" s="6">
        <f t="shared" si="2"/>
        <v>7</v>
      </c>
      <c r="C49" s="8">
        <f>ROUND(Values!F51*Values!J51*Values!N51,0)</f>
        <v>608631945</v>
      </c>
      <c r="G49" s="38">
        <f t="shared" si="4"/>
        <v>2015</v>
      </c>
      <c r="H49" s="38" t="s">
        <v>9</v>
      </c>
      <c r="I49" s="40">
        <f t="shared" si="3"/>
        <v>575001772</v>
      </c>
      <c r="J49" s="40">
        <f>ROUND(Values!D51/Values!$F51*Values!S$18*$C49,0)</f>
        <v>25527682</v>
      </c>
      <c r="K49" s="40">
        <f>ROUND(Values!E51/Values!$F51*Values!T$18*$C49,0)</f>
        <v>8102491</v>
      </c>
      <c r="P49" s="2">
        <f t="shared" si="13"/>
        <v>2020</v>
      </c>
      <c r="Q49" s="22">
        <f t="shared" si="7"/>
        <v>5401.4205400000001</v>
      </c>
      <c r="R49" s="22">
        <f t="shared" si="5"/>
        <v>301.73532299999999</v>
      </c>
      <c r="S49" s="22">
        <f t="shared" si="6"/>
        <v>43.591482999999997</v>
      </c>
      <c r="T49" s="22">
        <f t="shared" si="8"/>
        <v>5746.7473460000001</v>
      </c>
      <c r="V49" s="23">
        <f t="shared" si="9"/>
        <v>1.1099795963499082E-2</v>
      </c>
      <c r="W49" s="23">
        <f t="shared" si="10"/>
        <v>2.5521881012881886E-2</v>
      </c>
      <c r="X49" s="23">
        <f t="shared" si="11"/>
        <v>-9.5289242730349555E-2</v>
      </c>
      <c r="Y49" s="23">
        <f t="shared" si="12"/>
        <v>1.094450335349606E-2</v>
      </c>
    </row>
    <row r="50" spans="1:25">
      <c r="A50" s="6">
        <f t="shared" si="1"/>
        <v>2015</v>
      </c>
      <c r="B50" s="6">
        <f t="shared" si="2"/>
        <v>8</v>
      </c>
      <c r="C50" s="8">
        <f>ROUND(Values!F52*Values!J52*Values!N52,0)</f>
        <v>612769388</v>
      </c>
      <c r="G50" s="38">
        <f t="shared" si="4"/>
        <v>2015</v>
      </c>
      <c r="H50" s="38" t="s">
        <v>10</v>
      </c>
      <c r="I50" s="40">
        <f t="shared" si="3"/>
        <v>578767562</v>
      </c>
      <c r="J50" s="40">
        <f>ROUND(Values!D52/Values!$F52*Values!S$18*$C50,0)</f>
        <v>25922177</v>
      </c>
      <c r="K50" s="40">
        <f>ROUND(Values!E52/Values!$F52*Values!T$18*$C50,0)</f>
        <v>8079649</v>
      </c>
      <c r="P50" s="2">
        <f t="shared" si="13"/>
        <v>2021</v>
      </c>
      <c r="Q50" s="22">
        <f t="shared" si="7"/>
        <v>5472.6868210000002</v>
      </c>
      <c r="R50" s="22">
        <f t="shared" si="5"/>
        <v>301.112348</v>
      </c>
      <c r="S50" s="22">
        <f t="shared" si="6"/>
        <v>39.493662999999998</v>
      </c>
      <c r="T50" s="22">
        <f t="shared" si="8"/>
        <v>5813.2928320000001</v>
      </c>
      <c r="V50" s="23">
        <f t="shared" si="9"/>
        <v>1.3193988594711437E-2</v>
      </c>
      <c r="W50" s="23">
        <f t="shared" si="10"/>
        <v>-2.0646406055681021E-3</v>
      </c>
      <c r="X50" s="23">
        <f t="shared" si="11"/>
        <v>-9.4005060575709232E-2</v>
      </c>
      <c r="Y50" s="23">
        <f t="shared" si="12"/>
        <v>1.1579678380382985E-2</v>
      </c>
    </row>
    <row r="51" spans="1:25">
      <c r="A51" s="6">
        <f t="shared" si="1"/>
        <v>2015</v>
      </c>
      <c r="B51" s="6">
        <f t="shared" si="2"/>
        <v>9</v>
      </c>
      <c r="C51" s="8">
        <f>ROUND(Values!F53*Values!J53*Values!N53,0)</f>
        <v>576949679</v>
      </c>
      <c r="G51" s="38">
        <f t="shared" si="4"/>
        <v>2015</v>
      </c>
      <c r="H51" s="38" t="s">
        <v>11</v>
      </c>
      <c r="I51" s="40">
        <f t="shared" si="3"/>
        <v>544794601</v>
      </c>
      <c r="J51" s="40">
        <f>ROUND(Values!D53/Values!$F53*Values!S$18*$C51,0)</f>
        <v>24609703</v>
      </c>
      <c r="K51" s="40">
        <f>ROUND(Values!E53/Values!$F53*Values!T$18*$C51,0)</f>
        <v>7545375</v>
      </c>
      <c r="P51" s="2">
        <f t="shared" si="13"/>
        <v>2022</v>
      </c>
      <c r="Q51" s="22">
        <f t="shared" si="7"/>
        <v>5528.2372150000001</v>
      </c>
      <c r="R51" s="22">
        <f t="shared" si="5"/>
        <v>300.14563900000002</v>
      </c>
      <c r="S51" s="22">
        <f t="shared" si="6"/>
        <v>35.753911000000002</v>
      </c>
      <c r="T51" s="22">
        <f t="shared" si="8"/>
        <v>5864.1367650000002</v>
      </c>
      <c r="V51" s="23">
        <f t="shared" si="9"/>
        <v>1.0150479246654465E-2</v>
      </c>
      <c r="W51" s="23">
        <f t="shared" si="10"/>
        <v>-3.2104595059647689E-3</v>
      </c>
      <c r="X51" s="23">
        <f t="shared" si="11"/>
        <v>-9.4692457369679683E-2</v>
      </c>
      <c r="Y51" s="23">
        <f t="shared" si="12"/>
        <v>8.7461503263903673E-3</v>
      </c>
    </row>
    <row r="52" spans="1:25">
      <c r="A52" s="6">
        <f t="shared" si="1"/>
        <v>2015</v>
      </c>
      <c r="B52" s="6">
        <f t="shared" si="2"/>
        <v>10</v>
      </c>
      <c r="C52" s="8">
        <f>ROUND(Values!F54*Values!J54*Values!N54,0)</f>
        <v>456988313</v>
      </c>
      <c r="G52" s="38">
        <f t="shared" si="4"/>
        <v>2015</v>
      </c>
      <c r="H52" s="38" t="s">
        <v>12</v>
      </c>
      <c r="I52" s="40">
        <f t="shared" si="3"/>
        <v>431409884</v>
      </c>
      <c r="J52" s="40">
        <f>ROUND(Values!D54/Values!$F54*Values!S$18*$C52,0)</f>
        <v>19651023</v>
      </c>
      <c r="K52" s="40">
        <f>ROUND(Values!E54/Values!$F54*Values!T$18*$C52,0)</f>
        <v>5927406</v>
      </c>
      <c r="P52" s="2">
        <f t="shared" si="13"/>
        <v>2023</v>
      </c>
      <c r="Q52" s="22">
        <f t="shared" si="7"/>
        <v>5580.8822339999997</v>
      </c>
      <c r="R52" s="22">
        <f t="shared" si="5"/>
        <v>299.39471600000002</v>
      </c>
      <c r="S52" s="22">
        <f t="shared" si="6"/>
        <v>32.388917999999997</v>
      </c>
      <c r="T52" s="22">
        <f t="shared" si="8"/>
        <v>5912.6658679999991</v>
      </c>
      <c r="V52" s="23">
        <f t="shared" si="9"/>
        <v>9.5229305387176666E-3</v>
      </c>
      <c r="W52" s="23">
        <f t="shared" si="10"/>
        <v>-2.5018621043499945E-3</v>
      </c>
      <c r="X52" s="23">
        <f t="shared" si="11"/>
        <v>-9.4115382230492317E-2</v>
      </c>
      <c r="Y52" s="23">
        <f t="shared" si="12"/>
        <v>8.2755748961456099E-3</v>
      </c>
    </row>
    <row r="53" spans="1:25">
      <c r="A53" s="6">
        <f t="shared" si="1"/>
        <v>2015</v>
      </c>
      <c r="B53" s="6">
        <f t="shared" si="2"/>
        <v>11</v>
      </c>
      <c r="C53" s="8">
        <f>ROUND(Values!F55*Values!J55*Values!N55,0)</f>
        <v>319237978</v>
      </c>
      <c r="G53" s="38">
        <f t="shared" si="4"/>
        <v>2015</v>
      </c>
      <c r="H53" s="38" t="s">
        <v>13</v>
      </c>
      <c r="I53" s="40">
        <f t="shared" si="3"/>
        <v>301329002</v>
      </c>
      <c r="J53" s="40">
        <f>ROUND(Values!D55/Values!$F55*Values!S$18*$C53,0)</f>
        <v>13804507</v>
      </c>
      <c r="K53" s="40">
        <f>ROUND(Values!E55/Values!$F55*Values!T$18*$C53,0)</f>
        <v>4104469</v>
      </c>
      <c r="P53" s="2">
        <f t="shared" si="13"/>
        <v>2024</v>
      </c>
      <c r="Q53" s="22">
        <f t="shared" si="7"/>
        <v>5636.4012419999999</v>
      </c>
      <c r="R53" s="22">
        <f t="shared" si="5"/>
        <v>299.13237299999997</v>
      </c>
      <c r="S53" s="22">
        <f t="shared" si="6"/>
        <v>29.392433</v>
      </c>
      <c r="T53" s="22">
        <f t="shared" si="8"/>
        <v>5964.9260480000003</v>
      </c>
      <c r="V53" s="23">
        <f t="shared" si="9"/>
        <v>9.9480701566798668E-3</v>
      </c>
      <c r="W53" s="23">
        <f t="shared" si="10"/>
        <v>-8.7624458943369454E-4</v>
      </c>
      <c r="X53" s="23">
        <f t="shared" si="11"/>
        <v>-9.2515748750853555E-2</v>
      </c>
      <c r="Y53" s="23">
        <f t="shared" si="12"/>
        <v>8.8386831197140303E-3</v>
      </c>
    </row>
    <row r="54" spans="1:25">
      <c r="A54" s="6">
        <f t="shared" si="1"/>
        <v>2015</v>
      </c>
      <c r="B54" s="6">
        <f t="shared" si="2"/>
        <v>12</v>
      </c>
      <c r="C54" s="8">
        <f>ROUND(Values!F56*Values!J56*Values!N56,0)</f>
        <v>385047069</v>
      </c>
      <c r="G54" s="38">
        <f t="shared" si="4"/>
        <v>2015</v>
      </c>
      <c r="H54" s="38" t="s">
        <v>14</v>
      </c>
      <c r="I54" s="40">
        <f t="shared" si="3"/>
        <v>363420226</v>
      </c>
      <c r="J54" s="40">
        <f>ROUND(Values!D56/Values!$F56*Values!S$18*$C54,0)</f>
        <v>16719917</v>
      </c>
      <c r="K54" s="40">
        <f>ROUND(Values!E56/Values!$F56*Values!T$18*$C54,0)</f>
        <v>4906926</v>
      </c>
      <c r="P54" s="2">
        <f t="shared" si="13"/>
        <v>2025</v>
      </c>
      <c r="Q54" s="22">
        <f t="shared" si="7"/>
        <v>5684.6868629999999</v>
      </c>
      <c r="R54" s="22">
        <f t="shared" si="5"/>
        <v>298.80109800000002</v>
      </c>
      <c r="S54" s="22">
        <f t="shared" si="6"/>
        <v>26.673839000000001</v>
      </c>
      <c r="T54" s="22">
        <f t="shared" si="8"/>
        <v>6010.1617999999999</v>
      </c>
      <c r="V54" s="23">
        <f t="shared" si="9"/>
        <v>8.5667465687497835E-3</v>
      </c>
      <c r="W54" s="23">
        <f t="shared" si="10"/>
        <v>-1.107452853322366E-3</v>
      </c>
      <c r="X54" s="23">
        <f t="shared" si="11"/>
        <v>-9.2492989607223075E-2</v>
      </c>
      <c r="Y54" s="23">
        <f t="shared" si="12"/>
        <v>7.5836232731112396E-3</v>
      </c>
    </row>
    <row r="55" spans="1:25">
      <c r="A55" s="6">
        <f t="shared" si="1"/>
        <v>2016</v>
      </c>
      <c r="B55" s="6">
        <f t="shared" si="2"/>
        <v>1</v>
      </c>
      <c r="C55" s="8">
        <f>ROUND(Values!F57*Values!J57*Values!N57,0)</f>
        <v>479674769</v>
      </c>
      <c r="E55" s="19">
        <f>C55/SUM($C$55:$C$66)</f>
        <v>8.6830415623178961E-2</v>
      </c>
      <c r="F55" s="19"/>
      <c r="G55" s="38">
        <f t="shared" si="4"/>
        <v>2016</v>
      </c>
      <c r="H55" s="38" t="s">
        <v>3</v>
      </c>
      <c r="I55" s="40">
        <f t="shared" si="3"/>
        <v>452763726</v>
      </c>
      <c r="J55" s="40">
        <f>ROUND(Values!D57/Values!$F57*Values!S$18*$C55,0)</f>
        <v>20862452</v>
      </c>
      <c r="K55" s="40">
        <f>ROUND(Values!E57/Values!$F57*Values!T$18*$C55,0)</f>
        <v>6048591</v>
      </c>
      <c r="P55" s="2">
        <f t="shared" si="13"/>
        <v>2026</v>
      </c>
      <c r="Q55" s="22">
        <f t="shared" si="7"/>
        <v>5728.7184589999997</v>
      </c>
      <c r="R55" s="22">
        <f t="shared" si="5"/>
        <v>298.50527299999999</v>
      </c>
      <c r="S55" s="22">
        <f t="shared" si="6"/>
        <v>24.193294999999999</v>
      </c>
      <c r="T55" s="22">
        <f t="shared" si="8"/>
        <v>6051.4170269999995</v>
      </c>
      <c r="V55" s="23">
        <f t="shared" si="9"/>
        <v>7.7456502110238024E-3</v>
      </c>
      <c r="W55" s="23">
        <f t="shared" si="10"/>
        <v>-9.9003986926460286E-4</v>
      </c>
      <c r="X55" s="23">
        <f t="shared" si="11"/>
        <v>-9.2995387728028289E-2</v>
      </c>
      <c r="Y55" s="23">
        <f t="shared" si="12"/>
        <v>6.8642456514231842E-3</v>
      </c>
    </row>
    <row r="56" spans="1:25">
      <c r="A56" s="6">
        <f t="shared" si="1"/>
        <v>2016</v>
      </c>
      <c r="B56" s="6">
        <f t="shared" si="2"/>
        <v>2</v>
      </c>
      <c r="C56" s="8">
        <f>ROUND(Values!F58*Values!J58*Values!N58,0)</f>
        <v>432398530</v>
      </c>
      <c r="E56" s="19">
        <f t="shared" ref="E56:E66" si="14">C56/SUM($C$55:$C$66)</f>
        <v>7.8272501497262642E-2</v>
      </c>
      <c r="F56" s="19"/>
      <c r="G56" s="38">
        <f t="shared" si="4"/>
        <v>2016</v>
      </c>
      <c r="H56" s="38" t="s">
        <v>4</v>
      </c>
      <c r="I56" s="40">
        <f t="shared" si="3"/>
        <v>408147609</v>
      </c>
      <c r="J56" s="40">
        <f>ROUND(Values!D58/Values!$F58*Values!S$18*$C56,0)</f>
        <v>18854587</v>
      </c>
      <c r="K56" s="40">
        <f>ROUND(Values!E58/Values!$F58*Values!T$18*$C56,0)</f>
        <v>5396334</v>
      </c>
      <c r="P56" s="2">
        <f t="shared" si="13"/>
        <v>2027</v>
      </c>
      <c r="Q56" s="22">
        <f t="shared" si="7"/>
        <v>5766.3071250000003</v>
      </c>
      <c r="R56" s="22">
        <f t="shared" si="5"/>
        <v>298.03119199999998</v>
      </c>
      <c r="S56" s="22">
        <f t="shared" si="6"/>
        <v>21.949971999999999</v>
      </c>
      <c r="T56" s="22">
        <f t="shared" si="8"/>
        <v>6086.288289000001</v>
      </c>
      <c r="V56" s="23">
        <f t="shared" si="9"/>
        <v>6.5614441116315092E-3</v>
      </c>
      <c r="W56" s="23">
        <f t="shared" si="10"/>
        <v>-1.5881830000370467E-3</v>
      </c>
      <c r="X56" s="23">
        <f t="shared" si="11"/>
        <v>-9.2724988473045999E-2</v>
      </c>
      <c r="Y56" s="23">
        <f t="shared" si="12"/>
        <v>5.7624952708454913E-3</v>
      </c>
    </row>
    <row r="57" spans="1:25">
      <c r="A57" s="6">
        <f t="shared" si="1"/>
        <v>2016</v>
      </c>
      <c r="B57" s="6">
        <f t="shared" si="2"/>
        <v>3</v>
      </c>
      <c r="C57" s="8">
        <f>ROUND(Values!F59*Values!J59*Values!N59,0)</f>
        <v>359383986</v>
      </c>
      <c r="E57" s="19">
        <f t="shared" si="14"/>
        <v>6.5055456091113947E-2</v>
      </c>
      <c r="F57" s="19"/>
      <c r="G57" s="38">
        <f t="shared" si="4"/>
        <v>2016</v>
      </c>
      <c r="H57" s="38" t="s">
        <v>5</v>
      </c>
      <c r="I57" s="40">
        <f t="shared" si="3"/>
        <v>339252338</v>
      </c>
      <c r="J57" s="40">
        <f>ROUND(Values!D59/Values!$F59*Values!S$18*$C57,0)</f>
        <v>15691552</v>
      </c>
      <c r="K57" s="40">
        <f>ROUND(Values!E59/Values!$F59*Values!T$18*$C57,0)</f>
        <v>4440096</v>
      </c>
      <c r="P57" s="2">
        <f t="shared" si="13"/>
        <v>2028</v>
      </c>
      <c r="Q57" s="22">
        <f t="shared" si="7"/>
        <v>5868.0070089999999</v>
      </c>
      <c r="R57" s="22">
        <f t="shared" si="5"/>
        <v>300.93226399999998</v>
      </c>
      <c r="S57" s="22">
        <f t="shared" si="6"/>
        <v>20.16131</v>
      </c>
      <c r="T57" s="22">
        <f t="shared" si="8"/>
        <v>6189.1005830000004</v>
      </c>
      <c r="V57" s="23">
        <f t="shared" si="9"/>
        <v>1.7636917665914131E-2</v>
      </c>
      <c r="W57" s="23">
        <f t="shared" si="10"/>
        <v>9.7341220579354459E-3</v>
      </c>
      <c r="X57" s="23">
        <f t="shared" si="11"/>
        <v>-8.1488122171636479E-2</v>
      </c>
      <c r="Y57" s="23">
        <f t="shared" si="12"/>
        <v>1.6892445628284847E-2</v>
      </c>
    </row>
    <row r="58" spans="1:25">
      <c r="A58" s="6">
        <f t="shared" si="1"/>
        <v>2016</v>
      </c>
      <c r="B58" s="6">
        <f t="shared" si="2"/>
        <v>4</v>
      </c>
      <c r="C58" s="8">
        <f>ROUND(Values!F60*Values!J60*Values!N60,0)</f>
        <v>335259756</v>
      </c>
      <c r="E58" s="19">
        <f t="shared" si="14"/>
        <v>6.0688503620680463E-2</v>
      </c>
      <c r="F58" s="19"/>
      <c r="G58" s="38">
        <f t="shared" si="4"/>
        <v>2016</v>
      </c>
      <c r="H58" s="38" t="s">
        <v>6</v>
      </c>
      <c r="I58" s="40">
        <f t="shared" si="3"/>
        <v>316453262</v>
      </c>
      <c r="J58" s="40">
        <f>ROUND(Values!D60/Values!$F60*Values!S$18*$C58,0)</f>
        <v>14706168</v>
      </c>
      <c r="K58" s="40">
        <f>ROUND(Values!E60/Values!$F60*Values!T$18*$C58,0)</f>
        <v>4100326</v>
      </c>
      <c r="P58" s="2">
        <f t="shared" si="13"/>
        <v>2029</v>
      </c>
      <c r="Q58" s="22">
        <f t="shared" si="7"/>
        <v>5909.4206240000003</v>
      </c>
      <c r="R58" s="22">
        <f t="shared" si="5"/>
        <v>300.67067700000001</v>
      </c>
      <c r="S58" s="22">
        <f t="shared" si="6"/>
        <v>18.242943</v>
      </c>
      <c r="T58" s="22">
        <f t="shared" si="8"/>
        <v>6228.3342440000006</v>
      </c>
      <c r="V58" s="23">
        <f t="shared" si="9"/>
        <v>7.0575265054186875E-3</v>
      </c>
      <c r="W58" s="23">
        <f t="shared" si="10"/>
        <v>-8.6925541489946134E-4</v>
      </c>
      <c r="X58" s="23">
        <f t="shared" si="11"/>
        <v>-9.5150910332711502E-2</v>
      </c>
      <c r="Y58" s="23">
        <f t="shared" si="12"/>
        <v>6.3391538841306438E-3</v>
      </c>
    </row>
    <row r="59" spans="1:25">
      <c r="A59" s="6">
        <f t="shared" si="1"/>
        <v>2016</v>
      </c>
      <c r="B59" s="6">
        <f t="shared" si="2"/>
        <v>5</v>
      </c>
      <c r="C59" s="8">
        <f>ROUND(Values!F61*Values!J61*Values!N61,0)</f>
        <v>368947839</v>
      </c>
      <c r="E59" s="19">
        <f t="shared" si="14"/>
        <v>6.6786698559172519E-2</v>
      </c>
      <c r="F59" s="19"/>
      <c r="G59" s="38">
        <f t="shared" si="4"/>
        <v>2016</v>
      </c>
      <c r="H59" s="38" t="s">
        <v>7</v>
      </c>
      <c r="I59" s="40">
        <f t="shared" si="3"/>
        <v>348238209</v>
      </c>
      <c r="J59" s="40">
        <f>ROUND(Values!D61/Values!$F61*Values!S$18*$C59,0)</f>
        <v>16243121</v>
      </c>
      <c r="K59" s="40">
        <f>ROUND(Values!E61/Values!$F61*Values!T$18*$C59,0)</f>
        <v>4466509</v>
      </c>
      <c r="P59" s="2">
        <f t="shared" si="13"/>
        <v>2030</v>
      </c>
      <c r="Q59" s="22">
        <f t="shared" si="7"/>
        <v>5971.4848910000001</v>
      </c>
      <c r="R59" s="22">
        <f t="shared" si="5"/>
        <v>301.44115599999998</v>
      </c>
      <c r="S59" s="22">
        <f t="shared" si="6"/>
        <v>16.635397000000001</v>
      </c>
      <c r="T59" s="22">
        <f t="shared" si="8"/>
        <v>6289.5614439999999</v>
      </c>
      <c r="V59" s="23">
        <f t="shared" si="9"/>
        <v>1.0502597623181176E-2</v>
      </c>
      <c r="W59" s="23">
        <f t="shared" si="10"/>
        <v>2.5625345567035218E-3</v>
      </c>
      <c r="X59" s="23">
        <f t="shared" si="11"/>
        <v>-8.8118786535703153E-2</v>
      </c>
      <c r="Y59" s="23">
        <f t="shared" si="12"/>
        <v>9.8304293895243866E-3</v>
      </c>
    </row>
    <row r="60" spans="1:25">
      <c r="A60" s="6">
        <f t="shared" si="1"/>
        <v>2016</v>
      </c>
      <c r="B60" s="6">
        <f t="shared" si="2"/>
        <v>6</v>
      </c>
      <c r="C60" s="8">
        <f>ROUND(Values!F62*Values!J62*Values!N62,0)</f>
        <v>530221059</v>
      </c>
      <c r="E60" s="19">
        <f t="shared" si="14"/>
        <v>9.5980272260540955E-2</v>
      </c>
      <c r="F60" s="19"/>
      <c r="G60" s="38">
        <f t="shared" si="4"/>
        <v>2016</v>
      </c>
      <c r="H60" s="38" t="s">
        <v>8</v>
      </c>
      <c r="I60" s="40">
        <f t="shared" si="3"/>
        <v>500436185</v>
      </c>
      <c r="J60" s="40">
        <f>ROUND(Values!D62/Values!$F62*Values!S$18*$C60,0)</f>
        <v>23435336</v>
      </c>
      <c r="K60" s="40">
        <f>ROUND(Values!E62/Values!$F62*Values!T$18*$C60,0)</f>
        <v>6349538</v>
      </c>
      <c r="P60" s="2">
        <f t="shared" si="13"/>
        <v>2031</v>
      </c>
      <c r="Q60" s="22">
        <f t="shared" si="7"/>
        <v>6033.5256289999998</v>
      </c>
      <c r="R60" s="22">
        <f t="shared" si="5"/>
        <v>302.29208699999998</v>
      </c>
      <c r="S60" s="22">
        <f t="shared" si="6"/>
        <v>15.195817</v>
      </c>
      <c r="T60" s="22">
        <f t="shared" si="8"/>
        <v>6351.0135329999994</v>
      </c>
      <c r="V60" s="23">
        <f t="shared" si="9"/>
        <v>1.0389499284090054E-2</v>
      </c>
      <c r="W60" s="23">
        <f t="shared" si="10"/>
        <v>2.8228759844590723E-3</v>
      </c>
      <c r="X60" s="23">
        <f t="shared" si="11"/>
        <v>-8.6537159287512155E-2</v>
      </c>
      <c r="Y60" s="23">
        <f t="shared" si="12"/>
        <v>9.7704886973672966E-3</v>
      </c>
    </row>
    <row r="61" spans="1:25">
      <c r="A61" s="6">
        <f t="shared" si="1"/>
        <v>2016</v>
      </c>
      <c r="B61" s="6">
        <f t="shared" si="2"/>
        <v>7</v>
      </c>
      <c r="C61" s="8">
        <f>ROUND(Values!F63*Values!J63*Values!N63,0)</f>
        <v>621663842</v>
      </c>
      <c r="E61" s="19">
        <f t="shared" si="14"/>
        <v>0.11253318554005966</v>
      </c>
      <c r="F61" s="19"/>
      <c r="G61" s="38">
        <f t="shared" si="4"/>
        <v>2016</v>
      </c>
      <c r="H61" s="38" t="s">
        <v>9</v>
      </c>
      <c r="I61" s="40">
        <f t="shared" si="3"/>
        <v>586657802</v>
      </c>
      <c r="J61" s="40">
        <f>ROUND(Values!D63/Values!$F63*Values!S$18*$C61,0)</f>
        <v>27635437</v>
      </c>
      <c r="K61" s="40">
        <f>ROUND(Values!E63/Values!$F63*Values!T$18*$C61,0)</f>
        <v>7370603</v>
      </c>
      <c r="P61" s="2">
        <f t="shared" si="13"/>
        <v>2032</v>
      </c>
      <c r="Q61" s="22">
        <f t="shared" si="7"/>
        <v>6088.7437099999997</v>
      </c>
      <c r="R61" s="22">
        <f t="shared" si="5"/>
        <v>302.98625800000002</v>
      </c>
      <c r="S61" s="22">
        <f t="shared" si="6"/>
        <v>13.9024</v>
      </c>
      <c r="T61" s="22">
        <f t="shared" si="8"/>
        <v>6405.6323679999996</v>
      </c>
      <c r="V61" s="23">
        <f t="shared" si="9"/>
        <v>9.1518764310198897E-3</v>
      </c>
      <c r="W61" s="23">
        <f t="shared" si="10"/>
        <v>2.2963584885371535E-3</v>
      </c>
      <c r="X61" s="23">
        <f t="shared" si="11"/>
        <v>-8.5116647561628289E-2</v>
      </c>
      <c r="Y61" s="23">
        <f t="shared" si="12"/>
        <v>8.6000186767356546E-3</v>
      </c>
    </row>
    <row r="62" spans="1:25">
      <c r="A62" s="6">
        <f t="shared" si="1"/>
        <v>2016</v>
      </c>
      <c r="B62" s="6">
        <f t="shared" si="2"/>
        <v>8</v>
      </c>
      <c r="C62" s="8">
        <f>ROUND(Values!F64*Values!J64*Values!N64,0)</f>
        <v>625542417</v>
      </c>
      <c r="E62" s="19">
        <f t="shared" si="14"/>
        <v>0.11323528267136754</v>
      </c>
      <c r="F62" s="19"/>
      <c r="G62" s="38">
        <f t="shared" si="4"/>
        <v>2016</v>
      </c>
      <c r="H62" s="38" t="s">
        <v>10</v>
      </c>
      <c r="I62" s="40">
        <f t="shared" si="3"/>
        <v>590171548</v>
      </c>
      <c r="J62" s="40">
        <f>ROUND(Values!D64/Values!$F64*Values!S$18*$C62,0)</f>
        <v>28025093</v>
      </c>
      <c r="K62" s="40">
        <f>ROUND(Values!E64/Values!$F64*Values!T$18*$C62,0)</f>
        <v>7345776</v>
      </c>
      <c r="P62" s="2">
        <f t="shared" si="13"/>
        <v>2033</v>
      </c>
      <c r="Q62" s="22">
        <f t="shared" si="7"/>
        <v>6147.0415190000003</v>
      </c>
      <c r="R62" s="22">
        <f t="shared" si="5"/>
        <v>303.96266800000001</v>
      </c>
      <c r="S62" s="22">
        <f t="shared" si="6"/>
        <v>12.643898999999999</v>
      </c>
      <c r="T62" s="22">
        <f t="shared" si="8"/>
        <v>6463.6480860000001</v>
      </c>
      <c r="V62" s="23">
        <f t="shared" si="9"/>
        <v>9.5746859740957202E-3</v>
      </c>
      <c r="W62" s="23">
        <f t="shared" si="10"/>
        <v>3.2226214035093736E-3</v>
      </c>
      <c r="X62" s="23">
        <f t="shared" si="11"/>
        <v>-9.0524010242835851E-2</v>
      </c>
      <c r="Y62" s="23">
        <f t="shared" si="12"/>
        <v>9.0569852696860131E-3</v>
      </c>
    </row>
    <row r="63" spans="1:25">
      <c r="A63" s="6">
        <f t="shared" si="1"/>
        <v>2016</v>
      </c>
      <c r="B63" s="6">
        <f t="shared" si="2"/>
        <v>9</v>
      </c>
      <c r="C63" s="8">
        <f>ROUND(Values!F65*Values!J65*Values!N65,0)</f>
        <v>588654163</v>
      </c>
      <c r="E63" s="19">
        <f t="shared" si="14"/>
        <v>0.10655779485371375</v>
      </c>
      <c r="F63" s="19"/>
      <c r="G63" s="38">
        <f t="shared" si="4"/>
        <v>2016</v>
      </c>
      <c r="H63" s="38" t="s">
        <v>11</v>
      </c>
      <c r="I63" s="40">
        <f t="shared" si="3"/>
        <v>555222440</v>
      </c>
      <c r="J63" s="40">
        <f>ROUND(Values!D65/Values!$F65*Values!S$18*$C63,0)</f>
        <v>26575233</v>
      </c>
      <c r="K63" s="40">
        <f>ROUND(Values!E65/Values!$F65*Values!T$18*$C63,0)</f>
        <v>6856490</v>
      </c>
      <c r="P63" s="2">
        <f t="shared" si="13"/>
        <v>2034</v>
      </c>
      <c r="Q63" s="22">
        <f t="shared" si="7"/>
        <v>6195.226275</v>
      </c>
      <c r="R63" s="22">
        <f t="shared" si="5"/>
        <v>304.72187500000001</v>
      </c>
      <c r="S63" s="22">
        <f t="shared" si="6"/>
        <v>11.416176</v>
      </c>
      <c r="T63" s="22">
        <f t="shared" si="8"/>
        <v>6511.3643259999999</v>
      </c>
      <c r="V63" s="23">
        <f t="shared" si="9"/>
        <v>7.8386905068177359E-3</v>
      </c>
      <c r="W63" s="23">
        <f t="shared" si="10"/>
        <v>2.4976981712767632E-3</v>
      </c>
      <c r="X63" s="23">
        <f t="shared" si="11"/>
        <v>-9.7100032197346642E-2</v>
      </c>
      <c r="Y63" s="23">
        <f t="shared" si="12"/>
        <v>7.382245964682177E-3</v>
      </c>
    </row>
    <row r="64" spans="1:25">
      <c r="A64" s="6">
        <f t="shared" si="1"/>
        <v>2016</v>
      </c>
      <c r="B64" s="6">
        <f t="shared" si="2"/>
        <v>10</v>
      </c>
      <c r="C64" s="8">
        <f>ROUND(Values!F66*Values!J66*Values!N66,0)</f>
        <v>465906228</v>
      </c>
      <c r="E64" s="19">
        <f t="shared" si="14"/>
        <v>8.4338043260031414E-2</v>
      </c>
      <c r="F64" s="19"/>
      <c r="G64" s="38">
        <f t="shared" si="4"/>
        <v>2016</v>
      </c>
      <c r="H64" s="38" t="s">
        <v>12</v>
      </c>
      <c r="I64" s="40">
        <f t="shared" si="3"/>
        <v>439333571</v>
      </c>
      <c r="J64" s="40">
        <f>ROUND(Values!D66/Values!$F66*Values!S$18*$C64,0)</f>
        <v>21191403</v>
      </c>
      <c r="K64" s="40">
        <f>ROUND(Values!E66/Values!$F66*Values!T$18*$C64,0)</f>
        <v>5381254</v>
      </c>
      <c r="P64" s="2">
        <f t="shared" si="13"/>
        <v>2035</v>
      </c>
      <c r="Q64" s="22">
        <f t="shared" si="7"/>
        <v>6228.9670749999996</v>
      </c>
      <c r="R64" s="22">
        <f t="shared" si="5"/>
        <v>305.14763199999999</v>
      </c>
      <c r="S64" s="22">
        <f t="shared" si="6"/>
        <v>10.405582000000001</v>
      </c>
      <c r="T64" s="22">
        <f t="shared" si="8"/>
        <v>6544.520289</v>
      </c>
      <c r="V64" s="23">
        <f t="shared" si="9"/>
        <v>5.446257893138684E-3</v>
      </c>
      <c r="W64" s="23">
        <f t="shared" si="10"/>
        <v>1.397198675021194E-3</v>
      </c>
      <c r="X64" s="23">
        <f t="shared" si="11"/>
        <v>-8.8522987031734557E-2</v>
      </c>
      <c r="Y64" s="23">
        <f t="shared" si="12"/>
        <v>5.0920147207256239E-3</v>
      </c>
    </row>
    <row r="65" spans="1:25">
      <c r="A65" s="6">
        <f t="shared" si="1"/>
        <v>2016</v>
      </c>
      <c r="B65" s="6">
        <f t="shared" si="2"/>
        <v>11</v>
      </c>
      <c r="C65" s="8">
        <f>ROUND(Values!F67*Values!J67*Values!N67,0)</f>
        <v>325032077</v>
      </c>
      <c r="E65" s="19">
        <f t="shared" si="14"/>
        <v>5.8837095800582134E-2</v>
      </c>
      <c r="F65" s="19"/>
      <c r="G65" s="38">
        <f t="shared" si="4"/>
        <v>2016</v>
      </c>
      <c r="H65" s="38" t="s">
        <v>13</v>
      </c>
      <c r="I65" s="40">
        <f t="shared" si="3"/>
        <v>306451886</v>
      </c>
      <c r="J65" s="40">
        <f>ROUND(Values!D67/Values!$F67*Values!S$18*$C65,0)</f>
        <v>14859583</v>
      </c>
      <c r="K65" s="40">
        <f>ROUND(Values!E67/Values!$F67*Values!T$18*$C65,0)</f>
        <v>3720608</v>
      </c>
      <c r="P65" s="2">
        <f t="shared" si="13"/>
        <v>2036</v>
      </c>
      <c r="Q65" s="22">
        <f t="shared" si="7"/>
        <v>6265.1899569999996</v>
      </c>
      <c r="R65" s="22">
        <f t="shared" si="5"/>
        <v>305.883464</v>
      </c>
      <c r="S65" s="22">
        <f t="shared" si="6"/>
        <v>9.5369460000000004</v>
      </c>
      <c r="T65" s="22">
        <f t="shared" si="8"/>
        <v>6580.6103669999993</v>
      </c>
      <c r="V65" s="23">
        <f t="shared" si="9"/>
        <v>5.8152309305632421E-3</v>
      </c>
      <c r="W65" s="23">
        <f t="shared" si="10"/>
        <v>2.4113967235375178E-3</v>
      </c>
      <c r="X65" s="23">
        <f t="shared" si="11"/>
        <v>-8.3477887157104802E-2</v>
      </c>
      <c r="Y65" s="23">
        <f t="shared" si="12"/>
        <v>5.5145490282395571E-3</v>
      </c>
    </row>
    <row r="66" spans="1:25" ht="15.75" thickBot="1">
      <c r="A66" s="14">
        <f t="shared" si="1"/>
        <v>2016</v>
      </c>
      <c r="B66" s="14">
        <f t="shared" si="2"/>
        <v>12</v>
      </c>
      <c r="C66" s="15">
        <f>ROUND(Values!F68*Values!J68*Values!N68,0)</f>
        <v>391586588</v>
      </c>
      <c r="D66" s="17"/>
      <c r="E66" s="21">
        <f t="shared" si="14"/>
        <v>7.0884750222296011E-2</v>
      </c>
      <c r="F66" s="21"/>
      <c r="G66" s="41">
        <f t="shared" si="4"/>
        <v>2016</v>
      </c>
      <c r="H66" s="41" t="s">
        <v>14</v>
      </c>
      <c r="I66" s="42">
        <f t="shared" si="3"/>
        <v>369174067</v>
      </c>
      <c r="J66" s="42">
        <f>ROUND(Values!D68/Values!$F68*Values!S$18*$C66,0)</f>
        <v>17970323</v>
      </c>
      <c r="K66" s="42">
        <f>ROUND(Values!E68/Values!$F68*Values!T$18*$C66,0)</f>
        <v>4442198</v>
      </c>
      <c r="P66" s="2">
        <f t="shared" si="13"/>
        <v>2037</v>
      </c>
      <c r="Q66" s="22">
        <f t="shared" si="7"/>
        <v>6294.4642210000002</v>
      </c>
      <c r="R66" s="22">
        <f t="shared" si="5"/>
        <v>306.30775399999999</v>
      </c>
      <c r="S66" s="22">
        <f t="shared" si="6"/>
        <v>8.7350139999999996</v>
      </c>
      <c r="T66" s="22">
        <f t="shared" si="8"/>
        <v>6609.5069890000004</v>
      </c>
      <c r="V66" s="23">
        <f t="shared" si="9"/>
        <v>4.6725261645568228E-3</v>
      </c>
      <c r="W66" s="23">
        <f t="shared" si="10"/>
        <v>1.3870968847142784E-3</v>
      </c>
      <c r="X66" s="23">
        <f t="shared" si="11"/>
        <v>-8.4086876448708048E-2</v>
      </c>
      <c r="Y66" s="23">
        <f t="shared" si="12"/>
        <v>4.3911765609023767E-3</v>
      </c>
    </row>
    <row r="67" spans="1:25">
      <c r="A67" s="6">
        <f t="shared" si="1"/>
        <v>2017</v>
      </c>
      <c r="B67" s="6">
        <f t="shared" si="2"/>
        <v>1</v>
      </c>
      <c r="C67" s="36">
        <v>484346262</v>
      </c>
      <c r="D67" s="16" t="s">
        <v>42</v>
      </c>
      <c r="E67" s="20">
        <f>C67/SUM($C$67:$C$78)</f>
        <v>8.6830415617448156E-2</v>
      </c>
      <c r="F67" s="20"/>
      <c r="G67" s="38">
        <f t="shared" si="4"/>
        <v>2017</v>
      </c>
      <c r="H67" s="38" t="s">
        <v>3</v>
      </c>
      <c r="I67" s="40">
        <f t="shared" si="3"/>
        <v>456649471</v>
      </c>
      <c r="J67" s="40">
        <f>ROUND(Values!D69/Values!$F69*Values!S$18*$C67,0)</f>
        <v>22259821</v>
      </c>
      <c r="K67" s="40">
        <f>ROUND(Values!E69/Values!$F69*Values!T$18*$C67,0)</f>
        <v>5436970</v>
      </c>
    </row>
    <row r="68" spans="1:25">
      <c r="A68" s="6">
        <f t="shared" si="1"/>
        <v>2017</v>
      </c>
      <c r="B68" s="6">
        <f t="shared" si="2"/>
        <v>2</v>
      </c>
      <c r="C68" s="36">
        <v>436609606</v>
      </c>
      <c r="D68" s="16" t="s">
        <v>42</v>
      </c>
      <c r="E68" s="20">
        <f t="shared" ref="E68:E78" si="15">C68/SUM($C$67:$C$78)</f>
        <v>7.8272501567381317E-2</v>
      </c>
      <c r="F68" s="20"/>
      <c r="G68" s="38">
        <f t="shared" si="4"/>
        <v>2017</v>
      </c>
      <c r="H68" s="38" t="s">
        <v>4</v>
      </c>
      <c r="I68" s="40">
        <f t="shared" si="3"/>
        <v>411644459</v>
      </c>
      <c r="J68" s="40">
        <f>ROUND(Values!D70/Values!$F70*Values!S$18*$C68,0)</f>
        <v>20113292</v>
      </c>
      <c r="K68" s="40">
        <f>ROUND(Values!E70/Values!$F70*Values!T$18*$C68,0)</f>
        <v>4851855</v>
      </c>
    </row>
    <row r="69" spans="1:25">
      <c r="A69" s="6">
        <f t="shared" si="1"/>
        <v>2017</v>
      </c>
      <c r="B69" s="6">
        <f t="shared" si="2"/>
        <v>3</v>
      </c>
      <c r="C69" s="36">
        <v>362883982</v>
      </c>
      <c r="D69" s="16" t="s">
        <v>42</v>
      </c>
      <c r="E69" s="20">
        <f t="shared" si="15"/>
        <v>6.5055456086031638E-2</v>
      </c>
      <c r="F69" s="20"/>
      <c r="G69" s="38">
        <f t="shared" si="4"/>
        <v>2017</v>
      </c>
      <c r="H69" s="38" t="s">
        <v>5</v>
      </c>
      <c r="I69" s="40">
        <f t="shared" si="3"/>
        <v>342153778</v>
      </c>
      <c r="J69" s="40">
        <f>ROUND(Values!D71/Values!$F71*Values!S$18*$C69,0)</f>
        <v>16737198</v>
      </c>
      <c r="K69" s="40">
        <f>ROUND(Values!E71/Values!$F71*Values!T$18*$C69,0)</f>
        <v>3993006</v>
      </c>
    </row>
    <row r="70" spans="1:25">
      <c r="A70" s="6">
        <f t="shared" si="1"/>
        <v>2017</v>
      </c>
      <c r="B70" s="6">
        <f t="shared" si="2"/>
        <v>4</v>
      </c>
      <c r="C70" s="36">
        <v>338524809</v>
      </c>
      <c r="D70" s="16" t="s">
        <v>42</v>
      </c>
      <c r="E70" s="20">
        <f t="shared" si="15"/>
        <v>6.0688503594329903E-2</v>
      </c>
      <c r="F70" s="20"/>
      <c r="G70" s="38">
        <f t="shared" si="4"/>
        <v>2017</v>
      </c>
      <c r="H70" s="38" t="s">
        <v>6</v>
      </c>
      <c r="I70" s="40">
        <f t="shared" si="3"/>
        <v>319155765</v>
      </c>
      <c r="J70" s="40">
        <f>ROUND(Values!D72/Values!$F72*Values!S$18*$C70,0)</f>
        <v>15680748</v>
      </c>
      <c r="K70" s="40">
        <f>ROUND(Values!E72/Values!$F72*Values!T$18*$C70,0)</f>
        <v>3688296</v>
      </c>
    </row>
    <row r="71" spans="1:25">
      <c r="A71" s="6">
        <f t="shared" si="1"/>
        <v>2017</v>
      </c>
      <c r="B71" s="6">
        <f t="shared" si="2"/>
        <v>5</v>
      </c>
      <c r="C71" s="36">
        <v>372540976</v>
      </c>
      <c r="D71" s="16" t="s">
        <v>42</v>
      </c>
      <c r="E71" s="20">
        <f t="shared" si="15"/>
        <v>6.6786698522326535E-2</v>
      </c>
      <c r="F71" s="20"/>
      <c r="G71" s="38">
        <f t="shared" si="4"/>
        <v>2017</v>
      </c>
      <c r="H71" s="38" t="s">
        <v>7</v>
      </c>
      <c r="I71" s="40">
        <f t="shared" si="3"/>
        <v>351207553</v>
      </c>
      <c r="J71" s="40">
        <f>ROUND(Values!D73/Values!$F73*Values!S$18*$C71,0)</f>
        <v>17314810</v>
      </c>
      <c r="K71" s="40">
        <f>ROUND(Values!E73/Values!$F73*Values!T$18*$C71,0)</f>
        <v>4018613</v>
      </c>
    </row>
    <row r="72" spans="1:25">
      <c r="A72" s="6">
        <f t="shared" si="1"/>
        <v>2017</v>
      </c>
      <c r="B72" s="6">
        <f t="shared" si="2"/>
        <v>6</v>
      </c>
      <c r="C72" s="36">
        <v>535384816</v>
      </c>
      <c r="D72" s="16" t="s">
        <v>42</v>
      </c>
      <c r="E72" s="20">
        <f t="shared" si="15"/>
        <v>9.598027224694676E-2</v>
      </c>
      <c r="F72" s="20"/>
      <c r="G72" s="38">
        <f t="shared" si="4"/>
        <v>2017</v>
      </c>
      <c r="H72" s="38" t="s">
        <v>8</v>
      </c>
      <c r="I72" s="40">
        <f t="shared" si="3"/>
        <v>504696287</v>
      </c>
      <c r="J72" s="40">
        <f>ROUND(Values!D74/Values!$F74*Values!S$18*$C72,0)</f>
        <v>24974170</v>
      </c>
      <c r="K72" s="40">
        <f>ROUND(Values!E74/Values!$F74*Values!T$18*$C72,0)</f>
        <v>5714359</v>
      </c>
    </row>
    <row r="73" spans="1:25">
      <c r="A73" s="6">
        <f t="shared" ref="A73:A136" si="16">IF(B73=1,A72+1,A72)</f>
        <v>2017</v>
      </c>
      <c r="B73" s="6">
        <f t="shared" ref="B73:B136" si="17">IF(B72=12,1,B72+1)</f>
        <v>7</v>
      </c>
      <c r="C73" s="36">
        <v>627718149</v>
      </c>
      <c r="D73" s="16" t="s">
        <v>42</v>
      </c>
      <c r="E73" s="20">
        <f t="shared" si="15"/>
        <v>0.11253318554213441</v>
      </c>
      <c r="F73" s="20"/>
      <c r="G73" s="38">
        <f t="shared" si="4"/>
        <v>2017</v>
      </c>
      <c r="H73" s="38" t="s">
        <v>9</v>
      </c>
      <c r="I73" s="40">
        <f t="shared" si="3"/>
        <v>591646901</v>
      </c>
      <c r="J73" s="40">
        <f>ROUND(Values!D75/Values!$F75*Values!S$18*$C73,0)</f>
        <v>29437868</v>
      </c>
      <c r="K73" s="40">
        <f>ROUND(Values!E75/Values!$F75*Values!T$18*$C73,0)</f>
        <v>6633380</v>
      </c>
    </row>
    <row r="74" spans="1:25">
      <c r="A74" s="6">
        <f t="shared" si="16"/>
        <v>2017</v>
      </c>
      <c r="B74" s="6">
        <f t="shared" si="17"/>
        <v>8</v>
      </c>
      <c r="C74" s="36">
        <v>631634497</v>
      </c>
      <c r="D74" s="16" t="s">
        <v>42</v>
      </c>
      <c r="E74" s="20">
        <f t="shared" si="15"/>
        <v>0.11323528268052951</v>
      </c>
      <c r="F74" s="20"/>
      <c r="G74" s="38">
        <f t="shared" si="4"/>
        <v>2017</v>
      </c>
      <c r="H74" s="38" t="s">
        <v>10</v>
      </c>
      <c r="I74" s="40">
        <f t="shared" si="3"/>
        <v>595187142</v>
      </c>
      <c r="J74" s="40">
        <f>ROUND(Values!D76/Values!$F76*Values!S$18*$C74,0)</f>
        <v>29836452</v>
      </c>
      <c r="K74" s="40">
        <f>ROUND(Values!E76/Values!$F76*Values!T$18*$C74,0)</f>
        <v>6610903</v>
      </c>
    </row>
    <row r="75" spans="1:25">
      <c r="A75" s="6">
        <f t="shared" si="16"/>
        <v>2017</v>
      </c>
      <c r="B75" s="6">
        <f t="shared" si="17"/>
        <v>9</v>
      </c>
      <c r="C75" s="36">
        <v>594386993</v>
      </c>
      <c r="D75" s="16" t="s">
        <v>42</v>
      </c>
      <c r="E75" s="20">
        <f t="shared" si="15"/>
        <v>0.10655779488558383</v>
      </c>
      <c r="F75" s="20"/>
      <c r="G75" s="38">
        <f t="shared" si="4"/>
        <v>2017</v>
      </c>
      <c r="H75" s="38" t="s">
        <v>11</v>
      </c>
      <c r="I75" s="40">
        <f t="shared" si="3"/>
        <v>559937679</v>
      </c>
      <c r="J75" s="40">
        <f>ROUND(Values!D77/Values!$F77*Values!S$18*$C75,0)</f>
        <v>28277992</v>
      </c>
      <c r="K75" s="40">
        <f>ROUND(Values!E77/Values!$F77*Values!T$18*$C75,0)</f>
        <v>6171322</v>
      </c>
    </row>
    <row r="76" spans="1:25">
      <c r="A76" s="6">
        <f t="shared" si="16"/>
        <v>2017</v>
      </c>
      <c r="B76" s="6">
        <f t="shared" si="17"/>
        <v>10</v>
      </c>
      <c r="C76" s="36">
        <v>470443631</v>
      </c>
      <c r="D76" s="16" t="s">
        <v>42</v>
      </c>
      <c r="E76" s="20">
        <f t="shared" si="15"/>
        <v>8.4338043274320582E-2</v>
      </c>
      <c r="F76" s="20"/>
      <c r="G76" s="38">
        <f t="shared" si="4"/>
        <v>2017</v>
      </c>
      <c r="H76" s="38" t="s">
        <v>12</v>
      </c>
      <c r="I76" s="40">
        <f t="shared" si="3"/>
        <v>443061819</v>
      </c>
      <c r="J76" s="40">
        <f>ROUND(Values!D78/Values!$F78*Values!S$18*$C76,0)</f>
        <v>22537649</v>
      </c>
      <c r="K76" s="40">
        <f>ROUND(Values!E78/Values!$F78*Values!T$18*$C76,0)</f>
        <v>4844163</v>
      </c>
    </row>
    <row r="77" spans="1:25">
      <c r="A77" s="6">
        <f t="shared" si="16"/>
        <v>2017</v>
      </c>
      <c r="B77" s="6">
        <f t="shared" si="17"/>
        <v>11</v>
      </c>
      <c r="C77" s="36">
        <v>328197524</v>
      </c>
      <c r="D77" s="16" t="s">
        <v>42</v>
      </c>
      <c r="E77" s="20">
        <f t="shared" si="15"/>
        <v>5.8837095791476168E-2</v>
      </c>
      <c r="F77" s="20"/>
      <c r="G77" s="38">
        <f t="shared" si="4"/>
        <v>2017</v>
      </c>
      <c r="H77" s="38" t="s">
        <v>13</v>
      </c>
      <c r="I77" s="40">
        <f t="shared" ref="I77:I140" si="18">ROUND(C77-J77-K77,0)</f>
        <v>309049662</v>
      </c>
      <c r="J77" s="40">
        <f>ROUND(Values!D79/Values!$F79*Values!S$18*$C77,0)</f>
        <v>15798035</v>
      </c>
      <c r="K77" s="40">
        <f>ROUND(Values!E79/Values!$F79*Values!T$18*$C77,0)</f>
        <v>3349827</v>
      </c>
    </row>
    <row r="78" spans="1:25">
      <c r="A78" s="6">
        <f t="shared" si="16"/>
        <v>2017</v>
      </c>
      <c r="B78" s="6">
        <f t="shared" si="17"/>
        <v>12</v>
      </c>
      <c r="C78" s="36">
        <v>395400201</v>
      </c>
      <c r="D78" s="16" t="s">
        <v>42</v>
      </c>
      <c r="E78" s="20">
        <f t="shared" si="15"/>
        <v>7.088475019149118E-2</v>
      </c>
      <c r="F78" s="20"/>
      <c r="G78" s="38">
        <f t="shared" si="4"/>
        <v>2017</v>
      </c>
      <c r="H78" s="38" t="s">
        <v>14</v>
      </c>
      <c r="I78" s="40">
        <f t="shared" si="18"/>
        <v>372300521</v>
      </c>
      <c r="J78" s="40">
        <f>ROUND(Values!D80/Values!$F80*Values!S$18*$C78,0)</f>
        <v>19100308</v>
      </c>
      <c r="K78" s="40">
        <f>ROUND(Values!E80/Values!$F80*Values!T$18*$C78,0)</f>
        <v>3999372</v>
      </c>
    </row>
    <row r="79" spans="1:25">
      <c r="A79" s="6">
        <f t="shared" si="16"/>
        <v>2018</v>
      </c>
      <c r="B79" s="6">
        <f t="shared" si="17"/>
        <v>1</v>
      </c>
      <c r="C79" s="36">
        <v>488132688</v>
      </c>
      <c r="D79" s="16" t="s">
        <v>42</v>
      </c>
      <c r="G79" s="38">
        <f t="shared" si="4"/>
        <v>2018</v>
      </c>
      <c r="H79" s="38" t="s">
        <v>3</v>
      </c>
      <c r="I79" s="40">
        <f t="shared" si="18"/>
        <v>459634779</v>
      </c>
      <c r="J79" s="40">
        <f>ROUND(Values!D81/Values!$F81*Values!S$18*$C79,0)</f>
        <v>23612817</v>
      </c>
      <c r="K79" s="40">
        <f>ROUND(Values!E81/Values!$F81*Values!T$18*$C79,0)</f>
        <v>4885092</v>
      </c>
    </row>
    <row r="80" spans="1:25">
      <c r="A80" s="6">
        <f t="shared" si="16"/>
        <v>2018</v>
      </c>
      <c r="B80" s="6">
        <f t="shared" si="17"/>
        <v>2</v>
      </c>
      <c r="C80" s="36">
        <v>440022845</v>
      </c>
      <c r="D80" s="16" t="s">
        <v>42</v>
      </c>
      <c r="G80" s="38">
        <f t="shared" si="4"/>
        <v>2018</v>
      </c>
      <c r="H80" s="38" t="s">
        <v>4</v>
      </c>
      <c r="I80" s="40">
        <f t="shared" si="18"/>
        <v>414332092</v>
      </c>
      <c r="J80" s="40">
        <f>ROUND(Values!D82/Values!$F82*Values!S$18*$C80,0)</f>
        <v>21332979</v>
      </c>
      <c r="K80" s="40">
        <f>ROUND(Values!E82/Values!$F82*Values!T$18*$C80,0)</f>
        <v>4357774</v>
      </c>
    </row>
    <row r="81" spans="1:11">
      <c r="A81" s="6">
        <f t="shared" si="16"/>
        <v>2018</v>
      </c>
      <c r="B81" s="6">
        <f t="shared" si="17"/>
        <v>3</v>
      </c>
      <c r="C81" s="36">
        <v>365720864</v>
      </c>
      <c r="D81" s="16" t="s">
        <v>42</v>
      </c>
      <c r="G81" s="38">
        <f t="shared" si="4"/>
        <v>2018</v>
      </c>
      <c r="H81" s="38" t="s">
        <v>5</v>
      </c>
      <c r="I81" s="40">
        <f t="shared" si="18"/>
        <v>344383052</v>
      </c>
      <c r="J81" s="40">
        <f>ROUND(Values!D83/Values!$F83*Values!S$18*$C81,0)</f>
        <v>17751083</v>
      </c>
      <c r="K81" s="40">
        <f>ROUND(Values!E83/Values!$F83*Values!T$18*$C81,0)</f>
        <v>3586729</v>
      </c>
    </row>
    <row r="82" spans="1:11">
      <c r="A82" s="6">
        <f t="shared" si="16"/>
        <v>2018</v>
      </c>
      <c r="B82" s="6">
        <f t="shared" si="17"/>
        <v>4</v>
      </c>
      <c r="C82" s="36">
        <v>341171261</v>
      </c>
      <c r="D82" s="16" t="s">
        <v>42</v>
      </c>
      <c r="G82" s="38">
        <f t="shared" si="4"/>
        <v>2018</v>
      </c>
      <c r="H82" s="38" t="s">
        <v>6</v>
      </c>
      <c r="I82" s="40">
        <f t="shared" si="18"/>
        <v>321230887</v>
      </c>
      <c r="J82" s="40">
        <f>ROUND(Values!D84/Values!$F84*Values!S$18*$C82,0)</f>
        <v>16626219</v>
      </c>
      <c r="K82" s="40">
        <f>ROUND(Values!E84/Values!$F84*Values!T$18*$C82,0)</f>
        <v>3314155</v>
      </c>
    </row>
    <row r="83" spans="1:11">
      <c r="A83" s="6">
        <f t="shared" si="16"/>
        <v>2018</v>
      </c>
      <c r="B83" s="6">
        <f t="shared" si="17"/>
        <v>5</v>
      </c>
      <c r="C83" s="36">
        <v>375453353</v>
      </c>
      <c r="D83" s="16" t="s">
        <v>42</v>
      </c>
      <c r="G83" s="38">
        <f t="shared" ref="G83:G146" si="19">G71+1</f>
        <v>2018</v>
      </c>
      <c r="H83" s="38" t="s">
        <v>7</v>
      </c>
      <c r="I83" s="40">
        <f t="shared" si="18"/>
        <v>353486046</v>
      </c>
      <c r="J83" s="40">
        <f>ROUND(Values!D85/Values!$F85*Values!S$18*$C83,0)</f>
        <v>18355090</v>
      </c>
      <c r="K83" s="40">
        <f>ROUND(Values!E85/Values!$F85*Values!T$18*$C83,0)</f>
        <v>3612217</v>
      </c>
    </row>
    <row r="84" spans="1:11">
      <c r="A84" s="6">
        <f t="shared" si="16"/>
        <v>2018</v>
      </c>
      <c r="B84" s="6">
        <f t="shared" si="17"/>
        <v>6</v>
      </c>
      <c r="C84" s="36">
        <v>539570241</v>
      </c>
      <c r="D84" s="16" t="s">
        <v>42</v>
      </c>
      <c r="G84" s="38">
        <f t="shared" si="19"/>
        <v>2018</v>
      </c>
      <c r="H84" s="38" t="s">
        <v>8</v>
      </c>
      <c r="I84" s="40">
        <f t="shared" si="18"/>
        <v>507962793</v>
      </c>
      <c r="J84" s="40">
        <f>ROUND(Values!D86/Values!$F86*Values!S$18*$C84,0)</f>
        <v>26468967</v>
      </c>
      <c r="K84" s="40">
        <f>ROUND(Values!E86/Values!$F86*Values!T$18*$C84,0)</f>
        <v>5138481</v>
      </c>
    </row>
    <row r="85" spans="1:11">
      <c r="A85" s="6">
        <f t="shared" si="16"/>
        <v>2018</v>
      </c>
      <c r="B85" s="6">
        <f t="shared" si="17"/>
        <v>7</v>
      </c>
      <c r="C85" s="36">
        <v>632625399</v>
      </c>
      <c r="D85" s="16" t="s">
        <v>42</v>
      </c>
      <c r="G85" s="38">
        <f t="shared" si="19"/>
        <v>2018</v>
      </c>
      <c r="H85" s="38" t="s">
        <v>9</v>
      </c>
      <c r="I85" s="40">
        <f t="shared" si="18"/>
        <v>595468873</v>
      </c>
      <c r="J85" s="40">
        <f>ROUND(Values!D87/Values!$F87*Values!S$18*$C85,0)</f>
        <v>31189597</v>
      </c>
      <c r="K85" s="40">
        <f>ROUND(Values!E87/Values!$F87*Values!T$18*$C85,0)</f>
        <v>5966929</v>
      </c>
    </row>
    <row r="86" spans="1:11">
      <c r="A86" s="6">
        <f t="shared" si="16"/>
        <v>2018</v>
      </c>
      <c r="B86" s="6">
        <f t="shared" si="17"/>
        <v>8</v>
      </c>
      <c r="C86" s="36">
        <v>636572363</v>
      </c>
      <c r="D86" s="16" t="s">
        <v>42</v>
      </c>
      <c r="G86" s="38">
        <f t="shared" si="19"/>
        <v>2018</v>
      </c>
      <c r="H86" s="38" t="s">
        <v>10</v>
      </c>
      <c r="I86" s="40">
        <f t="shared" si="18"/>
        <v>599026164</v>
      </c>
      <c r="J86" s="40">
        <f>ROUND(Values!D88/Values!$F88*Values!S$18*$C86,0)</f>
        <v>31597621</v>
      </c>
      <c r="K86" s="40">
        <f>ROUND(Values!E88/Values!$F88*Values!T$18*$C86,0)</f>
        <v>5948578</v>
      </c>
    </row>
    <row r="87" spans="1:11">
      <c r="A87" s="6">
        <f t="shared" si="16"/>
        <v>2018</v>
      </c>
      <c r="B87" s="6">
        <f t="shared" si="17"/>
        <v>9</v>
      </c>
      <c r="C87" s="36">
        <v>599033673</v>
      </c>
      <c r="D87" s="16" t="s">
        <v>42</v>
      </c>
      <c r="G87" s="38">
        <f t="shared" si="19"/>
        <v>2018</v>
      </c>
      <c r="H87" s="38" t="s">
        <v>11</v>
      </c>
      <c r="I87" s="40">
        <f t="shared" si="18"/>
        <v>563547425</v>
      </c>
      <c r="J87" s="40">
        <f>ROUND(Values!D89/Values!$F89*Values!S$18*$C87,0)</f>
        <v>29933375</v>
      </c>
      <c r="K87" s="40">
        <f>ROUND(Values!E89/Values!$F89*Values!T$18*$C87,0)</f>
        <v>5552873</v>
      </c>
    </row>
    <row r="88" spans="1:11">
      <c r="A88" s="6">
        <f t="shared" si="16"/>
        <v>2018</v>
      </c>
      <c r="B88" s="6">
        <f t="shared" si="17"/>
        <v>10</v>
      </c>
      <c r="C88" s="36">
        <v>474121372</v>
      </c>
      <c r="D88" s="16" t="s">
        <v>42</v>
      </c>
      <c r="G88" s="38">
        <f t="shared" si="19"/>
        <v>2018</v>
      </c>
      <c r="H88" s="38" t="s">
        <v>12</v>
      </c>
      <c r="I88" s="40">
        <f t="shared" si="18"/>
        <v>445916171</v>
      </c>
      <c r="J88" s="40">
        <f>ROUND(Values!D90/Values!$F90*Values!S$18*$C88,0)</f>
        <v>23846531</v>
      </c>
      <c r="K88" s="40">
        <f>ROUND(Values!E90/Values!$F90*Values!T$18*$C88,0)</f>
        <v>4358670</v>
      </c>
    </row>
    <row r="89" spans="1:11">
      <c r="A89" s="6">
        <f t="shared" si="16"/>
        <v>2018</v>
      </c>
      <c r="B89" s="6">
        <f t="shared" si="17"/>
        <v>11</v>
      </c>
      <c r="C89" s="36">
        <v>330763241</v>
      </c>
      <c r="D89" s="16" t="s">
        <v>42</v>
      </c>
      <c r="G89" s="38">
        <f t="shared" si="19"/>
        <v>2018</v>
      </c>
      <c r="H89" s="38" t="s">
        <v>13</v>
      </c>
      <c r="I89" s="40">
        <f t="shared" si="18"/>
        <v>311038471</v>
      </c>
      <c r="J89" s="40">
        <f>ROUND(Values!D91/Values!$F91*Values!S$18*$C89,0)</f>
        <v>16710607</v>
      </c>
      <c r="K89" s="40">
        <f>ROUND(Values!E91/Values!$F91*Values!T$18*$C89,0)</f>
        <v>3014163</v>
      </c>
    </row>
    <row r="90" spans="1:11">
      <c r="A90" s="6">
        <f t="shared" si="16"/>
        <v>2018</v>
      </c>
      <c r="B90" s="6">
        <f t="shared" si="17"/>
        <v>12</v>
      </c>
      <c r="C90" s="36">
        <v>398491282</v>
      </c>
      <c r="D90" s="16" t="s">
        <v>42</v>
      </c>
      <c r="G90" s="38">
        <f t="shared" si="19"/>
        <v>2018</v>
      </c>
      <c r="H90" s="38" t="s">
        <v>14</v>
      </c>
      <c r="I90" s="40">
        <f t="shared" si="18"/>
        <v>374692311</v>
      </c>
      <c r="J90" s="40">
        <f>ROUND(Values!D92/Values!$F92*Values!S$18*$C90,0)</f>
        <v>20199279</v>
      </c>
      <c r="K90" s="40">
        <f>ROUND(Values!E92/Values!$F92*Values!T$18*$C90,0)</f>
        <v>3599692</v>
      </c>
    </row>
    <row r="91" spans="1:11">
      <c r="A91" s="6">
        <f t="shared" si="16"/>
        <v>2019</v>
      </c>
      <c r="B91" s="6">
        <f t="shared" si="17"/>
        <v>1</v>
      </c>
      <c r="C91" s="36">
        <v>493590359</v>
      </c>
      <c r="D91" s="16" t="s">
        <v>42</v>
      </c>
      <c r="G91" s="38">
        <f t="shared" si="19"/>
        <v>2019</v>
      </c>
      <c r="H91" s="38" t="s">
        <v>3</v>
      </c>
      <c r="I91" s="40">
        <f t="shared" si="18"/>
        <v>464123532</v>
      </c>
      <c r="J91" s="40">
        <f>ROUND(Values!D93/Values!$F93*Values!S$18*$C91,0)</f>
        <v>25053394</v>
      </c>
      <c r="K91" s="40">
        <f>ROUND(Values!E93/Values!$F93*Values!T$18*$C91,0)</f>
        <v>4413433</v>
      </c>
    </row>
    <row r="92" spans="1:11">
      <c r="A92" s="6">
        <f t="shared" si="16"/>
        <v>2019</v>
      </c>
      <c r="B92" s="6">
        <f t="shared" si="17"/>
        <v>2</v>
      </c>
      <c r="C92" s="36">
        <v>444942614</v>
      </c>
      <c r="D92" s="16" t="s">
        <v>42</v>
      </c>
      <c r="G92" s="38">
        <f t="shared" si="19"/>
        <v>2019</v>
      </c>
      <c r="H92" s="38" t="s">
        <v>4</v>
      </c>
      <c r="I92" s="40">
        <f t="shared" si="18"/>
        <v>418372054</v>
      </c>
      <c r="J92" s="40">
        <f>ROUND(Values!D94/Values!$F94*Values!S$18*$C92,0)</f>
        <v>22631938</v>
      </c>
      <c r="K92" s="40">
        <f>ROUND(Values!E94/Values!$F94*Values!T$18*$C92,0)</f>
        <v>3938622</v>
      </c>
    </row>
    <row r="93" spans="1:11">
      <c r="A93" s="6">
        <f t="shared" si="16"/>
        <v>2019</v>
      </c>
      <c r="B93" s="6">
        <f t="shared" si="17"/>
        <v>3</v>
      </c>
      <c r="C93" s="36">
        <v>369809884</v>
      </c>
      <c r="D93" s="16" t="s">
        <v>42</v>
      </c>
      <c r="G93" s="38">
        <f t="shared" si="19"/>
        <v>2019</v>
      </c>
      <c r="H93" s="38" t="s">
        <v>5</v>
      </c>
      <c r="I93" s="40">
        <f t="shared" si="18"/>
        <v>347737353</v>
      </c>
      <c r="J93" s="40">
        <f>ROUND(Values!D95/Values!$F95*Values!S$18*$C93,0)</f>
        <v>18831129</v>
      </c>
      <c r="K93" s="40">
        <f>ROUND(Values!E95/Values!$F95*Values!T$18*$C93,0)</f>
        <v>3241402</v>
      </c>
    </row>
    <row r="94" spans="1:11">
      <c r="A94" s="6">
        <f t="shared" si="16"/>
        <v>2019</v>
      </c>
      <c r="B94" s="6">
        <f t="shared" si="17"/>
        <v>4</v>
      </c>
      <c r="C94" s="36">
        <v>344985799</v>
      </c>
      <c r="D94" s="16" t="s">
        <v>42</v>
      </c>
      <c r="G94" s="38">
        <f t="shared" si="19"/>
        <v>2019</v>
      </c>
      <c r="H94" s="38" t="s">
        <v>6</v>
      </c>
      <c r="I94" s="40">
        <f t="shared" si="18"/>
        <v>324357924</v>
      </c>
      <c r="J94" s="40">
        <f>ROUND(Values!D96/Values!$F96*Values!S$18*$C94,0)</f>
        <v>17633888</v>
      </c>
      <c r="K94" s="40">
        <f>ROUND(Values!E96/Values!$F96*Values!T$18*$C94,0)</f>
        <v>2993987</v>
      </c>
    </row>
    <row r="95" spans="1:11">
      <c r="A95" s="6">
        <f t="shared" si="16"/>
        <v>2019</v>
      </c>
      <c r="B95" s="6">
        <f t="shared" si="17"/>
        <v>5</v>
      </c>
      <c r="C95" s="36">
        <v>379651189</v>
      </c>
      <c r="D95" s="16" t="s">
        <v>42</v>
      </c>
      <c r="G95" s="38">
        <f t="shared" si="19"/>
        <v>2019</v>
      </c>
      <c r="H95" s="38" t="s">
        <v>7</v>
      </c>
      <c r="I95" s="40">
        <f t="shared" si="18"/>
        <v>356924968</v>
      </c>
      <c r="J95" s="40">
        <f>ROUND(Values!D97/Values!$F97*Values!S$18*$C95,0)</f>
        <v>19464182</v>
      </c>
      <c r="K95" s="40">
        <f>ROUND(Values!E97/Values!$F97*Values!T$18*$C95,0)</f>
        <v>3262039</v>
      </c>
    </row>
    <row r="96" spans="1:11">
      <c r="A96" s="6">
        <f t="shared" si="16"/>
        <v>2019</v>
      </c>
      <c r="B96" s="6">
        <f t="shared" si="17"/>
        <v>6</v>
      </c>
      <c r="C96" s="36">
        <v>545603021</v>
      </c>
      <c r="D96" s="16" t="s">
        <v>42</v>
      </c>
      <c r="G96" s="38">
        <f t="shared" si="19"/>
        <v>2019</v>
      </c>
      <c r="H96" s="38" t="s">
        <v>8</v>
      </c>
      <c r="I96" s="40">
        <f t="shared" si="18"/>
        <v>512899516</v>
      </c>
      <c r="J96" s="40">
        <f>ROUND(Values!D98/Values!$F98*Values!S$18*$C96,0)</f>
        <v>28063429</v>
      </c>
      <c r="K96" s="40">
        <f>ROUND(Values!E98/Values!$F98*Values!T$18*$C96,0)</f>
        <v>4640076</v>
      </c>
    </row>
    <row r="97" spans="1:11">
      <c r="A97" s="6">
        <f t="shared" si="16"/>
        <v>2019</v>
      </c>
      <c r="B97" s="6">
        <f t="shared" si="17"/>
        <v>7</v>
      </c>
      <c r="C97" s="36">
        <v>639698602</v>
      </c>
      <c r="D97" s="16" t="s">
        <v>42</v>
      </c>
      <c r="G97" s="38">
        <f t="shared" si="19"/>
        <v>2019</v>
      </c>
      <c r="H97" s="38" t="s">
        <v>9</v>
      </c>
      <c r="I97" s="40">
        <f t="shared" si="18"/>
        <v>601251926</v>
      </c>
      <c r="J97" s="40">
        <f>ROUND(Values!D99/Values!$F99*Values!S$18*$C97,0)</f>
        <v>33059114</v>
      </c>
      <c r="K97" s="40">
        <f>ROUND(Values!E99/Values!$F99*Values!T$18*$C97,0)</f>
        <v>5387562</v>
      </c>
    </row>
    <row r="98" spans="1:11">
      <c r="A98" s="6">
        <f t="shared" si="16"/>
        <v>2019</v>
      </c>
      <c r="B98" s="6">
        <f t="shared" si="17"/>
        <v>8</v>
      </c>
      <c r="C98" s="36">
        <v>643689696</v>
      </c>
      <c r="D98" s="16" t="s">
        <v>42</v>
      </c>
      <c r="G98" s="38">
        <f t="shared" si="19"/>
        <v>2019</v>
      </c>
      <c r="H98" s="38" t="s">
        <v>10</v>
      </c>
      <c r="I98" s="40">
        <f t="shared" si="18"/>
        <v>604839432</v>
      </c>
      <c r="J98" s="40">
        <f>ROUND(Values!D100/Values!$F100*Values!S$18*$C98,0)</f>
        <v>33478519</v>
      </c>
      <c r="K98" s="40">
        <f>ROUND(Values!E100/Values!$F100*Values!T$18*$C98,0)</f>
        <v>5371745</v>
      </c>
    </row>
    <row r="99" spans="1:11">
      <c r="A99" s="6">
        <f t="shared" si="16"/>
        <v>2019</v>
      </c>
      <c r="B99" s="6">
        <f t="shared" si="17"/>
        <v>9</v>
      </c>
      <c r="C99" s="36">
        <v>605731297</v>
      </c>
      <c r="D99" s="16" t="s">
        <v>42</v>
      </c>
      <c r="G99" s="38">
        <f t="shared" si="19"/>
        <v>2019</v>
      </c>
      <c r="H99" s="38" t="s">
        <v>11</v>
      </c>
      <c r="I99" s="40">
        <f t="shared" si="18"/>
        <v>569012722</v>
      </c>
      <c r="J99" s="40">
        <f>ROUND(Values!D101/Values!$F101*Values!S$18*$C99,0)</f>
        <v>31702515</v>
      </c>
      <c r="K99" s="40">
        <f>ROUND(Values!E101/Values!$F101*Values!T$18*$C99,0)</f>
        <v>5016060</v>
      </c>
    </row>
    <row r="100" spans="1:11">
      <c r="A100" s="6">
        <f t="shared" si="16"/>
        <v>2019</v>
      </c>
      <c r="B100" s="6">
        <f t="shared" si="17"/>
        <v>10</v>
      </c>
      <c r="C100" s="36">
        <v>479422386</v>
      </c>
      <c r="D100" s="16" t="s">
        <v>42</v>
      </c>
      <c r="G100" s="38">
        <f t="shared" si="19"/>
        <v>2019</v>
      </c>
      <c r="H100" s="38" t="s">
        <v>12</v>
      </c>
      <c r="I100" s="40">
        <f t="shared" si="18"/>
        <v>450237630</v>
      </c>
      <c r="J100" s="40">
        <f>ROUND(Values!D102/Values!$F102*Values!S$18*$C100,0)</f>
        <v>25246099</v>
      </c>
      <c r="K100" s="40">
        <f>ROUND(Values!E102/Values!$F102*Values!T$18*$C100,0)</f>
        <v>3938657</v>
      </c>
    </row>
    <row r="101" spans="1:11">
      <c r="A101" s="6">
        <f t="shared" si="16"/>
        <v>2019</v>
      </c>
      <c r="B101" s="6">
        <f t="shared" si="17"/>
        <v>11</v>
      </c>
      <c r="C101" s="36">
        <v>334461410</v>
      </c>
      <c r="D101" s="16" t="s">
        <v>42</v>
      </c>
      <c r="G101" s="38">
        <f t="shared" si="19"/>
        <v>2019</v>
      </c>
      <c r="H101" s="38" t="s">
        <v>13</v>
      </c>
      <c r="I101" s="40">
        <f t="shared" si="18"/>
        <v>314049887</v>
      </c>
      <c r="J101" s="40">
        <f>ROUND(Values!D103/Values!$F103*Values!S$18*$C101,0)</f>
        <v>17686780</v>
      </c>
      <c r="K101" s="40">
        <f>ROUND(Values!E103/Values!$F103*Values!T$18*$C101,0)</f>
        <v>2724743</v>
      </c>
    </row>
    <row r="102" spans="1:11">
      <c r="A102" s="6">
        <f t="shared" si="16"/>
        <v>2019</v>
      </c>
      <c r="B102" s="6">
        <f t="shared" si="17"/>
        <v>12</v>
      </c>
      <c r="C102" s="36">
        <v>402946699</v>
      </c>
      <c r="D102" s="16" t="s">
        <v>42</v>
      </c>
      <c r="G102" s="38">
        <f t="shared" si="19"/>
        <v>2019</v>
      </c>
      <c r="H102" s="38" t="s">
        <v>14</v>
      </c>
      <c r="I102" s="40">
        <f t="shared" si="18"/>
        <v>378317109</v>
      </c>
      <c r="J102" s="40">
        <f>ROUND(Values!D104/Values!$F104*Values!S$18*$C102,0)</f>
        <v>21375132</v>
      </c>
      <c r="K102" s="40">
        <f>ROUND(Values!E104/Values!$F104*Values!T$18*$C102,0)</f>
        <v>3254458</v>
      </c>
    </row>
    <row r="103" spans="1:11">
      <c r="A103" s="6">
        <f t="shared" si="16"/>
        <v>2020</v>
      </c>
      <c r="B103" s="6">
        <f t="shared" si="17"/>
        <v>1</v>
      </c>
      <c r="C103" s="36">
        <v>498992461</v>
      </c>
      <c r="D103" s="16" t="s">
        <v>42</v>
      </c>
      <c r="G103" s="38">
        <f t="shared" si="19"/>
        <v>2020</v>
      </c>
      <c r="H103" s="38" t="s">
        <v>3</v>
      </c>
      <c r="I103" s="40">
        <f t="shared" si="18"/>
        <v>468586868</v>
      </c>
      <c r="J103" s="40">
        <f>ROUND(Values!D105/Values!$F105*Values!S$18*$C103,0)</f>
        <v>26415562</v>
      </c>
      <c r="K103" s="40">
        <f>ROUND(Values!E105/Values!$F105*Values!T$18*$C103,0)</f>
        <v>3990031</v>
      </c>
    </row>
    <row r="104" spans="1:11">
      <c r="A104" s="6">
        <f t="shared" si="16"/>
        <v>2020</v>
      </c>
      <c r="B104" s="6">
        <f t="shared" si="17"/>
        <v>2</v>
      </c>
      <c r="C104" s="36">
        <v>449812290</v>
      </c>
      <c r="D104" s="16" t="s">
        <v>42</v>
      </c>
      <c r="G104" s="38">
        <f t="shared" si="19"/>
        <v>2020</v>
      </c>
      <c r="H104" s="38" t="s">
        <v>4</v>
      </c>
      <c r="I104" s="40">
        <f t="shared" si="18"/>
        <v>422482849</v>
      </c>
      <c r="J104" s="40">
        <f>ROUND(Values!D106/Values!$F106*Values!S$18*$C104,0)</f>
        <v>23767984</v>
      </c>
      <c r="K104" s="40">
        <f>ROUND(Values!E106/Values!$F106*Values!T$18*$C104,0)</f>
        <v>3561457</v>
      </c>
    </row>
    <row r="105" spans="1:11">
      <c r="A105" s="6">
        <f t="shared" si="16"/>
        <v>2020</v>
      </c>
      <c r="B105" s="6">
        <f t="shared" si="17"/>
        <v>3</v>
      </c>
      <c r="C105" s="36">
        <v>373857270</v>
      </c>
      <c r="D105" s="16" t="s">
        <v>42</v>
      </c>
      <c r="G105" s="38">
        <f t="shared" si="19"/>
        <v>2020</v>
      </c>
      <c r="H105" s="38" t="s">
        <v>5</v>
      </c>
      <c r="I105" s="40">
        <f t="shared" si="18"/>
        <v>351203058</v>
      </c>
      <c r="J105" s="40">
        <f>ROUND(Values!D107/Values!$F107*Values!S$18*$C105,0)</f>
        <v>19722695</v>
      </c>
      <c r="K105" s="40">
        <f>ROUND(Values!E107/Values!$F107*Values!T$18*$C105,0)</f>
        <v>2931517</v>
      </c>
    </row>
    <row r="106" spans="1:11">
      <c r="A106" s="6">
        <f t="shared" si="16"/>
        <v>2020</v>
      </c>
      <c r="B106" s="6">
        <f t="shared" si="17"/>
        <v>4</v>
      </c>
      <c r="C106" s="36">
        <v>348761497</v>
      </c>
      <c r="D106" s="16" t="s">
        <v>42</v>
      </c>
      <c r="G106" s="38">
        <f t="shared" si="19"/>
        <v>2020</v>
      </c>
      <c r="H106" s="38" t="s">
        <v>6</v>
      </c>
      <c r="I106" s="40">
        <f t="shared" si="18"/>
        <v>327683753</v>
      </c>
      <c r="J106" s="40">
        <f>ROUND(Values!D108/Values!$F108*Values!S$18*$C106,0)</f>
        <v>18369512</v>
      </c>
      <c r="K106" s="40">
        <f>ROUND(Values!E108/Values!$F108*Values!T$18*$C106,0)</f>
        <v>2708232</v>
      </c>
    </row>
    <row r="107" spans="1:11">
      <c r="A107" s="6">
        <f t="shared" si="16"/>
        <v>2020</v>
      </c>
      <c r="B107" s="6">
        <f t="shared" si="17"/>
        <v>5</v>
      </c>
      <c r="C107" s="36">
        <v>383806283</v>
      </c>
      <c r="D107" s="16" t="s">
        <v>42</v>
      </c>
      <c r="G107" s="38">
        <f t="shared" si="19"/>
        <v>2020</v>
      </c>
      <c r="H107" s="38" t="s">
        <v>7</v>
      </c>
      <c r="I107" s="40">
        <f t="shared" si="18"/>
        <v>360671279</v>
      </c>
      <c r="J107" s="40">
        <f>ROUND(Values!D109/Values!$F109*Values!S$18*$C107,0)</f>
        <v>20182864</v>
      </c>
      <c r="K107" s="40">
        <f>ROUND(Values!E109/Values!$F109*Values!T$18*$C107,0)</f>
        <v>2952140</v>
      </c>
    </row>
    <row r="108" spans="1:11">
      <c r="A108" s="6">
        <f t="shared" si="16"/>
        <v>2020</v>
      </c>
      <c r="B108" s="6">
        <f t="shared" si="17"/>
        <v>6</v>
      </c>
      <c r="C108" s="36">
        <v>551574375</v>
      </c>
      <c r="D108" s="16" t="s">
        <v>42</v>
      </c>
      <c r="G108" s="38">
        <f t="shared" si="19"/>
        <v>2020</v>
      </c>
      <c r="H108" s="38" t="s">
        <v>8</v>
      </c>
      <c r="I108" s="40">
        <f t="shared" si="18"/>
        <v>518428478</v>
      </c>
      <c r="J108" s="40">
        <f>ROUND(Values!D110/Values!$F110*Values!S$18*$C108,0)</f>
        <v>28945642</v>
      </c>
      <c r="K108" s="40">
        <f>ROUND(Values!E110/Values!$F110*Values!T$18*$C108,0)</f>
        <v>4200255</v>
      </c>
    </row>
    <row r="109" spans="1:11">
      <c r="A109" s="6">
        <f t="shared" si="16"/>
        <v>2020</v>
      </c>
      <c r="B109" s="6">
        <f t="shared" si="17"/>
        <v>7</v>
      </c>
      <c r="C109" s="36">
        <v>646699785</v>
      </c>
      <c r="D109" s="16" t="s">
        <v>42</v>
      </c>
      <c r="G109" s="38">
        <f t="shared" si="19"/>
        <v>2020</v>
      </c>
      <c r="H109" s="38" t="s">
        <v>9</v>
      </c>
      <c r="I109" s="40">
        <f t="shared" si="18"/>
        <v>607935174</v>
      </c>
      <c r="J109" s="40">
        <f>ROUND(Values!D111/Values!$F111*Values!S$18*$C109,0)</f>
        <v>33886715</v>
      </c>
      <c r="K109" s="40">
        <f>ROUND(Values!E111/Values!$F111*Values!T$18*$C109,0)</f>
        <v>4877896</v>
      </c>
    </row>
    <row r="110" spans="1:11">
      <c r="A110" s="6">
        <f t="shared" si="16"/>
        <v>2020</v>
      </c>
      <c r="B110" s="6">
        <f t="shared" si="17"/>
        <v>8</v>
      </c>
      <c r="C110" s="36">
        <v>650734560</v>
      </c>
      <c r="D110" s="16" t="s">
        <v>42</v>
      </c>
      <c r="G110" s="38">
        <f t="shared" si="19"/>
        <v>2020</v>
      </c>
      <c r="H110" s="38" t="s">
        <v>10</v>
      </c>
      <c r="I110" s="40">
        <f t="shared" si="18"/>
        <v>611812798</v>
      </c>
      <c r="J110" s="40">
        <f>ROUND(Values!D112/Values!$F112*Values!S$18*$C110,0)</f>
        <v>34058664</v>
      </c>
      <c r="K110" s="40">
        <f>ROUND(Values!E112/Values!$F112*Values!T$18*$C110,0)</f>
        <v>4863098</v>
      </c>
    </row>
    <row r="111" spans="1:11">
      <c r="A111" s="6">
        <f t="shared" si="16"/>
        <v>2020</v>
      </c>
      <c r="B111" s="6">
        <f t="shared" si="17"/>
        <v>9</v>
      </c>
      <c r="C111" s="36">
        <v>612360725</v>
      </c>
      <c r="D111" s="16" t="s">
        <v>42</v>
      </c>
      <c r="G111" s="38">
        <f t="shared" si="19"/>
        <v>2020</v>
      </c>
      <c r="H111" s="38" t="s">
        <v>11</v>
      </c>
      <c r="I111" s="40">
        <f t="shared" si="18"/>
        <v>575772078</v>
      </c>
      <c r="J111" s="40">
        <f>ROUND(Values!D113/Values!$F113*Values!S$18*$C111,0)</f>
        <v>32049628</v>
      </c>
      <c r="K111" s="40">
        <f>ROUND(Values!E113/Values!$F113*Values!T$18*$C111,0)</f>
        <v>4539019</v>
      </c>
    </row>
    <row r="112" spans="1:11">
      <c r="A112" s="6">
        <f t="shared" si="16"/>
        <v>2020</v>
      </c>
      <c r="B112" s="6">
        <f t="shared" si="17"/>
        <v>10</v>
      </c>
      <c r="C112" s="36">
        <v>484669426</v>
      </c>
      <c r="D112" s="16" t="s">
        <v>42</v>
      </c>
      <c r="G112" s="38">
        <f t="shared" si="19"/>
        <v>2020</v>
      </c>
      <c r="H112" s="38" t="s">
        <v>12</v>
      </c>
      <c r="I112" s="40">
        <f t="shared" si="18"/>
        <v>455744852</v>
      </c>
      <c r="J112" s="40">
        <f>ROUND(Values!D114/Values!$F114*Values!S$18*$C112,0)</f>
        <v>25362122</v>
      </c>
      <c r="K112" s="40">
        <f>ROUND(Values!E114/Values!$F114*Values!T$18*$C112,0)</f>
        <v>3562452</v>
      </c>
    </row>
    <row r="113" spans="1:11">
      <c r="A113" s="6">
        <f t="shared" si="16"/>
        <v>2020</v>
      </c>
      <c r="B113" s="6">
        <f t="shared" si="17"/>
        <v>11</v>
      </c>
      <c r="C113" s="36">
        <v>338121924</v>
      </c>
      <c r="D113" s="16" t="s">
        <v>42</v>
      </c>
      <c r="G113" s="38">
        <f t="shared" si="19"/>
        <v>2020</v>
      </c>
      <c r="H113" s="38" t="s">
        <v>13</v>
      </c>
      <c r="I113" s="40">
        <f t="shared" si="18"/>
        <v>317974610</v>
      </c>
      <c r="J113" s="40">
        <f>ROUND(Values!D115/Values!$F115*Values!S$18*$C113,0)</f>
        <v>17683906</v>
      </c>
      <c r="K113" s="40">
        <f>ROUND(Values!E115/Values!$F115*Values!T$18*$C113,0)</f>
        <v>2463408</v>
      </c>
    </row>
    <row r="114" spans="1:11">
      <c r="A114" s="6">
        <f t="shared" si="16"/>
        <v>2020</v>
      </c>
      <c r="B114" s="6">
        <f t="shared" si="17"/>
        <v>12</v>
      </c>
      <c r="C114" s="36">
        <v>407356750</v>
      </c>
      <c r="D114" s="16" t="s">
        <v>42</v>
      </c>
      <c r="G114" s="38">
        <f t="shared" si="19"/>
        <v>2020</v>
      </c>
      <c r="H114" s="38" t="s">
        <v>14</v>
      </c>
      <c r="I114" s="40">
        <f t="shared" si="18"/>
        <v>383124743</v>
      </c>
      <c r="J114" s="40">
        <f>ROUND(Values!D116/Values!$F116*Values!S$18*$C114,0)</f>
        <v>21290029</v>
      </c>
      <c r="K114" s="40">
        <f>ROUND(Values!E116/Values!$F116*Values!T$18*$C114,0)</f>
        <v>2941978</v>
      </c>
    </row>
    <row r="115" spans="1:11">
      <c r="A115" s="6">
        <f t="shared" si="16"/>
        <v>2021</v>
      </c>
      <c r="B115" s="6">
        <f t="shared" si="17"/>
        <v>1</v>
      </c>
      <c r="C115" s="36">
        <v>504770633</v>
      </c>
      <c r="D115" s="16" t="s">
        <v>42</v>
      </c>
      <c r="G115" s="38">
        <f t="shared" si="19"/>
        <v>2021</v>
      </c>
      <c r="H115" s="38" t="s">
        <v>3</v>
      </c>
      <c r="I115" s="40">
        <f t="shared" si="18"/>
        <v>474827257</v>
      </c>
      <c r="J115" s="40">
        <f>ROUND(Values!D117/Values!$F117*Values!S$18*$C115,0)</f>
        <v>26333822</v>
      </c>
      <c r="K115" s="40">
        <f>ROUND(Values!E117/Values!$F117*Values!T$18*$C115,0)</f>
        <v>3609554</v>
      </c>
    </row>
    <row r="116" spans="1:11">
      <c r="A116" s="6">
        <f t="shared" si="16"/>
        <v>2021</v>
      </c>
      <c r="B116" s="6">
        <f t="shared" si="17"/>
        <v>2</v>
      </c>
      <c r="C116" s="36">
        <v>455020972</v>
      </c>
      <c r="D116" s="16" t="s">
        <v>42</v>
      </c>
      <c r="G116" s="38">
        <f t="shared" si="19"/>
        <v>2021</v>
      </c>
      <c r="H116" s="38" t="s">
        <v>4</v>
      </c>
      <c r="I116" s="40">
        <f t="shared" si="18"/>
        <v>428098889</v>
      </c>
      <c r="J116" s="40">
        <f>ROUND(Values!D118/Values!$F118*Values!S$18*$C116,0)</f>
        <v>23700006</v>
      </c>
      <c r="K116" s="40">
        <f>ROUND(Values!E118/Values!$F118*Values!T$18*$C116,0)</f>
        <v>3222077</v>
      </c>
    </row>
    <row r="117" spans="1:11">
      <c r="A117" s="6">
        <f t="shared" si="16"/>
        <v>2021</v>
      </c>
      <c r="B117" s="6">
        <f t="shared" si="17"/>
        <v>3</v>
      </c>
      <c r="C117" s="36">
        <v>378186417</v>
      </c>
      <c r="D117" s="16" t="s">
        <v>42</v>
      </c>
      <c r="G117" s="38">
        <f t="shared" si="19"/>
        <v>2021</v>
      </c>
      <c r="H117" s="38" t="s">
        <v>5</v>
      </c>
      <c r="I117" s="40">
        <f t="shared" si="18"/>
        <v>355862993</v>
      </c>
      <c r="J117" s="40">
        <f>ROUND(Values!D119/Values!$F119*Values!S$18*$C117,0)</f>
        <v>19670283</v>
      </c>
      <c r="K117" s="40">
        <f>ROUND(Values!E119/Values!$F119*Values!T$18*$C117,0)</f>
        <v>2653141</v>
      </c>
    </row>
    <row r="118" spans="1:11">
      <c r="A118" s="6">
        <f t="shared" si="16"/>
        <v>2021</v>
      </c>
      <c r="B118" s="6">
        <f t="shared" si="17"/>
        <v>4</v>
      </c>
      <c r="C118" s="36">
        <v>352800043</v>
      </c>
      <c r="D118" s="16" t="s">
        <v>42</v>
      </c>
      <c r="G118" s="38">
        <f t="shared" si="19"/>
        <v>2021</v>
      </c>
      <c r="H118" s="38" t="s">
        <v>6</v>
      </c>
      <c r="I118" s="40">
        <f t="shared" si="18"/>
        <v>332023675</v>
      </c>
      <c r="J118" s="40">
        <f>ROUND(Values!D120/Values!$F120*Values!S$18*$C118,0)</f>
        <v>18324402</v>
      </c>
      <c r="K118" s="40">
        <f>ROUND(Values!E120/Values!$F120*Values!T$18*$C118,0)</f>
        <v>2451966</v>
      </c>
    </row>
    <row r="119" spans="1:11">
      <c r="A119" s="6">
        <f t="shared" si="16"/>
        <v>2021</v>
      </c>
      <c r="B119" s="6">
        <f t="shared" si="17"/>
        <v>5</v>
      </c>
      <c r="C119" s="36">
        <v>388250636</v>
      </c>
      <c r="D119" s="16" t="s">
        <v>42</v>
      </c>
      <c r="G119" s="38">
        <f t="shared" si="19"/>
        <v>2021</v>
      </c>
      <c r="H119" s="38" t="s">
        <v>7</v>
      </c>
      <c r="I119" s="40">
        <f t="shared" si="18"/>
        <v>365440297</v>
      </c>
      <c r="J119" s="40">
        <f>ROUND(Values!D121/Values!$F121*Values!S$18*$C119,0)</f>
        <v>20137368</v>
      </c>
      <c r="K119" s="40">
        <f>ROUND(Values!E121/Values!$F121*Values!T$18*$C119,0)</f>
        <v>2672971</v>
      </c>
    </row>
    <row r="120" spans="1:11">
      <c r="A120" s="6">
        <f t="shared" si="16"/>
        <v>2021</v>
      </c>
      <c r="B120" s="6">
        <f t="shared" si="17"/>
        <v>6</v>
      </c>
      <c r="C120" s="36">
        <v>557961429</v>
      </c>
      <c r="D120" s="16" t="s">
        <v>42</v>
      </c>
      <c r="G120" s="38">
        <f t="shared" si="19"/>
        <v>2021</v>
      </c>
      <c r="H120" s="38" t="s">
        <v>8</v>
      </c>
      <c r="I120" s="40">
        <f t="shared" si="18"/>
        <v>525268779</v>
      </c>
      <c r="J120" s="40">
        <f>ROUND(Values!D122/Values!$F122*Values!S$18*$C120,0)</f>
        <v>28887843</v>
      </c>
      <c r="K120" s="40">
        <f>ROUND(Values!E122/Values!$F122*Values!T$18*$C120,0)</f>
        <v>3804807</v>
      </c>
    </row>
    <row r="121" spans="1:11">
      <c r="A121" s="6">
        <f t="shared" si="16"/>
        <v>2021</v>
      </c>
      <c r="B121" s="6">
        <f t="shared" si="17"/>
        <v>7</v>
      </c>
      <c r="C121" s="36">
        <v>654188361</v>
      </c>
      <c r="D121" s="16" t="s">
        <v>42</v>
      </c>
      <c r="G121" s="38">
        <f t="shared" si="19"/>
        <v>2021</v>
      </c>
      <c r="H121" s="38" t="s">
        <v>9</v>
      </c>
      <c r="I121" s="40">
        <f t="shared" si="18"/>
        <v>615942576</v>
      </c>
      <c r="J121" s="40">
        <f>ROUND(Values!D123/Values!$F123*Values!S$18*$C121,0)</f>
        <v>33825400</v>
      </c>
      <c r="K121" s="40">
        <f>ROUND(Values!E123/Values!$F123*Values!T$18*$C121,0)</f>
        <v>4420385</v>
      </c>
    </row>
    <row r="122" spans="1:11">
      <c r="A122" s="6">
        <f t="shared" si="16"/>
        <v>2021</v>
      </c>
      <c r="B122" s="6">
        <f t="shared" si="17"/>
        <v>8</v>
      </c>
      <c r="C122" s="36">
        <v>658269857</v>
      </c>
      <c r="D122" s="16" t="s">
        <v>42</v>
      </c>
      <c r="G122" s="38">
        <f t="shared" si="19"/>
        <v>2021</v>
      </c>
      <c r="H122" s="38" t="s">
        <v>10</v>
      </c>
      <c r="I122" s="40">
        <f t="shared" si="18"/>
        <v>619859316</v>
      </c>
      <c r="J122" s="40">
        <f>ROUND(Values!D124/Values!$F124*Values!S$18*$C122,0)</f>
        <v>34002005</v>
      </c>
      <c r="K122" s="40">
        <f>ROUND(Values!E124/Values!$F124*Values!T$18*$C122,0)</f>
        <v>4408536</v>
      </c>
    </row>
    <row r="123" spans="1:11">
      <c r="A123" s="6">
        <f t="shared" si="16"/>
        <v>2021</v>
      </c>
      <c r="B123" s="6">
        <f t="shared" si="17"/>
        <v>9</v>
      </c>
      <c r="C123" s="36">
        <v>619451665</v>
      </c>
      <c r="D123" s="16" t="s">
        <v>42</v>
      </c>
      <c r="G123" s="38">
        <f t="shared" si="19"/>
        <v>2021</v>
      </c>
      <c r="H123" s="38" t="s">
        <v>11</v>
      </c>
      <c r="I123" s="40">
        <f t="shared" si="18"/>
        <v>583339727</v>
      </c>
      <c r="J123" s="40">
        <f>ROUND(Values!D125/Values!$F125*Values!S$18*$C123,0)</f>
        <v>31996318</v>
      </c>
      <c r="K123" s="40">
        <f>ROUND(Values!E125/Values!$F125*Values!T$18*$C123,0)</f>
        <v>4115620</v>
      </c>
    </row>
    <row r="124" spans="1:11">
      <c r="A124" s="6">
        <f t="shared" si="16"/>
        <v>2021</v>
      </c>
      <c r="B124" s="6">
        <f t="shared" si="17"/>
        <v>10</v>
      </c>
      <c r="C124" s="36">
        <v>490281742</v>
      </c>
      <c r="D124" s="16" t="s">
        <v>42</v>
      </c>
      <c r="G124" s="38">
        <f t="shared" si="19"/>
        <v>2021</v>
      </c>
      <c r="H124" s="38" t="s">
        <v>12</v>
      </c>
      <c r="I124" s="40">
        <f t="shared" si="18"/>
        <v>461730376</v>
      </c>
      <c r="J124" s="40">
        <f>ROUND(Values!D126/Values!$F126*Values!S$18*$C124,0)</f>
        <v>25320458</v>
      </c>
      <c r="K124" s="40">
        <f>ROUND(Values!E126/Values!$F126*Values!T$18*$C124,0)</f>
        <v>3230908</v>
      </c>
    </row>
    <row r="125" spans="1:11">
      <c r="A125" s="6">
        <f t="shared" si="16"/>
        <v>2021</v>
      </c>
      <c r="B125" s="6">
        <f t="shared" si="17"/>
        <v>11</v>
      </c>
      <c r="C125" s="36">
        <v>342037267</v>
      </c>
      <c r="D125" s="16" t="s">
        <v>42</v>
      </c>
      <c r="G125" s="38">
        <f t="shared" si="19"/>
        <v>2021</v>
      </c>
      <c r="H125" s="38" t="s">
        <v>13</v>
      </c>
      <c r="I125" s="40">
        <f t="shared" si="18"/>
        <v>322146404</v>
      </c>
      <c r="J125" s="40">
        <f>ROUND(Values!D127/Values!$F127*Values!S$18*$C125,0)</f>
        <v>17656073</v>
      </c>
      <c r="K125" s="40">
        <f>ROUND(Values!E127/Values!$F127*Values!T$18*$C125,0)</f>
        <v>2234790</v>
      </c>
    </row>
    <row r="126" spans="1:11">
      <c r="A126" s="6">
        <f t="shared" si="16"/>
        <v>2021</v>
      </c>
      <c r="B126" s="6">
        <f t="shared" si="17"/>
        <v>12</v>
      </c>
      <c r="C126" s="36">
        <v>412073810</v>
      </c>
      <c r="D126" s="16" t="s">
        <v>42</v>
      </c>
      <c r="G126" s="38">
        <f t="shared" si="19"/>
        <v>2021</v>
      </c>
      <c r="H126" s="38" t="s">
        <v>14</v>
      </c>
      <c r="I126" s="40">
        <f t="shared" si="18"/>
        <v>388146532</v>
      </c>
      <c r="J126" s="40">
        <f>ROUND(Values!D128/Values!$F128*Values!S$18*$C126,0)</f>
        <v>21258370</v>
      </c>
      <c r="K126" s="40">
        <f>ROUND(Values!E128/Values!$F128*Values!T$18*$C126,0)</f>
        <v>2668908</v>
      </c>
    </row>
    <row r="127" spans="1:11">
      <c r="A127" s="6">
        <f t="shared" si="16"/>
        <v>2022</v>
      </c>
      <c r="B127" s="6">
        <f t="shared" si="17"/>
        <v>1</v>
      </c>
      <c r="C127" s="36">
        <v>509185433</v>
      </c>
      <c r="D127" s="16" t="s">
        <v>42</v>
      </c>
      <c r="G127" s="38">
        <f t="shared" si="19"/>
        <v>2022</v>
      </c>
      <c r="H127" s="38" t="s">
        <v>3</v>
      </c>
      <c r="I127" s="40">
        <f t="shared" si="18"/>
        <v>479691889</v>
      </c>
      <c r="J127" s="40">
        <f>ROUND(Values!D129/Values!$F129*Values!S$18*$C127,0)</f>
        <v>26226656</v>
      </c>
      <c r="K127" s="40">
        <f>ROUND(Values!E129/Values!$F129*Values!T$18*$C127,0)</f>
        <v>3266888</v>
      </c>
    </row>
    <row r="128" spans="1:11">
      <c r="A128" s="6">
        <f t="shared" si="16"/>
        <v>2022</v>
      </c>
      <c r="B128" s="6">
        <f t="shared" si="17"/>
        <v>2</v>
      </c>
      <c r="C128" s="36">
        <v>459000654</v>
      </c>
      <c r="D128" s="16" t="s">
        <v>42</v>
      </c>
      <c r="G128" s="38">
        <f t="shared" si="19"/>
        <v>2022</v>
      </c>
      <c r="H128" s="38" t="s">
        <v>4</v>
      </c>
      <c r="I128" s="40">
        <f t="shared" si="18"/>
        <v>432474994</v>
      </c>
      <c r="J128" s="40">
        <f>ROUND(Values!D130/Values!$F130*Values!S$18*$C128,0)</f>
        <v>23608141</v>
      </c>
      <c r="K128" s="40">
        <f>ROUND(Values!E130/Values!$F130*Values!T$18*$C128,0)</f>
        <v>2917519</v>
      </c>
    </row>
    <row r="129" spans="1:11">
      <c r="A129" s="6">
        <f t="shared" si="16"/>
        <v>2022</v>
      </c>
      <c r="B129" s="6">
        <f t="shared" si="17"/>
        <v>3</v>
      </c>
      <c r="C129" s="36">
        <v>381494092</v>
      </c>
      <c r="D129" s="16" t="s">
        <v>42</v>
      </c>
      <c r="G129" s="38">
        <f t="shared" si="19"/>
        <v>2022</v>
      </c>
      <c r="H129" s="38" t="s">
        <v>5</v>
      </c>
      <c r="I129" s="40">
        <f t="shared" si="18"/>
        <v>359494105</v>
      </c>
      <c r="J129" s="40">
        <f>ROUND(Values!D131/Values!$F131*Values!S$18*$C129,0)</f>
        <v>19597378</v>
      </c>
      <c r="K129" s="40">
        <f>ROUND(Values!E131/Values!$F131*Values!T$18*$C129,0)</f>
        <v>2402609</v>
      </c>
    </row>
    <row r="130" spans="1:11">
      <c r="A130" s="6">
        <f t="shared" si="16"/>
        <v>2022</v>
      </c>
      <c r="B130" s="6">
        <f t="shared" si="17"/>
        <v>4</v>
      </c>
      <c r="C130" s="36">
        <v>355885685</v>
      </c>
      <c r="D130" s="16" t="s">
        <v>42</v>
      </c>
      <c r="G130" s="38">
        <f t="shared" si="19"/>
        <v>2022</v>
      </c>
      <c r="H130" s="38" t="s">
        <v>6</v>
      </c>
      <c r="I130" s="40">
        <f t="shared" si="18"/>
        <v>335405537</v>
      </c>
      <c r="J130" s="40">
        <f>ROUND(Values!D132/Values!$F132*Values!S$18*$C130,0)</f>
        <v>18259502</v>
      </c>
      <c r="K130" s="40">
        <f>ROUND(Values!E132/Values!$F132*Values!T$18*$C130,0)</f>
        <v>2220646</v>
      </c>
    </row>
    <row r="131" spans="1:11">
      <c r="A131" s="6">
        <f t="shared" si="16"/>
        <v>2022</v>
      </c>
      <c r="B131" s="6">
        <f t="shared" si="17"/>
        <v>5</v>
      </c>
      <c r="C131" s="36">
        <v>391646334</v>
      </c>
      <c r="D131" s="16" t="s">
        <v>42</v>
      </c>
      <c r="G131" s="38">
        <f t="shared" si="19"/>
        <v>2022</v>
      </c>
      <c r="H131" s="38" t="s">
        <v>7</v>
      </c>
      <c r="I131" s="40">
        <f t="shared" si="18"/>
        <v>369155839</v>
      </c>
      <c r="J131" s="40">
        <f>ROUND(Values!D133/Values!$F133*Values!S$18*$C131,0)</f>
        <v>20069450</v>
      </c>
      <c r="K131" s="40">
        <f>ROUND(Values!E133/Values!$F133*Values!T$18*$C131,0)</f>
        <v>2421045</v>
      </c>
    </row>
    <row r="132" spans="1:11">
      <c r="A132" s="6">
        <f t="shared" si="16"/>
        <v>2022</v>
      </c>
      <c r="B132" s="6">
        <f t="shared" si="17"/>
        <v>6</v>
      </c>
      <c r="C132" s="36">
        <v>562841443</v>
      </c>
      <c r="D132" s="16" t="s">
        <v>42</v>
      </c>
      <c r="G132" s="38">
        <f t="shared" si="19"/>
        <v>2022</v>
      </c>
      <c r="H132" s="38" t="s">
        <v>8</v>
      </c>
      <c r="I132" s="40">
        <f t="shared" si="18"/>
        <v>530599241</v>
      </c>
      <c r="J132" s="40">
        <f>ROUND(Values!D134/Values!$F134*Values!S$18*$C132,0)</f>
        <v>28796659</v>
      </c>
      <c r="K132" s="40">
        <f>ROUND(Values!E134/Values!$F134*Values!T$18*$C132,0)</f>
        <v>3445543</v>
      </c>
    </row>
    <row r="133" spans="1:11">
      <c r="A133" s="6">
        <f t="shared" si="16"/>
        <v>2022</v>
      </c>
      <c r="B133" s="6">
        <f t="shared" si="17"/>
        <v>7</v>
      </c>
      <c r="C133" s="36">
        <v>659909991</v>
      </c>
      <c r="D133" s="16" t="s">
        <v>42</v>
      </c>
      <c r="G133" s="38">
        <f t="shared" si="19"/>
        <v>2022</v>
      </c>
      <c r="H133" s="38" t="s">
        <v>9</v>
      </c>
      <c r="I133" s="40">
        <f t="shared" si="18"/>
        <v>622183968</v>
      </c>
      <c r="J133" s="40">
        <f>ROUND(Values!D135/Values!$F135*Values!S$18*$C133,0)</f>
        <v>33724051</v>
      </c>
      <c r="K133" s="40">
        <f>ROUND(Values!E135/Values!$F135*Values!T$18*$C133,0)</f>
        <v>4001972</v>
      </c>
    </row>
    <row r="134" spans="1:11">
      <c r="A134" s="6">
        <f t="shared" si="16"/>
        <v>2022</v>
      </c>
      <c r="B134" s="6">
        <f t="shared" si="17"/>
        <v>8</v>
      </c>
      <c r="C134" s="36">
        <v>664027184</v>
      </c>
      <c r="D134" s="16" t="s">
        <v>42</v>
      </c>
      <c r="G134" s="38">
        <f t="shared" si="19"/>
        <v>2022</v>
      </c>
      <c r="H134" s="38" t="s">
        <v>10</v>
      </c>
      <c r="I134" s="40">
        <f t="shared" si="18"/>
        <v>626132929</v>
      </c>
      <c r="J134" s="40">
        <f>ROUND(Values!D136/Values!$F136*Values!S$18*$C134,0)</f>
        <v>33904216</v>
      </c>
      <c r="K134" s="40">
        <f>ROUND(Values!E136/Values!$F136*Values!T$18*$C134,0)</f>
        <v>3990039</v>
      </c>
    </row>
    <row r="135" spans="1:11">
      <c r="A135" s="6">
        <f t="shared" si="16"/>
        <v>2022</v>
      </c>
      <c r="B135" s="6">
        <f t="shared" si="17"/>
        <v>9</v>
      </c>
      <c r="C135" s="36">
        <v>624869482</v>
      </c>
      <c r="D135" s="16" t="s">
        <v>42</v>
      </c>
      <c r="G135" s="38">
        <f t="shared" si="19"/>
        <v>2022</v>
      </c>
      <c r="H135" s="38" t="s">
        <v>11</v>
      </c>
      <c r="I135" s="40">
        <f t="shared" si="18"/>
        <v>589240423</v>
      </c>
      <c r="J135" s="40">
        <f>ROUND(Values!D137/Values!$F137*Values!S$18*$C135,0)</f>
        <v>31904304</v>
      </c>
      <c r="K135" s="40">
        <f>ROUND(Values!E137/Values!$F137*Values!T$18*$C135,0)</f>
        <v>3724755</v>
      </c>
    </row>
    <row r="136" spans="1:11">
      <c r="A136" s="6">
        <f t="shared" si="16"/>
        <v>2022</v>
      </c>
      <c r="B136" s="6">
        <f t="shared" si="17"/>
        <v>10</v>
      </c>
      <c r="C136" s="36">
        <v>494569820</v>
      </c>
      <c r="D136" s="16" t="s">
        <v>42</v>
      </c>
      <c r="G136" s="38">
        <f t="shared" si="19"/>
        <v>2022</v>
      </c>
      <c r="H136" s="38" t="s">
        <v>12</v>
      </c>
      <c r="I136" s="40">
        <f t="shared" si="18"/>
        <v>466397692</v>
      </c>
      <c r="J136" s="40">
        <f>ROUND(Values!D138/Values!$F138*Values!S$18*$C136,0)</f>
        <v>25248145</v>
      </c>
      <c r="K136" s="40">
        <f>ROUND(Values!E138/Values!$F138*Values!T$18*$C136,0)</f>
        <v>2923983</v>
      </c>
    </row>
    <row r="137" spans="1:11">
      <c r="A137" s="6">
        <f t="shared" ref="A137:A200" si="20">IF(B137=1,A136+1,A136)</f>
        <v>2022</v>
      </c>
      <c r="B137" s="6">
        <f t="shared" ref="B137:B200" si="21">IF(B136=12,1,B136+1)</f>
        <v>11</v>
      </c>
      <c r="C137" s="36">
        <v>345028777</v>
      </c>
      <c r="D137" s="16" t="s">
        <v>42</v>
      </c>
      <c r="G137" s="38">
        <f t="shared" si="19"/>
        <v>2022</v>
      </c>
      <c r="H137" s="38" t="s">
        <v>13</v>
      </c>
      <c r="I137" s="40">
        <f t="shared" si="18"/>
        <v>325399649</v>
      </c>
      <c r="J137" s="40">
        <f>ROUND(Values!D139/Values!$F139*Values!S$18*$C137,0)</f>
        <v>17606622</v>
      </c>
      <c r="K137" s="40">
        <f>ROUND(Values!E139/Values!$F139*Values!T$18*$C137,0)</f>
        <v>2022506</v>
      </c>
    </row>
    <row r="138" spans="1:11">
      <c r="A138" s="6">
        <f t="shared" si="20"/>
        <v>2022</v>
      </c>
      <c r="B138" s="6">
        <f t="shared" si="21"/>
        <v>12</v>
      </c>
      <c r="C138" s="36">
        <v>415677870</v>
      </c>
      <c r="D138" s="16" t="s">
        <v>42</v>
      </c>
      <c r="G138" s="38">
        <f t="shared" si="19"/>
        <v>2022</v>
      </c>
      <c r="H138" s="38" t="s">
        <v>14</v>
      </c>
      <c r="I138" s="40">
        <f t="shared" si="18"/>
        <v>392060949</v>
      </c>
      <c r="J138" s="40">
        <f>ROUND(Values!D140/Values!$F140*Values!S$18*$C138,0)</f>
        <v>21200515</v>
      </c>
      <c r="K138" s="40">
        <f>ROUND(Values!E140/Values!$F140*Values!T$18*$C138,0)</f>
        <v>2416406</v>
      </c>
    </row>
    <row r="139" spans="1:11">
      <c r="A139" s="6">
        <f t="shared" si="20"/>
        <v>2023</v>
      </c>
      <c r="B139" s="6">
        <f t="shared" si="21"/>
        <v>1</v>
      </c>
      <c r="C139" s="36">
        <v>513399235</v>
      </c>
      <c r="D139" s="16" t="s">
        <v>42</v>
      </c>
      <c r="G139" s="38">
        <f t="shared" si="19"/>
        <v>2023</v>
      </c>
      <c r="H139" s="38" t="s">
        <v>3</v>
      </c>
      <c r="I139" s="40">
        <f t="shared" si="18"/>
        <v>484295679</v>
      </c>
      <c r="J139" s="40">
        <f>ROUND(Values!D141/Values!$F141*Values!S$18*$C139,0)</f>
        <v>26146742</v>
      </c>
      <c r="K139" s="40">
        <f>ROUND(Values!E141/Values!$F141*Values!T$18*$C139,0)</f>
        <v>2956814</v>
      </c>
    </row>
    <row r="140" spans="1:11">
      <c r="A140" s="6">
        <f t="shared" si="20"/>
        <v>2023</v>
      </c>
      <c r="B140" s="6">
        <f t="shared" si="21"/>
        <v>2</v>
      </c>
      <c r="C140" s="36">
        <v>462799148</v>
      </c>
      <c r="D140" s="16" t="s">
        <v>42</v>
      </c>
      <c r="G140" s="38">
        <f t="shared" si="19"/>
        <v>2023</v>
      </c>
      <c r="H140" s="38" t="s">
        <v>4</v>
      </c>
      <c r="I140" s="40">
        <f t="shared" si="18"/>
        <v>436619168</v>
      </c>
      <c r="J140" s="40">
        <f>ROUND(Values!D142/Values!$F142*Values!S$18*$C140,0)</f>
        <v>23539080</v>
      </c>
      <c r="K140" s="40">
        <f>ROUND(Values!E142/Values!$F142*Values!T$18*$C140,0)</f>
        <v>2640900</v>
      </c>
    </row>
    <row r="141" spans="1:11">
      <c r="A141" s="6">
        <f t="shared" si="20"/>
        <v>2023</v>
      </c>
      <c r="B141" s="6">
        <f t="shared" si="21"/>
        <v>3</v>
      </c>
      <c r="C141" s="36">
        <v>384651175</v>
      </c>
      <c r="D141" s="16" t="s">
        <v>42</v>
      </c>
      <c r="G141" s="38">
        <f t="shared" si="19"/>
        <v>2023</v>
      </c>
      <c r="H141" s="38" t="s">
        <v>5</v>
      </c>
      <c r="I141" s="40">
        <f t="shared" ref="I141:I204" si="22">ROUND(C141-J141-K141,0)</f>
        <v>362933933</v>
      </c>
      <c r="J141" s="40">
        <f>ROUND(Values!D143/Values!$F143*Values!S$18*$C141,0)</f>
        <v>19542215</v>
      </c>
      <c r="K141" s="40">
        <f>ROUND(Values!E143/Values!$F143*Values!T$18*$C141,0)</f>
        <v>2175027</v>
      </c>
    </row>
    <row r="142" spans="1:11">
      <c r="A142" s="6">
        <f t="shared" si="20"/>
        <v>2023</v>
      </c>
      <c r="B142" s="6">
        <f t="shared" si="21"/>
        <v>4</v>
      </c>
      <c r="C142" s="36">
        <v>358830844</v>
      </c>
      <c r="D142" s="16" t="s">
        <v>42</v>
      </c>
      <c r="G142" s="38">
        <f t="shared" si="19"/>
        <v>2023</v>
      </c>
      <c r="H142" s="38" t="s">
        <v>6</v>
      </c>
      <c r="I142" s="40">
        <f t="shared" si="22"/>
        <v>338610321</v>
      </c>
      <c r="J142" s="40">
        <f>ROUND(Values!D144/Values!$F144*Values!S$18*$C142,0)</f>
        <v>18210033</v>
      </c>
      <c r="K142" s="40">
        <f>ROUND(Values!E144/Values!$F144*Values!T$18*$C142,0)</f>
        <v>2010490</v>
      </c>
    </row>
    <row r="143" spans="1:11">
      <c r="A143" s="6">
        <f t="shared" si="20"/>
        <v>2023</v>
      </c>
      <c r="B143" s="6">
        <f t="shared" si="21"/>
        <v>5</v>
      </c>
      <c r="C143" s="36">
        <v>394887433</v>
      </c>
      <c r="D143" s="16" t="s">
        <v>42</v>
      </c>
      <c r="G143" s="38">
        <f t="shared" si="19"/>
        <v>2023</v>
      </c>
      <c r="H143" s="38" t="s">
        <v>7</v>
      </c>
      <c r="I143" s="40">
        <f t="shared" si="22"/>
        <v>372678058</v>
      </c>
      <c r="J143" s="40">
        <f>ROUND(Values!D145/Values!$F145*Values!S$18*$C143,0)</f>
        <v>20017239</v>
      </c>
      <c r="K143" s="40">
        <f>ROUND(Values!E145/Values!$F145*Values!T$18*$C143,0)</f>
        <v>2192136</v>
      </c>
    </row>
    <row r="144" spans="1:11">
      <c r="A144" s="6">
        <f t="shared" si="20"/>
        <v>2023</v>
      </c>
      <c r="B144" s="6">
        <f t="shared" si="21"/>
        <v>6</v>
      </c>
      <c r="C144" s="36">
        <v>567499280</v>
      </c>
      <c r="D144" s="16" t="s">
        <v>42</v>
      </c>
      <c r="G144" s="38">
        <f t="shared" si="19"/>
        <v>2023</v>
      </c>
      <c r="H144" s="38" t="s">
        <v>8</v>
      </c>
      <c r="I144" s="40">
        <f t="shared" si="22"/>
        <v>535653470</v>
      </c>
      <c r="J144" s="40">
        <f>ROUND(Values!D146/Values!$F146*Values!S$18*$C144,0)</f>
        <v>28725654</v>
      </c>
      <c r="K144" s="40">
        <f>ROUND(Values!E146/Values!$F146*Values!T$18*$C144,0)</f>
        <v>3120156</v>
      </c>
    </row>
    <row r="145" spans="1:11">
      <c r="A145" s="6">
        <f t="shared" si="20"/>
        <v>2023</v>
      </c>
      <c r="B145" s="6">
        <f t="shared" si="21"/>
        <v>7</v>
      </c>
      <c r="C145" s="36">
        <v>665371125</v>
      </c>
      <c r="D145" s="16" t="s">
        <v>42</v>
      </c>
      <c r="G145" s="38">
        <f t="shared" si="19"/>
        <v>2023</v>
      </c>
      <c r="H145" s="38" t="s">
        <v>9</v>
      </c>
      <c r="I145" s="40">
        <f t="shared" si="22"/>
        <v>628101093</v>
      </c>
      <c r="J145" s="40">
        <f>ROUND(Values!D147/Values!$F147*Values!S$18*$C145,0)</f>
        <v>33644180</v>
      </c>
      <c r="K145" s="40">
        <f>ROUND(Values!E147/Values!$F147*Values!T$18*$C145,0)</f>
        <v>3625852</v>
      </c>
    </row>
    <row r="146" spans="1:11">
      <c r="A146" s="6">
        <f t="shared" si="20"/>
        <v>2023</v>
      </c>
      <c r="B146" s="6">
        <f t="shared" si="21"/>
        <v>8</v>
      </c>
      <c r="C146" s="36">
        <v>669522391</v>
      </c>
      <c r="D146" s="16" t="s">
        <v>42</v>
      </c>
      <c r="G146" s="38">
        <f t="shared" si="19"/>
        <v>2023</v>
      </c>
      <c r="H146" s="38" t="s">
        <v>10</v>
      </c>
      <c r="I146" s="40">
        <f t="shared" si="22"/>
        <v>632079081</v>
      </c>
      <c r="J146" s="40">
        <f>ROUND(Values!D148/Values!$F148*Values!S$18*$C146,0)</f>
        <v>33826513</v>
      </c>
      <c r="K146" s="40">
        <f>ROUND(Values!E148/Values!$F148*Values!T$18*$C146,0)</f>
        <v>3616797</v>
      </c>
    </row>
    <row r="147" spans="1:11">
      <c r="A147" s="6">
        <f t="shared" si="20"/>
        <v>2023</v>
      </c>
      <c r="B147" s="6">
        <f t="shared" si="21"/>
        <v>9</v>
      </c>
      <c r="C147" s="36">
        <v>630040636</v>
      </c>
      <c r="D147" s="16" t="s">
        <v>42</v>
      </c>
      <c r="G147" s="38">
        <f t="shared" ref="G147:G210" si="23">G135+1</f>
        <v>2023</v>
      </c>
      <c r="H147" s="38" t="s">
        <v>11</v>
      </c>
      <c r="I147" s="40">
        <f t="shared" si="22"/>
        <v>594832923</v>
      </c>
      <c r="J147" s="40">
        <f>ROUND(Values!D149/Values!$F149*Values!S$18*$C147,0)</f>
        <v>31831263</v>
      </c>
      <c r="K147" s="40">
        <f>ROUND(Values!E149/Values!$F149*Values!T$18*$C147,0)</f>
        <v>3376450</v>
      </c>
    </row>
    <row r="148" spans="1:11">
      <c r="A148" s="6">
        <f t="shared" si="20"/>
        <v>2023</v>
      </c>
      <c r="B148" s="6">
        <f t="shared" si="21"/>
        <v>10</v>
      </c>
      <c r="C148" s="36">
        <v>498662670</v>
      </c>
      <c r="D148" s="16" t="s">
        <v>42</v>
      </c>
      <c r="G148" s="38">
        <f t="shared" si="23"/>
        <v>2023</v>
      </c>
      <c r="H148" s="38" t="s">
        <v>12</v>
      </c>
      <c r="I148" s="40">
        <f t="shared" si="22"/>
        <v>470821328</v>
      </c>
      <c r="J148" s="40">
        <f>ROUND(Values!D150/Values!$F150*Values!S$18*$C148,0)</f>
        <v>25190660</v>
      </c>
      <c r="K148" s="40">
        <f>ROUND(Values!E150/Values!$F150*Values!T$18*$C148,0)</f>
        <v>2650682</v>
      </c>
    </row>
    <row r="149" spans="1:11">
      <c r="A149" s="6">
        <f t="shared" si="20"/>
        <v>2023</v>
      </c>
      <c r="B149" s="6">
        <f t="shared" si="21"/>
        <v>11</v>
      </c>
      <c r="C149" s="36">
        <v>347884088</v>
      </c>
      <c r="D149" s="16" t="s">
        <v>42</v>
      </c>
      <c r="G149" s="38">
        <f t="shared" si="23"/>
        <v>2023</v>
      </c>
      <c r="H149" s="38" t="s">
        <v>13</v>
      </c>
      <c r="I149" s="40">
        <f t="shared" si="22"/>
        <v>328483330</v>
      </c>
      <c r="J149" s="40">
        <f>ROUND(Values!D151/Values!$F151*Values!S$18*$C149,0)</f>
        <v>17567164</v>
      </c>
      <c r="K149" s="40">
        <f>ROUND(Values!E151/Values!$F151*Values!T$18*$C149,0)</f>
        <v>1833594</v>
      </c>
    </row>
    <row r="150" spans="1:11">
      <c r="A150" s="6">
        <f t="shared" si="20"/>
        <v>2023</v>
      </c>
      <c r="B150" s="6">
        <f t="shared" si="21"/>
        <v>12</v>
      </c>
      <c r="C150" s="36">
        <v>419117843</v>
      </c>
      <c r="D150" s="16" t="s">
        <v>42</v>
      </c>
      <c r="G150" s="38">
        <f t="shared" si="23"/>
        <v>2023</v>
      </c>
      <c r="H150" s="38" t="s">
        <v>14</v>
      </c>
      <c r="I150" s="40">
        <f t="shared" si="22"/>
        <v>395773850</v>
      </c>
      <c r="J150" s="40">
        <f>ROUND(Values!D152/Values!$F152*Values!S$18*$C150,0)</f>
        <v>21153973</v>
      </c>
      <c r="K150" s="40">
        <f>ROUND(Values!E152/Values!$F152*Values!T$18*$C150,0)</f>
        <v>2190020</v>
      </c>
    </row>
    <row r="151" spans="1:11">
      <c r="A151" s="6">
        <f t="shared" si="20"/>
        <v>2024</v>
      </c>
      <c r="B151" s="6">
        <f t="shared" si="21"/>
        <v>1</v>
      </c>
      <c r="C151" s="36">
        <v>517937008</v>
      </c>
      <c r="D151" s="16" t="s">
        <v>42</v>
      </c>
      <c r="G151" s="38">
        <f t="shared" si="23"/>
        <v>2024</v>
      </c>
      <c r="H151" s="38" t="s">
        <v>3</v>
      </c>
      <c r="I151" s="40">
        <f t="shared" si="22"/>
        <v>489147179</v>
      </c>
      <c r="J151" s="40">
        <f>ROUND(Values!D153/Values!$F153*Values!S$18*$C151,0)</f>
        <v>26107926</v>
      </c>
      <c r="K151" s="40">
        <f>ROUND(Values!E153/Values!$F153*Values!T$18*$C151,0)</f>
        <v>2681903</v>
      </c>
    </row>
    <row r="152" spans="1:11">
      <c r="A152" s="6">
        <f t="shared" si="20"/>
        <v>2024</v>
      </c>
      <c r="B152" s="6">
        <f t="shared" si="21"/>
        <v>2</v>
      </c>
      <c r="C152" s="36">
        <v>466889683</v>
      </c>
      <c r="D152" s="16" t="s">
        <v>42</v>
      </c>
      <c r="G152" s="38">
        <f t="shared" si="23"/>
        <v>2024</v>
      </c>
      <c r="H152" s="38" t="s">
        <v>4</v>
      </c>
      <c r="I152" s="40">
        <f t="shared" si="22"/>
        <v>440986366</v>
      </c>
      <c r="J152" s="40">
        <f>ROUND(Values!D154/Values!$F154*Values!S$18*$C152,0)</f>
        <v>23507444</v>
      </c>
      <c r="K152" s="40">
        <f>ROUND(Values!E154/Values!$F154*Values!T$18*$C152,0)</f>
        <v>2395873</v>
      </c>
    </row>
    <row r="153" spans="1:11">
      <c r="A153" s="6">
        <f t="shared" si="20"/>
        <v>2024</v>
      </c>
      <c r="B153" s="6">
        <f t="shared" si="21"/>
        <v>3</v>
      </c>
      <c r="C153" s="36">
        <v>388050985</v>
      </c>
      <c r="D153" s="16" t="s">
        <v>42</v>
      </c>
      <c r="G153" s="38">
        <f t="shared" si="23"/>
        <v>2024</v>
      </c>
      <c r="H153" s="38" t="s">
        <v>5</v>
      </c>
      <c r="I153" s="40">
        <f t="shared" si="22"/>
        <v>366559114</v>
      </c>
      <c r="J153" s="40">
        <f>ROUND(Values!D155/Values!$F155*Values!S$18*$C153,0)</f>
        <v>19518265</v>
      </c>
      <c r="K153" s="40">
        <f>ROUND(Values!E155/Values!$F155*Values!T$18*$C153,0)</f>
        <v>1973606</v>
      </c>
    </row>
    <row r="154" spans="1:11">
      <c r="A154" s="6">
        <f t="shared" si="20"/>
        <v>2024</v>
      </c>
      <c r="B154" s="6">
        <f t="shared" si="21"/>
        <v>4</v>
      </c>
      <c r="C154" s="36">
        <v>362002436</v>
      </c>
      <c r="D154" s="16" t="s">
        <v>42</v>
      </c>
      <c r="G154" s="38">
        <f t="shared" si="23"/>
        <v>2024</v>
      </c>
      <c r="H154" s="38" t="s">
        <v>6</v>
      </c>
      <c r="I154" s="40">
        <f t="shared" si="22"/>
        <v>341987863</v>
      </c>
      <c r="J154" s="40">
        <f>ROUND(Values!D156/Values!$F156*Values!S$18*$C154,0)</f>
        <v>18189908</v>
      </c>
      <c r="K154" s="40">
        <f>ROUND(Values!E156/Values!$F156*Values!T$18*$C154,0)</f>
        <v>1824665</v>
      </c>
    </row>
    <row r="155" spans="1:11">
      <c r="A155" s="6">
        <f t="shared" si="20"/>
        <v>2024</v>
      </c>
      <c r="B155" s="6">
        <f t="shared" si="21"/>
        <v>5</v>
      </c>
      <c r="C155" s="36">
        <v>398377718</v>
      </c>
      <c r="D155" s="16" t="s">
        <v>42</v>
      </c>
      <c r="G155" s="38">
        <f t="shared" si="23"/>
        <v>2024</v>
      </c>
      <c r="H155" s="38" t="s">
        <v>7</v>
      </c>
      <c r="I155" s="40">
        <f t="shared" si="22"/>
        <v>376390331</v>
      </c>
      <c r="J155" s="40">
        <f>ROUND(Values!D157/Values!$F157*Values!S$18*$C155,0)</f>
        <v>19997478</v>
      </c>
      <c r="K155" s="40">
        <f>ROUND(Values!E157/Values!$F157*Values!T$18*$C155,0)</f>
        <v>1989909</v>
      </c>
    </row>
    <row r="156" spans="1:11">
      <c r="A156" s="6">
        <f t="shared" si="20"/>
        <v>2024</v>
      </c>
      <c r="B156" s="6">
        <f t="shared" si="21"/>
        <v>6</v>
      </c>
      <c r="C156" s="36">
        <v>572515226</v>
      </c>
      <c r="D156" s="16" t="s">
        <v>42</v>
      </c>
      <c r="G156" s="38">
        <f t="shared" si="23"/>
        <v>2024</v>
      </c>
      <c r="H156" s="38" t="s">
        <v>8</v>
      </c>
      <c r="I156" s="40">
        <f t="shared" si="22"/>
        <v>540980664</v>
      </c>
      <c r="J156" s="40">
        <f>ROUND(Values!D158/Values!$F158*Values!S$18*$C156,0)</f>
        <v>28701597</v>
      </c>
      <c r="K156" s="40">
        <f>ROUND(Values!E158/Values!$F158*Values!T$18*$C156,0)</f>
        <v>2832965</v>
      </c>
    </row>
    <row r="157" spans="1:11">
      <c r="A157" s="6">
        <f t="shared" si="20"/>
        <v>2024</v>
      </c>
      <c r="B157" s="6">
        <f t="shared" si="21"/>
        <v>7</v>
      </c>
      <c r="C157" s="36">
        <v>671252130</v>
      </c>
      <c r="D157" s="16" t="s">
        <v>42</v>
      </c>
      <c r="G157" s="38">
        <f t="shared" si="23"/>
        <v>2024</v>
      </c>
      <c r="H157" s="38" t="s">
        <v>9</v>
      </c>
      <c r="I157" s="40">
        <f t="shared" si="22"/>
        <v>634341046</v>
      </c>
      <c r="J157" s="40">
        <f>ROUND(Values!D159/Values!$F159*Values!S$18*$C157,0)</f>
        <v>33619709</v>
      </c>
      <c r="K157" s="40">
        <f>ROUND(Values!E159/Values!$F159*Values!T$18*$C157,0)</f>
        <v>3291375</v>
      </c>
    </row>
    <row r="158" spans="1:11">
      <c r="A158" s="6">
        <f t="shared" si="20"/>
        <v>2024</v>
      </c>
      <c r="B158" s="6">
        <f t="shared" si="21"/>
        <v>8</v>
      </c>
      <c r="C158" s="36">
        <v>675440087</v>
      </c>
      <c r="D158" s="16" t="s">
        <v>42</v>
      </c>
      <c r="G158" s="38">
        <f t="shared" si="23"/>
        <v>2024</v>
      </c>
      <c r="H158" s="38" t="s">
        <v>10</v>
      </c>
      <c r="I158" s="40">
        <f t="shared" si="22"/>
        <v>638352969</v>
      </c>
      <c r="J158" s="40">
        <f>ROUND(Values!D160/Values!$F160*Values!S$18*$C158,0)</f>
        <v>33804800</v>
      </c>
      <c r="K158" s="40">
        <f>ROUND(Values!E160/Values!$F160*Values!T$18*$C158,0)</f>
        <v>3282318</v>
      </c>
    </row>
    <row r="159" spans="1:11">
      <c r="A159" s="6">
        <f t="shared" si="20"/>
        <v>2024</v>
      </c>
      <c r="B159" s="6">
        <f t="shared" si="21"/>
        <v>9</v>
      </c>
      <c r="C159" s="36">
        <v>635609366</v>
      </c>
      <c r="D159" s="16" t="s">
        <v>42</v>
      </c>
      <c r="G159" s="38">
        <f t="shared" si="23"/>
        <v>2024</v>
      </c>
      <c r="H159" s="38" t="s">
        <v>11</v>
      </c>
      <c r="I159" s="40">
        <f t="shared" si="22"/>
        <v>600735315</v>
      </c>
      <c r="J159" s="40">
        <f>ROUND(Values!D161/Values!$F161*Values!S$18*$C159,0)</f>
        <v>31810906</v>
      </c>
      <c r="K159" s="40">
        <f>ROUND(Values!E161/Values!$F161*Values!T$18*$C159,0)</f>
        <v>3063145</v>
      </c>
    </row>
    <row r="160" spans="1:11">
      <c r="A160" s="6">
        <f t="shared" si="20"/>
        <v>2024</v>
      </c>
      <c r="B160" s="6">
        <f t="shared" si="21"/>
        <v>10</v>
      </c>
      <c r="C160" s="36">
        <v>503070191</v>
      </c>
      <c r="D160" s="16" t="s">
        <v>42</v>
      </c>
      <c r="G160" s="38">
        <f t="shared" si="23"/>
        <v>2024</v>
      </c>
      <c r="H160" s="38" t="s">
        <v>12</v>
      </c>
      <c r="I160" s="40">
        <f t="shared" si="22"/>
        <v>475490302</v>
      </c>
      <c r="J160" s="40">
        <f>ROUND(Values!D162/Values!$F162*Values!S$18*$C160,0)</f>
        <v>25174858</v>
      </c>
      <c r="K160" s="40">
        <f>ROUND(Values!E162/Values!$F162*Values!T$18*$C160,0)</f>
        <v>2405031</v>
      </c>
    </row>
    <row r="161" spans="1:11">
      <c r="A161" s="6">
        <f t="shared" si="20"/>
        <v>2024</v>
      </c>
      <c r="B161" s="6">
        <f t="shared" si="21"/>
        <v>11</v>
      </c>
      <c r="C161" s="36">
        <v>350958925</v>
      </c>
      <c r="D161" s="16" t="s">
        <v>42</v>
      </c>
      <c r="G161" s="38">
        <f t="shared" si="23"/>
        <v>2024</v>
      </c>
      <c r="H161" s="38" t="s">
        <v>13</v>
      </c>
      <c r="I161" s="40">
        <f t="shared" si="22"/>
        <v>331738124</v>
      </c>
      <c r="J161" s="40">
        <f>ROUND(Values!D163/Values!$F163*Values!S$18*$C161,0)</f>
        <v>17556870</v>
      </c>
      <c r="K161" s="40">
        <f>ROUND(Values!E163/Values!$F163*Values!T$18*$C161,0)</f>
        <v>1663931</v>
      </c>
    </row>
    <row r="162" spans="1:11">
      <c r="A162" s="6">
        <f t="shared" si="20"/>
        <v>2024</v>
      </c>
      <c r="B162" s="6">
        <f t="shared" si="21"/>
        <v>12</v>
      </c>
      <c r="C162" s="36">
        <v>422822293</v>
      </c>
      <c r="D162" s="16" t="s">
        <v>42</v>
      </c>
      <c r="G162" s="38">
        <f t="shared" si="23"/>
        <v>2024</v>
      </c>
      <c r="H162" s="38" t="s">
        <v>14</v>
      </c>
      <c r="I162" s="40">
        <f t="shared" si="22"/>
        <v>399691969</v>
      </c>
      <c r="J162" s="40">
        <f>ROUND(Values!D164/Values!$F164*Values!S$18*$C162,0)</f>
        <v>21142612</v>
      </c>
      <c r="K162" s="40">
        <f>ROUND(Values!E164/Values!$F164*Values!T$18*$C162,0)</f>
        <v>1987712</v>
      </c>
    </row>
    <row r="163" spans="1:11">
      <c r="A163" s="6">
        <f t="shared" si="20"/>
        <v>2025</v>
      </c>
      <c r="B163" s="6">
        <f t="shared" si="21"/>
        <v>1</v>
      </c>
      <c r="C163" s="36">
        <v>521864847</v>
      </c>
      <c r="D163" s="16" t="s">
        <v>42</v>
      </c>
      <c r="G163" s="38">
        <f t="shared" si="23"/>
        <v>2025</v>
      </c>
      <c r="H163" s="38" t="s">
        <v>3</v>
      </c>
      <c r="I163" s="40">
        <f t="shared" si="22"/>
        <v>493369221</v>
      </c>
      <c r="J163" s="40">
        <f>ROUND(Values!D165/Values!$F165*Values!S$18*$C163,0)</f>
        <v>26064934</v>
      </c>
      <c r="K163" s="40">
        <f>ROUND(Values!E165/Values!$F165*Values!T$18*$C163,0)</f>
        <v>2430692</v>
      </c>
    </row>
    <row r="164" spans="1:11">
      <c r="A164" s="6">
        <f t="shared" si="20"/>
        <v>2025</v>
      </c>
      <c r="B164" s="6">
        <f t="shared" si="21"/>
        <v>2</v>
      </c>
      <c r="C164" s="36">
        <v>470430399</v>
      </c>
      <c r="D164" s="16" t="s">
        <v>42</v>
      </c>
      <c r="G164" s="38">
        <f t="shared" si="23"/>
        <v>2025</v>
      </c>
      <c r="H164" s="38" t="s">
        <v>4</v>
      </c>
      <c r="I164" s="40">
        <f t="shared" si="22"/>
        <v>444786739</v>
      </c>
      <c r="J164" s="40">
        <f>ROUND(Values!D166/Values!$F166*Values!S$18*$C164,0)</f>
        <v>23471584</v>
      </c>
      <c r="K164" s="40">
        <f>ROUND(Values!E166/Values!$F166*Values!T$18*$C164,0)</f>
        <v>2172076</v>
      </c>
    </row>
    <row r="165" spans="1:11">
      <c r="A165" s="6">
        <f t="shared" si="20"/>
        <v>2025</v>
      </c>
      <c r="B165" s="6">
        <f t="shared" si="21"/>
        <v>3</v>
      </c>
      <c r="C165" s="36">
        <v>390993817</v>
      </c>
      <c r="D165" s="16" t="s">
        <v>42</v>
      </c>
      <c r="G165" s="38">
        <f t="shared" si="23"/>
        <v>2025</v>
      </c>
      <c r="H165" s="38" t="s">
        <v>5</v>
      </c>
      <c r="I165" s="40">
        <f t="shared" si="22"/>
        <v>369713555</v>
      </c>
      <c r="J165" s="40">
        <f>ROUND(Values!D167/Values!$F167*Values!S$18*$C165,0)</f>
        <v>19490524</v>
      </c>
      <c r="K165" s="40">
        <f>ROUND(Values!E167/Values!$F167*Values!T$18*$C165,0)</f>
        <v>1789738</v>
      </c>
    </row>
    <row r="166" spans="1:11">
      <c r="A166" s="6">
        <f t="shared" si="20"/>
        <v>2025</v>
      </c>
      <c r="B166" s="6">
        <f t="shared" si="21"/>
        <v>4</v>
      </c>
      <c r="C166" s="36">
        <v>364747726</v>
      </c>
      <c r="D166" s="16" t="s">
        <v>42</v>
      </c>
      <c r="G166" s="38">
        <f t="shared" si="23"/>
        <v>2025</v>
      </c>
      <c r="H166" s="38" t="s">
        <v>6</v>
      </c>
      <c r="I166" s="40">
        <f t="shared" si="22"/>
        <v>344926656</v>
      </c>
      <c r="J166" s="40">
        <f>ROUND(Values!D168/Values!$F168*Values!S$18*$C166,0)</f>
        <v>18165944</v>
      </c>
      <c r="K166" s="40">
        <f>ROUND(Values!E168/Values!$F168*Values!T$18*$C166,0)</f>
        <v>1655126</v>
      </c>
    </row>
    <row r="167" spans="1:11">
      <c r="A167" s="6">
        <f t="shared" si="20"/>
        <v>2025</v>
      </c>
      <c r="B167" s="6">
        <f t="shared" si="21"/>
        <v>5</v>
      </c>
      <c r="C167" s="36">
        <v>401398864</v>
      </c>
      <c r="D167" s="16" t="s">
        <v>42</v>
      </c>
      <c r="G167" s="38">
        <f t="shared" si="23"/>
        <v>2025</v>
      </c>
      <c r="H167" s="38" t="s">
        <v>7</v>
      </c>
      <c r="I167" s="40">
        <f t="shared" si="22"/>
        <v>379620092</v>
      </c>
      <c r="J167" s="40">
        <f>ROUND(Values!D169/Values!$F169*Values!S$18*$C167,0)</f>
        <v>19973253</v>
      </c>
      <c r="K167" s="40">
        <f>ROUND(Values!E169/Values!$F169*Values!T$18*$C167,0)</f>
        <v>1805519</v>
      </c>
    </row>
    <row r="168" spans="1:11">
      <c r="A168" s="6">
        <f t="shared" si="20"/>
        <v>2025</v>
      </c>
      <c r="B168" s="6">
        <f t="shared" si="21"/>
        <v>6</v>
      </c>
      <c r="C168" s="36">
        <v>576856966</v>
      </c>
      <c r="D168" s="16" t="s">
        <v>42</v>
      </c>
      <c r="G168" s="38">
        <f t="shared" si="23"/>
        <v>2025</v>
      </c>
      <c r="H168" s="38" t="s">
        <v>8</v>
      </c>
      <c r="I168" s="40">
        <f t="shared" si="22"/>
        <v>545614881</v>
      </c>
      <c r="J168" s="40">
        <f>ROUND(Values!D170/Values!$F170*Values!S$18*$C168,0)</f>
        <v>28670821</v>
      </c>
      <c r="K168" s="40">
        <f>ROUND(Values!E170/Values!$F170*Values!T$18*$C168,0)</f>
        <v>2571264</v>
      </c>
    </row>
    <row r="169" spans="1:11">
      <c r="A169" s="6">
        <f t="shared" si="20"/>
        <v>2025</v>
      </c>
      <c r="B169" s="6">
        <f t="shared" si="21"/>
        <v>7</v>
      </c>
      <c r="C169" s="36">
        <v>676342653</v>
      </c>
      <c r="D169" s="16" t="s">
        <v>42</v>
      </c>
      <c r="G169" s="38">
        <f t="shared" si="23"/>
        <v>2025</v>
      </c>
      <c r="H169" s="38" t="s">
        <v>9</v>
      </c>
      <c r="I169" s="40">
        <f t="shared" si="22"/>
        <v>639767530</v>
      </c>
      <c r="J169" s="40">
        <f>ROUND(Values!D171/Values!$F171*Values!S$18*$C169,0)</f>
        <v>33586969</v>
      </c>
      <c r="K169" s="40">
        <f>ROUND(Values!E171/Values!$F171*Values!T$18*$C169,0)</f>
        <v>2988154</v>
      </c>
    </row>
    <row r="170" spans="1:11">
      <c r="A170" s="6">
        <f t="shared" si="20"/>
        <v>2025</v>
      </c>
      <c r="B170" s="6">
        <f t="shared" si="21"/>
        <v>8</v>
      </c>
      <c r="C170" s="36">
        <v>680562370</v>
      </c>
      <c r="D170" s="16" t="s">
        <v>42</v>
      </c>
      <c r="G170" s="38">
        <f t="shared" si="23"/>
        <v>2025</v>
      </c>
      <c r="H170" s="38" t="s">
        <v>10</v>
      </c>
      <c r="I170" s="40">
        <f t="shared" si="22"/>
        <v>643807200</v>
      </c>
      <c r="J170" s="40">
        <f>ROUND(Values!D172/Values!$F172*Values!S$18*$C170,0)</f>
        <v>33774470</v>
      </c>
      <c r="K170" s="40">
        <f>ROUND(Values!E172/Values!$F172*Values!T$18*$C170,0)</f>
        <v>2980700</v>
      </c>
    </row>
    <row r="171" spans="1:11">
      <c r="A171" s="6">
        <f t="shared" si="20"/>
        <v>2025</v>
      </c>
      <c r="B171" s="6">
        <f t="shared" si="21"/>
        <v>9</v>
      </c>
      <c r="C171" s="36">
        <v>640429588</v>
      </c>
      <c r="D171" s="16" t="s">
        <v>42</v>
      </c>
      <c r="G171" s="38">
        <f t="shared" si="23"/>
        <v>2025</v>
      </c>
      <c r="H171" s="38" t="s">
        <v>11</v>
      </c>
      <c r="I171" s="40">
        <f t="shared" si="22"/>
        <v>605864963</v>
      </c>
      <c r="J171" s="40">
        <f>ROUND(Values!D173/Values!$F173*Values!S$18*$C171,0)</f>
        <v>31782439</v>
      </c>
      <c r="K171" s="40">
        <f>ROUND(Values!E173/Values!$F173*Values!T$18*$C171,0)</f>
        <v>2782186</v>
      </c>
    </row>
    <row r="172" spans="1:11">
      <c r="A172" s="6">
        <f t="shared" si="20"/>
        <v>2025</v>
      </c>
      <c r="B172" s="6">
        <f t="shared" si="21"/>
        <v>10</v>
      </c>
      <c r="C172" s="36">
        <v>506885286</v>
      </c>
      <c r="D172" s="16" t="s">
        <v>42</v>
      </c>
      <c r="G172" s="38">
        <f t="shared" si="23"/>
        <v>2025</v>
      </c>
      <c r="H172" s="38" t="s">
        <v>12</v>
      </c>
      <c r="I172" s="40">
        <f t="shared" si="22"/>
        <v>479548868</v>
      </c>
      <c r="J172" s="40">
        <f>ROUND(Values!D174/Values!$F174*Values!S$18*$C172,0)</f>
        <v>25152575</v>
      </c>
      <c r="K172" s="40">
        <f>ROUND(Values!E174/Values!$F174*Values!T$18*$C172,0)</f>
        <v>2183843</v>
      </c>
    </row>
    <row r="173" spans="1:11">
      <c r="A173" s="6">
        <f t="shared" si="20"/>
        <v>2025</v>
      </c>
      <c r="B173" s="6">
        <f t="shared" si="21"/>
        <v>11</v>
      </c>
      <c r="C173" s="36">
        <v>353620466</v>
      </c>
      <c r="D173" s="16" t="s">
        <v>42</v>
      </c>
      <c r="G173" s="38">
        <f t="shared" si="23"/>
        <v>2025</v>
      </c>
      <c r="H173" s="38" t="s">
        <v>13</v>
      </c>
      <c r="I173" s="40">
        <f t="shared" si="22"/>
        <v>334568023</v>
      </c>
      <c r="J173" s="40">
        <f>ROUND(Values!D175/Values!$F175*Values!S$18*$C173,0)</f>
        <v>17541921</v>
      </c>
      <c r="K173" s="40">
        <f>ROUND(Values!E175/Values!$F175*Values!T$18*$C173,0)</f>
        <v>1510522</v>
      </c>
    </row>
    <row r="174" spans="1:11">
      <c r="A174" s="6">
        <f t="shared" si="20"/>
        <v>2025</v>
      </c>
      <c r="B174" s="6">
        <f t="shared" si="21"/>
        <v>12</v>
      </c>
      <c r="C174" s="36">
        <v>426028818</v>
      </c>
      <c r="D174" s="16" t="s">
        <v>42</v>
      </c>
      <c r="G174" s="38">
        <f t="shared" si="23"/>
        <v>2025</v>
      </c>
      <c r="H174" s="38" t="s">
        <v>14</v>
      </c>
      <c r="I174" s="40">
        <f t="shared" si="22"/>
        <v>403099135</v>
      </c>
      <c r="J174" s="40">
        <f>ROUND(Values!D176/Values!$F176*Values!S$18*$C174,0)</f>
        <v>21125664</v>
      </c>
      <c r="K174" s="40">
        <f>ROUND(Values!E176/Values!$F176*Values!T$18*$C174,0)</f>
        <v>1804019</v>
      </c>
    </row>
    <row r="175" spans="1:11">
      <c r="A175" s="6">
        <f t="shared" si="20"/>
        <v>2026</v>
      </c>
      <c r="B175" s="6">
        <f t="shared" si="21"/>
        <v>1</v>
      </c>
      <c r="C175" s="36">
        <v>525447056</v>
      </c>
      <c r="D175" s="16" t="s">
        <v>42</v>
      </c>
      <c r="G175" s="38">
        <f t="shared" si="23"/>
        <v>2026</v>
      </c>
      <c r="H175" s="38" t="s">
        <v>3</v>
      </c>
      <c r="I175" s="40">
        <f t="shared" si="22"/>
        <v>497214770</v>
      </c>
      <c r="J175" s="40">
        <f>ROUND(Values!D177/Values!$F177*Values!S$18*$C175,0)</f>
        <v>26028215</v>
      </c>
      <c r="K175" s="40">
        <f>ROUND(Values!E177/Values!$F177*Values!T$18*$C175,0)</f>
        <v>2204071</v>
      </c>
    </row>
    <row r="176" spans="1:11">
      <c r="A176" s="6">
        <f t="shared" si="20"/>
        <v>2026</v>
      </c>
      <c r="B176" s="6">
        <f t="shared" si="21"/>
        <v>2</v>
      </c>
      <c r="C176" s="36">
        <v>473659548</v>
      </c>
      <c r="D176" s="16" t="s">
        <v>42</v>
      </c>
      <c r="G176" s="38">
        <f t="shared" si="23"/>
        <v>2026</v>
      </c>
      <c r="H176" s="38" t="s">
        <v>4</v>
      </c>
      <c r="I176" s="40">
        <f t="shared" si="22"/>
        <v>448249562</v>
      </c>
      <c r="J176" s="40">
        <f>ROUND(Values!D178/Values!$F178*Values!S$18*$C176,0)</f>
        <v>23440728</v>
      </c>
      <c r="K176" s="40">
        <f>ROUND(Values!E178/Values!$F178*Values!T$18*$C176,0)</f>
        <v>1969258</v>
      </c>
    </row>
    <row r="177" spans="1:11">
      <c r="A177" s="6">
        <f t="shared" si="20"/>
        <v>2026</v>
      </c>
      <c r="B177" s="6">
        <f t="shared" si="21"/>
        <v>3</v>
      </c>
      <c r="C177" s="36">
        <v>393677695</v>
      </c>
      <c r="D177" s="16" t="s">
        <v>42</v>
      </c>
      <c r="G177" s="38">
        <f t="shared" si="23"/>
        <v>2026</v>
      </c>
      <c r="H177" s="38" t="s">
        <v>5</v>
      </c>
      <c r="I177" s="40">
        <f t="shared" si="22"/>
        <v>372588810</v>
      </c>
      <c r="J177" s="40">
        <f>ROUND(Values!D179/Values!$F179*Values!S$18*$C177,0)</f>
        <v>19466540</v>
      </c>
      <c r="K177" s="40">
        <f>ROUND(Values!E179/Values!$F179*Values!T$18*$C177,0)</f>
        <v>1622345</v>
      </c>
    </row>
    <row r="178" spans="1:11">
      <c r="A178" s="6">
        <f t="shared" si="20"/>
        <v>2026</v>
      </c>
      <c r="B178" s="6">
        <f t="shared" si="21"/>
        <v>4</v>
      </c>
      <c r="C178" s="36">
        <v>367251444</v>
      </c>
      <c r="D178" s="16" t="s">
        <v>42</v>
      </c>
      <c r="G178" s="38">
        <f t="shared" si="23"/>
        <v>2026</v>
      </c>
      <c r="H178" s="38" t="s">
        <v>6</v>
      </c>
      <c r="I178" s="40">
        <f t="shared" si="22"/>
        <v>347606312</v>
      </c>
      <c r="J178" s="40">
        <f>ROUND(Values!D180/Values!$F180*Values!S$18*$C178,0)</f>
        <v>18145074</v>
      </c>
      <c r="K178" s="40">
        <f>ROUND(Values!E180/Values!$F180*Values!T$18*$C178,0)</f>
        <v>1500058</v>
      </c>
    </row>
    <row r="179" spans="1:11">
      <c r="A179" s="6">
        <f t="shared" si="20"/>
        <v>2026</v>
      </c>
      <c r="B179" s="6">
        <f t="shared" si="21"/>
        <v>5</v>
      </c>
      <c r="C179" s="36">
        <v>404154165</v>
      </c>
      <c r="D179" s="16" t="s">
        <v>42</v>
      </c>
      <c r="G179" s="38">
        <f t="shared" si="23"/>
        <v>2026</v>
      </c>
      <c r="H179" s="38" t="s">
        <v>7</v>
      </c>
      <c r="I179" s="40">
        <f t="shared" si="22"/>
        <v>382566162</v>
      </c>
      <c r="J179" s="40">
        <f>ROUND(Values!D181/Values!$F181*Values!S$18*$C179,0)</f>
        <v>19951938</v>
      </c>
      <c r="K179" s="40">
        <f>ROUND(Values!E181/Values!$F181*Values!T$18*$C179,0)</f>
        <v>1636065</v>
      </c>
    </row>
    <row r="180" spans="1:11">
      <c r="A180" s="6">
        <f t="shared" si="20"/>
        <v>2026</v>
      </c>
      <c r="B180" s="6">
        <f t="shared" si="21"/>
        <v>6</v>
      </c>
      <c r="C180" s="36">
        <v>580816654</v>
      </c>
      <c r="D180" s="16" t="s">
        <v>42</v>
      </c>
      <c r="G180" s="38">
        <f t="shared" si="23"/>
        <v>2026</v>
      </c>
      <c r="H180" s="38" t="s">
        <v>8</v>
      </c>
      <c r="I180" s="40">
        <f t="shared" si="22"/>
        <v>549842702</v>
      </c>
      <c r="J180" s="40">
        <f>ROUND(Values!D182/Values!$F182*Values!S$18*$C180,0)</f>
        <v>28643117</v>
      </c>
      <c r="K180" s="40">
        <f>ROUND(Values!E182/Values!$F182*Values!T$18*$C180,0)</f>
        <v>2330835</v>
      </c>
    </row>
    <row r="181" spans="1:11">
      <c r="A181" s="6">
        <f t="shared" si="20"/>
        <v>2026</v>
      </c>
      <c r="B181" s="6">
        <f t="shared" si="21"/>
        <v>7</v>
      </c>
      <c r="C181" s="36">
        <v>680985235</v>
      </c>
      <c r="D181" s="16" t="s">
        <v>42</v>
      </c>
      <c r="G181" s="38">
        <f t="shared" si="23"/>
        <v>2026</v>
      </c>
      <c r="H181" s="38" t="s">
        <v>9</v>
      </c>
      <c r="I181" s="40">
        <f t="shared" si="22"/>
        <v>644718344</v>
      </c>
      <c r="J181" s="40">
        <f>ROUND(Values!D183/Values!$F183*Values!S$18*$C181,0)</f>
        <v>33557159</v>
      </c>
      <c r="K181" s="40">
        <f>ROUND(Values!E183/Values!$F183*Values!T$18*$C181,0)</f>
        <v>2709732</v>
      </c>
    </row>
    <row r="182" spans="1:11">
      <c r="A182" s="6">
        <f t="shared" si="20"/>
        <v>2026</v>
      </c>
      <c r="B182" s="6">
        <f t="shared" si="21"/>
        <v>8</v>
      </c>
      <c r="C182" s="36">
        <v>685233918</v>
      </c>
      <c r="D182" s="16" t="s">
        <v>42</v>
      </c>
      <c r="G182" s="38">
        <f t="shared" si="23"/>
        <v>2026</v>
      </c>
      <c r="H182" s="38" t="s">
        <v>10</v>
      </c>
      <c r="I182" s="40">
        <f t="shared" si="22"/>
        <v>648783487</v>
      </c>
      <c r="J182" s="40">
        <f>ROUND(Values!D184/Values!$F184*Values!S$18*$C182,0)</f>
        <v>33746509</v>
      </c>
      <c r="K182" s="40">
        <f>ROUND(Values!E184/Values!$F184*Values!T$18*$C182,0)</f>
        <v>2703922</v>
      </c>
    </row>
    <row r="183" spans="1:11">
      <c r="A183" s="6">
        <f t="shared" si="20"/>
        <v>2026</v>
      </c>
      <c r="B183" s="6">
        <f t="shared" si="21"/>
        <v>9</v>
      </c>
      <c r="C183" s="36">
        <v>644825654</v>
      </c>
      <c r="D183" s="16" t="s">
        <v>42</v>
      </c>
      <c r="G183" s="38">
        <f t="shared" si="23"/>
        <v>2026</v>
      </c>
      <c r="H183" s="38" t="s">
        <v>11</v>
      </c>
      <c r="I183" s="40">
        <f t="shared" si="22"/>
        <v>610544862</v>
      </c>
      <c r="J183" s="40">
        <f>ROUND(Values!D185/Values!$F185*Values!S$18*$C183,0)</f>
        <v>31756199</v>
      </c>
      <c r="K183" s="40">
        <f>ROUND(Values!E185/Values!$F185*Values!T$18*$C183,0)</f>
        <v>2524593</v>
      </c>
    </row>
    <row r="184" spans="1:11">
      <c r="A184" s="6">
        <f t="shared" si="20"/>
        <v>2026</v>
      </c>
      <c r="B184" s="6">
        <f t="shared" si="21"/>
        <v>10</v>
      </c>
      <c r="C184" s="36">
        <v>510364671</v>
      </c>
      <c r="D184" s="16" t="s">
        <v>42</v>
      </c>
      <c r="G184" s="38">
        <f t="shared" si="23"/>
        <v>2026</v>
      </c>
      <c r="H184" s="38" t="s">
        <v>12</v>
      </c>
      <c r="I184" s="40">
        <f t="shared" si="22"/>
        <v>483250361</v>
      </c>
      <c r="J184" s="40">
        <f>ROUND(Values!D186/Values!$F186*Values!S$18*$C184,0)</f>
        <v>25132047</v>
      </c>
      <c r="K184" s="40">
        <f>ROUND(Values!E186/Values!$F186*Values!T$18*$C184,0)</f>
        <v>1982263</v>
      </c>
    </row>
    <row r="185" spans="1:11">
      <c r="A185" s="6">
        <f t="shared" si="20"/>
        <v>2026</v>
      </c>
      <c r="B185" s="6">
        <f t="shared" si="21"/>
        <v>11</v>
      </c>
      <c r="C185" s="36">
        <v>356047803</v>
      </c>
      <c r="D185" s="16" t="s">
        <v>42</v>
      </c>
      <c r="G185" s="38">
        <f t="shared" si="23"/>
        <v>2026</v>
      </c>
      <c r="H185" s="38" t="s">
        <v>13</v>
      </c>
      <c r="I185" s="40">
        <f t="shared" si="22"/>
        <v>337148147</v>
      </c>
      <c r="J185" s="40">
        <f>ROUND(Values!D187/Values!$F187*Values!S$18*$C185,0)</f>
        <v>17528105</v>
      </c>
      <c r="K185" s="40">
        <f>ROUND(Values!E187/Values!$F187*Values!T$18*$C185,0)</f>
        <v>1371551</v>
      </c>
    </row>
    <row r="186" spans="1:11">
      <c r="A186" s="6">
        <f t="shared" si="20"/>
        <v>2026</v>
      </c>
      <c r="B186" s="6">
        <f t="shared" si="21"/>
        <v>12</v>
      </c>
      <c r="C186" s="36">
        <v>428953184</v>
      </c>
      <c r="D186" s="16" t="s">
        <v>42</v>
      </c>
      <c r="G186" s="38">
        <f t="shared" si="23"/>
        <v>2026</v>
      </c>
      <c r="H186" s="38" t="s">
        <v>14</v>
      </c>
      <c r="I186" s="40">
        <f t="shared" si="22"/>
        <v>406204940</v>
      </c>
      <c r="J186" s="40">
        <f>ROUND(Values!D188/Values!$F188*Values!S$18*$C186,0)</f>
        <v>21109642</v>
      </c>
      <c r="K186" s="40">
        <f>ROUND(Values!E188/Values!$F188*Values!T$18*$C186,0)</f>
        <v>1638602</v>
      </c>
    </row>
    <row r="187" spans="1:11">
      <c r="A187" s="6">
        <f t="shared" si="20"/>
        <v>2027</v>
      </c>
      <c r="B187" s="6">
        <f t="shared" si="21"/>
        <v>1</v>
      </c>
      <c r="C187" s="36">
        <v>528474942</v>
      </c>
      <c r="D187" s="16" t="s">
        <v>42</v>
      </c>
      <c r="G187" s="38">
        <f t="shared" si="23"/>
        <v>2027</v>
      </c>
      <c r="H187" s="38" t="s">
        <v>3</v>
      </c>
      <c r="I187" s="40">
        <f t="shared" si="22"/>
        <v>500493009</v>
      </c>
      <c r="J187" s="40">
        <f>ROUND(Values!D189/Values!$F189*Values!S$18*$C187,0)</f>
        <v>25981413</v>
      </c>
      <c r="K187" s="40">
        <f>ROUND(Values!E189/Values!$F189*Values!T$18*$C187,0)</f>
        <v>2000520</v>
      </c>
    </row>
    <row r="188" spans="1:11">
      <c r="A188" s="6">
        <f t="shared" si="20"/>
        <v>2027</v>
      </c>
      <c r="B188" s="6">
        <f t="shared" si="21"/>
        <v>2</v>
      </c>
      <c r="C188" s="36">
        <v>476389009</v>
      </c>
      <c r="D188" s="16" t="s">
        <v>42</v>
      </c>
      <c r="G188" s="38">
        <f t="shared" si="23"/>
        <v>2027</v>
      </c>
      <c r="H188" s="38" t="s">
        <v>4</v>
      </c>
      <c r="I188" s="40">
        <f t="shared" si="22"/>
        <v>451202192</v>
      </c>
      <c r="J188" s="40">
        <f>ROUND(Values!D190/Values!$F190*Values!S$18*$C188,0)</f>
        <v>23399714</v>
      </c>
      <c r="K188" s="40">
        <f>ROUND(Values!E190/Values!$F190*Values!T$18*$C188,0)</f>
        <v>1787103</v>
      </c>
    </row>
    <row r="189" spans="1:11">
      <c r="A189" s="6">
        <f t="shared" si="20"/>
        <v>2027</v>
      </c>
      <c r="B189" s="6">
        <f t="shared" si="21"/>
        <v>3</v>
      </c>
      <c r="C189" s="36">
        <v>395946261</v>
      </c>
      <c r="D189" s="16" t="s">
        <v>42</v>
      </c>
      <c r="G189" s="38">
        <f t="shared" si="23"/>
        <v>2027</v>
      </c>
      <c r="H189" s="38" t="s">
        <v>5</v>
      </c>
      <c r="I189" s="40">
        <f t="shared" si="22"/>
        <v>375040961</v>
      </c>
      <c r="J189" s="40">
        <f>ROUND(Values!D191/Values!$F191*Values!S$18*$C189,0)</f>
        <v>19433277</v>
      </c>
      <c r="K189" s="40">
        <f>ROUND(Values!E191/Values!$F191*Values!T$18*$C189,0)</f>
        <v>1472023</v>
      </c>
    </row>
    <row r="190" spans="1:11">
      <c r="A190" s="6">
        <f t="shared" si="20"/>
        <v>2027</v>
      </c>
      <c r="B190" s="6">
        <f t="shared" si="21"/>
        <v>4</v>
      </c>
      <c r="C190" s="36">
        <v>369367729</v>
      </c>
      <c r="D190" s="16" t="s">
        <v>42</v>
      </c>
      <c r="G190" s="38">
        <f t="shared" si="23"/>
        <v>2027</v>
      </c>
      <c r="H190" s="38" t="s">
        <v>6</v>
      </c>
      <c r="I190" s="40">
        <f t="shared" si="22"/>
        <v>349892136</v>
      </c>
      <c r="J190" s="40">
        <f>ROUND(Values!D192/Values!$F192*Values!S$18*$C190,0)</f>
        <v>18114770</v>
      </c>
      <c r="K190" s="40">
        <f>ROUND(Values!E192/Values!$F192*Values!T$18*$C190,0)</f>
        <v>1360823</v>
      </c>
    </row>
    <row r="191" spans="1:11">
      <c r="A191" s="6">
        <f t="shared" si="20"/>
        <v>2027</v>
      </c>
      <c r="B191" s="6">
        <f t="shared" si="21"/>
        <v>5</v>
      </c>
      <c r="C191" s="36">
        <v>406483101</v>
      </c>
      <c r="D191" s="16" t="s">
        <v>42</v>
      </c>
      <c r="G191" s="38">
        <f t="shared" si="23"/>
        <v>2027</v>
      </c>
      <c r="H191" s="38" t="s">
        <v>7</v>
      </c>
      <c r="I191" s="40">
        <f t="shared" si="22"/>
        <v>385078842</v>
      </c>
      <c r="J191" s="40">
        <f>ROUND(Values!D193/Values!$F193*Values!S$18*$C191,0)</f>
        <v>19919431</v>
      </c>
      <c r="K191" s="40">
        <f>ROUND(Values!E193/Values!$F193*Values!T$18*$C191,0)</f>
        <v>1484828</v>
      </c>
    </row>
    <row r="192" spans="1:11">
      <c r="A192" s="6">
        <f t="shared" si="20"/>
        <v>2027</v>
      </c>
      <c r="B192" s="6">
        <f t="shared" si="21"/>
        <v>6</v>
      </c>
      <c r="C192" s="36">
        <v>584163607</v>
      </c>
      <c r="D192" s="16" t="s">
        <v>42</v>
      </c>
      <c r="G192" s="38">
        <f t="shared" si="23"/>
        <v>2027</v>
      </c>
      <c r="H192" s="38" t="s">
        <v>8</v>
      </c>
      <c r="I192" s="40">
        <f t="shared" si="22"/>
        <v>553450427</v>
      </c>
      <c r="J192" s="40">
        <f>ROUND(Values!D194/Values!$F194*Values!S$18*$C192,0)</f>
        <v>28598039</v>
      </c>
      <c r="K192" s="40">
        <f>ROUND(Values!E194/Values!$F194*Values!T$18*$C192,0)</f>
        <v>2115141</v>
      </c>
    </row>
    <row r="193" spans="1:11">
      <c r="A193" s="6">
        <f t="shared" si="20"/>
        <v>2027</v>
      </c>
      <c r="B193" s="6">
        <f t="shared" si="21"/>
        <v>7</v>
      </c>
      <c r="C193" s="36">
        <v>684909409</v>
      </c>
      <c r="D193" s="16" t="s">
        <v>42</v>
      </c>
      <c r="G193" s="38">
        <f t="shared" si="23"/>
        <v>2027</v>
      </c>
      <c r="H193" s="38" t="s">
        <v>9</v>
      </c>
      <c r="I193" s="40">
        <f t="shared" si="22"/>
        <v>648945202</v>
      </c>
      <c r="J193" s="40">
        <f>ROUND(Values!D195/Values!$F195*Values!S$18*$C193,0)</f>
        <v>33505554</v>
      </c>
      <c r="K193" s="40">
        <f>ROUND(Values!E195/Values!$F195*Values!T$18*$C193,0)</f>
        <v>2458653</v>
      </c>
    </row>
    <row r="194" spans="1:11">
      <c r="A194" s="6">
        <f t="shared" si="20"/>
        <v>2027</v>
      </c>
      <c r="B194" s="6">
        <f t="shared" si="21"/>
        <v>8</v>
      </c>
      <c r="C194" s="36">
        <v>689182575</v>
      </c>
      <c r="D194" s="16" t="s">
        <v>42</v>
      </c>
      <c r="G194" s="38">
        <f t="shared" si="23"/>
        <v>2027</v>
      </c>
      <c r="H194" s="38" t="s">
        <v>10</v>
      </c>
      <c r="I194" s="40">
        <f t="shared" si="22"/>
        <v>653033902</v>
      </c>
      <c r="J194" s="40">
        <f>ROUND(Values!D196/Values!$F196*Values!S$18*$C194,0)</f>
        <v>33695636</v>
      </c>
      <c r="K194" s="40">
        <f>ROUND(Values!E196/Values!$F196*Values!T$18*$C194,0)</f>
        <v>2453037</v>
      </c>
    </row>
    <row r="195" spans="1:11">
      <c r="A195" s="6">
        <f t="shared" si="20"/>
        <v>2027</v>
      </c>
      <c r="B195" s="6">
        <f t="shared" si="21"/>
        <v>9</v>
      </c>
      <c r="C195" s="36">
        <v>648541459</v>
      </c>
      <c r="D195" s="16" t="s">
        <v>42</v>
      </c>
      <c r="G195" s="38">
        <f t="shared" si="23"/>
        <v>2027</v>
      </c>
      <c r="H195" s="38" t="s">
        <v>11</v>
      </c>
      <c r="I195" s="40">
        <f t="shared" si="22"/>
        <v>614543180</v>
      </c>
      <c r="J195" s="40">
        <f>ROUND(Values!D197/Values!$F197*Values!S$18*$C195,0)</f>
        <v>31708328</v>
      </c>
      <c r="K195" s="40">
        <f>ROUND(Values!E197/Values!$F197*Values!T$18*$C195,0)</f>
        <v>2289951</v>
      </c>
    </row>
    <row r="196" spans="1:11">
      <c r="A196" s="6">
        <f t="shared" si="20"/>
        <v>2027</v>
      </c>
      <c r="B196" s="6">
        <f t="shared" si="21"/>
        <v>10</v>
      </c>
      <c r="C196" s="36">
        <v>513305645</v>
      </c>
      <c r="D196" s="16" t="s">
        <v>42</v>
      </c>
      <c r="G196" s="38">
        <f t="shared" si="23"/>
        <v>2027</v>
      </c>
      <c r="H196" s="38" t="s">
        <v>12</v>
      </c>
      <c r="I196" s="40">
        <f t="shared" si="22"/>
        <v>486413579</v>
      </c>
      <c r="J196" s="40">
        <f>ROUND(Values!D198/Values!$F198*Values!S$18*$C196,0)</f>
        <v>25094342</v>
      </c>
      <c r="K196" s="40">
        <f>ROUND(Values!E198/Values!$F198*Values!T$18*$C196,0)</f>
        <v>1797724</v>
      </c>
    </row>
    <row r="197" spans="1:11">
      <c r="A197" s="6">
        <f t="shared" si="20"/>
        <v>2027</v>
      </c>
      <c r="B197" s="6">
        <f t="shared" si="21"/>
        <v>11</v>
      </c>
      <c r="C197" s="36">
        <v>358099527</v>
      </c>
      <c r="D197" s="16" t="s">
        <v>42</v>
      </c>
      <c r="G197" s="38">
        <f t="shared" si="23"/>
        <v>2027</v>
      </c>
      <c r="H197" s="38" t="s">
        <v>13</v>
      </c>
      <c r="I197" s="40">
        <f t="shared" si="22"/>
        <v>339353794</v>
      </c>
      <c r="J197" s="40">
        <f>ROUND(Values!D199/Values!$F199*Values!S$18*$C197,0)</f>
        <v>17502071</v>
      </c>
      <c r="K197" s="40">
        <f>ROUND(Values!E199/Values!$F199*Values!T$18*$C197,0)</f>
        <v>1243662</v>
      </c>
    </row>
    <row r="198" spans="1:11">
      <c r="A198" s="6">
        <f t="shared" si="20"/>
        <v>2027</v>
      </c>
      <c r="B198" s="6">
        <f t="shared" si="21"/>
        <v>12</v>
      </c>
      <c r="C198" s="36">
        <v>431425025</v>
      </c>
      <c r="D198" s="16" t="s">
        <v>42</v>
      </c>
      <c r="G198" s="38">
        <f t="shared" si="23"/>
        <v>2027</v>
      </c>
      <c r="H198" s="38" t="s">
        <v>14</v>
      </c>
      <c r="I198" s="40">
        <f t="shared" si="22"/>
        <v>408859901</v>
      </c>
      <c r="J198" s="40">
        <f>ROUND(Values!D200/Values!$F200*Values!S$18*$C198,0)</f>
        <v>21078617</v>
      </c>
      <c r="K198" s="40">
        <f>ROUND(Values!E200/Values!$F200*Values!T$18*$C198,0)</f>
        <v>1486507</v>
      </c>
    </row>
    <row r="199" spans="1:11">
      <c r="A199" s="6">
        <f t="shared" si="20"/>
        <v>2028</v>
      </c>
      <c r="B199" s="6">
        <f t="shared" si="21"/>
        <v>1</v>
      </c>
      <c r="C199" s="36">
        <v>537402176</v>
      </c>
      <c r="D199" s="16" t="s">
        <v>42</v>
      </c>
      <c r="G199" s="38">
        <f t="shared" si="23"/>
        <v>2028</v>
      </c>
      <c r="H199" s="38" t="s">
        <v>3</v>
      </c>
      <c r="I199" s="40">
        <f t="shared" si="22"/>
        <v>509335289</v>
      </c>
      <c r="J199" s="40">
        <f>ROUND(Values!D201/Values!$F201*Values!S$18*$C199,0)</f>
        <v>26231076</v>
      </c>
      <c r="K199" s="40">
        <f>ROUND(Values!E201/Values!$F201*Values!T$18*$C199,0)</f>
        <v>1835811</v>
      </c>
    </row>
    <row r="200" spans="1:11">
      <c r="A200" s="6">
        <f t="shared" si="20"/>
        <v>2028</v>
      </c>
      <c r="B200" s="6">
        <f t="shared" si="21"/>
        <v>2</v>
      </c>
      <c r="C200" s="36">
        <v>484436385</v>
      </c>
      <c r="D200" s="16" t="s">
        <v>42</v>
      </c>
      <c r="G200" s="38">
        <f t="shared" si="23"/>
        <v>2028</v>
      </c>
      <c r="H200" s="38" t="s">
        <v>4</v>
      </c>
      <c r="I200" s="40">
        <f t="shared" si="22"/>
        <v>459170431</v>
      </c>
      <c r="J200" s="40">
        <f>ROUND(Values!D202/Values!$F202*Values!S$18*$C200,0)</f>
        <v>23625182</v>
      </c>
      <c r="K200" s="40">
        <f>ROUND(Values!E202/Values!$F202*Values!T$18*$C200,0)</f>
        <v>1640772</v>
      </c>
    </row>
    <row r="201" spans="1:11">
      <c r="A201" s="6">
        <f t="shared" ref="A201:A264" si="24">IF(B201=1,A200+1,A200)</f>
        <v>2028</v>
      </c>
      <c r="B201" s="6">
        <f t="shared" ref="B201:B264" si="25">IF(B200=12,1,B200+1)</f>
        <v>3</v>
      </c>
      <c r="C201" s="36">
        <v>402634761</v>
      </c>
      <c r="D201" s="16" t="s">
        <v>42</v>
      </c>
      <c r="G201" s="38">
        <f t="shared" si="23"/>
        <v>2028</v>
      </c>
      <c r="H201" s="38" t="s">
        <v>5</v>
      </c>
      <c r="I201" s="40">
        <f t="shared" si="22"/>
        <v>381661577</v>
      </c>
      <c r="J201" s="40">
        <f>ROUND(Values!D203/Values!$F203*Values!S$18*$C201,0)</f>
        <v>19621017</v>
      </c>
      <c r="K201" s="40">
        <f>ROUND(Values!E203/Values!$F203*Values!T$18*$C201,0)</f>
        <v>1352167</v>
      </c>
    </row>
    <row r="202" spans="1:11">
      <c r="A202" s="6">
        <f t="shared" si="24"/>
        <v>2028</v>
      </c>
      <c r="B202" s="6">
        <f t="shared" si="25"/>
        <v>4</v>
      </c>
      <c r="C202" s="36">
        <v>375607253</v>
      </c>
      <c r="D202" s="16" t="s">
        <v>42</v>
      </c>
      <c r="G202" s="38">
        <f t="shared" si="23"/>
        <v>2028</v>
      </c>
      <c r="H202" s="38" t="s">
        <v>6</v>
      </c>
      <c r="I202" s="40">
        <f t="shared" si="22"/>
        <v>356066370</v>
      </c>
      <c r="J202" s="40">
        <f>ROUND(Values!D204/Values!$F204*Values!S$18*$C202,0)</f>
        <v>18290229</v>
      </c>
      <c r="K202" s="40">
        <f>ROUND(Values!E204/Values!$F204*Values!T$18*$C202,0)</f>
        <v>1250654</v>
      </c>
    </row>
    <row r="203" spans="1:11">
      <c r="A203" s="6">
        <f t="shared" si="24"/>
        <v>2028</v>
      </c>
      <c r="B203" s="6">
        <f t="shared" si="25"/>
        <v>5</v>
      </c>
      <c r="C203" s="36">
        <v>413349595</v>
      </c>
      <c r="D203" s="16" t="s">
        <v>42</v>
      </c>
      <c r="G203" s="38">
        <f t="shared" si="23"/>
        <v>2028</v>
      </c>
      <c r="H203" s="38" t="s">
        <v>7</v>
      </c>
      <c r="I203" s="40">
        <f t="shared" si="22"/>
        <v>391872219</v>
      </c>
      <c r="J203" s="40">
        <f>ROUND(Values!D205/Values!$F205*Values!S$18*$C203,0)</f>
        <v>20112872</v>
      </c>
      <c r="K203" s="40">
        <f>ROUND(Values!E205/Values!$F205*Values!T$18*$C203,0)</f>
        <v>1364504</v>
      </c>
    </row>
    <row r="204" spans="1:11">
      <c r="A204" s="6">
        <f t="shared" si="24"/>
        <v>2028</v>
      </c>
      <c r="B204" s="6">
        <f t="shared" si="25"/>
        <v>6</v>
      </c>
      <c r="C204" s="36">
        <v>594031559</v>
      </c>
      <c r="D204" s="16" t="s">
        <v>42</v>
      </c>
      <c r="G204" s="38">
        <f t="shared" si="23"/>
        <v>2028</v>
      </c>
      <c r="H204" s="38" t="s">
        <v>8</v>
      </c>
      <c r="I204" s="40">
        <f t="shared" si="22"/>
        <v>563211328</v>
      </c>
      <c r="J204" s="40">
        <f>ROUND(Values!D206/Values!$F206*Values!S$18*$C204,0)</f>
        <v>28876649</v>
      </c>
      <c r="K204" s="40">
        <f>ROUND(Values!E206/Values!$F206*Values!T$18*$C204,0)</f>
        <v>1943582</v>
      </c>
    </row>
    <row r="205" spans="1:11">
      <c r="A205" s="6">
        <f t="shared" si="24"/>
        <v>2028</v>
      </c>
      <c r="B205" s="6">
        <f t="shared" si="25"/>
        <v>7</v>
      </c>
      <c r="C205" s="36">
        <v>696479204</v>
      </c>
      <c r="D205" s="16" t="s">
        <v>42</v>
      </c>
      <c r="G205" s="38">
        <f t="shared" si="23"/>
        <v>2028</v>
      </c>
      <c r="H205" s="38" t="s">
        <v>9</v>
      </c>
      <c r="I205" s="40">
        <f t="shared" ref="I205:I268" si="26">ROUND(C205-J205-K205,0)</f>
        <v>660387369</v>
      </c>
      <c r="J205" s="40">
        <f>ROUND(Values!D207/Values!$F207*Values!S$18*$C205,0)</f>
        <v>33832805</v>
      </c>
      <c r="K205" s="40">
        <f>ROUND(Values!E207/Values!$F207*Values!T$18*$C205,0)</f>
        <v>2259030</v>
      </c>
    </row>
    <row r="206" spans="1:11">
      <c r="A206" s="6">
        <f t="shared" si="24"/>
        <v>2028</v>
      </c>
      <c r="B206" s="6">
        <f t="shared" si="25"/>
        <v>8</v>
      </c>
      <c r="C206" s="36">
        <v>700824554</v>
      </c>
      <c r="D206" s="16" t="s">
        <v>42</v>
      </c>
      <c r="G206" s="38">
        <f t="shared" si="23"/>
        <v>2028</v>
      </c>
      <c r="H206" s="38" t="s">
        <v>10</v>
      </c>
      <c r="I206" s="40">
        <f t="shared" si="26"/>
        <v>664545588</v>
      </c>
      <c r="J206" s="40">
        <f>ROUND(Values!D208/Values!$F208*Values!S$18*$C206,0)</f>
        <v>34025318</v>
      </c>
      <c r="K206" s="40">
        <f>ROUND(Values!E208/Values!$F208*Values!T$18*$C206,0)</f>
        <v>2253648</v>
      </c>
    </row>
    <row r="207" spans="1:11">
      <c r="A207" s="6">
        <f t="shared" si="24"/>
        <v>2028</v>
      </c>
      <c r="B207" s="6">
        <f t="shared" si="25"/>
        <v>9</v>
      </c>
      <c r="C207" s="36">
        <v>659496910</v>
      </c>
      <c r="D207" s="16" t="s">
        <v>42</v>
      </c>
      <c r="G207" s="38">
        <f t="shared" si="23"/>
        <v>2028</v>
      </c>
      <c r="H207" s="38" t="s">
        <v>11</v>
      </c>
      <c r="I207" s="40">
        <f t="shared" si="26"/>
        <v>625374770</v>
      </c>
      <c r="J207" s="40">
        <f>ROUND(Values!D209/Values!$F209*Values!S$18*$C207,0)</f>
        <v>32018568</v>
      </c>
      <c r="K207" s="40">
        <f>ROUND(Values!E209/Values!$F209*Values!T$18*$C207,0)</f>
        <v>2103572</v>
      </c>
    </row>
    <row r="208" spans="1:11">
      <c r="A208" s="6">
        <f t="shared" si="24"/>
        <v>2028</v>
      </c>
      <c r="B208" s="6">
        <f t="shared" si="25"/>
        <v>10</v>
      </c>
      <c r="C208" s="36">
        <v>521976633</v>
      </c>
      <c r="D208" s="16" t="s">
        <v>42</v>
      </c>
      <c r="G208" s="38">
        <f t="shared" si="23"/>
        <v>2028</v>
      </c>
      <c r="H208" s="38" t="s">
        <v>12</v>
      </c>
      <c r="I208" s="40">
        <f t="shared" si="26"/>
        <v>494985537</v>
      </c>
      <c r="J208" s="40">
        <f>ROUND(Values!D210/Values!$F210*Values!S$18*$C208,0)</f>
        <v>25339884</v>
      </c>
      <c r="K208" s="40">
        <f>ROUND(Values!E210/Values!$F210*Values!T$18*$C208,0)</f>
        <v>1651212</v>
      </c>
    </row>
    <row r="209" spans="1:11">
      <c r="A209" s="6">
        <f t="shared" si="24"/>
        <v>2028</v>
      </c>
      <c r="B209" s="6">
        <f t="shared" si="25"/>
        <v>11</v>
      </c>
      <c r="C209" s="36">
        <v>364148704</v>
      </c>
      <c r="D209" s="16" t="s">
        <v>42</v>
      </c>
      <c r="G209" s="38">
        <f t="shared" si="23"/>
        <v>2028</v>
      </c>
      <c r="H209" s="38" t="s">
        <v>13</v>
      </c>
      <c r="I209" s="40">
        <f t="shared" si="26"/>
        <v>345333097</v>
      </c>
      <c r="J209" s="40">
        <f>ROUND(Values!D211/Values!$F211*Values!S$18*$C209,0)</f>
        <v>17673433</v>
      </c>
      <c r="K209" s="40">
        <f>ROUND(Values!E211/Values!$F211*Values!T$18*$C209,0)</f>
        <v>1142174</v>
      </c>
    </row>
    <row r="210" spans="1:11">
      <c r="A210" s="6">
        <f t="shared" si="24"/>
        <v>2028</v>
      </c>
      <c r="B210" s="6">
        <f t="shared" si="25"/>
        <v>12</v>
      </c>
      <c r="C210" s="36">
        <v>438712849</v>
      </c>
      <c r="D210" s="16" t="s">
        <v>42</v>
      </c>
      <c r="G210" s="38">
        <f t="shared" si="23"/>
        <v>2028</v>
      </c>
      <c r="H210" s="38" t="s">
        <v>14</v>
      </c>
      <c r="I210" s="40">
        <f t="shared" si="26"/>
        <v>416063434</v>
      </c>
      <c r="J210" s="40">
        <f>ROUND(Values!D212/Values!$F212*Values!S$18*$C210,0)</f>
        <v>21285231</v>
      </c>
      <c r="K210" s="40">
        <f>ROUND(Values!E212/Values!$F212*Values!T$18*$C210,0)</f>
        <v>1364184</v>
      </c>
    </row>
    <row r="211" spans="1:11">
      <c r="A211" s="6">
        <f t="shared" si="24"/>
        <v>2029</v>
      </c>
      <c r="B211" s="6">
        <f t="shared" si="25"/>
        <v>1</v>
      </c>
      <c r="C211" s="36">
        <v>540808851</v>
      </c>
      <c r="D211" s="16" t="s">
        <v>42</v>
      </c>
      <c r="G211" s="38">
        <f t="shared" ref="G211:G274" si="27">G199+1</f>
        <v>2029</v>
      </c>
      <c r="H211" s="38" t="s">
        <v>3</v>
      </c>
      <c r="I211" s="40">
        <f t="shared" si="26"/>
        <v>512930643</v>
      </c>
      <c r="J211" s="40">
        <f>ROUND(Values!D213/Values!$F213*Values!S$18*$C211,0)</f>
        <v>26212293</v>
      </c>
      <c r="K211" s="40">
        <f>ROUND(Values!E213/Values!$F213*Values!T$18*$C211,0)</f>
        <v>1665915</v>
      </c>
    </row>
    <row r="212" spans="1:11">
      <c r="A212" s="6">
        <f t="shared" si="24"/>
        <v>2029</v>
      </c>
      <c r="B212" s="6">
        <f t="shared" si="25"/>
        <v>2</v>
      </c>
      <c r="C212" s="36">
        <v>487507301</v>
      </c>
      <c r="D212" s="16" t="s">
        <v>42</v>
      </c>
      <c r="G212" s="38">
        <f t="shared" si="27"/>
        <v>2029</v>
      </c>
      <c r="H212" s="38" t="s">
        <v>4</v>
      </c>
      <c r="I212" s="40">
        <f t="shared" si="26"/>
        <v>462412091</v>
      </c>
      <c r="J212" s="40">
        <f>ROUND(Values!D214/Values!$F214*Values!S$18*$C212,0)</f>
        <v>23607495</v>
      </c>
      <c r="K212" s="40">
        <f>ROUND(Values!E214/Values!$F214*Values!T$18*$C212,0)</f>
        <v>1487715</v>
      </c>
    </row>
    <row r="213" spans="1:11">
      <c r="A213" s="6">
        <f t="shared" si="24"/>
        <v>2029</v>
      </c>
      <c r="B213" s="6">
        <f t="shared" si="25"/>
        <v>3</v>
      </c>
      <c r="C213" s="36">
        <v>405187125</v>
      </c>
      <c r="D213" s="16" t="s">
        <v>42</v>
      </c>
      <c r="G213" s="38">
        <f t="shared" si="27"/>
        <v>2029</v>
      </c>
      <c r="H213" s="38" t="s">
        <v>5</v>
      </c>
      <c r="I213" s="40">
        <f t="shared" si="26"/>
        <v>384356389</v>
      </c>
      <c r="J213" s="40">
        <f>ROUND(Values!D215/Values!$F215*Values!S$18*$C213,0)</f>
        <v>19605716</v>
      </c>
      <c r="K213" s="40">
        <f>ROUND(Values!E215/Values!$F215*Values!T$18*$C213,0)</f>
        <v>1225020</v>
      </c>
    </row>
    <row r="214" spans="1:11">
      <c r="A214" s="6">
        <f t="shared" si="24"/>
        <v>2029</v>
      </c>
      <c r="B214" s="6">
        <f t="shared" si="25"/>
        <v>4</v>
      </c>
      <c r="C214" s="36">
        <v>377988285</v>
      </c>
      <c r="D214" s="16" t="s">
        <v>42</v>
      </c>
      <c r="G214" s="38">
        <f t="shared" si="27"/>
        <v>2029</v>
      </c>
      <c r="H214" s="38" t="s">
        <v>6</v>
      </c>
      <c r="I214" s="40">
        <f t="shared" si="26"/>
        <v>358580745</v>
      </c>
      <c r="J214" s="40">
        <f>ROUND(Values!D216/Values!$F216*Values!S$18*$C214,0)</f>
        <v>18275434</v>
      </c>
      <c r="K214" s="40">
        <f>ROUND(Values!E216/Values!$F216*Values!T$18*$C214,0)</f>
        <v>1132106</v>
      </c>
    </row>
    <row r="215" spans="1:11">
      <c r="A215" s="6">
        <f t="shared" si="24"/>
        <v>2029</v>
      </c>
      <c r="B215" s="6">
        <f t="shared" si="25"/>
        <v>5</v>
      </c>
      <c r="C215" s="36">
        <v>415969882</v>
      </c>
      <c r="D215" s="16" t="s">
        <v>42</v>
      </c>
      <c r="G215" s="38">
        <f t="shared" si="27"/>
        <v>2029</v>
      </c>
      <c r="H215" s="38" t="s">
        <v>7</v>
      </c>
      <c r="I215" s="40">
        <f t="shared" si="26"/>
        <v>394639792</v>
      </c>
      <c r="J215" s="40">
        <f>ROUND(Values!D217/Values!$F217*Values!S$18*$C215,0)</f>
        <v>20095978</v>
      </c>
      <c r="K215" s="40">
        <f>ROUND(Values!E217/Values!$F217*Values!T$18*$C215,0)</f>
        <v>1234112</v>
      </c>
    </row>
    <row r="216" spans="1:11">
      <c r="A216" s="6">
        <f t="shared" si="24"/>
        <v>2029</v>
      </c>
      <c r="B216" s="6">
        <f t="shared" si="25"/>
        <v>6</v>
      </c>
      <c r="C216" s="36">
        <v>597797216</v>
      </c>
      <c r="D216" s="16" t="s">
        <v>42</v>
      </c>
      <c r="G216" s="38">
        <f t="shared" si="27"/>
        <v>2029</v>
      </c>
      <c r="H216" s="38" t="s">
        <v>8</v>
      </c>
      <c r="I216" s="40">
        <f t="shared" si="26"/>
        <v>567189667</v>
      </c>
      <c r="J216" s="40">
        <f>ROUND(Values!D218/Values!$F218*Values!S$18*$C216,0)</f>
        <v>28851232</v>
      </c>
      <c r="K216" s="40">
        <f>ROUND(Values!E218/Values!$F218*Values!T$18*$C216,0)</f>
        <v>1756317</v>
      </c>
    </row>
    <row r="217" spans="1:11">
      <c r="A217" s="6">
        <f t="shared" si="24"/>
        <v>2029</v>
      </c>
      <c r="B217" s="6">
        <f t="shared" si="25"/>
        <v>7</v>
      </c>
      <c r="C217" s="36">
        <v>700894293</v>
      </c>
      <c r="D217" s="16" t="s">
        <v>42</v>
      </c>
      <c r="G217" s="38">
        <f t="shared" si="27"/>
        <v>2029</v>
      </c>
      <c r="H217" s="38" t="s">
        <v>9</v>
      </c>
      <c r="I217" s="40">
        <f t="shared" si="26"/>
        <v>665051085</v>
      </c>
      <c r="J217" s="40">
        <f>ROUND(Values!D219/Values!$F219*Values!S$18*$C217,0)</f>
        <v>33802112</v>
      </c>
      <c r="K217" s="40">
        <f>ROUND(Values!E219/Values!$F219*Values!T$18*$C217,0)</f>
        <v>2041096</v>
      </c>
    </row>
    <row r="218" spans="1:11">
      <c r="A218" s="6">
        <f t="shared" si="24"/>
        <v>2029</v>
      </c>
      <c r="B218" s="6">
        <f t="shared" si="25"/>
        <v>8</v>
      </c>
      <c r="C218" s="36">
        <v>705267189</v>
      </c>
      <c r="D218" s="16" t="s">
        <v>42</v>
      </c>
      <c r="G218" s="38">
        <f t="shared" si="27"/>
        <v>2029</v>
      </c>
      <c r="H218" s="38" t="s">
        <v>10</v>
      </c>
      <c r="I218" s="40">
        <f t="shared" si="26"/>
        <v>669237515</v>
      </c>
      <c r="J218" s="40">
        <f>ROUND(Values!D220/Values!$F220*Values!S$18*$C218,0)</f>
        <v>33993710</v>
      </c>
      <c r="K218" s="40">
        <f>ROUND(Values!E220/Values!$F220*Values!T$18*$C218,0)</f>
        <v>2035964</v>
      </c>
    </row>
    <row r="219" spans="1:11">
      <c r="A219" s="6">
        <f t="shared" si="24"/>
        <v>2029</v>
      </c>
      <c r="B219" s="6">
        <f t="shared" si="25"/>
        <v>9</v>
      </c>
      <c r="C219" s="36">
        <v>663677563</v>
      </c>
      <c r="D219" s="16" t="s">
        <v>42</v>
      </c>
      <c r="G219" s="38">
        <f t="shared" si="27"/>
        <v>2029</v>
      </c>
      <c r="H219" s="38" t="s">
        <v>11</v>
      </c>
      <c r="I219" s="40">
        <f t="shared" si="26"/>
        <v>629787137</v>
      </c>
      <c r="J219" s="40">
        <f>ROUND(Values!D221/Values!$F221*Values!S$18*$C219,0)</f>
        <v>31988826</v>
      </c>
      <c r="K219" s="40">
        <f>ROUND(Values!E221/Values!$F221*Values!T$18*$C219,0)</f>
        <v>1901600</v>
      </c>
    </row>
    <row r="220" spans="1:11">
      <c r="A220" s="6">
        <f t="shared" si="24"/>
        <v>2029</v>
      </c>
      <c r="B220" s="6">
        <f t="shared" si="25"/>
        <v>10</v>
      </c>
      <c r="C220" s="36">
        <v>525285523</v>
      </c>
      <c r="D220" s="16" t="s">
        <v>42</v>
      </c>
      <c r="G220" s="38">
        <f t="shared" si="27"/>
        <v>2029</v>
      </c>
      <c r="H220" s="38" t="s">
        <v>12</v>
      </c>
      <c r="I220" s="40">
        <f t="shared" si="26"/>
        <v>498475691</v>
      </c>
      <c r="J220" s="40">
        <f>ROUND(Values!D222/Values!$F222*Values!S$18*$C220,0)</f>
        <v>25316198</v>
      </c>
      <c r="K220" s="40">
        <f>ROUND(Values!E222/Values!$F222*Values!T$18*$C220,0)</f>
        <v>1493634</v>
      </c>
    </row>
    <row r="221" spans="1:11">
      <c r="A221" s="6">
        <f t="shared" si="24"/>
        <v>2029</v>
      </c>
      <c r="B221" s="6">
        <f t="shared" si="25"/>
        <v>11</v>
      </c>
      <c r="C221" s="36">
        <v>366457099</v>
      </c>
      <c r="D221" s="16" t="s">
        <v>42</v>
      </c>
      <c r="G221" s="38">
        <f t="shared" si="27"/>
        <v>2029</v>
      </c>
      <c r="H221" s="38" t="s">
        <v>13</v>
      </c>
      <c r="I221" s="40">
        <f t="shared" si="26"/>
        <v>347766495</v>
      </c>
      <c r="J221" s="40">
        <f>ROUND(Values!D223/Values!$F223*Values!S$18*$C221,0)</f>
        <v>17656757</v>
      </c>
      <c r="K221" s="40">
        <f>ROUND(Values!E223/Values!$F223*Values!T$18*$C221,0)</f>
        <v>1033847</v>
      </c>
    </row>
    <row r="222" spans="1:11">
      <c r="A222" s="6">
        <f t="shared" si="24"/>
        <v>2029</v>
      </c>
      <c r="B222" s="6">
        <f t="shared" si="25"/>
        <v>12</v>
      </c>
      <c r="C222" s="36">
        <v>441493917</v>
      </c>
      <c r="D222" s="16" t="s">
        <v>42</v>
      </c>
      <c r="G222" s="38">
        <f t="shared" si="27"/>
        <v>2029</v>
      </c>
      <c r="H222" s="38" t="s">
        <v>14</v>
      </c>
      <c r="I222" s="40">
        <f t="shared" si="26"/>
        <v>418993374</v>
      </c>
      <c r="J222" s="40">
        <f>ROUND(Values!D224/Values!$F224*Values!S$18*$C222,0)</f>
        <v>21264926</v>
      </c>
      <c r="K222" s="40">
        <f>ROUND(Values!E224/Values!$F224*Values!T$18*$C222,0)</f>
        <v>1235617</v>
      </c>
    </row>
    <row r="223" spans="1:11">
      <c r="A223" s="6">
        <f t="shared" si="24"/>
        <v>2030</v>
      </c>
      <c r="B223" s="6">
        <f t="shared" si="25"/>
        <v>1</v>
      </c>
      <c r="C223" s="36">
        <v>546125234</v>
      </c>
      <c r="D223" s="16" t="s">
        <v>42</v>
      </c>
      <c r="G223" s="38">
        <f t="shared" si="27"/>
        <v>2030</v>
      </c>
      <c r="H223" s="38" t="s">
        <v>3</v>
      </c>
      <c r="I223" s="40">
        <f t="shared" si="26"/>
        <v>518331597</v>
      </c>
      <c r="J223" s="40">
        <f>ROUND(Values!D225/Values!$F225*Values!S$18*$C223,0)</f>
        <v>26278442</v>
      </c>
      <c r="K223" s="40">
        <f>ROUND(Values!E225/Values!$F225*Values!T$18*$C223,0)</f>
        <v>1515195</v>
      </c>
    </row>
    <row r="224" spans="1:11">
      <c r="A224" s="6">
        <f t="shared" si="24"/>
        <v>2030</v>
      </c>
      <c r="B224" s="6">
        <f t="shared" si="25"/>
        <v>2</v>
      </c>
      <c r="C224" s="36">
        <v>492299708</v>
      </c>
      <c r="D224" s="16" t="s">
        <v>42</v>
      </c>
      <c r="G224" s="38">
        <f t="shared" si="27"/>
        <v>2030</v>
      </c>
      <c r="H224" s="38" t="s">
        <v>4</v>
      </c>
      <c r="I224" s="40">
        <f t="shared" si="26"/>
        <v>467278365</v>
      </c>
      <c r="J224" s="40">
        <f>ROUND(Values!D226/Values!$F226*Values!S$18*$C224,0)</f>
        <v>23667276</v>
      </c>
      <c r="K224" s="40">
        <f>ROUND(Values!E226/Values!$F226*Values!T$18*$C224,0)</f>
        <v>1354067</v>
      </c>
    </row>
    <row r="225" spans="1:11">
      <c r="A225" s="6">
        <f t="shared" si="24"/>
        <v>2030</v>
      </c>
      <c r="B225" s="6">
        <f t="shared" si="25"/>
        <v>3</v>
      </c>
      <c r="C225" s="36">
        <v>409170288</v>
      </c>
      <c r="D225" s="16" t="s">
        <v>42</v>
      </c>
      <c r="G225" s="38">
        <f t="shared" si="27"/>
        <v>2030</v>
      </c>
      <c r="H225" s="38" t="s">
        <v>5</v>
      </c>
      <c r="I225" s="40">
        <f t="shared" si="26"/>
        <v>388399006</v>
      </c>
      <c r="J225" s="40">
        <f>ROUND(Values!D227/Values!$F227*Values!S$18*$C225,0)</f>
        <v>19655517</v>
      </c>
      <c r="K225" s="40">
        <f>ROUND(Values!E227/Values!$F227*Values!T$18*$C225,0)</f>
        <v>1115765</v>
      </c>
    </row>
    <row r="226" spans="1:11">
      <c r="A226" s="6">
        <f t="shared" si="24"/>
        <v>2030</v>
      </c>
      <c r="B226" s="6">
        <f t="shared" si="25"/>
        <v>4</v>
      </c>
      <c r="C226" s="36">
        <v>381704073</v>
      </c>
      <c r="D226" s="16" t="s">
        <v>42</v>
      </c>
      <c r="G226" s="38">
        <f t="shared" si="27"/>
        <v>2030</v>
      </c>
      <c r="H226" s="38" t="s">
        <v>6</v>
      </c>
      <c r="I226" s="40">
        <f t="shared" si="26"/>
        <v>362350191</v>
      </c>
      <c r="J226" s="40">
        <f>ROUND(Values!D228/Values!$F228*Values!S$18*$C226,0)</f>
        <v>18321998</v>
      </c>
      <c r="K226" s="40">
        <f>ROUND(Values!E228/Values!$F228*Values!T$18*$C226,0)</f>
        <v>1031884</v>
      </c>
    </row>
    <row r="227" spans="1:11">
      <c r="A227" s="6">
        <f t="shared" si="24"/>
        <v>2030</v>
      </c>
      <c r="B227" s="6">
        <f t="shared" si="25"/>
        <v>5</v>
      </c>
      <c r="C227" s="36">
        <v>420059044</v>
      </c>
      <c r="D227" s="16" t="s">
        <v>42</v>
      </c>
      <c r="G227" s="38">
        <f t="shared" si="27"/>
        <v>2030</v>
      </c>
      <c r="H227" s="38" t="s">
        <v>7</v>
      </c>
      <c r="I227" s="40">
        <f t="shared" si="26"/>
        <v>398785973</v>
      </c>
      <c r="J227" s="40">
        <f>ROUND(Values!D229/Values!$F229*Values!S$18*$C227,0)</f>
        <v>20147381</v>
      </c>
      <c r="K227" s="40">
        <f>ROUND(Values!E229/Values!$F229*Values!T$18*$C227,0)</f>
        <v>1125690</v>
      </c>
    </row>
    <row r="228" spans="1:11">
      <c r="A228" s="6">
        <f t="shared" si="24"/>
        <v>2030</v>
      </c>
      <c r="B228" s="6">
        <f t="shared" si="25"/>
        <v>6</v>
      </c>
      <c r="C228" s="36">
        <v>603673820</v>
      </c>
      <c r="D228" s="16" t="s">
        <v>42</v>
      </c>
      <c r="G228" s="38">
        <f t="shared" si="27"/>
        <v>2030</v>
      </c>
      <c r="H228" s="38" t="s">
        <v>8</v>
      </c>
      <c r="I228" s="40">
        <f t="shared" si="26"/>
        <v>573145302</v>
      </c>
      <c r="J228" s="40">
        <f>ROUND(Values!D230/Values!$F230*Values!S$18*$C228,0)</f>
        <v>28925300</v>
      </c>
      <c r="K228" s="40">
        <f>ROUND(Values!E230/Values!$F230*Values!T$18*$C228,0)</f>
        <v>1603218</v>
      </c>
    </row>
    <row r="229" spans="1:11">
      <c r="A229" s="6">
        <f t="shared" si="24"/>
        <v>2030</v>
      </c>
      <c r="B229" s="6">
        <f t="shared" si="25"/>
        <v>7</v>
      </c>
      <c r="C229" s="36">
        <v>707784385</v>
      </c>
      <c r="D229" s="16" t="s">
        <v>42</v>
      </c>
      <c r="G229" s="38">
        <f t="shared" si="27"/>
        <v>2030</v>
      </c>
      <c r="H229" s="38" t="s">
        <v>9</v>
      </c>
      <c r="I229" s="40">
        <f t="shared" si="26"/>
        <v>672032112</v>
      </c>
      <c r="J229" s="40">
        <f>ROUND(Values!D231/Values!$F231*Values!S$18*$C229,0)</f>
        <v>33889069</v>
      </c>
      <c r="K229" s="40">
        <f>ROUND(Values!E231/Values!$F231*Values!T$18*$C229,0)</f>
        <v>1863204</v>
      </c>
    </row>
    <row r="230" spans="1:11">
      <c r="A230" s="6">
        <f t="shared" si="24"/>
        <v>2030</v>
      </c>
      <c r="B230" s="6">
        <f t="shared" si="25"/>
        <v>8</v>
      </c>
      <c r="C230" s="36">
        <v>712200268</v>
      </c>
      <c r="D230" s="16" t="s">
        <v>42</v>
      </c>
      <c r="G230" s="38">
        <f t="shared" si="27"/>
        <v>2030</v>
      </c>
      <c r="H230" s="38" t="s">
        <v>10</v>
      </c>
      <c r="I230" s="40">
        <f t="shared" si="26"/>
        <v>676260417</v>
      </c>
      <c r="J230" s="40">
        <f>ROUND(Values!D232/Values!$F232*Values!S$18*$C230,0)</f>
        <v>34081299</v>
      </c>
      <c r="K230" s="40">
        <f>ROUND(Values!E232/Values!$F232*Values!T$18*$C230,0)</f>
        <v>1858552</v>
      </c>
    </row>
    <row r="231" spans="1:11">
      <c r="A231" s="6">
        <f t="shared" si="24"/>
        <v>2030</v>
      </c>
      <c r="B231" s="6">
        <f t="shared" si="25"/>
        <v>9</v>
      </c>
      <c r="C231" s="36">
        <v>670201798</v>
      </c>
      <c r="D231" s="16" t="s">
        <v>42</v>
      </c>
      <c r="G231" s="38">
        <f t="shared" si="27"/>
        <v>2030</v>
      </c>
      <c r="H231" s="38" t="s">
        <v>11</v>
      </c>
      <c r="I231" s="40">
        <f t="shared" si="26"/>
        <v>636395933</v>
      </c>
      <c r="J231" s="40">
        <f>ROUND(Values!D233/Values!$F233*Values!S$18*$C231,0)</f>
        <v>32071251</v>
      </c>
      <c r="K231" s="40">
        <f>ROUND(Values!E233/Values!$F233*Values!T$18*$C231,0)</f>
        <v>1734614</v>
      </c>
    </row>
    <row r="232" spans="1:11">
      <c r="A232" s="6">
        <f t="shared" si="24"/>
        <v>2030</v>
      </c>
      <c r="B232" s="6">
        <f t="shared" si="25"/>
        <v>10</v>
      </c>
      <c r="C232" s="36">
        <v>530449305</v>
      </c>
      <c r="D232" s="16" t="s">
        <v>42</v>
      </c>
      <c r="G232" s="38">
        <f t="shared" si="27"/>
        <v>2030</v>
      </c>
      <c r="H232" s="38" t="s">
        <v>12</v>
      </c>
      <c r="I232" s="40">
        <f t="shared" si="26"/>
        <v>503705217</v>
      </c>
      <c r="J232" s="40">
        <f>ROUND(Values!D234/Values!$F234*Values!S$18*$C232,0)</f>
        <v>25381500</v>
      </c>
      <c r="K232" s="40">
        <f>ROUND(Values!E234/Values!$F234*Values!T$18*$C232,0)</f>
        <v>1362588</v>
      </c>
    </row>
    <row r="233" spans="1:11">
      <c r="A233" s="6">
        <f t="shared" si="24"/>
        <v>2030</v>
      </c>
      <c r="B233" s="6">
        <f t="shared" si="25"/>
        <v>11</v>
      </c>
      <c r="C233" s="36">
        <v>370059529</v>
      </c>
      <c r="D233" s="16" t="s">
        <v>42</v>
      </c>
      <c r="G233" s="38">
        <f t="shared" si="27"/>
        <v>2030</v>
      </c>
      <c r="H233" s="38" t="s">
        <v>13</v>
      </c>
      <c r="I233" s="40">
        <f t="shared" si="26"/>
        <v>351414011</v>
      </c>
      <c r="J233" s="40">
        <f>ROUND(Values!D235/Values!$F235*Values!S$18*$C233,0)</f>
        <v>17702298</v>
      </c>
      <c r="K233" s="40">
        <f>ROUND(Values!E235/Values!$F235*Values!T$18*$C233,0)</f>
        <v>943220</v>
      </c>
    </row>
    <row r="234" spans="1:11">
      <c r="A234" s="6">
        <f t="shared" si="24"/>
        <v>2030</v>
      </c>
      <c r="B234" s="6">
        <f t="shared" si="25"/>
        <v>12</v>
      </c>
      <c r="C234" s="36">
        <v>445833992</v>
      </c>
      <c r="D234" s="16" t="s">
        <v>42</v>
      </c>
      <c r="G234" s="38">
        <f t="shared" si="27"/>
        <v>2030</v>
      </c>
      <c r="H234" s="38" t="s">
        <v>14</v>
      </c>
      <c r="I234" s="40">
        <f t="shared" si="26"/>
        <v>423386767</v>
      </c>
      <c r="J234" s="40">
        <f>ROUND(Values!D236/Values!$F236*Values!S$18*$C234,0)</f>
        <v>21319825</v>
      </c>
      <c r="K234" s="40">
        <f>ROUND(Values!E236/Values!$F236*Values!T$18*$C234,0)</f>
        <v>1127400</v>
      </c>
    </row>
    <row r="235" spans="1:11">
      <c r="A235" s="6">
        <f t="shared" si="24"/>
        <v>2031</v>
      </c>
      <c r="B235" s="6">
        <f t="shared" si="25"/>
        <v>1</v>
      </c>
      <c r="C235" s="36">
        <v>551461145</v>
      </c>
      <c r="D235" s="16" t="s">
        <v>42</v>
      </c>
      <c r="G235" s="38">
        <f t="shared" si="27"/>
        <v>2031</v>
      </c>
      <c r="H235" s="38" t="s">
        <v>3</v>
      </c>
      <c r="I235" s="40">
        <f t="shared" si="26"/>
        <v>523732285</v>
      </c>
      <c r="J235" s="40">
        <f>ROUND(Values!D237/Values!$F237*Values!S$18*$C235,0)</f>
        <v>26346251</v>
      </c>
      <c r="K235" s="40">
        <f>ROUND(Values!E237/Values!$F237*Values!T$18*$C235,0)</f>
        <v>1382609</v>
      </c>
    </row>
    <row r="236" spans="1:11">
      <c r="A236" s="6">
        <f t="shared" si="24"/>
        <v>2031</v>
      </c>
      <c r="B236" s="6">
        <f t="shared" si="25"/>
        <v>2</v>
      </c>
      <c r="C236" s="36">
        <v>497109716</v>
      </c>
      <c r="D236" s="16" t="s">
        <v>42</v>
      </c>
      <c r="G236" s="38">
        <f t="shared" si="27"/>
        <v>2031</v>
      </c>
      <c r="H236" s="38" t="s">
        <v>4</v>
      </c>
      <c r="I236" s="40">
        <f t="shared" si="26"/>
        <v>472144306</v>
      </c>
      <c r="J236" s="40">
        <f>ROUND(Values!D238/Values!$F238*Values!S$18*$C236,0)</f>
        <v>23729654</v>
      </c>
      <c r="K236" s="40">
        <f>ROUND(Values!E238/Values!$F238*Values!T$18*$C236,0)</f>
        <v>1235756</v>
      </c>
    </row>
    <row r="237" spans="1:11">
      <c r="A237" s="6">
        <f t="shared" si="24"/>
        <v>2031</v>
      </c>
      <c r="B237" s="6">
        <f t="shared" si="25"/>
        <v>3</v>
      </c>
      <c r="C237" s="36">
        <v>413168082</v>
      </c>
      <c r="D237" s="16" t="s">
        <v>42</v>
      </c>
      <c r="G237" s="38">
        <f t="shared" si="27"/>
        <v>2031</v>
      </c>
      <c r="H237" s="38" t="s">
        <v>5</v>
      </c>
      <c r="I237" s="40">
        <f t="shared" si="26"/>
        <v>392441402</v>
      </c>
      <c r="J237" s="40">
        <f>ROUND(Values!D239/Values!$F239*Values!S$18*$C237,0)</f>
        <v>19708266</v>
      </c>
      <c r="K237" s="40">
        <f>ROUND(Values!E239/Values!$F239*Values!T$18*$C237,0)</f>
        <v>1018414</v>
      </c>
    </row>
    <row r="238" spans="1:11">
      <c r="A238" s="6">
        <f t="shared" si="24"/>
        <v>2031</v>
      </c>
      <c r="B238" s="6">
        <f t="shared" si="25"/>
        <v>4</v>
      </c>
      <c r="C238" s="36">
        <v>385433508</v>
      </c>
      <c r="D238" s="16" t="s">
        <v>42</v>
      </c>
      <c r="G238" s="38">
        <f t="shared" si="27"/>
        <v>2031</v>
      </c>
      <c r="H238" s="38" t="s">
        <v>6</v>
      </c>
      <c r="I238" s="40">
        <f t="shared" si="26"/>
        <v>366119523</v>
      </c>
      <c r="J238" s="40">
        <f>ROUND(Values!D240/Values!$F240*Values!S$18*$C238,0)</f>
        <v>18372006</v>
      </c>
      <c r="K238" s="40">
        <f>ROUND(Values!E240/Values!$F240*Values!T$18*$C238,0)</f>
        <v>941979</v>
      </c>
    </row>
    <row r="239" spans="1:11">
      <c r="A239" s="6">
        <f t="shared" si="24"/>
        <v>2031</v>
      </c>
      <c r="B239" s="6">
        <f t="shared" si="25"/>
        <v>5</v>
      </c>
      <c r="C239" s="36">
        <v>424163226</v>
      </c>
      <c r="D239" s="16" t="s">
        <v>42</v>
      </c>
      <c r="G239" s="38">
        <f t="shared" si="27"/>
        <v>2031</v>
      </c>
      <c r="H239" s="38" t="s">
        <v>7</v>
      </c>
      <c r="I239" s="40">
        <f t="shared" si="26"/>
        <v>402932181</v>
      </c>
      <c r="J239" s="40">
        <f>ROUND(Values!D241/Values!$F241*Values!S$18*$C239,0)</f>
        <v>20203292</v>
      </c>
      <c r="K239" s="40">
        <f>ROUND(Values!E241/Values!$F241*Values!T$18*$C239,0)</f>
        <v>1027753</v>
      </c>
    </row>
    <row r="240" spans="1:11">
      <c r="A240" s="6">
        <f t="shared" si="24"/>
        <v>2031</v>
      </c>
      <c r="B240" s="6">
        <f t="shared" si="25"/>
        <v>6</v>
      </c>
      <c r="C240" s="36">
        <v>609572008</v>
      </c>
      <c r="D240" s="16" t="s">
        <v>42</v>
      </c>
      <c r="G240" s="38">
        <f t="shared" si="27"/>
        <v>2031</v>
      </c>
      <c r="H240" s="38" t="s">
        <v>8</v>
      </c>
      <c r="I240" s="40">
        <f t="shared" si="26"/>
        <v>579100681</v>
      </c>
      <c r="J240" s="40">
        <f>ROUND(Values!D242/Values!$F242*Values!S$18*$C240,0)</f>
        <v>29007366</v>
      </c>
      <c r="K240" s="40">
        <f>ROUND(Values!E242/Values!$F242*Values!T$18*$C240,0)</f>
        <v>1463961</v>
      </c>
    </row>
    <row r="241" spans="1:11">
      <c r="A241" s="6">
        <f t="shared" si="24"/>
        <v>2031</v>
      </c>
      <c r="B241" s="6">
        <f t="shared" si="25"/>
        <v>7</v>
      </c>
      <c r="C241" s="36">
        <v>714699784</v>
      </c>
      <c r="D241" s="16" t="s">
        <v>42</v>
      </c>
      <c r="G241" s="38">
        <f t="shared" si="27"/>
        <v>2031</v>
      </c>
      <c r="H241" s="38" t="s">
        <v>9</v>
      </c>
      <c r="I241" s="40">
        <f t="shared" si="26"/>
        <v>679011431</v>
      </c>
      <c r="J241" s="40">
        <f>ROUND(Values!D243/Values!$F243*Values!S$18*$C241,0)</f>
        <v>33986751</v>
      </c>
      <c r="K241" s="40">
        <f>ROUND(Values!E243/Values!$F243*Values!T$18*$C241,0)</f>
        <v>1701602</v>
      </c>
    </row>
    <row r="242" spans="1:11">
      <c r="A242" s="6">
        <f t="shared" si="24"/>
        <v>2031</v>
      </c>
      <c r="B242" s="6">
        <f t="shared" si="25"/>
        <v>8</v>
      </c>
      <c r="C242" s="36">
        <v>719158813</v>
      </c>
      <c r="D242" s="16" t="s">
        <v>42</v>
      </c>
      <c r="G242" s="38">
        <f t="shared" si="27"/>
        <v>2031</v>
      </c>
      <c r="H242" s="38" t="s">
        <v>10</v>
      </c>
      <c r="I242" s="40">
        <f t="shared" si="26"/>
        <v>683280564</v>
      </c>
      <c r="J242" s="40">
        <f>ROUND(Values!D244/Values!$F244*Values!S$18*$C242,0)</f>
        <v>34180677</v>
      </c>
      <c r="K242" s="40">
        <f>ROUND(Values!E244/Values!$F244*Values!T$18*$C242,0)</f>
        <v>1697572</v>
      </c>
    </row>
    <row r="243" spans="1:11">
      <c r="A243" s="6">
        <f t="shared" si="24"/>
        <v>2031</v>
      </c>
      <c r="B243" s="6">
        <f t="shared" si="25"/>
        <v>9</v>
      </c>
      <c r="C243" s="36">
        <v>676749997</v>
      </c>
      <c r="D243" s="16" t="s">
        <v>42</v>
      </c>
      <c r="G243" s="38">
        <f t="shared" si="27"/>
        <v>2031</v>
      </c>
      <c r="H243" s="38" t="s">
        <v>11</v>
      </c>
      <c r="I243" s="40">
        <f t="shared" si="26"/>
        <v>642999267</v>
      </c>
      <c r="J243" s="40">
        <f>ROUND(Values!D245/Values!$F245*Values!S$18*$C243,0)</f>
        <v>32164770</v>
      </c>
      <c r="K243" s="40">
        <f>ROUND(Values!E245/Values!$F245*Values!T$18*$C243,0)</f>
        <v>1585960</v>
      </c>
    </row>
    <row r="244" spans="1:11">
      <c r="A244" s="6">
        <f t="shared" si="24"/>
        <v>2031</v>
      </c>
      <c r="B244" s="6">
        <f t="shared" si="25"/>
        <v>10</v>
      </c>
      <c r="C244" s="36">
        <v>535632054</v>
      </c>
      <c r="D244" s="16" t="s">
        <v>42</v>
      </c>
      <c r="G244" s="38">
        <f t="shared" si="27"/>
        <v>2031</v>
      </c>
      <c r="H244" s="38" t="s">
        <v>12</v>
      </c>
      <c r="I244" s="40">
        <f t="shared" si="26"/>
        <v>508930309</v>
      </c>
      <c r="J244" s="40">
        <f>ROUND(Values!D246/Values!$F246*Values!S$18*$C244,0)</f>
        <v>25455687</v>
      </c>
      <c r="K244" s="40">
        <f>ROUND(Values!E246/Values!$F246*Values!T$18*$C244,0)</f>
        <v>1246058</v>
      </c>
    </row>
    <row r="245" spans="1:11">
      <c r="A245" s="6">
        <f t="shared" si="24"/>
        <v>2031</v>
      </c>
      <c r="B245" s="6">
        <f t="shared" si="25"/>
        <v>11</v>
      </c>
      <c r="C245" s="36">
        <v>373675192</v>
      </c>
      <c r="D245" s="16" t="s">
        <v>42</v>
      </c>
      <c r="G245" s="38">
        <f t="shared" si="27"/>
        <v>2031</v>
      </c>
      <c r="H245" s="38" t="s">
        <v>13</v>
      </c>
      <c r="I245" s="40">
        <f t="shared" si="26"/>
        <v>355058086</v>
      </c>
      <c r="J245" s="40">
        <f>ROUND(Values!D247/Values!$F247*Values!S$18*$C245,0)</f>
        <v>17754372</v>
      </c>
      <c r="K245" s="40">
        <f>ROUND(Values!E247/Values!$F247*Values!T$18*$C245,0)</f>
        <v>862734</v>
      </c>
    </row>
    <row r="246" spans="1:11">
      <c r="A246" s="6">
        <f t="shared" si="24"/>
        <v>2031</v>
      </c>
      <c r="B246" s="6">
        <f t="shared" si="25"/>
        <v>12</v>
      </c>
      <c r="C246" s="36">
        <v>450190008</v>
      </c>
      <c r="D246" s="16" t="s">
        <v>42</v>
      </c>
      <c r="G246" s="38">
        <f t="shared" si="27"/>
        <v>2031</v>
      </c>
      <c r="H246" s="38" t="s">
        <v>14</v>
      </c>
      <c r="I246" s="40">
        <f t="shared" si="26"/>
        <v>427775594</v>
      </c>
      <c r="J246" s="40">
        <f>ROUND(Values!D248/Values!$F248*Values!S$18*$C246,0)</f>
        <v>21382995</v>
      </c>
      <c r="K246" s="40">
        <f>ROUND(Values!E248/Values!$F248*Values!T$18*$C246,0)</f>
        <v>1031419</v>
      </c>
    </row>
    <row r="247" spans="1:11">
      <c r="A247" s="6">
        <f t="shared" si="24"/>
        <v>2032</v>
      </c>
      <c r="B247" s="6">
        <f t="shared" si="25"/>
        <v>1</v>
      </c>
      <c r="C247" s="36">
        <v>556203721</v>
      </c>
      <c r="D247" s="16" t="s">
        <v>42</v>
      </c>
      <c r="G247" s="38">
        <f t="shared" si="27"/>
        <v>2032</v>
      </c>
      <c r="H247" s="38" t="s">
        <v>3</v>
      </c>
      <c r="I247" s="40">
        <f t="shared" si="26"/>
        <v>528543558</v>
      </c>
      <c r="J247" s="40">
        <f>ROUND(Values!D249/Values!$F249*Values!S$18*$C247,0)</f>
        <v>26396354</v>
      </c>
      <c r="K247" s="40">
        <f>ROUND(Values!E249/Values!$F249*Values!T$18*$C247,0)</f>
        <v>1263809</v>
      </c>
    </row>
    <row r="248" spans="1:11">
      <c r="A248" s="6">
        <f t="shared" si="24"/>
        <v>2032</v>
      </c>
      <c r="B248" s="6">
        <f t="shared" si="25"/>
        <v>2</v>
      </c>
      <c r="C248" s="36">
        <v>501384869</v>
      </c>
      <c r="D248" s="16" t="s">
        <v>42</v>
      </c>
      <c r="G248" s="38">
        <f t="shared" si="27"/>
        <v>2032</v>
      </c>
      <c r="H248" s="38" t="s">
        <v>4</v>
      </c>
      <c r="I248" s="40">
        <f t="shared" si="26"/>
        <v>476478104</v>
      </c>
      <c r="J248" s="40">
        <f>ROUND(Values!D250/Values!$F250*Values!S$18*$C248,0)</f>
        <v>23776867</v>
      </c>
      <c r="K248" s="40">
        <f>ROUND(Values!E250/Values!$F250*Values!T$18*$C248,0)</f>
        <v>1129898</v>
      </c>
    </row>
    <row r="249" spans="1:11">
      <c r="A249" s="6">
        <f t="shared" si="24"/>
        <v>2032</v>
      </c>
      <c r="B249" s="6">
        <f t="shared" si="25"/>
        <v>3</v>
      </c>
      <c r="C249" s="36">
        <v>416721335</v>
      </c>
      <c r="D249" s="16" t="s">
        <v>42</v>
      </c>
      <c r="G249" s="38">
        <f t="shared" si="27"/>
        <v>2032</v>
      </c>
      <c r="H249" s="38" t="s">
        <v>5</v>
      </c>
      <c r="I249" s="40">
        <f t="shared" si="26"/>
        <v>396040873</v>
      </c>
      <c r="J249" s="40">
        <f>ROUND(Values!D251/Values!$F251*Values!S$18*$C249,0)</f>
        <v>19749027</v>
      </c>
      <c r="K249" s="40">
        <f>ROUND(Values!E251/Values!$F251*Values!T$18*$C249,0)</f>
        <v>931435</v>
      </c>
    </row>
    <row r="250" spans="1:11">
      <c r="A250" s="6">
        <f t="shared" si="24"/>
        <v>2032</v>
      </c>
      <c r="B250" s="6">
        <f t="shared" si="25"/>
        <v>4</v>
      </c>
      <c r="C250" s="36">
        <v>388748243</v>
      </c>
      <c r="D250" s="16" t="s">
        <v>42</v>
      </c>
      <c r="G250" s="38">
        <f t="shared" si="27"/>
        <v>2032</v>
      </c>
      <c r="H250" s="38" t="s">
        <v>6</v>
      </c>
      <c r="I250" s="40">
        <f t="shared" si="26"/>
        <v>369475068</v>
      </c>
      <c r="J250" s="40">
        <f>ROUND(Values!D252/Values!$F252*Values!S$18*$C250,0)</f>
        <v>18411406</v>
      </c>
      <c r="K250" s="40">
        <f>ROUND(Values!E252/Values!$F252*Values!T$18*$C250,0)</f>
        <v>861769</v>
      </c>
    </row>
    <row r="251" spans="1:11">
      <c r="A251" s="6">
        <f t="shared" si="24"/>
        <v>2032</v>
      </c>
      <c r="B251" s="6">
        <f t="shared" si="25"/>
        <v>5</v>
      </c>
      <c r="C251" s="36">
        <v>427811038</v>
      </c>
      <c r="D251" s="16" t="s">
        <v>42</v>
      </c>
      <c r="G251" s="38">
        <f t="shared" si="27"/>
        <v>2032</v>
      </c>
      <c r="H251" s="38" t="s">
        <v>7</v>
      </c>
      <c r="I251" s="40">
        <f t="shared" si="26"/>
        <v>406622326</v>
      </c>
      <c r="J251" s="40">
        <f>ROUND(Values!D253/Values!$F253*Values!S$18*$C251,0)</f>
        <v>20248204</v>
      </c>
      <c r="K251" s="40">
        <f>ROUND(Values!E253/Values!$F253*Values!T$18*$C251,0)</f>
        <v>940508</v>
      </c>
    </row>
    <row r="252" spans="1:11">
      <c r="A252" s="6">
        <f t="shared" si="24"/>
        <v>2032</v>
      </c>
      <c r="B252" s="6">
        <f t="shared" si="25"/>
        <v>6</v>
      </c>
      <c r="C252" s="36">
        <v>614814339</v>
      </c>
      <c r="D252" s="16" t="s">
        <v>42</v>
      </c>
      <c r="G252" s="38">
        <f t="shared" si="27"/>
        <v>2032</v>
      </c>
      <c r="H252" s="38" t="s">
        <v>8</v>
      </c>
      <c r="I252" s="40">
        <f t="shared" si="26"/>
        <v>584399530</v>
      </c>
      <c r="J252" s="40">
        <f>ROUND(Values!D254/Values!$F254*Values!S$18*$C252,0)</f>
        <v>29074707</v>
      </c>
      <c r="K252" s="40">
        <f>ROUND(Values!E254/Values!$F254*Values!T$18*$C252,0)</f>
        <v>1340102</v>
      </c>
    </row>
    <row r="253" spans="1:11">
      <c r="A253" s="6">
        <f t="shared" si="24"/>
        <v>2032</v>
      </c>
      <c r="B253" s="6">
        <f t="shared" si="25"/>
        <v>7</v>
      </c>
      <c r="C253" s="36">
        <v>720846216</v>
      </c>
      <c r="D253" s="16" t="s">
        <v>42</v>
      </c>
      <c r="G253" s="38">
        <f t="shared" si="27"/>
        <v>2032</v>
      </c>
      <c r="H253" s="38" t="s">
        <v>9</v>
      </c>
      <c r="I253" s="40">
        <f t="shared" si="26"/>
        <v>685220047</v>
      </c>
      <c r="J253" s="40">
        <f>ROUND(Values!D255/Values!$F255*Values!S$18*$C253,0)</f>
        <v>34068086</v>
      </c>
      <c r="K253" s="40">
        <f>ROUND(Values!E255/Values!$F255*Values!T$18*$C253,0)</f>
        <v>1558083</v>
      </c>
    </row>
    <row r="254" spans="1:11">
      <c r="A254" s="6">
        <f t="shared" si="24"/>
        <v>2032</v>
      </c>
      <c r="B254" s="6">
        <f t="shared" si="25"/>
        <v>8</v>
      </c>
      <c r="C254" s="36">
        <v>725343592</v>
      </c>
      <c r="D254" s="16" t="s">
        <v>42</v>
      </c>
      <c r="G254" s="38">
        <f t="shared" si="27"/>
        <v>2032</v>
      </c>
      <c r="H254" s="38" t="s">
        <v>10</v>
      </c>
      <c r="I254" s="40">
        <f t="shared" si="26"/>
        <v>689524315</v>
      </c>
      <c r="J254" s="40">
        <f>ROUND(Values!D256/Values!$F256*Values!S$18*$C254,0)</f>
        <v>34264456</v>
      </c>
      <c r="K254" s="40">
        <f>ROUND(Values!E256/Values!$F256*Values!T$18*$C254,0)</f>
        <v>1554821</v>
      </c>
    </row>
    <row r="255" spans="1:11">
      <c r="A255" s="6">
        <f t="shared" si="24"/>
        <v>2032</v>
      </c>
      <c r="B255" s="6">
        <f t="shared" si="25"/>
        <v>9</v>
      </c>
      <c r="C255" s="36">
        <v>682570060</v>
      </c>
      <c r="D255" s="16" t="s">
        <v>42</v>
      </c>
      <c r="G255" s="38">
        <f t="shared" si="27"/>
        <v>2032</v>
      </c>
      <c r="H255" s="38" t="s">
        <v>11</v>
      </c>
      <c r="I255" s="40">
        <f t="shared" si="26"/>
        <v>648874851</v>
      </c>
      <c r="J255" s="40">
        <f>ROUND(Values!D257/Values!$F257*Values!S$18*$C255,0)</f>
        <v>32243609</v>
      </c>
      <c r="K255" s="40">
        <f>ROUND(Values!E257/Values!$F257*Values!T$18*$C255,0)</f>
        <v>1451600</v>
      </c>
    </row>
    <row r="256" spans="1:11">
      <c r="A256" s="6">
        <f t="shared" si="24"/>
        <v>2032</v>
      </c>
      <c r="B256" s="6">
        <f t="shared" si="25"/>
        <v>10</v>
      </c>
      <c r="C256" s="36">
        <v>540238500</v>
      </c>
      <c r="D256" s="16" t="s">
        <v>42</v>
      </c>
      <c r="G256" s="38">
        <f t="shared" si="27"/>
        <v>2032</v>
      </c>
      <c r="H256" s="38" t="s">
        <v>12</v>
      </c>
      <c r="I256" s="40">
        <f t="shared" si="26"/>
        <v>513580537</v>
      </c>
      <c r="J256" s="40">
        <f>ROUND(Values!D258/Values!$F258*Values!S$18*$C256,0)</f>
        <v>25518255</v>
      </c>
      <c r="K256" s="40">
        <f>ROUND(Values!E258/Values!$F258*Values!T$18*$C256,0)</f>
        <v>1139708</v>
      </c>
    </row>
    <row r="257" spans="1:11">
      <c r="A257" s="6">
        <f t="shared" si="24"/>
        <v>2032</v>
      </c>
      <c r="B257" s="6">
        <f t="shared" si="25"/>
        <v>11</v>
      </c>
      <c r="C257" s="36">
        <v>376888805</v>
      </c>
      <c r="D257" s="16" t="s">
        <v>42</v>
      </c>
      <c r="G257" s="38">
        <f t="shared" si="27"/>
        <v>2032</v>
      </c>
      <c r="H257" s="38" t="s">
        <v>13</v>
      </c>
      <c r="I257" s="40">
        <f t="shared" si="26"/>
        <v>358301795</v>
      </c>
      <c r="J257" s="40">
        <f>ROUND(Values!D259/Values!$F259*Values!S$18*$C257,0)</f>
        <v>17798447</v>
      </c>
      <c r="K257" s="40">
        <f>ROUND(Values!E259/Values!$F259*Values!T$18*$C257,0)</f>
        <v>788563</v>
      </c>
    </row>
    <row r="258" spans="1:11">
      <c r="A258" s="6">
        <f t="shared" si="24"/>
        <v>2032</v>
      </c>
      <c r="B258" s="6">
        <f t="shared" si="25"/>
        <v>12</v>
      </c>
      <c r="C258" s="36">
        <v>454061650</v>
      </c>
      <c r="D258" s="16" t="s">
        <v>42</v>
      </c>
      <c r="G258" s="38">
        <f t="shared" si="27"/>
        <v>2032</v>
      </c>
      <c r="H258" s="38" t="s">
        <v>14</v>
      </c>
      <c r="I258" s="40">
        <f t="shared" si="26"/>
        <v>431682706</v>
      </c>
      <c r="J258" s="40">
        <f>ROUND(Values!D260/Values!$F260*Values!S$18*$C258,0)</f>
        <v>21436840</v>
      </c>
      <c r="K258" s="40">
        <f>ROUND(Values!E260/Values!$F260*Values!T$18*$C258,0)</f>
        <v>942104</v>
      </c>
    </row>
    <row r="259" spans="1:11">
      <c r="A259" s="6">
        <f t="shared" si="24"/>
        <v>2033</v>
      </c>
      <c r="B259" s="6">
        <f t="shared" si="25"/>
        <v>1</v>
      </c>
      <c r="C259" s="36">
        <v>561241250</v>
      </c>
      <c r="D259" s="16" t="s">
        <v>42</v>
      </c>
      <c r="G259" s="38">
        <f t="shared" si="27"/>
        <v>2033</v>
      </c>
      <c r="H259" s="38" t="s">
        <v>3</v>
      </c>
      <c r="I259" s="40">
        <f t="shared" si="26"/>
        <v>533611030</v>
      </c>
      <c r="J259" s="40">
        <f>ROUND(Values!D261/Values!$F261*Values!S$18*$C259,0)</f>
        <v>26476111</v>
      </c>
      <c r="K259" s="40">
        <f>ROUND(Values!E261/Values!$F261*Values!T$18*$C259,0)</f>
        <v>1154109</v>
      </c>
    </row>
    <row r="260" spans="1:11">
      <c r="A260" s="6">
        <f t="shared" si="24"/>
        <v>2033</v>
      </c>
      <c r="B260" s="6">
        <f t="shared" si="25"/>
        <v>2</v>
      </c>
      <c r="C260" s="36">
        <v>505925905</v>
      </c>
      <c r="D260" s="16" t="s">
        <v>42</v>
      </c>
      <c r="G260" s="38">
        <f t="shared" si="27"/>
        <v>2033</v>
      </c>
      <c r="H260" s="38" t="s">
        <v>4</v>
      </c>
      <c r="I260" s="40">
        <f t="shared" si="26"/>
        <v>481044985</v>
      </c>
      <c r="J260" s="40">
        <f>ROUND(Values!D262/Values!$F262*Values!S$18*$C260,0)</f>
        <v>23849814</v>
      </c>
      <c r="K260" s="40">
        <f>ROUND(Values!E262/Values!$F262*Values!T$18*$C260,0)</f>
        <v>1031106</v>
      </c>
    </row>
    <row r="261" spans="1:11">
      <c r="A261" s="6">
        <f t="shared" si="24"/>
        <v>2033</v>
      </c>
      <c r="B261" s="6">
        <f t="shared" si="25"/>
        <v>3</v>
      </c>
      <c r="C261" s="36">
        <v>420495574</v>
      </c>
      <c r="D261" s="16" t="s">
        <v>42</v>
      </c>
      <c r="G261" s="38">
        <f t="shared" si="27"/>
        <v>2033</v>
      </c>
      <c r="H261" s="38" t="s">
        <v>5</v>
      </c>
      <c r="I261" s="40">
        <f t="shared" si="26"/>
        <v>399835830</v>
      </c>
      <c r="J261" s="40">
        <f>ROUND(Values!D263/Values!$F263*Values!S$18*$C261,0)</f>
        <v>19810356</v>
      </c>
      <c r="K261" s="40">
        <f>ROUND(Values!E263/Values!$F263*Values!T$18*$C261,0)</f>
        <v>849388</v>
      </c>
    </row>
    <row r="262" spans="1:11">
      <c r="A262" s="6">
        <f t="shared" si="24"/>
        <v>2033</v>
      </c>
      <c r="B262" s="6">
        <f t="shared" si="25"/>
        <v>4</v>
      </c>
      <c r="C262" s="36">
        <v>392269130</v>
      </c>
      <c r="D262" s="16" t="s">
        <v>42</v>
      </c>
      <c r="G262" s="38">
        <f t="shared" si="27"/>
        <v>2033</v>
      </c>
      <c r="H262" s="38" t="s">
        <v>6</v>
      </c>
      <c r="I262" s="40">
        <f t="shared" si="26"/>
        <v>373014530</v>
      </c>
      <c r="J262" s="40">
        <f>ROUND(Values!D264/Values!$F264*Values!S$18*$C262,0)</f>
        <v>18469309</v>
      </c>
      <c r="K262" s="40">
        <f>ROUND(Values!E264/Values!$F264*Values!T$18*$C262,0)</f>
        <v>785291</v>
      </c>
    </row>
    <row r="263" spans="1:11">
      <c r="A263" s="6">
        <f t="shared" si="24"/>
        <v>2033</v>
      </c>
      <c r="B263" s="6">
        <f t="shared" si="25"/>
        <v>5</v>
      </c>
      <c r="C263" s="36">
        <v>431685716</v>
      </c>
      <c r="D263" s="16" t="s">
        <v>42</v>
      </c>
      <c r="G263" s="38">
        <f t="shared" si="27"/>
        <v>2033</v>
      </c>
      <c r="H263" s="38" t="s">
        <v>7</v>
      </c>
      <c r="I263" s="40">
        <f t="shared" si="26"/>
        <v>410516622</v>
      </c>
      <c r="J263" s="40">
        <f>ROUND(Values!D265/Values!$F265*Values!S$18*$C263,0)</f>
        <v>20312683</v>
      </c>
      <c r="K263" s="40">
        <f>ROUND(Values!E265/Values!$F265*Values!T$18*$C263,0)</f>
        <v>856411</v>
      </c>
    </row>
    <row r="264" spans="1:11">
      <c r="A264" s="6">
        <f t="shared" si="24"/>
        <v>2033</v>
      </c>
      <c r="B264" s="6">
        <f t="shared" si="25"/>
        <v>6</v>
      </c>
      <c r="C264" s="36">
        <v>620382703</v>
      </c>
      <c r="D264" s="16" t="s">
        <v>42</v>
      </c>
      <c r="G264" s="38">
        <f t="shared" si="27"/>
        <v>2033</v>
      </c>
      <c r="H264" s="38" t="s">
        <v>8</v>
      </c>
      <c r="I264" s="40">
        <f t="shared" si="26"/>
        <v>589994554</v>
      </c>
      <c r="J264" s="40">
        <f>ROUND(Values!D266/Values!$F266*Values!S$18*$C264,0)</f>
        <v>29168775</v>
      </c>
      <c r="K264" s="40">
        <f>ROUND(Values!E266/Values!$F266*Values!T$18*$C264,0)</f>
        <v>1219374</v>
      </c>
    </row>
    <row r="265" spans="1:11">
      <c r="A265" s="6">
        <f t="shared" ref="A265:A318" si="28">IF(B265=1,A264+1,A264)</f>
        <v>2033</v>
      </c>
      <c r="B265" s="6">
        <f t="shared" ref="B265:B318" si="29">IF(B264=12,1,B264+1)</f>
        <v>7</v>
      </c>
      <c r="C265" s="36">
        <v>727374909</v>
      </c>
      <c r="D265" s="16" t="s">
        <v>42</v>
      </c>
      <c r="G265" s="38">
        <f t="shared" si="27"/>
        <v>2033</v>
      </c>
      <c r="H265" s="38" t="s">
        <v>9</v>
      </c>
      <c r="I265" s="40">
        <f t="shared" si="26"/>
        <v>691778704</v>
      </c>
      <c r="J265" s="40">
        <f>ROUND(Values!D267/Values!$F267*Values!S$18*$C265,0)</f>
        <v>34179572</v>
      </c>
      <c r="K265" s="40">
        <f>ROUND(Values!E267/Values!$F267*Values!T$18*$C265,0)</f>
        <v>1416633</v>
      </c>
    </row>
    <row r="266" spans="1:11">
      <c r="A266" s="6">
        <f t="shared" si="28"/>
        <v>2033</v>
      </c>
      <c r="B266" s="6">
        <f t="shared" si="29"/>
        <v>8</v>
      </c>
      <c r="C266" s="36">
        <v>731913018</v>
      </c>
      <c r="D266" s="16" t="s">
        <v>42</v>
      </c>
      <c r="G266" s="38">
        <f t="shared" si="27"/>
        <v>2033</v>
      </c>
      <c r="H266" s="38" t="s">
        <v>10</v>
      </c>
      <c r="I266" s="40">
        <f t="shared" si="26"/>
        <v>696122851</v>
      </c>
      <c r="J266" s="40">
        <f>ROUND(Values!D268/Values!$F268*Values!S$18*$C266,0)</f>
        <v>34377609</v>
      </c>
      <c r="K266" s="40">
        <f>ROUND(Values!E268/Values!$F268*Values!T$18*$C266,0)</f>
        <v>1412558</v>
      </c>
    </row>
    <row r="267" spans="1:11">
      <c r="A267" s="6">
        <f t="shared" si="28"/>
        <v>2033</v>
      </c>
      <c r="B267" s="6">
        <f t="shared" si="29"/>
        <v>9</v>
      </c>
      <c r="C267" s="36">
        <v>688752087</v>
      </c>
      <c r="D267" s="16" t="s">
        <v>42</v>
      </c>
      <c r="G267" s="38">
        <f t="shared" si="27"/>
        <v>2033</v>
      </c>
      <c r="H267" s="38" t="s">
        <v>11</v>
      </c>
      <c r="I267" s="40">
        <f t="shared" si="26"/>
        <v>655084306</v>
      </c>
      <c r="J267" s="40">
        <f>ROUND(Values!D269/Values!$F269*Values!S$18*$C267,0)</f>
        <v>32350091</v>
      </c>
      <c r="K267" s="40">
        <f>ROUND(Values!E269/Values!$F269*Values!T$18*$C267,0)</f>
        <v>1317690</v>
      </c>
    </row>
    <row r="268" spans="1:11">
      <c r="A268" s="6">
        <f t="shared" si="28"/>
        <v>2033</v>
      </c>
      <c r="B268" s="6">
        <f t="shared" si="29"/>
        <v>10</v>
      </c>
      <c r="C268" s="36">
        <v>545131432</v>
      </c>
      <c r="D268" s="16" t="s">
        <v>42</v>
      </c>
      <c r="G268" s="38">
        <f t="shared" si="27"/>
        <v>2033</v>
      </c>
      <c r="H268" s="38" t="s">
        <v>12</v>
      </c>
      <c r="I268" s="40">
        <f t="shared" si="26"/>
        <v>518495141</v>
      </c>
      <c r="J268" s="40">
        <f>ROUND(Values!D270/Values!$F270*Values!S$18*$C268,0)</f>
        <v>25602590</v>
      </c>
      <c r="K268" s="40">
        <f>ROUND(Values!E270/Values!$F270*Values!T$18*$C268,0)</f>
        <v>1033701</v>
      </c>
    </row>
    <row r="269" spans="1:11">
      <c r="A269" s="6">
        <f t="shared" si="28"/>
        <v>2033</v>
      </c>
      <c r="B269" s="6">
        <f t="shared" si="29"/>
        <v>11</v>
      </c>
      <c r="C269" s="36">
        <v>380302282</v>
      </c>
      <c r="D269" s="16" t="s">
        <v>42</v>
      </c>
      <c r="G269" s="38">
        <f t="shared" si="27"/>
        <v>2033</v>
      </c>
      <c r="H269" s="38" t="s">
        <v>13</v>
      </c>
      <c r="I269" s="40">
        <f t="shared" ref="I269:I318" si="30">ROUND(C269-J269-K269,0)</f>
        <v>361730151</v>
      </c>
      <c r="J269" s="40">
        <f>ROUND(Values!D271/Values!$F271*Values!S$18*$C269,0)</f>
        <v>17857516</v>
      </c>
      <c r="K269" s="40">
        <f>ROUND(Values!E271/Values!$F271*Values!T$18*$C269,0)</f>
        <v>714615</v>
      </c>
    </row>
    <row r="270" spans="1:11">
      <c r="A270" s="6">
        <f t="shared" si="28"/>
        <v>2033</v>
      </c>
      <c r="B270" s="6">
        <f t="shared" si="29"/>
        <v>12</v>
      </c>
      <c r="C270" s="36">
        <v>458174080</v>
      </c>
      <c r="D270" s="16" t="s">
        <v>42</v>
      </c>
      <c r="G270" s="38">
        <f t="shared" si="27"/>
        <v>2033</v>
      </c>
      <c r="H270" s="38" t="s">
        <v>14</v>
      </c>
      <c r="I270" s="40">
        <f t="shared" si="30"/>
        <v>435812815</v>
      </c>
      <c r="J270" s="40">
        <f>ROUND(Values!D272/Values!$F272*Values!S$18*$C270,0)</f>
        <v>21508242</v>
      </c>
      <c r="K270" s="40">
        <f>ROUND(Values!E272/Values!$F272*Values!T$18*$C270,0)</f>
        <v>853023</v>
      </c>
    </row>
    <row r="271" spans="1:11">
      <c r="A271" s="6">
        <f t="shared" si="28"/>
        <v>2034</v>
      </c>
      <c r="B271" s="6">
        <f t="shared" si="29"/>
        <v>1</v>
      </c>
      <c r="C271" s="36">
        <v>565384471</v>
      </c>
      <c r="D271" s="16" t="s">
        <v>42</v>
      </c>
      <c r="G271" s="38">
        <f t="shared" si="27"/>
        <v>2034</v>
      </c>
      <c r="H271" s="38" t="s">
        <v>3</v>
      </c>
      <c r="I271" s="40">
        <f t="shared" si="30"/>
        <v>537817337</v>
      </c>
      <c r="J271" s="40">
        <f>ROUND(Values!D273/Values!$F273*Values!S$18*$C271,0)</f>
        <v>26524637</v>
      </c>
      <c r="K271" s="40">
        <f>ROUND(Values!E273/Values!$F273*Values!T$18*$C271,0)</f>
        <v>1042497</v>
      </c>
    </row>
    <row r="272" spans="1:11">
      <c r="A272" s="6">
        <f t="shared" si="28"/>
        <v>2034</v>
      </c>
      <c r="B272" s="6">
        <f t="shared" si="29"/>
        <v>2</v>
      </c>
      <c r="C272" s="36">
        <v>509660774</v>
      </c>
      <c r="D272" s="16" t="s">
        <v>42</v>
      </c>
      <c r="G272" s="38">
        <f t="shared" si="27"/>
        <v>2034</v>
      </c>
      <c r="H272" s="38" t="s">
        <v>4</v>
      </c>
      <c r="I272" s="40">
        <f t="shared" si="30"/>
        <v>484832982</v>
      </c>
      <c r="J272" s="40">
        <f>ROUND(Values!D274/Values!$F274*Values!S$18*$C272,0)</f>
        <v>23897103</v>
      </c>
      <c r="K272" s="40">
        <f>ROUND(Values!E274/Values!$F274*Values!T$18*$C272,0)</f>
        <v>930689</v>
      </c>
    </row>
    <row r="273" spans="1:11">
      <c r="A273" s="6">
        <f t="shared" si="28"/>
        <v>2034</v>
      </c>
      <c r="B273" s="6">
        <f t="shared" si="29"/>
        <v>3</v>
      </c>
      <c r="C273" s="36">
        <v>423599776</v>
      </c>
      <c r="D273" s="16" t="s">
        <v>42</v>
      </c>
      <c r="G273" s="38">
        <f t="shared" si="27"/>
        <v>2034</v>
      </c>
      <c r="H273" s="38" t="s">
        <v>5</v>
      </c>
      <c r="I273" s="40">
        <f t="shared" si="30"/>
        <v>402981490</v>
      </c>
      <c r="J273" s="40">
        <f>ROUND(Values!D275/Values!$F275*Values!S$18*$C273,0)</f>
        <v>19852221</v>
      </c>
      <c r="K273" s="40">
        <f>ROUND(Values!E275/Values!$F275*Values!T$18*$C273,0)</f>
        <v>766065</v>
      </c>
    </row>
    <row r="274" spans="1:11">
      <c r="A274" s="6">
        <f t="shared" si="28"/>
        <v>2034</v>
      </c>
      <c r="B274" s="6">
        <f t="shared" si="29"/>
        <v>4</v>
      </c>
      <c r="C274" s="36">
        <v>395164957</v>
      </c>
      <c r="D274" s="16" t="s">
        <v>42</v>
      </c>
      <c r="G274" s="38">
        <f t="shared" si="27"/>
        <v>2034</v>
      </c>
      <c r="H274" s="38" t="s">
        <v>6</v>
      </c>
      <c r="I274" s="40">
        <f t="shared" si="30"/>
        <v>375946524</v>
      </c>
      <c r="J274" s="40">
        <f>ROUND(Values!D276/Values!$F276*Values!S$18*$C274,0)</f>
        <v>18510747</v>
      </c>
      <c r="K274" s="40">
        <f>ROUND(Values!E276/Values!$F276*Values!T$18*$C274,0)</f>
        <v>707686</v>
      </c>
    </row>
    <row r="275" spans="1:11">
      <c r="A275" s="6">
        <f t="shared" si="28"/>
        <v>2034</v>
      </c>
      <c r="B275" s="6">
        <f t="shared" si="29"/>
        <v>5</v>
      </c>
      <c r="C275" s="36">
        <v>434872526</v>
      </c>
      <c r="D275" s="16" t="s">
        <v>42</v>
      </c>
      <c r="G275" s="38">
        <f t="shared" ref="G275:G318" si="31">G263+1</f>
        <v>2034</v>
      </c>
      <c r="H275" s="38" t="s">
        <v>7</v>
      </c>
      <c r="I275" s="40">
        <f t="shared" si="30"/>
        <v>413739569</v>
      </c>
      <c r="J275" s="40">
        <f>ROUND(Values!D277/Values!$F277*Values!S$18*$C275,0)</f>
        <v>20360903</v>
      </c>
      <c r="K275" s="40">
        <f>ROUND(Values!E277/Values!$F277*Values!T$18*$C275,0)</f>
        <v>772054</v>
      </c>
    </row>
    <row r="276" spans="1:11">
      <c r="A276" s="6">
        <f t="shared" si="28"/>
        <v>2034</v>
      </c>
      <c r="B276" s="6">
        <f t="shared" si="29"/>
        <v>6</v>
      </c>
      <c r="C276" s="36">
        <v>624962521</v>
      </c>
      <c r="D276" s="16" t="s">
        <v>42</v>
      </c>
      <c r="G276" s="38">
        <f t="shared" si="31"/>
        <v>2034</v>
      </c>
      <c r="H276" s="38" t="s">
        <v>8</v>
      </c>
      <c r="I276" s="40">
        <f t="shared" si="30"/>
        <v>594619947</v>
      </c>
      <c r="J276" s="40">
        <f>ROUND(Values!D278/Values!$F278*Values!S$18*$C276,0)</f>
        <v>29242872</v>
      </c>
      <c r="K276" s="40">
        <f>ROUND(Values!E278/Values!$F278*Values!T$18*$C276,0)</f>
        <v>1099702</v>
      </c>
    </row>
    <row r="277" spans="1:11">
      <c r="A277" s="6">
        <f t="shared" si="28"/>
        <v>2034</v>
      </c>
      <c r="B277" s="6">
        <f t="shared" si="29"/>
        <v>7</v>
      </c>
      <c r="C277" s="36">
        <v>732744570</v>
      </c>
      <c r="D277" s="16" t="s">
        <v>42</v>
      </c>
      <c r="G277" s="38">
        <f t="shared" si="31"/>
        <v>2034</v>
      </c>
      <c r="H277" s="38" t="s">
        <v>9</v>
      </c>
      <c r="I277" s="40">
        <f t="shared" si="30"/>
        <v>697195964</v>
      </c>
      <c r="J277" s="40">
        <f>ROUND(Values!D279/Values!$F279*Values!S$18*$C277,0)</f>
        <v>34270549</v>
      </c>
      <c r="K277" s="40">
        <f>ROUND(Values!E279/Values!$F279*Values!T$18*$C277,0)</f>
        <v>1278057</v>
      </c>
    </row>
    <row r="278" spans="1:11">
      <c r="A278" s="6">
        <f t="shared" si="28"/>
        <v>2034</v>
      </c>
      <c r="B278" s="6">
        <f t="shared" si="29"/>
        <v>8</v>
      </c>
      <c r="C278" s="36">
        <v>737316180</v>
      </c>
      <c r="D278" s="16" t="s">
        <v>42</v>
      </c>
      <c r="G278" s="38">
        <f t="shared" si="31"/>
        <v>2034</v>
      </c>
      <c r="H278" s="38" t="s">
        <v>10</v>
      </c>
      <c r="I278" s="40">
        <f t="shared" si="30"/>
        <v>701569114</v>
      </c>
      <c r="J278" s="40">
        <f>ROUND(Values!D280/Values!$F280*Values!S$18*$C278,0)</f>
        <v>34472263</v>
      </c>
      <c r="K278" s="40">
        <f>ROUND(Values!E280/Values!$F280*Values!T$18*$C278,0)</f>
        <v>1274803</v>
      </c>
    </row>
    <row r="279" spans="1:11">
      <c r="A279" s="6">
        <f t="shared" si="28"/>
        <v>2034</v>
      </c>
      <c r="B279" s="6">
        <f t="shared" si="29"/>
        <v>9</v>
      </c>
      <c r="C279" s="36">
        <v>693836624</v>
      </c>
      <c r="D279" s="16" t="s">
        <v>42</v>
      </c>
      <c r="G279" s="38">
        <f t="shared" si="31"/>
        <v>2034</v>
      </c>
      <c r="H279" s="38" t="s">
        <v>11</v>
      </c>
      <c r="I279" s="40">
        <f t="shared" si="30"/>
        <v>660207985</v>
      </c>
      <c r="J279" s="40">
        <f>ROUND(Values!D281/Values!$F281*Values!S$18*$C279,0)</f>
        <v>32439163</v>
      </c>
      <c r="K279" s="40">
        <f>ROUND(Values!E281/Values!$F281*Values!T$18*$C279,0)</f>
        <v>1189476</v>
      </c>
    </row>
    <row r="280" spans="1:11">
      <c r="A280" s="6">
        <f t="shared" si="28"/>
        <v>2034</v>
      </c>
      <c r="B280" s="6">
        <f t="shared" si="29"/>
        <v>10</v>
      </c>
      <c r="C280" s="36">
        <v>549155726</v>
      </c>
      <c r="D280" s="16" t="s">
        <v>42</v>
      </c>
      <c r="G280" s="38">
        <f t="shared" si="31"/>
        <v>2034</v>
      </c>
      <c r="H280" s="38" t="s">
        <v>12</v>
      </c>
      <c r="I280" s="40">
        <f t="shared" si="30"/>
        <v>522547693</v>
      </c>
      <c r="J280" s="40">
        <f>ROUND(Values!D282/Values!$F282*Values!S$18*$C280,0)</f>
        <v>25673519</v>
      </c>
      <c r="K280" s="40">
        <f>ROUND(Values!E282/Values!$F282*Values!T$18*$C280,0)</f>
        <v>934514</v>
      </c>
    </row>
    <row r="281" spans="1:11">
      <c r="A281" s="6">
        <f t="shared" si="28"/>
        <v>2034</v>
      </c>
      <c r="B281" s="6">
        <f t="shared" si="29"/>
        <v>11</v>
      </c>
      <c r="C281" s="36">
        <v>383109767</v>
      </c>
      <c r="D281" s="16" t="s">
        <v>42</v>
      </c>
      <c r="G281" s="38">
        <f t="shared" si="31"/>
        <v>2034</v>
      </c>
      <c r="H281" s="38" t="s">
        <v>13</v>
      </c>
      <c r="I281" s="40">
        <f t="shared" si="30"/>
        <v>364554939</v>
      </c>
      <c r="J281" s="40">
        <f>ROUND(Values!D283/Values!$F283*Values!S$18*$C281,0)</f>
        <v>17907785</v>
      </c>
      <c r="K281" s="40">
        <f>ROUND(Values!E283/Values!$F283*Values!T$18*$C281,0)</f>
        <v>647043</v>
      </c>
    </row>
    <row r="282" spans="1:11">
      <c r="A282" s="6">
        <f t="shared" si="28"/>
        <v>2034</v>
      </c>
      <c r="B282" s="6">
        <f t="shared" si="29"/>
        <v>12</v>
      </c>
      <c r="C282" s="36">
        <v>461556434</v>
      </c>
      <c r="D282" s="16" t="s">
        <v>42</v>
      </c>
      <c r="G282" s="38">
        <f t="shared" si="31"/>
        <v>2034</v>
      </c>
      <c r="H282" s="38" t="s">
        <v>14</v>
      </c>
      <c r="I282" s="40">
        <f t="shared" si="30"/>
        <v>439212731</v>
      </c>
      <c r="J282" s="40">
        <f>ROUND(Values!D284/Values!$F284*Values!S$18*$C282,0)</f>
        <v>21570113</v>
      </c>
      <c r="K282" s="40">
        <f>ROUND(Values!E284/Values!$F284*Values!T$18*$C282,0)</f>
        <v>773590</v>
      </c>
    </row>
    <row r="283" spans="1:11">
      <c r="A283" s="6">
        <f t="shared" si="28"/>
        <v>2035</v>
      </c>
      <c r="B283" s="6">
        <f t="shared" si="29"/>
        <v>1</v>
      </c>
      <c r="C283" s="36">
        <v>568263417</v>
      </c>
      <c r="D283" s="16" t="s">
        <v>42</v>
      </c>
      <c r="G283" s="38">
        <f t="shared" si="31"/>
        <v>2035</v>
      </c>
      <c r="H283" s="38" t="s">
        <v>3</v>
      </c>
      <c r="I283" s="40">
        <f t="shared" si="30"/>
        <v>540773811</v>
      </c>
      <c r="J283" s="40">
        <f>ROUND(Values!D285/Values!$F285*Values!S$18*$C283,0)</f>
        <v>26544720</v>
      </c>
      <c r="K283" s="40">
        <f>ROUND(Values!E285/Values!$F285*Values!T$18*$C283,0)</f>
        <v>944886</v>
      </c>
    </row>
    <row r="284" spans="1:11">
      <c r="A284" s="6">
        <f t="shared" si="28"/>
        <v>2035</v>
      </c>
      <c r="B284" s="6">
        <f t="shared" si="29"/>
        <v>2</v>
      </c>
      <c r="C284" s="36">
        <v>512255974</v>
      </c>
      <c r="D284" s="16" t="s">
        <v>42</v>
      </c>
      <c r="G284" s="38">
        <f t="shared" si="31"/>
        <v>2035</v>
      </c>
      <c r="H284" s="38" t="s">
        <v>4</v>
      </c>
      <c r="I284" s="40">
        <f t="shared" si="30"/>
        <v>487492299</v>
      </c>
      <c r="J284" s="40">
        <f>ROUND(Values!D286/Values!$F286*Values!S$18*$C284,0)</f>
        <v>23918676</v>
      </c>
      <c r="K284" s="40">
        <f>ROUND(Values!E286/Values!$F286*Values!T$18*$C284,0)</f>
        <v>844999</v>
      </c>
    </row>
    <row r="285" spans="1:11">
      <c r="A285" s="6">
        <f t="shared" si="28"/>
        <v>2035</v>
      </c>
      <c r="B285" s="6">
        <f t="shared" si="29"/>
        <v>3</v>
      </c>
      <c r="C285" s="36">
        <v>425756752</v>
      </c>
      <c r="D285" s="16" t="s">
        <v>42</v>
      </c>
      <c r="G285" s="38">
        <f t="shared" si="31"/>
        <v>2035</v>
      </c>
      <c r="H285" s="38" t="s">
        <v>5</v>
      </c>
      <c r="I285" s="40">
        <f t="shared" si="30"/>
        <v>405187362</v>
      </c>
      <c r="J285" s="40">
        <f>ROUND(Values!D287/Values!$F287*Values!S$18*$C285,0)</f>
        <v>19872654</v>
      </c>
      <c r="K285" s="40">
        <f>ROUND(Values!E287/Values!$F287*Values!T$18*$C285,0)</f>
        <v>696736</v>
      </c>
    </row>
    <row r="286" spans="1:11">
      <c r="A286" s="6">
        <f t="shared" si="28"/>
        <v>2035</v>
      </c>
      <c r="B286" s="6">
        <f t="shared" si="29"/>
        <v>4</v>
      </c>
      <c r="C286" s="36">
        <v>397177143</v>
      </c>
      <c r="D286" s="16" t="s">
        <v>42</v>
      </c>
      <c r="G286" s="38">
        <f t="shared" si="31"/>
        <v>2035</v>
      </c>
      <c r="H286" s="38" t="s">
        <v>6</v>
      </c>
      <c r="I286" s="40">
        <f t="shared" si="30"/>
        <v>378000312</v>
      </c>
      <c r="J286" s="40">
        <f>ROUND(Values!D288/Values!$F288*Values!S$18*$C286,0)</f>
        <v>18532062</v>
      </c>
      <c r="K286" s="40">
        <f>ROUND(Values!E288/Values!$F288*Values!T$18*$C286,0)</f>
        <v>644769</v>
      </c>
    </row>
    <row r="287" spans="1:11">
      <c r="A287" s="6">
        <f t="shared" si="28"/>
        <v>2035</v>
      </c>
      <c r="B287" s="6">
        <f t="shared" si="29"/>
        <v>5</v>
      </c>
      <c r="C287" s="36">
        <v>437086904</v>
      </c>
      <c r="D287" s="16" t="s">
        <v>42</v>
      </c>
      <c r="G287" s="38">
        <f t="shared" si="31"/>
        <v>2035</v>
      </c>
      <c r="H287" s="38" t="s">
        <v>7</v>
      </c>
      <c r="I287" s="40">
        <f t="shared" si="30"/>
        <v>415996143</v>
      </c>
      <c r="J287" s="40">
        <f>ROUND(Values!D289/Values!$F289*Values!S$18*$C287,0)</f>
        <v>20386921</v>
      </c>
      <c r="K287" s="40">
        <f>ROUND(Values!E289/Values!$F289*Values!T$18*$C287,0)</f>
        <v>703840</v>
      </c>
    </row>
    <row r="288" spans="1:11">
      <c r="A288" s="6">
        <f t="shared" si="28"/>
        <v>2035</v>
      </c>
      <c r="B288" s="6">
        <f t="shared" si="29"/>
        <v>6</v>
      </c>
      <c r="C288" s="36">
        <v>628144839</v>
      </c>
      <c r="D288" s="16" t="s">
        <v>42</v>
      </c>
      <c r="G288" s="38">
        <f t="shared" si="31"/>
        <v>2035</v>
      </c>
      <c r="H288" s="38" t="s">
        <v>8</v>
      </c>
      <c r="I288" s="40">
        <f t="shared" si="30"/>
        <v>597856736</v>
      </c>
      <c r="J288" s="40">
        <f>ROUND(Values!D290/Values!$F290*Values!S$18*$C288,0)</f>
        <v>29284915</v>
      </c>
      <c r="K288" s="40">
        <f>ROUND(Values!E290/Values!$F290*Values!T$18*$C288,0)</f>
        <v>1003188</v>
      </c>
    </row>
    <row r="289" spans="1:11">
      <c r="A289" s="6">
        <f t="shared" si="28"/>
        <v>2035</v>
      </c>
      <c r="B289" s="6">
        <f t="shared" si="29"/>
        <v>7</v>
      </c>
      <c r="C289" s="36">
        <v>736475716</v>
      </c>
      <c r="D289" s="16" t="s">
        <v>42</v>
      </c>
      <c r="G289" s="38">
        <f t="shared" si="31"/>
        <v>2035</v>
      </c>
      <c r="H289" s="38" t="s">
        <v>9</v>
      </c>
      <c r="I289" s="40">
        <f t="shared" si="30"/>
        <v>700985256</v>
      </c>
      <c r="J289" s="40">
        <f>ROUND(Values!D291/Values!$F291*Values!S$18*$C289,0)</f>
        <v>34323856</v>
      </c>
      <c r="K289" s="40">
        <f>ROUND(Values!E291/Values!$F291*Values!T$18*$C289,0)</f>
        <v>1166604</v>
      </c>
    </row>
    <row r="290" spans="1:11">
      <c r="A290" s="6">
        <f t="shared" si="28"/>
        <v>2035</v>
      </c>
      <c r="B290" s="6">
        <f t="shared" si="29"/>
        <v>8</v>
      </c>
      <c r="C290" s="36">
        <v>741070605</v>
      </c>
      <c r="D290" s="16" t="s">
        <v>42</v>
      </c>
      <c r="G290" s="38">
        <f t="shared" si="31"/>
        <v>2035</v>
      </c>
      <c r="H290" s="38" t="s">
        <v>10</v>
      </c>
      <c r="I290" s="40">
        <f t="shared" si="30"/>
        <v>705377357</v>
      </c>
      <c r="J290" s="40">
        <f>ROUND(Values!D292/Values!$F292*Values!S$18*$C290,0)</f>
        <v>34528927</v>
      </c>
      <c r="K290" s="40">
        <f>ROUND(Values!E292/Values!$F292*Values!T$18*$C290,0)</f>
        <v>1164321</v>
      </c>
    </row>
    <row r="291" spans="1:11">
      <c r="A291" s="6">
        <f t="shared" si="28"/>
        <v>2035</v>
      </c>
      <c r="B291" s="6">
        <f t="shared" si="29"/>
        <v>9</v>
      </c>
      <c r="C291" s="36">
        <v>697369651</v>
      </c>
      <c r="D291" s="16" t="s">
        <v>42</v>
      </c>
      <c r="G291" s="38">
        <f t="shared" si="31"/>
        <v>2035</v>
      </c>
      <c r="H291" s="38" t="s">
        <v>11</v>
      </c>
      <c r="I291" s="40">
        <f t="shared" si="30"/>
        <v>663790151</v>
      </c>
      <c r="J291" s="40">
        <f>ROUND(Values!D293/Values!$F293*Values!S$18*$C291,0)</f>
        <v>32492553</v>
      </c>
      <c r="K291" s="40">
        <f>ROUND(Values!E293/Values!$F293*Values!T$18*$C291,0)</f>
        <v>1086947</v>
      </c>
    </row>
    <row r="292" spans="1:11">
      <c r="A292" s="6">
        <f t="shared" si="28"/>
        <v>2035</v>
      </c>
      <c r="B292" s="6">
        <f t="shared" si="29"/>
        <v>10</v>
      </c>
      <c r="C292" s="36">
        <v>551952035</v>
      </c>
      <c r="D292" s="16" t="s">
        <v>42</v>
      </c>
      <c r="G292" s="38">
        <f t="shared" si="31"/>
        <v>2035</v>
      </c>
      <c r="H292" s="38" t="s">
        <v>12</v>
      </c>
      <c r="I292" s="40">
        <f t="shared" si="30"/>
        <v>525382569</v>
      </c>
      <c r="J292" s="40">
        <f>ROUND(Values!D294/Values!$F294*Values!S$18*$C292,0)</f>
        <v>25716097</v>
      </c>
      <c r="K292" s="40">
        <f>ROUND(Values!E294/Values!$F294*Values!T$18*$C292,0)</f>
        <v>853369</v>
      </c>
    </row>
    <row r="293" spans="1:11">
      <c r="A293" s="6">
        <f t="shared" si="28"/>
        <v>2035</v>
      </c>
      <c r="B293" s="6">
        <f t="shared" si="29"/>
        <v>11</v>
      </c>
      <c r="C293" s="36">
        <v>385060567</v>
      </c>
      <c r="D293" s="16" t="s">
        <v>42</v>
      </c>
      <c r="G293" s="38">
        <f t="shared" si="31"/>
        <v>2035</v>
      </c>
      <c r="H293" s="38" t="s">
        <v>13</v>
      </c>
      <c r="I293" s="40">
        <f t="shared" si="30"/>
        <v>366531871</v>
      </c>
      <c r="J293" s="40">
        <f>ROUND(Values!D295/Values!$F295*Values!S$18*$C293,0)</f>
        <v>17938237</v>
      </c>
      <c r="K293" s="40">
        <f>ROUND(Values!E295/Values!$F295*Values!T$18*$C293,0)</f>
        <v>590459</v>
      </c>
    </row>
    <row r="294" spans="1:11">
      <c r="A294" s="6">
        <f t="shared" si="28"/>
        <v>2035</v>
      </c>
      <c r="B294" s="6">
        <f t="shared" si="29"/>
        <v>12</v>
      </c>
      <c r="C294" s="36">
        <v>463906686</v>
      </c>
      <c r="D294" s="16" t="s">
        <v>42</v>
      </c>
      <c r="G294" s="38">
        <f t="shared" si="31"/>
        <v>2035</v>
      </c>
      <c r="H294" s="38" t="s">
        <v>14</v>
      </c>
      <c r="I294" s="40">
        <f t="shared" si="30"/>
        <v>441593208</v>
      </c>
      <c r="J294" s="40">
        <f>ROUND(Values!D296/Values!$F296*Values!S$18*$C294,0)</f>
        <v>21608014</v>
      </c>
      <c r="K294" s="40">
        <f>ROUND(Values!E296/Values!$F296*Values!T$18*$C294,0)</f>
        <v>705464</v>
      </c>
    </row>
    <row r="295" spans="1:11">
      <c r="A295" s="6">
        <f t="shared" si="28"/>
        <v>2036</v>
      </c>
      <c r="B295" s="6">
        <f t="shared" si="29"/>
        <v>1</v>
      </c>
      <c r="C295" s="36">
        <v>571397133</v>
      </c>
      <c r="D295" s="16" t="s">
        <v>42</v>
      </c>
      <c r="G295" s="38">
        <f t="shared" si="31"/>
        <v>2036</v>
      </c>
      <c r="H295" s="38" t="s">
        <v>3</v>
      </c>
      <c r="I295" s="40">
        <f t="shared" si="30"/>
        <v>543930714</v>
      </c>
      <c r="J295" s="40">
        <f>ROUND(Values!D297/Values!$F297*Values!S$18*$C295,0)</f>
        <v>26603792</v>
      </c>
      <c r="K295" s="40">
        <f>ROUND(Values!E297/Values!$F297*Values!T$18*$C295,0)</f>
        <v>862627</v>
      </c>
    </row>
    <row r="296" spans="1:11">
      <c r="A296" s="6">
        <f t="shared" si="28"/>
        <v>2036</v>
      </c>
      <c r="B296" s="6">
        <f t="shared" si="29"/>
        <v>2</v>
      </c>
      <c r="C296" s="36">
        <v>515080835</v>
      </c>
      <c r="D296" s="16" t="s">
        <v>42</v>
      </c>
      <c r="G296" s="38">
        <f t="shared" si="31"/>
        <v>2036</v>
      </c>
      <c r="H296" s="38" t="s">
        <v>4</v>
      </c>
      <c r="I296" s="40">
        <f t="shared" si="30"/>
        <v>490335992</v>
      </c>
      <c r="J296" s="40">
        <f>ROUND(Values!D298/Values!$F298*Values!S$18*$C296,0)</f>
        <v>23972877</v>
      </c>
      <c r="K296" s="40">
        <f>ROUND(Values!E298/Values!$F298*Values!T$18*$C296,0)</f>
        <v>771966</v>
      </c>
    </row>
    <row r="297" spans="1:11">
      <c r="A297" s="6">
        <f t="shared" si="28"/>
        <v>2036</v>
      </c>
      <c r="B297" s="6">
        <f t="shared" si="29"/>
        <v>3</v>
      </c>
      <c r="C297" s="36">
        <v>428104609</v>
      </c>
      <c r="D297" s="16" t="s">
        <v>42</v>
      </c>
      <c r="G297" s="38">
        <f t="shared" si="31"/>
        <v>2036</v>
      </c>
      <c r="H297" s="38" t="s">
        <v>5</v>
      </c>
      <c r="I297" s="40">
        <f t="shared" si="30"/>
        <v>407549285</v>
      </c>
      <c r="J297" s="40">
        <f>ROUND(Values!D299/Values!$F299*Values!S$18*$C297,0)</f>
        <v>19918368</v>
      </c>
      <c r="K297" s="40">
        <f>ROUND(Values!E299/Values!$F299*Values!T$18*$C297,0)</f>
        <v>636956</v>
      </c>
    </row>
    <row r="298" spans="1:11">
      <c r="A298" s="6">
        <f t="shared" si="28"/>
        <v>2036</v>
      </c>
      <c r="B298" s="6">
        <f t="shared" si="29"/>
        <v>4</v>
      </c>
      <c r="C298" s="36">
        <v>399367396</v>
      </c>
      <c r="D298" s="16" t="s">
        <v>42</v>
      </c>
      <c r="G298" s="38">
        <f t="shared" si="31"/>
        <v>2036</v>
      </c>
      <c r="H298" s="38" t="s">
        <v>6</v>
      </c>
      <c r="I298" s="40">
        <f t="shared" si="30"/>
        <v>380202129</v>
      </c>
      <c r="J298" s="40">
        <f>ROUND(Values!D300/Values!$F300*Values!S$18*$C298,0)</f>
        <v>18575405</v>
      </c>
      <c r="K298" s="40">
        <f>ROUND(Values!E300/Values!$F300*Values!T$18*$C298,0)</f>
        <v>589862</v>
      </c>
    </row>
    <row r="299" spans="1:11">
      <c r="A299" s="6">
        <f t="shared" si="28"/>
        <v>2036</v>
      </c>
      <c r="B299" s="6">
        <f t="shared" si="29"/>
        <v>5</v>
      </c>
      <c r="C299" s="36">
        <v>439497241</v>
      </c>
      <c r="D299" s="16" t="s">
        <v>42</v>
      </c>
      <c r="G299" s="38">
        <f t="shared" si="31"/>
        <v>2036</v>
      </c>
      <c r="H299" s="38" t="s">
        <v>7</v>
      </c>
      <c r="I299" s="40">
        <f t="shared" si="30"/>
        <v>418417581</v>
      </c>
      <c r="J299" s="40">
        <f>ROUND(Values!D301/Values!$F301*Values!S$18*$C299,0)</f>
        <v>20435300</v>
      </c>
      <c r="K299" s="40">
        <f>ROUND(Values!E301/Values!$F301*Values!T$18*$C299,0)</f>
        <v>644360</v>
      </c>
    </row>
    <row r="300" spans="1:11">
      <c r="A300" s="6">
        <f t="shared" si="28"/>
        <v>2036</v>
      </c>
      <c r="B300" s="6">
        <f t="shared" si="29"/>
        <v>6</v>
      </c>
      <c r="C300" s="36">
        <v>631608775</v>
      </c>
      <c r="D300" s="16" t="s">
        <v>42</v>
      </c>
      <c r="G300" s="38">
        <f t="shared" si="31"/>
        <v>2036</v>
      </c>
      <c r="H300" s="38" t="s">
        <v>8</v>
      </c>
      <c r="I300" s="40">
        <f t="shared" si="30"/>
        <v>601333846</v>
      </c>
      <c r="J300" s="40">
        <f>ROUND(Values!D302/Values!$F302*Values!S$18*$C300,0)</f>
        <v>29355845</v>
      </c>
      <c r="K300" s="40">
        <f>ROUND(Values!E302/Values!$F302*Values!T$18*$C300,0)</f>
        <v>919084</v>
      </c>
    </row>
    <row r="301" spans="1:11">
      <c r="A301" s="6">
        <f t="shared" si="28"/>
        <v>2036</v>
      </c>
      <c r="B301" s="6">
        <f t="shared" si="29"/>
        <v>7</v>
      </c>
      <c r="C301" s="36">
        <v>740537047</v>
      </c>
      <c r="D301" s="16" t="s">
        <v>42</v>
      </c>
      <c r="G301" s="38">
        <f t="shared" si="31"/>
        <v>2036</v>
      </c>
      <c r="H301" s="38" t="s">
        <v>9</v>
      </c>
      <c r="I301" s="40">
        <f t="shared" si="30"/>
        <v>705059304</v>
      </c>
      <c r="J301" s="40">
        <f>ROUND(Values!D303/Values!$F303*Values!S$18*$C301,0)</f>
        <v>34408162</v>
      </c>
      <c r="K301" s="40">
        <f>ROUND(Values!E303/Values!$F303*Values!T$18*$C301,0)</f>
        <v>1069581</v>
      </c>
    </row>
    <row r="302" spans="1:11">
      <c r="A302" s="6">
        <f t="shared" si="28"/>
        <v>2036</v>
      </c>
      <c r="B302" s="6">
        <f t="shared" si="29"/>
        <v>8</v>
      </c>
      <c r="C302" s="36">
        <v>745157275</v>
      </c>
      <c r="D302" s="16" t="s">
        <v>42</v>
      </c>
      <c r="G302" s="38">
        <f t="shared" si="31"/>
        <v>2036</v>
      </c>
      <c r="H302" s="38" t="s">
        <v>10</v>
      </c>
      <c r="I302" s="40">
        <f t="shared" si="30"/>
        <v>709474312</v>
      </c>
      <c r="J302" s="40">
        <f>ROUND(Values!D304/Values!$F304*Values!S$18*$C302,0)</f>
        <v>34614692</v>
      </c>
      <c r="K302" s="40">
        <f>ROUND(Values!E304/Values!$F304*Values!T$18*$C302,0)</f>
        <v>1068271</v>
      </c>
    </row>
    <row r="303" spans="1:11">
      <c r="A303" s="6">
        <f t="shared" si="28"/>
        <v>2036</v>
      </c>
      <c r="B303" s="6">
        <f t="shared" si="29"/>
        <v>9</v>
      </c>
      <c r="C303" s="36">
        <v>701215329</v>
      </c>
      <c r="D303" s="16" t="s">
        <v>42</v>
      </c>
      <c r="G303" s="38">
        <f t="shared" si="31"/>
        <v>2036</v>
      </c>
      <c r="H303" s="38" t="s">
        <v>11</v>
      </c>
      <c r="I303" s="40">
        <f t="shared" si="30"/>
        <v>667644003</v>
      </c>
      <c r="J303" s="40">
        <f>ROUND(Values!D305/Values!$F305*Values!S$18*$C303,0)</f>
        <v>32573329</v>
      </c>
      <c r="K303" s="40">
        <f>ROUND(Values!E305/Values!$F305*Values!T$18*$C303,0)</f>
        <v>997997</v>
      </c>
    </row>
    <row r="304" spans="1:11">
      <c r="A304" s="6">
        <f t="shared" si="28"/>
        <v>2036</v>
      </c>
      <c r="B304" s="6">
        <f t="shared" si="29"/>
        <v>10</v>
      </c>
      <c r="C304" s="36">
        <v>554995802</v>
      </c>
      <c r="D304" s="16" t="s">
        <v>42</v>
      </c>
      <c r="G304" s="38">
        <f t="shared" si="31"/>
        <v>2036</v>
      </c>
      <c r="H304" s="38" t="s">
        <v>12</v>
      </c>
      <c r="I304" s="40">
        <f t="shared" si="30"/>
        <v>528431559</v>
      </c>
      <c r="J304" s="40">
        <f>ROUND(Values!D306/Values!$F306*Values!S$18*$C304,0)</f>
        <v>25780136</v>
      </c>
      <c r="K304" s="40">
        <f>ROUND(Values!E306/Values!$F306*Values!T$18*$C304,0)</f>
        <v>784107</v>
      </c>
    </row>
    <row r="305" spans="1:11">
      <c r="A305" s="6">
        <f t="shared" si="28"/>
        <v>2036</v>
      </c>
      <c r="B305" s="6">
        <f t="shared" si="29"/>
        <v>11</v>
      </c>
      <c r="C305" s="36">
        <v>387184003</v>
      </c>
      <c r="D305" s="16" t="s">
        <v>42</v>
      </c>
      <c r="G305" s="38">
        <f t="shared" si="31"/>
        <v>2036</v>
      </c>
      <c r="H305" s="38" t="s">
        <v>13</v>
      </c>
      <c r="I305" s="40">
        <f t="shared" si="30"/>
        <v>368657923</v>
      </c>
      <c r="J305" s="40">
        <f>ROUND(Values!D307/Values!$F307*Values!S$18*$C305,0)</f>
        <v>17983136</v>
      </c>
      <c r="K305" s="40">
        <f>ROUND(Values!E307/Values!$F307*Values!T$18*$C305,0)</f>
        <v>542944</v>
      </c>
    </row>
    <row r="306" spans="1:11">
      <c r="A306" s="6">
        <f t="shared" si="28"/>
        <v>2036</v>
      </c>
      <c r="B306" s="6">
        <f t="shared" si="29"/>
        <v>12</v>
      </c>
      <c r="C306" s="36">
        <v>466464922</v>
      </c>
      <c r="D306" s="16" t="s">
        <v>42</v>
      </c>
      <c r="G306" s="38">
        <f t="shared" si="31"/>
        <v>2036</v>
      </c>
      <c r="H306" s="38" t="s">
        <v>14</v>
      </c>
      <c r="I306" s="40">
        <f t="shared" si="30"/>
        <v>444153309</v>
      </c>
      <c r="J306" s="40">
        <f>ROUND(Values!D308/Values!$F308*Values!S$18*$C306,0)</f>
        <v>21662422</v>
      </c>
      <c r="K306" s="40">
        <f>ROUND(Values!E308/Values!$F308*Values!T$18*$C306,0)</f>
        <v>649191</v>
      </c>
    </row>
    <row r="307" spans="1:11">
      <c r="A307" s="6">
        <f t="shared" si="28"/>
        <v>2037</v>
      </c>
      <c r="B307" s="6">
        <f t="shared" si="29"/>
        <v>1</v>
      </c>
      <c r="C307" s="36">
        <v>573906239</v>
      </c>
      <c r="D307" s="16" t="s">
        <v>42</v>
      </c>
      <c r="G307" s="38">
        <f t="shared" si="31"/>
        <v>2037</v>
      </c>
      <c r="H307" s="38" t="s">
        <v>3</v>
      </c>
      <c r="I307" s="40">
        <f t="shared" si="30"/>
        <v>546472839</v>
      </c>
      <c r="J307" s="40">
        <f>ROUND(Values!D309/Values!$F309*Values!S$18*$C307,0)</f>
        <v>26640959</v>
      </c>
      <c r="K307" s="40">
        <f>ROUND(Values!E309/Values!$F309*Values!T$18*$C307,0)</f>
        <v>792441</v>
      </c>
    </row>
    <row r="308" spans="1:11">
      <c r="A308" s="6">
        <f t="shared" si="28"/>
        <v>2037</v>
      </c>
      <c r="B308" s="6">
        <f t="shared" si="29"/>
        <v>2</v>
      </c>
      <c r="C308" s="36">
        <v>517342646</v>
      </c>
      <c r="D308" s="16" t="s">
        <v>42</v>
      </c>
      <c r="G308" s="38">
        <f t="shared" si="31"/>
        <v>2037</v>
      </c>
      <c r="H308" s="38" t="s">
        <v>4</v>
      </c>
      <c r="I308" s="40">
        <f t="shared" si="30"/>
        <v>492627638</v>
      </c>
      <c r="J308" s="40">
        <f>ROUND(Values!D310/Values!$F310*Values!S$18*$C308,0)</f>
        <v>24006297</v>
      </c>
      <c r="K308" s="40">
        <f>ROUND(Values!E310/Values!$F310*Values!T$18*$C308,0)</f>
        <v>708711</v>
      </c>
    </row>
    <row r="309" spans="1:11">
      <c r="A309" s="6">
        <f t="shared" si="28"/>
        <v>2037</v>
      </c>
      <c r="B309" s="6">
        <f t="shared" si="29"/>
        <v>3</v>
      </c>
      <c r="C309" s="36">
        <v>429984492</v>
      </c>
      <c r="D309" s="16" t="s">
        <v>42</v>
      </c>
      <c r="G309" s="38">
        <f t="shared" si="31"/>
        <v>2037</v>
      </c>
      <c r="H309" s="38" t="s">
        <v>5</v>
      </c>
      <c r="I309" s="40">
        <f t="shared" si="30"/>
        <v>409453985</v>
      </c>
      <c r="J309" s="40">
        <f>ROUND(Values!D311/Values!$F311*Values!S$18*$C309,0)</f>
        <v>19946114</v>
      </c>
      <c r="K309" s="40">
        <f>ROUND(Values!E311/Values!$F311*Values!T$18*$C309,0)</f>
        <v>584393</v>
      </c>
    </row>
    <row r="310" spans="1:11">
      <c r="A310" s="6">
        <f t="shared" si="28"/>
        <v>2037</v>
      </c>
      <c r="B310" s="6">
        <f t="shared" si="29"/>
        <v>4</v>
      </c>
      <c r="C310" s="36">
        <v>401121089</v>
      </c>
      <c r="D310" s="16" t="s">
        <v>42</v>
      </c>
      <c r="G310" s="38">
        <f t="shared" si="31"/>
        <v>2037</v>
      </c>
      <c r="H310" s="38" t="s">
        <v>6</v>
      </c>
      <c r="I310" s="40">
        <f t="shared" si="30"/>
        <v>381978993</v>
      </c>
      <c r="J310" s="40">
        <f>ROUND(Values!D312/Values!$F312*Values!S$18*$C310,0)</f>
        <v>18601259</v>
      </c>
      <c r="K310" s="40">
        <f>ROUND(Values!E312/Values!$F312*Values!T$18*$C310,0)</f>
        <v>540837</v>
      </c>
    </row>
    <row r="311" spans="1:11">
      <c r="A311" s="6">
        <f t="shared" si="28"/>
        <v>2037</v>
      </c>
      <c r="B311" s="6">
        <f t="shared" si="29"/>
        <v>5</v>
      </c>
      <c r="C311" s="36">
        <v>441427151</v>
      </c>
      <c r="D311" s="16" t="s">
        <v>42</v>
      </c>
      <c r="G311" s="38">
        <f t="shared" si="31"/>
        <v>2037</v>
      </c>
      <c r="H311" s="38" t="s">
        <v>7</v>
      </c>
      <c r="I311" s="40">
        <f t="shared" si="30"/>
        <v>420373013</v>
      </c>
      <c r="J311" s="40">
        <f>ROUND(Values!D313/Values!$F313*Values!S$18*$C311,0)</f>
        <v>20463720</v>
      </c>
      <c r="K311" s="40">
        <f>ROUND(Values!E313/Values!$F313*Values!T$18*$C311,0)</f>
        <v>590418</v>
      </c>
    </row>
    <row r="312" spans="1:11">
      <c r="A312" s="6">
        <f t="shared" si="28"/>
        <v>2037</v>
      </c>
      <c r="B312" s="6">
        <f t="shared" si="29"/>
        <v>6</v>
      </c>
      <c r="C312" s="36">
        <v>634382280</v>
      </c>
      <c r="D312" s="16" t="s">
        <v>42</v>
      </c>
      <c r="G312" s="38">
        <f t="shared" si="31"/>
        <v>2037</v>
      </c>
      <c r="H312" s="38" t="s">
        <v>8</v>
      </c>
      <c r="I312" s="40">
        <f t="shared" si="30"/>
        <v>604144170</v>
      </c>
      <c r="J312" s="40">
        <f>ROUND(Values!D314/Values!$F314*Values!S$18*$C312,0)</f>
        <v>29396527</v>
      </c>
      <c r="K312" s="40">
        <f>ROUND(Values!E314/Values!$F314*Values!T$18*$C312,0)</f>
        <v>841583</v>
      </c>
    </row>
    <row r="313" spans="1:11">
      <c r="A313" s="6">
        <f t="shared" si="28"/>
        <v>2037</v>
      </c>
      <c r="B313" s="6">
        <f t="shared" si="29"/>
        <v>7</v>
      </c>
      <c r="C313" s="36">
        <v>743788876</v>
      </c>
      <c r="D313" s="16" t="s">
        <v>42</v>
      </c>
      <c r="G313" s="38">
        <f t="shared" si="31"/>
        <v>2037</v>
      </c>
      <c r="H313" s="38" t="s">
        <v>9</v>
      </c>
      <c r="I313" s="40">
        <f t="shared" si="30"/>
        <v>708354415</v>
      </c>
      <c r="J313" s="40">
        <f>ROUND(Values!D315/Values!$F315*Values!S$18*$C313,0)</f>
        <v>34455734</v>
      </c>
      <c r="K313" s="40">
        <f>ROUND(Values!E315/Values!$F315*Values!T$18*$C313,0)</f>
        <v>978727</v>
      </c>
    </row>
    <row r="314" spans="1:11">
      <c r="A314" s="6">
        <f t="shared" si="28"/>
        <v>2037</v>
      </c>
      <c r="B314" s="6">
        <f t="shared" si="29"/>
        <v>8</v>
      </c>
      <c r="C314" s="36">
        <v>748429392</v>
      </c>
      <c r="D314" s="16" t="s">
        <v>42</v>
      </c>
      <c r="G314" s="38">
        <f t="shared" si="31"/>
        <v>2037</v>
      </c>
      <c r="H314" s="38" t="s">
        <v>10</v>
      </c>
      <c r="I314" s="40">
        <f t="shared" si="30"/>
        <v>712789956</v>
      </c>
      <c r="J314" s="40">
        <f>ROUND(Values!D316/Values!$F316*Values!S$18*$C314,0)</f>
        <v>34662575</v>
      </c>
      <c r="K314" s="40">
        <f>ROUND(Values!E316/Values!$F316*Values!T$18*$C314,0)</f>
        <v>976861</v>
      </c>
    </row>
    <row r="315" spans="1:11">
      <c r="A315" s="6">
        <f t="shared" si="28"/>
        <v>2037</v>
      </c>
      <c r="B315" s="6">
        <f t="shared" si="29"/>
        <v>9</v>
      </c>
      <c r="C315" s="36">
        <v>704294490</v>
      </c>
      <c r="D315" s="16" t="s">
        <v>42</v>
      </c>
      <c r="G315" s="38">
        <f t="shared" si="31"/>
        <v>2037</v>
      </c>
      <c r="H315" s="38" t="s">
        <v>11</v>
      </c>
      <c r="I315" s="40">
        <f t="shared" si="30"/>
        <v>670764135</v>
      </c>
      <c r="J315" s="40">
        <f>ROUND(Values!D317/Values!$F317*Values!S$18*$C315,0)</f>
        <v>32618387</v>
      </c>
      <c r="K315" s="40">
        <f>ROUND(Values!E317/Values!$F317*Values!T$18*$C315,0)</f>
        <v>911968</v>
      </c>
    </row>
    <row r="316" spans="1:11">
      <c r="A316" s="6">
        <f t="shared" si="28"/>
        <v>2037</v>
      </c>
      <c r="B316" s="6">
        <f t="shared" si="29"/>
        <v>10</v>
      </c>
      <c r="C316" s="36">
        <v>557432886</v>
      </c>
      <c r="D316" s="16" t="s">
        <v>42</v>
      </c>
      <c r="G316" s="38">
        <f t="shared" si="31"/>
        <v>2037</v>
      </c>
      <c r="H316" s="38" t="s">
        <v>12</v>
      </c>
      <c r="I316" s="40">
        <f t="shared" si="30"/>
        <v>530899921</v>
      </c>
      <c r="J316" s="40">
        <f>ROUND(Values!D318/Values!$F318*Values!S$18*$C316,0)</f>
        <v>25815801</v>
      </c>
      <c r="K316" s="40">
        <f>ROUND(Values!E318/Values!$F318*Values!T$18*$C316,0)</f>
        <v>717164</v>
      </c>
    </row>
    <row r="317" spans="1:11">
      <c r="A317" s="6">
        <f t="shared" si="28"/>
        <v>2037</v>
      </c>
      <c r="B317" s="6">
        <f t="shared" si="29"/>
        <v>11</v>
      </c>
      <c r="C317" s="36">
        <v>388884196</v>
      </c>
      <c r="D317" s="16" t="s">
        <v>42</v>
      </c>
      <c r="G317" s="38">
        <f t="shared" si="31"/>
        <v>2037</v>
      </c>
      <c r="H317" s="38" t="s">
        <v>13</v>
      </c>
      <c r="I317" s="40">
        <f t="shared" si="30"/>
        <v>370379129</v>
      </c>
      <c r="J317" s="40">
        <f>ROUND(Values!D319/Values!$F319*Values!S$18*$C317,0)</f>
        <v>18008020</v>
      </c>
      <c r="K317" s="40">
        <f>ROUND(Values!E319/Values!$F319*Values!T$18*$C317,0)</f>
        <v>497047</v>
      </c>
    </row>
    <row r="318" spans="1:11">
      <c r="A318" s="6">
        <f t="shared" si="28"/>
        <v>2037</v>
      </c>
      <c r="B318" s="6">
        <f t="shared" si="29"/>
        <v>12</v>
      </c>
      <c r="C318" s="36">
        <v>468513252</v>
      </c>
      <c r="D318" s="16" t="s">
        <v>42</v>
      </c>
      <c r="G318" s="38">
        <f t="shared" si="31"/>
        <v>2037</v>
      </c>
      <c r="H318" s="38" t="s">
        <v>14</v>
      </c>
      <c r="I318" s="40">
        <f t="shared" si="30"/>
        <v>446226027</v>
      </c>
      <c r="J318" s="40">
        <f>ROUND(Values!D320/Values!$F320*Values!S$18*$C318,0)</f>
        <v>21692361</v>
      </c>
      <c r="K318" s="40">
        <f>ROUND(Values!E320/Values!$F320*Values!T$18*$C318,0)</f>
        <v>594864</v>
      </c>
    </row>
  </sheetData>
  <mergeCells count="2">
    <mergeCell ref="I1:K1"/>
    <mergeCell ref="I2:K2"/>
  </mergeCells>
  <phoneticPr fontId="3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Inputs</vt:lpstr>
      <vt:lpstr>Data</vt:lpstr>
      <vt:lpstr>Values</vt:lpstr>
      <vt:lpstr>Res kWh by Rate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Jun Park</cp:lastModifiedBy>
  <dcterms:created xsi:type="dcterms:W3CDTF">2010-07-25T01:14:02Z</dcterms:created>
  <dcterms:modified xsi:type="dcterms:W3CDTF">2013-07-31T18:02:52Z</dcterms:modified>
</cp:coreProperties>
</file>