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/>
  </bookViews>
  <sheets>
    <sheet name="res" sheetId="1" r:id="rId1"/>
    <sheet name="ComLg" sheetId="6" r:id="rId2"/>
    <sheet name="ComSm" sheetId="7" r:id="rId3"/>
  </sheets>
  <definedNames>
    <definedName name="_xlnm.Print_Area" localSheetId="1">ComLg!$Q$3:$W$9</definedName>
    <definedName name="_xlnm.Print_Area" localSheetId="2">ComSm!$Q$3:$W$9</definedName>
    <definedName name="_xlnm.Print_Area" localSheetId="0">res!$Q$3:$W$9</definedName>
  </definedNames>
  <calcPr calcId="125725" concurrentCalc="0"/>
</workbook>
</file>

<file path=xl/calcChain.xml><?xml version="1.0" encoding="utf-8"?>
<calcChain xmlns="http://schemas.openxmlformats.org/spreadsheetml/2006/main">
  <c r="M64" i="7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64" i="1"/>
  <c r="M63"/>
  <c r="M62"/>
  <c r="M61"/>
  <c r="M60"/>
  <c r="M59"/>
  <c r="M58"/>
  <c r="M57"/>
  <c r="M56"/>
  <c r="M55"/>
  <c r="M54"/>
  <c r="M53"/>
  <c r="M64" i="6"/>
  <c r="M63"/>
  <c r="M62"/>
  <c r="M61"/>
  <c r="M60"/>
  <c r="M59"/>
  <c r="M58"/>
  <c r="M57"/>
  <c r="M56"/>
  <c r="M55"/>
  <c r="M54"/>
  <c r="M53"/>
  <c r="M52"/>
  <c r="M51"/>
  <c r="J4" i="7"/>
  <c r="G4"/>
  <c r="J4" i="6"/>
  <c r="G4"/>
  <c r="J4" i="1"/>
  <c r="G4"/>
  <c r="N41" i="7"/>
  <c r="O41"/>
  <c r="N42"/>
  <c r="O42"/>
  <c r="N43"/>
  <c r="O43"/>
  <c r="N44"/>
  <c r="O44"/>
  <c r="N45"/>
  <c r="O45"/>
  <c r="N46"/>
  <c r="O46"/>
  <c r="N47"/>
  <c r="O47"/>
  <c r="N48"/>
  <c r="O48"/>
  <c r="N49"/>
  <c r="O49"/>
  <c r="N50"/>
  <c r="O50"/>
  <c r="N51"/>
  <c r="O51"/>
  <c r="N52"/>
  <c r="O52"/>
  <c r="Q5"/>
  <c r="Q6"/>
  <c r="Q7"/>
  <c r="Q8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W8"/>
  <c r="N41" i="6"/>
  <c r="M41"/>
  <c r="O41"/>
  <c r="N42"/>
  <c r="M42"/>
  <c r="O42"/>
  <c r="N43"/>
  <c r="M43"/>
  <c r="O43"/>
  <c r="N44"/>
  <c r="M44"/>
  <c r="O44"/>
  <c r="N45"/>
  <c r="M45"/>
  <c r="O45"/>
  <c r="N46"/>
  <c r="M46"/>
  <c r="O46"/>
  <c r="N47"/>
  <c r="M47"/>
  <c r="O47"/>
  <c r="N48"/>
  <c r="M48"/>
  <c r="O48"/>
  <c r="N49"/>
  <c r="M49"/>
  <c r="O49"/>
  <c r="N50"/>
  <c r="M50"/>
  <c r="O50"/>
  <c r="N51"/>
  <c r="O51"/>
  <c r="N52"/>
  <c r="O52"/>
  <c r="Q5"/>
  <c r="Q6"/>
  <c r="Q7"/>
  <c r="Q8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W8"/>
  <c r="N41" i="1"/>
  <c r="M41"/>
  <c r="O41"/>
  <c r="N42"/>
  <c r="M42"/>
  <c r="O42"/>
  <c r="N43"/>
  <c r="M43"/>
  <c r="O43"/>
  <c r="N44"/>
  <c r="M44"/>
  <c r="O44"/>
  <c r="N45"/>
  <c r="M45"/>
  <c r="O45"/>
  <c r="N46"/>
  <c r="M46"/>
  <c r="O46"/>
  <c r="N47"/>
  <c r="M47"/>
  <c r="O47"/>
  <c r="N48"/>
  <c r="M48"/>
  <c r="O48"/>
  <c r="N49"/>
  <c r="M49"/>
  <c r="O49"/>
  <c r="N50"/>
  <c r="M50"/>
  <c r="O50"/>
  <c r="N51"/>
  <c r="M51"/>
  <c r="O51"/>
  <c r="N52"/>
  <c r="M52"/>
  <c r="O52"/>
  <c r="Q5"/>
  <c r="Q6"/>
  <c r="Q7"/>
  <c r="Q8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W8"/>
  <c r="N29" i="7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W7"/>
  <c r="N29" i="6"/>
  <c r="M29"/>
  <c r="O29"/>
  <c r="N30"/>
  <c r="M30"/>
  <c r="O30"/>
  <c r="N31"/>
  <c r="M31"/>
  <c r="O31"/>
  <c r="N32"/>
  <c r="M32"/>
  <c r="O32"/>
  <c r="N33"/>
  <c r="M33"/>
  <c r="O33"/>
  <c r="N34"/>
  <c r="M34"/>
  <c r="O34"/>
  <c r="N35"/>
  <c r="M35"/>
  <c r="O35"/>
  <c r="N36"/>
  <c r="M36"/>
  <c r="O36"/>
  <c r="N37"/>
  <c r="M37"/>
  <c r="O37"/>
  <c r="N38"/>
  <c r="M38"/>
  <c r="O38"/>
  <c r="N39"/>
  <c r="M39"/>
  <c r="O39"/>
  <c r="N40"/>
  <c r="M40"/>
  <c r="O40"/>
  <c r="W7"/>
  <c r="N29" i="1"/>
  <c r="M29"/>
  <c r="O29"/>
  <c r="N30"/>
  <c r="M30"/>
  <c r="O30"/>
  <c r="N31"/>
  <c r="M31"/>
  <c r="O31"/>
  <c r="N32"/>
  <c r="M32"/>
  <c r="O32"/>
  <c r="N33"/>
  <c r="M33"/>
  <c r="O33"/>
  <c r="N34"/>
  <c r="M34"/>
  <c r="O34"/>
  <c r="N35"/>
  <c r="M35"/>
  <c r="O35"/>
  <c r="N36"/>
  <c r="M36"/>
  <c r="O36"/>
  <c r="N37"/>
  <c r="M37"/>
  <c r="O37"/>
  <c r="N38"/>
  <c r="M38"/>
  <c r="O38"/>
  <c r="N39"/>
  <c r="M39"/>
  <c r="O39"/>
  <c r="N40"/>
  <c r="M40"/>
  <c r="O40"/>
  <c r="W7"/>
  <c r="N17" i="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W6"/>
  <c r="N17" i="6"/>
  <c r="M17"/>
  <c r="O17"/>
  <c r="N18"/>
  <c r="M18"/>
  <c r="O18"/>
  <c r="N19"/>
  <c r="M19"/>
  <c r="O19"/>
  <c r="N20"/>
  <c r="M20"/>
  <c r="O20"/>
  <c r="N21"/>
  <c r="M21"/>
  <c r="O21"/>
  <c r="N22"/>
  <c r="M22"/>
  <c r="O22"/>
  <c r="N23"/>
  <c r="M23"/>
  <c r="O23"/>
  <c r="N24"/>
  <c r="M24"/>
  <c r="O24"/>
  <c r="N25"/>
  <c r="M25"/>
  <c r="O25"/>
  <c r="N26"/>
  <c r="M26"/>
  <c r="O26"/>
  <c r="N27"/>
  <c r="M27"/>
  <c r="O27"/>
  <c r="N28"/>
  <c r="M28"/>
  <c r="O28"/>
  <c r="W6"/>
  <c r="N17" i="1"/>
  <c r="M17"/>
  <c r="O17"/>
  <c r="N18"/>
  <c r="M18"/>
  <c r="O18"/>
  <c r="N19"/>
  <c r="M19"/>
  <c r="O19"/>
  <c r="N20"/>
  <c r="M20"/>
  <c r="O20"/>
  <c r="N21"/>
  <c r="M21"/>
  <c r="O21"/>
  <c r="N22"/>
  <c r="M22"/>
  <c r="O22"/>
  <c r="N23"/>
  <c r="M23"/>
  <c r="O23"/>
  <c r="N24"/>
  <c r="M24"/>
  <c r="O24"/>
  <c r="N25"/>
  <c r="M25"/>
  <c r="O25"/>
  <c r="N26"/>
  <c r="M26"/>
  <c r="O26"/>
  <c r="N27"/>
  <c r="M27"/>
  <c r="O27"/>
  <c r="N28"/>
  <c r="M28"/>
  <c r="O28"/>
  <c r="W6"/>
  <c r="N15" i="7"/>
  <c r="M15"/>
  <c r="O15"/>
  <c r="N16"/>
  <c r="O16"/>
  <c r="W5"/>
  <c r="N15" i="6"/>
  <c r="M15"/>
  <c r="O15"/>
  <c r="N16"/>
  <c r="M16"/>
  <c r="O16"/>
  <c r="W5"/>
  <c r="N15" i="1"/>
  <c r="M15"/>
  <c r="O15"/>
  <c r="N16"/>
  <c r="M16"/>
  <c r="O16"/>
  <c r="W5"/>
  <c r="N64" i="7"/>
  <c r="O64"/>
  <c r="N63"/>
  <c r="O63"/>
  <c r="N62"/>
  <c r="O62"/>
  <c r="N61"/>
  <c r="O61"/>
  <c r="N60"/>
  <c r="O60"/>
  <c r="N59"/>
  <c r="O59"/>
  <c r="N58"/>
  <c r="O58"/>
  <c r="N57"/>
  <c r="O57"/>
  <c r="N56"/>
  <c r="O56"/>
  <c r="N55"/>
  <c r="O55"/>
  <c r="N54"/>
  <c r="O54"/>
  <c r="N53"/>
  <c r="O53"/>
  <c r="Q9"/>
  <c r="W9"/>
  <c r="S9"/>
  <c r="R9"/>
  <c r="U9"/>
  <c r="S8"/>
  <c r="R8"/>
  <c r="U8"/>
  <c r="S7"/>
  <c r="R7"/>
  <c r="U7"/>
  <c r="S6"/>
  <c r="R6"/>
  <c r="U6"/>
  <c r="S5"/>
  <c r="R5"/>
  <c r="U5"/>
  <c r="S4"/>
  <c r="R4"/>
  <c r="N4"/>
  <c r="M4"/>
  <c r="K4"/>
  <c r="H4"/>
  <c r="N64" i="6"/>
  <c r="O64"/>
  <c r="N63"/>
  <c r="O63"/>
  <c r="N62"/>
  <c r="O62"/>
  <c r="N61"/>
  <c r="O61"/>
  <c r="N60"/>
  <c r="O60"/>
  <c r="N59"/>
  <c r="O59"/>
  <c r="N58"/>
  <c r="O58"/>
  <c r="N57"/>
  <c r="O57"/>
  <c r="N56"/>
  <c r="O56"/>
  <c r="N55"/>
  <c r="O55"/>
  <c r="N54"/>
  <c r="O54"/>
  <c r="N53"/>
  <c r="O53"/>
  <c r="Q9"/>
  <c r="W9"/>
  <c r="S9"/>
  <c r="R9"/>
  <c r="U9"/>
  <c r="S8"/>
  <c r="R8"/>
  <c r="U8"/>
  <c r="S7"/>
  <c r="R7"/>
  <c r="U7"/>
  <c r="S6"/>
  <c r="R6"/>
  <c r="U6"/>
  <c r="S5"/>
  <c r="R5"/>
  <c r="U5"/>
  <c r="S4"/>
  <c r="R4"/>
  <c r="N4"/>
  <c r="M4"/>
  <c r="K4"/>
  <c r="H4"/>
  <c r="N53" i="1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Q9"/>
  <c r="W9"/>
  <c r="S9"/>
  <c r="S8"/>
  <c r="S7"/>
  <c r="S6"/>
  <c r="S5"/>
  <c r="R9"/>
  <c r="R8"/>
  <c r="R7"/>
  <c r="R6"/>
  <c r="R5"/>
  <c r="U9"/>
  <c r="H4"/>
  <c r="U6"/>
  <c r="U7"/>
  <c r="U8"/>
  <c r="U5"/>
  <c r="S4"/>
  <c r="R4"/>
  <c r="N4"/>
  <c r="M4"/>
  <c r="K4"/>
</calcChain>
</file>

<file path=xl/comments1.xml><?xml version="1.0" encoding="utf-8"?>
<comments xmlns="http://schemas.openxmlformats.org/spreadsheetml/2006/main">
  <authors>
    <author>Jun Park</author>
  </authors>
  <commentList>
    <comment ref="E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Marketing\Forecasting\Data\Forecast\B2013\metrix\avg bill days TM1 2012-07-24.xlsx
2012-07-24</t>
        </r>
      </text>
    </comment>
    <comment ref="F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Marketing\Forecasting\Data\Forecast\B2013\metrix\avg bill days TM1 2012-07-24.xlsx
2012-07-24</t>
        </r>
      </text>
    </comment>
    <comment ref="G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Marketing\Forecasting\Data\Forecast\B2013\customers\May S2\B2013 S2 residential customers 2012-07-23.xlsx
Tab: Gulf
Column: E
2012-07-24</t>
        </r>
      </text>
    </comment>
    <comment ref="H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Marketing\Forecasting\Data\Forecast\B2013A\customers\Nov\residential customers 2012-12-06.xls
Tab: Gulf
Column: E
2012-12-06</t>
        </r>
      </text>
    </comment>
    <comment ref="J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Marketing\Forecasting\Data\Forecast\B2013\metrix\May S2\B2013_S2_Res.xls
Tab: Yhat
Column: D
2012-07-24</t>
        </r>
      </text>
    </comment>
    <comment ref="K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Marketing\Forecasting\Data\Forecast\B2013A\metrix\Res_02.xls
Tab: Yhat
Column: D
2012-12-06</t>
        </r>
      </text>
    </comment>
  </commentList>
</comments>
</file>

<file path=xl/comments2.xml><?xml version="1.0" encoding="utf-8"?>
<comments xmlns="http://schemas.openxmlformats.org/spreadsheetml/2006/main">
  <authors>
    <author>Jun Park</author>
  </authors>
  <commentList>
    <comment ref="E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Marketing\Forecasting\Data\Forecast\B2013\metrix\avg bill days TM1 2012-07-24.xlsx
2012-07-24</t>
        </r>
      </text>
    </comment>
    <comment ref="F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Marketing\Forecasting\Data\Forecast\B2013\metrix\avg bill days TM1 2012-07-24.xlsx
2012-07-24</t>
        </r>
      </text>
    </comment>
    <comment ref="G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Marketing\Forecasting\Data\Forecast\B2013\customers\May S2\B2013 S2 ComLg customers 2012-07-23.xlsx
Tab: Gulf
Column: E
2012-07-24</t>
        </r>
      </text>
    </comment>
    <comment ref="H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Marketing\Forecasting\Data\Forecast\B2013A\customers\Nov\large commercial customers 2012-12-06.xls
Tab: Gulf
Column: E
2012-12-06</t>
        </r>
      </text>
    </comment>
    <comment ref="J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Marketing\Forecasting\Data\Forecast\B2013\metrix\May S2\B2013_S2_ComLg.xls
Tab: Yhat
Column: D
2012-07-24</t>
        </r>
      </text>
    </comment>
    <comment ref="K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Marketing\Forecasting\Data\Forecast\B2013A\metrix\ComLg_01.xls
Tab: Yhat
Column: D
2012-12-06</t>
        </r>
      </text>
    </comment>
  </commentList>
</comments>
</file>

<file path=xl/comments3.xml><?xml version="1.0" encoding="utf-8"?>
<comments xmlns="http://schemas.openxmlformats.org/spreadsheetml/2006/main">
  <authors>
    <author>Jun Park</author>
  </authors>
  <commentList>
    <comment ref="E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Marketing\Forecasting\Data\Forecast\B2013\metrix\avg bill days TM1 2012-07-24.xlsx
2012-07-24</t>
        </r>
      </text>
    </comment>
    <comment ref="F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Marketing\Forecasting\Data\Forecast\B2013\metrix\avg bill days TM1 2012-07-24.xlsx
2012-07-24</t>
        </r>
      </text>
    </comment>
    <comment ref="G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Marketing\Forecasting\Data\Forecast\B2013\customers\May S2\B2013 S2 ComSm customers 2012-07-23.xlsx
Tab: Gulf
Column: E
2012-07-24</t>
        </r>
      </text>
    </comment>
    <comment ref="H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Marketing\Forecasting\Data\Forecast\B2013A\customers\Nov\small commercial customers 2012-12-06.xls
Tab: Gulf
Column: E
2012-12-06</t>
        </r>
      </text>
    </comment>
    <comment ref="J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Marketing\Forecasting\Data\Forecast\B2013\metrix\May S2\B2013_S2_ComSm.xls
Tab: Yhat
Column: D
2012-07-24</t>
        </r>
      </text>
    </comment>
    <comment ref="K4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Marketing\Forecasting\Data\Forecast\B2013A\metrix\ComSm_01.xls
Tab: Yhat
Column: D
2012-12-06</t>
        </r>
      </text>
    </comment>
  </commentList>
</comments>
</file>

<file path=xl/sharedStrings.xml><?xml version="1.0" encoding="utf-8"?>
<sst xmlns="http://schemas.openxmlformats.org/spreadsheetml/2006/main" count="240" uniqueCount="24">
  <si>
    <t>Customers</t>
  </si>
  <si>
    <t>KPC</t>
  </si>
  <si>
    <t>Energy</t>
  </si>
  <si>
    <t>Diff %</t>
  </si>
  <si>
    <t>Year</t>
  </si>
  <si>
    <t>Month</t>
  </si>
  <si>
    <t>BillDays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</si>
  <si>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</si>
  <si>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</si>
  <si>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</si>
  <si>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</si>
  <si>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</si>
  <si>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</si>
  <si>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</si>
  <si>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</si>
  <si>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</si>
  <si>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</si>
  <si>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</si>
  <si>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</si>
  <si>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Diff</t>
  </si>
  <si>
    <t>GWh</t>
  </si>
  <si>
    <t>Diff GWh</t>
  </si>
  <si>
    <t>B13 S2</t>
  </si>
  <si>
    <t>B13A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</si>
</sst>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3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2" fontId="0" fillId="0" borderId="0" xfId="0" applyNumberFormat="1"/>
    <xf numFmtId="3" fontId="0" fillId="0" borderId="0" xfId="0" applyNumberFormat="1"/>
    <xf numFmtId="3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3" fontId="0" fillId="4" borderId="0" xfId="0" applyNumberFormat="1" applyFill="1"/>
    <xf numFmtId="164" fontId="0" fillId="4" borderId="0" xfId="0" applyNumberFormat="1" applyFill="1"/>
    <xf numFmtId="164" fontId="0" fillId="0" borderId="0" xfId="0" applyNumberFormat="1"/>
    <xf numFmtId="0" fontId="0" fillId="0" borderId="0" xfId="0" quotePrefix="1" applyAlignment="1">
      <alignment horizontal="right"/>
    </xf>
    <xf numFmtId="165" fontId="0" fillId="0" borderId="0" xfId="0" applyNumberFormat="1"/>
    <xf numFmtId="165" fontId="0" fillId="4" borderId="0" xfId="0" applyNumberFormat="1" applyFill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3:W64"/>
  <sheetViews>
    <sheetView tabSelected="1" zoomScaleNormal="100" zoomScaleSheetLayoutView="100" workbookViewId="0"/>
  </sheetViews>
  <sheetFormatPr defaultRowHeight="15"/>
  <cols>
    <col min="1" max="2" width="1.7109375" customWidth="1"/>
    <col min="3" max="4" width="6.5703125" customWidth="1"/>
    <col min="5" max="6" width="9.140625" customWidth="1"/>
    <col min="9" max="9" width="1.7109375" customWidth="1"/>
    <col min="10" max="11" width="8.7109375" customWidth="1"/>
    <col min="12" max="12" width="1.7109375" customWidth="1"/>
    <col min="13" max="15" width="11.7109375" customWidth="1"/>
    <col min="16" max="16" width="1.5703125" customWidth="1"/>
    <col min="17" max="17" width="6.7109375" customWidth="1"/>
    <col min="18" max="19" width="9.7109375" customWidth="1"/>
    <col min="20" max="20" width="1.28515625" customWidth="1"/>
    <col min="21" max="21" width="8.7109375" customWidth="1"/>
    <col min="22" max="22" width="1.28515625" customWidth="1"/>
    <col min="23" max="23" width="9.7109375" customWidth="1"/>
  </cols>
  <sheetData>
    <row r="3" spans="3:23">
      <c r="E3" t="s">
        <v>6</v>
      </c>
      <c r="F3" t="s">
        <v>6</v>
      </c>
      <c r="G3" t="s">
        <v>0</v>
      </c>
      <c r="H3" t="s">
        <v>0</v>
      </c>
      <c r="J3" t="s">
        <v>1</v>
      </c>
      <c r="K3" t="s">
        <v>1</v>
      </c>
      <c r="M3" t="s">
        <v>2</v>
      </c>
      <c r="N3" t="s">
        <v>2</v>
      </c>
      <c r="O3" t="s">
        <v>2</v>
      </c>
      <c r="R3" s="1" t="s">
        <v>20</v>
      </c>
      <c r="S3" s="1" t="s">
        <v>20</v>
      </c>
      <c r="U3" s="1" t="s">
        <v>20</v>
      </c>
      <c r="W3" s="1" t="s">
        <v>20</v>
      </c>
    </row>
    <row r="4" spans="3:23">
      <c r="C4" t="s">
        <v>4</v>
      </c>
      <c r="D4" t="s">
        <v>5</v>
      </c>
      <c r="E4" s="14" t="s">
        <v>22</v>
      </c>
      <c r="F4" s="14" t="s">
        <v>23</v>
      </c>
      <c r="G4" t="str">
        <f t="shared" ref="G4:H4" si="0">E4</f>
        <v>B13 S2</v>
      </c>
      <c r="H4" t="str">
        <f t="shared" si="0"/>
        <v>B13A</v>
      </c>
      <c r="J4" t="str">
        <f>E4</f>
        <v>B13 S2</v>
      </c>
      <c r="K4" t="str">
        <f>F4</f>
        <v>B13A</v>
      </c>
      <c r="M4" t="str">
        <f>E4</f>
        <v>B13 S2</v>
      </c>
      <c r="N4" t="str">
        <f>F4</f>
        <v>B13A</v>
      </c>
      <c r="O4" t="s">
        <v>19</v>
      </c>
      <c r="R4" s="1" t="str">
        <f>E4</f>
        <v>B13 S2</v>
      </c>
      <c r="S4" s="1" t="str">
        <f>F4</f>
        <v>B13A</v>
      </c>
      <c r="U4" s="1" t="s">
        <v>3</v>
      </c>
      <c r="W4" s="11" t="s">
        <v>21</v>
      </c>
    </row>
    <row r="5" spans="3:23">
      <c r="C5" s="2">
        <v>2012</v>
      </c>
      <c r="D5" t="s">
        <v>7</v>
      </c>
      <c r="E5" s="3">
        <v>32.570999999999998</v>
      </c>
      <c r="F5" s="3">
        <v>32.570999999999998</v>
      </c>
      <c r="G5" s="5">
        <v>376544</v>
      </c>
      <c r="H5" s="5">
        <v>376544</v>
      </c>
      <c r="J5" s="6">
        <v>30.927</v>
      </c>
      <c r="K5" s="6">
        <v>30.927</v>
      </c>
      <c r="M5" s="4"/>
      <c r="N5" s="4"/>
      <c r="O5" s="4"/>
      <c r="P5" s="4"/>
      <c r="Q5" s="7">
        <f>C5</f>
        <v>2012</v>
      </c>
      <c r="R5" s="8">
        <f t="shared" ref="R5:S9" si="1">SUMIF($C$5:$C$64,$Q5,M$5:M$64)/1000000</f>
        <v>693.56572000000006</v>
      </c>
      <c r="S5" s="8">
        <f t="shared" si="1"/>
        <v>671.02520400000003</v>
      </c>
      <c r="T5" s="7"/>
      <c r="U5" s="9">
        <f t="shared" ref="U5:U8" si="2">S5/$R5-1</f>
        <v>-3.2499466669142829E-2</v>
      </c>
      <c r="V5" s="7"/>
      <c r="W5" s="13">
        <f>SUMIF($C$5:$C$64,$Q5,O$5:O$64)/1000000</f>
        <v>-22.540516</v>
      </c>
    </row>
    <row r="6" spans="3:23">
      <c r="C6">
        <f>IF(D6="Jan",C5+1,C5)</f>
        <v>2012</v>
      </c>
      <c r="D6" t="s">
        <v>8</v>
      </c>
      <c r="E6" s="3">
        <v>29.81</v>
      </c>
      <c r="F6" s="3">
        <v>29.81</v>
      </c>
      <c r="G6" s="5">
        <v>377180</v>
      </c>
      <c r="H6" s="5">
        <v>377180</v>
      </c>
      <c r="J6" s="6">
        <v>30.417000000000002</v>
      </c>
      <c r="K6" s="6">
        <v>30.417000000000002</v>
      </c>
      <c r="M6" s="4"/>
      <c r="N6" s="4"/>
      <c r="O6" s="4"/>
      <c r="P6" s="4"/>
      <c r="Q6">
        <f>Q5+1</f>
        <v>2013</v>
      </c>
      <c r="R6" s="4">
        <f t="shared" si="1"/>
        <v>5422.5045140000002</v>
      </c>
      <c r="S6" s="4">
        <f t="shared" si="1"/>
        <v>5307.3709399999998</v>
      </c>
      <c r="U6" s="10">
        <f t="shared" si="2"/>
        <v>-2.1232545533663383E-2</v>
      </c>
      <c r="W6" s="12">
        <f>SUMIF($C$5:$C$64,$Q6,O$5:O$64)/1000000</f>
        <v>-115.133574</v>
      </c>
    </row>
    <row r="7" spans="3:23">
      <c r="C7">
        <f t="shared" ref="C7:C64" si="3">IF(D7="Jan",C6+1,C6)</f>
        <v>2012</v>
      </c>
      <c r="D7" t="s">
        <v>9</v>
      </c>
      <c r="E7" s="3">
        <v>29.381</v>
      </c>
      <c r="F7" s="3">
        <v>29.381</v>
      </c>
      <c r="G7" s="5">
        <v>377647</v>
      </c>
      <c r="H7" s="5">
        <v>377647</v>
      </c>
      <c r="J7" s="6">
        <v>28.353000000000002</v>
      </c>
      <c r="K7" s="6">
        <v>28.353000000000002</v>
      </c>
      <c r="M7" s="4"/>
      <c r="N7" s="4"/>
      <c r="O7" s="4"/>
      <c r="P7" s="4"/>
      <c r="Q7">
        <f t="shared" ref="Q7:Q9" si="4">Q6+1</f>
        <v>2014</v>
      </c>
      <c r="R7" s="4">
        <f t="shared" si="1"/>
        <v>5503.2977810000002</v>
      </c>
      <c r="S7" s="4">
        <f t="shared" si="1"/>
        <v>5347.6031890000004</v>
      </c>
      <c r="U7" s="10">
        <f t="shared" si="2"/>
        <v>-2.8291144363935983E-2</v>
      </c>
      <c r="W7" s="12">
        <f>SUMIF($C$5:$C$64,$Q7,O$5:O$64)/1000000</f>
        <v>-155.694592</v>
      </c>
    </row>
    <row r="8" spans="3:23">
      <c r="C8">
        <f t="shared" si="3"/>
        <v>2012</v>
      </c>
      <c r="D8" t="s">
        <v>10</v>
      </c>
      <c r="E8" s="3">
        <v>30.524000000000001</v>
      </c>
      <c r="F8" s="3">
        <v>30.524000000000001</v>
      </c>
      <c r="G8" s="5">
        <v>378057</v>
      </c>
      <c r="H8" s="5">
        <v>378057</v>
      </c>
      <c r="J8" s="6">
        <v>29.84</v>
      </c>
      <c r="K8" s="6">
        <v>29.84</v>
      </c>
      <c r="M8" s="4"/>
      <c r="N8" s="4"/>
      <c r="O8" s="4"/>
      <c r="P8" s="4"/>
      <c r="Q8">
        <f t="shared" si="4"/>
        <v>2015</v>
      </c>
      <c r="R8" s="4">
        <f t="shared" si="1"/>
        <v>5615.4161119999999</v>
      </c>
      <c r="S8" s="4">
        <f t="shared" si="1"/>
        <v>5392.6796020000002</v>
      </c>
      <c r="U8" s="10">
        <f t="shared" si="2"/>
        <v>-3.9665183408940541E-2</v>
      </c>
      <c r="W8" s="12">
        <f>SUMIF($C$5:$C$64,$Q8,O$5:O$64)/1000000</f>
        <v>-222.73651000000001</v>
      </c>
    </row>
    <row r="9" spans="3:23">
      <c r="C9">
        <f t="shared" si="3"/>
        <v>2012</v>
      </c>
      <c r="D9" t="s">
        <v>11</v>
      </c>
      <c r="E9" s="3">
        <v>29.81</v>
      </c>
      <c r="F9" s="3">
        <v>29.81</v>
      </c>
      <c r="G9" s="5">
        <v>378392</v>
      </c>
      <c r="H9" s="5">
        <v>378392</v>
      </c>
      <c r="J9" s="6">
        <v>33.207000000000001</v>
      </c>
      <c r="K9" s="6">
        <v>33.207000000000001</v>
      </c>
      <c r="M9" s="4"/>
      <c r="N9" s="4"/>
      <c r="O9" s="4"/>
      <c r="P9" s="4"/>
      <c r="Q9">
        <f t="shared" si="4"/>
        <v>2016</v>
      </c>
      <c r="R9" s="4">
        <f t="shared" si="1"/>
        <v>5699.6498750000001</v>
      </c>
      <c r="S9" s="4">
        <f t="shared" si="1"/>
        <v>5524.2712540000002</v>
      </c>
      <c r="U9" s="10">
        <f t="shared" ref="U9" si="5">S9/$R9-1</f>
        <v>-3.0770069187802451E-2</v>
      </c>
      <c r="W9" s="12">
        <f>SUMIF($C$5:$C$64,$Q9,O$5:O$64)/1000000</f>
        <v>-175.37862100000001</v>
      </c>
    </row>
    <row r="10" spans="3:23">
      <c r="C10">
        <f t="shared" si="3"/>
        <v>2012</v>
      </c>
      <c r="D10" t="s">
        <v>12</v>
      </c>
      <c r="E10" s="3">
        <v>31.667000000000002</v>
      </c>
      <c r="F10" s="3">
        <v>31.667000000000002</v>
      </c>
      <c r="G10" s="4">
        <v>379043</v>
      </c>
      <c r="H10" s="5">
        <v>378601</v>
      </c>
      <c r="J10" s="3">
        <v>43.5654750994387</v>
      </c>
      <c r="K10" s="6">
        <v>43.811</v>
      </c>
      <c r="M10" s="4"/>
      <c r="N10" s="4"/>
      <c r="O10" s="4"/>
      <c r="P10" s="4"/>
    </row>
    <row r="11" spans="3:23">
      <c r="C11">
        <f t="shared" si="3"/>
        <v>2012</v>
      </c>
      <c r="D11" t="s">
        <v>13</v>
      </c>
      <c r="E11" s="3">
        <v>31.143000000000001</v>
      </c>
      <c r="F11" s="3">
        <v>31.143000000000001</v>
      </c>
      <c r="G11" s="4">
        <v>379398</v>
      </c>
      <c r="H11" s="5">
        <v>378756</v>
      </c>
      <c r="J11" s="3">
        <v>50.866965242876603</v>
      </c>
      <c r="K11" s="6">
        <v>48.548999999999999</v>
      </c>
      <c r="M11" s="4"/>
      <c r="N11" s="4"/>
      <c r="O11" s="4"/>
      <c r="P11" s="4"/>
    </row>
    <row r="12" spans="3:23">
      <c r="C12">
        <f t="shared" si="3"/>
        <v>2012</v>
      </c>
      <c r="D12" t="s">
        <v>14</v>
      </c>
      <c r="E12" s="3">
        <v>30.428999999999998</v>
      </c>
      <c r="F12" s="3">
        <v>30.428999999999998</v>
      </c>
      <c r="G12" s="4">
        <v>379547</v>
      </c>
      <c r="H12" s="5">
        <v>378619</v>
      </c>
      <c r="J12" s="3">
        <v>51.613677913135803</v>
      </c>
      <c r="K12" s="6">
        <v>48.125</v>
      </c>
      <c r="M12" s="4"/>
      <c r="N12" s="4"/>
      <c r="O12" s="4"/>
      <c r="P12" s="4"/>
    </row>
    <row r="13" spans="3:23">
      <c r="C13">
        <f t="shared" si="3"/>
        <v>2012</v>
      </c>
      <c r="D13" t="s">
        <v>15</v>
      </c>
      <c r="E13" s="3">
        <v>31.143000000000001</v>
      </c>
      <c r="F13" s="3">
        <v>31.143000000000001</v>
      </c>
      <c r="G13" s="4">
        <v>379378</v>
      </c>
      <c r="H13" s="5">
        <v>378571</v>
      </c>
      <c r="J13" s="3">
        <v>47.625729527726797</v>
      </c>
      <c r="K13" s="6">
        <v>43.805999999999997</v>
      </c>
      <c r="M13" s="4"/>
      <c r="N13" s="4"/>
      <c r="O13" s="4"/>
      <c r="P13" s="4"/>
    </row>
    <row r="14" spans="3:23">
      <c r="C14">
        <f t="shared" si="3"/>
        <v>2012</v>
      </c>
      <c r="D14" t="s">
        <v>16</v>
      </c>
      <c r="E14" s="3">
        <v>29.524000000000001</v>
      </c>
      <c r="F14" s="3">
        <v>29.524000000000001</v>
      </c>
      <c r="G14" s="4">
        <v>379441</v>
      </c>
      <c r="H14" s="5">
        <v>378260</v>
      </c>
      <c r="J14" s="3">
        <v>38.401434797386003</v>
      </c>
      <c r="K14" s="6">
        <v>35.945</v>
      </c>
      <c r="M14" s="4"/>
      <c r="N14" s="4"/>
      <c r="O14" s="4"/>
      <c r="P14" s="4"/>
    </row>
    <row r="15" spans="3:23">
      <c r="C15">
        <f t="shared" si="3"/>
        <v>2012</v>
      </c>
      <c r="D15" t="s">
        <v>17</v>
      </c>
      <c r="E15" s="3">
        <v>28.762</v>
      </c>
      <c r="F15" s="3">
        <v>28.762</v>
      </c>
      <c r="G15" s="4">
        <v>379629</v>
      </c>
      <c r="H15" s="4">
        <v>378448</v>
      </c>
      <c r="J15" s="3">
        <v>29.056180543540901</v>
      </c>
      <c r="K15" s="3">
        <v>28.061605562144901</v>
      </c>
      <c r="M15" s="4">
        <f t="shared" ref="M15:M64" si="6">ROUND($G15*$E15*J15,0)</f>
        <v>317261219</v>
      </c>
      <c r="N15" s="4">
        <f t="shared" ref="N15:N64" si="7">ROUND($H15*$F15*K15,0)</f>
        <v>305448370</v>
      </c>
      <c r="O15" s="4">
        <f t="shared" ref="O15:O16" si="8">N15-M15</f>
        <v>-11812849</v>
      </c>
      <c r="P15" s="4"/>
    </row>
    <row r="16" spans="3:23">
      <c r="C16">
        <f t="shared" si="3"/>
        <v>2012</v>
      </c>
      <c r="D16" t="s">
        <v>18</v>
      </c>
      <c r="E16" s="3">
        <v>30.905000000000001</v>
      </c>
      <c r="F16" s="3">
        <v>30.905000000000001</v>
      </c>
      <c r="G16" s="4">
        <v>379872</v>
      </c>
      <c r="H16" s="4">
        <v>378691</v>
      </c>
      <c r="J16" s="3">
        <v>32.053346710231203</v>
      </c>
      <c r="K16" s="3">
        <v>31.2366848437347</v>
      </c>
      <c r="M16" s="4">
        <f t="shared" si="6"/>
        <v>376304501</v>
      </c>
      <c r="N16" s="4">
        <f t="shared" si="7"/>
        <v>365576834</v>
      </c>
      <c r="O16" s="4">
        <f t="shared" si="8"/>
        <v>-10727667</v>
      </c>
      <c r="P16" s="4"/>
    </row>
    <row r="17" spans="3:16">
      <c r="C17">
        <f t="shared" si="3"/>
        <v>2013</v>
      </c>
      <c r="D17" t="s">
        <v>7</v>
      </c>
      <c r="E17" s="3">
        <v>32.286000000000001</v>
      </c>
      <c r="F17" s="3">
        <v>32.286000000000001</v>
      </c>
      <c r="G17" s="4">
        <v>380137</v>
      </c>
      <c r="H17" s="4">
        <v>378956</v>
      </c>
      <c r="J17" s="3">
        <v>38.407155897396997</v>
      </c>
      <c r="K17" s="3">
        <v>37.600265804141102</v>
      </c>
      <c r="M17" s="4">
        <f t="shared" si="6"/>
        <v>471374987</v>
      </c>
      <c r="N17" s="4">
        <f t="shared" si="7"/>
        <v>460038253</v>
      </c>
      <c r="O17" s="4">
        <f>N17-M17</f>
        <v>-11336734</v>
      </c>
      <c r="P17" s="4"/>
    </row>
    <row r="18" spans="3:16">
      <c r="C18">
        <f t="shared" si="3"/>
        <v>2013</v>
      </c>
      <c r="D18" t="s">
        <v>8</v>
      </c>
      <c r="E18" s="3">
        <v>29.81</v>
      </c>
      <c r="F18" s="3">
        <v>29.81</v>
      </c>
      <c r="G18" s="4">
        <v>380559</v>
      </c>
      <c r="H18" s="4">
        <v>379378</v>
      </c>
      <c r="J18" s="3">
        <v>36.861393032094099</v>
      </c>
      <c r="K18" s="3">
        <v>36.052847811270297</v>
      </c>
      <c r="M18" s="4">
        <f t="shared" si="6"/>
        <v>418172739</v>
      </c>
      <c r="N18" s="4">
        <f t="shared" si="7"/>
        <v>407730964</v>
      </c>
      <c r="O18" s="4">
        <f t="shared" ref="O18:O52" si="9">N18-M18</f>
        <v>-10441775</v>
      </c>
      <c r="P18" s="4"/>
    </row>
    <row r="19" spans="3:16">
      <c r="C19">
        <f t="shared" si="3"/>
        <v>2013</v>
      </c>
      <c r="D19" t="s">
        <v>9</v>
      </c>
      <c r="E19" s="3">
        <v>29.524000000000001</v>
      </c>
      <c r="F19" s="3">
        <v>29.524000000000001</v>
      </c>
      <c r="G19" s="4">
        <v>380968</v>
      </c>
      <c r="H19" s="4">
        <v>379787</v>
      </c>
      <c r="J19" s="3">
        <v>31.073698557900801</v>
      </c>
      <c r="K19" s="3">
        <v>30.292732396550701</v>
      </c>
      <c r="M19" s="4">
        <f t="shared" si="6"/>
        <v>349507615</v>
      </c>
      <c r="N19" s="4">
        <f t="shared" si="7"/>
        <v>339667301</v>
      </c>
      <c r="O19" s="4">
        <f t="shared" si="9"/>
        <v>-9840314</v>
      </c>
      <c r="P19" s="4"/>
    </row>
    <row r="20" spans="3:16">
      <c r="C20">
        <f t="shared" si="3"/>
        <v>2013</v>
      </c>
      <c r="D20" t="s">
        <v>10</v>
      </c>
      <c r="E20" s="3">
        <v>30.713999999999999</v>
      </c>
      <c r="F20" s="3">
        <v>30.713999999999999</v>
      </c>
      <c r="G20" s="4">
        <v>381499</v>
      </c>
      <c r="H20" s="4">
        <v>380318</v>
      </c>
      <c r="J20" s="3">
        <v>28.3905570140391</v>
      </c>
      <c r="K20" s="3">
        <v>27.653548484799899</v>
      </c>
      <c r="M20" s="4">
        <f t="shared" si="6"/>
        <v>332662385</v>
      </c>
      <c r="N20" s="4">
        <f t="shared" si="7"/>
        <v>323023507</v>
      </c>
      <c r="O20" s="4">
        <f t="shared" si="9"/>
        <v>-9638878</v>
      </c>
      <c r="P20" s="4"/>
    </row>
    <row r="21" spans="3:16">
      <c r="C21">
        <f t="shared" si="3"/>
        <v>2013</v>
      </c>
      <c r="D21" t="s">
        <v>11</v>
      </c>
      <c r="E21" s="3">
        <v>29.524000000000001</v>
      </c>
      <c r="F21" s="3">
        <v>29.524000000000001</v>
      </c>
      <c r="G21" s="4">
        <v>381999</v>
      </c>
      <c r="H21" s="4">
        <v>380818</v>
      </c>
      <c r="J21" s="3">
        <v>32.3404189195548</v>
      </c>
      <c r="K21" s="3">
        <v>31.627824698131199</v>
      </c>
      <c r="M21" s="4">
        <f t="shared" si="6"/>
        <v>364739723</v>
      </c>
      <c r="N21" s="4">
        <f t="shared" si="7"/>
        <v>355600193</v>
      </c>
      <c r="O21" s="4">
        <f t="shared" si="9"/>
        <v>-9139530</v>
      </c>
      <c r="P21" s="4"/>
    </row>
    <row r="22" spans="3:16">
      <c r="C22">
        <f t="shared" si="3"/>
        <v>2013</v>
      </c>
      <c r="D22" t="s">
        <v>12</v>
      </c>
      <c r="E22" s="3">
        <v>30.619</v>
      </c>
      <c r="F22" s="3">
        <v>30.619</v>
      </c>
      <c r="G22" s="4">
        <v>382782</v>
      </c>
      <c r="H22" s="4">
        <v>381601</v>
      </c>
      <c r="J22" s="3">
        <v>44.453264663538903</v>
      </c>
      <c r="K22" s="3">
        <v>43.640094634258297</v>
      </c>
      <c r="M22" s="4">
        <f t="shared" si="6"/>
        <v>521010135</v>
      </c>
      <c r="N22" s="4">
        <f t="shared" si="7"/>
        <v>509901384</v>
      </c>
      <c r="O22" s="4">
        <f t="shared" si="9"/>
        <v>-11108751</v>
      </c>
      <c r="P22" s="4"/>
    </row>
    <row r="23" spans="3:16">
      <c r="C23">
        <f t="shared" si="3"/>
        <v>2013</v>
      </c>
      <c r="D23" t="s">
        <v>13</v>
      </c>
      <c r="E23" s="3">
        <v>30.713999999999999</v>
      </c>
      <c r="F23" s="3">
        <v>30.713999999999999</v>
      </c>
      <c r="G23" s="4">
        <v>383173</v>
      </c>
      <c r="H23" s="4">
        <v>381992</v>
      </c>
      <c r="J23" s="3">
        <v>51.726992803812003</v>
      </c>
      <c r="K23" s="3">
        <v>50.896807970915603</v>
      </c>
      <c r="M23" s="4">
        <f t="shared" si="6"/>
        <v>608763367</v>
      </c>
      <c r="N23" s="4">
        <f t="shared" si="7"/>
        <v>597146916</v>
      </c>
      <c r="O23" s="4">
        <f t="shared" si="9"/>
        <v>-11616451</v>
      </c>
      <c r="P23" s="4"/>
    </row>
    <row r="24" spans="3:16">
      <c r="C24">
        <f t="shared" si="3"/>
        <v>2013</v>
      </c>
      <c r="D24" t="s">
        <v>14</v>
      </c>
      <c r="E24" s="3">
        <v>30.475999999999999</v>
      </c>
      <c r="F24" s="3">
        <v>30.475999999999999</v>
      </c>
      <c r="G24" s="4">
        <v>383538</v>
      </c>
      <c r="H24" s="4">
        <v>382357</v>
      </c>
      <c r="J24" s="3">
        <v>52.312889322467299</v>
      </c>
      <c r="K24" s="3">
        <v>51.5608058140566</v>
      </c>
      <c r="M24" s="4">
        <f t="shared" si="6"/>
        <v>611469883</v>
      </c>
      <c r="N24" s="4">
        <f t="shared" si="7"/>
        <v>600823217</v>
      </c>
      <c r="O24" s="4">
        <f t="shared" si="9"/>
        <v>-10646666</v>
      </c>
      <c r="P24" s="4"/>
    </row>
    <row r="25" spans="3:16">
      <c r="C25">
        <f t="shared" si="3"/>
        <v>2013</v>
      </c>
      <c r="D25" t="s">
        <v>15</v>
      </c>
      <c r="E25" s="3">
        <v>31.143000000000001</v>
      </c>
      <c r="F25" s="3">
        <v>31.143000000000001</v>
      </c>
      <c r="G25" s="4">
        <v>383513</v>
      </c>
      <c r="H25" s="4">
        <v>382332</v>
      </c>
      <c r="J25" s="3">
        <v>48.2141154618907</v>
      </c>
      <c r="K25" s="3">
        <v>47.573972132957799</v>
      </c>
      <c r="M25" s="4">
        <f t="shared" si="6"/>
        <v>575857118</v>
      </c>
      <c r="N25" s="4">
        <f t="shared" si="7"/>
        <v>566461644</v>
      </c>
      <c r="O25" s="4">
        <f t="shared" si="9"/>
        <v>-9395474</v>
      </c>
      <c r="P25" s="4"/>
    </row>
    <row r="26" spans="3:16">
      <c r="C26">
        <f t="shared" si="3"/>
        <v>2013</v>
      </c>
      <c r="D26" t="s">
        <v>16</v>
      </c>
      <c r="E26" s="3">
        <v>30.762</v>
      </c>
      <c r="F26" s="3">
        <v>30.762</v>
      </c>
      <c r="G26" s="4">
        <v>383532</v>
      </c>
      <c r="H26" s="4">
        <v>382351</v>
      </c>
      <c r="J26" s="3">
        <v>38.871030359030499</v>
      </c>
      <c r="K26" s="3">
        <v>38.278925381762498</v>
      </c>
      <c r="M26" s="4">
        <f t="shared" si="6"/>
        <v>458608633</v>
      </c>
      <c r="N26" s="4">
        <f t="shared" si="7"/>
        <v>450232183</v>
      </c>
      <c r="O26" s="4">
        <f t="shared" si="9"/>
        <v>-8376450</v>
      </c>
      <c r="P26" s="4"/>
    </row>
    <row r="27" spans="3:16">
      <c r="C27">
        <f t="shared" si="3"/>
        <v>2013</v>
      </c>
      <c r="D27" t="s">
        <v>17</v>
      </c>
      <c r="E27" s="3">
        <v>28.619</v>
      </c>
      <c r="F27" s="3">
        <v>28.619</v>
      </c>
      <c r="G27" s="4">
        <v>383584</v>
      </c>
      <c r="H27" s="4">
        <v>382403</v>
      </c>
      <c r="J27" s="3">
        <v>29.419310468435</v>
      </c>
      <c r="K27" s="3">
        <v>28.8883355787837</v>
      </c>
      <c r="M27" s="4">
        <f t="shared" si="6"/>
        <v>322959027</v>
      </c>
      <c r="N27" s="4">
        <f t="shared" si="7"/>
        <v>316153698</v>
      </c>
      <c r="O27" s="4">
        <f t="shared" si="9"/>
        <v>-6805329</v>
      </c>
      <c r="P27" s="4"/>
    </row>
    <row r="28" spans="3:16">
      <c r="C28">
        <f t="shared" si="3"/>
        <v>2013</v>
      </c>
      <c r="D28" t="s">
        <v>18</v>
      </c>
      <c r="E28" s="3">
        <v>31.238</v>
      </c>
      <c r="F28" s="3">
        <v>31.238</v>
      </c>
      <c r="G28" s="4">
        <v>383822</v>
      </c>
      <c r="H28" s="4">
        <v>382641</v>
      </c>
      <c r="J28" s="3">
        <v>32.3089525772371</v>
      </c>
      <c r="K28" s="3">
        <v>31.840843679417102</v>
      </c>
      <c r="M28" s="4">
        <f t="shared" si="6"/>
        <v>387378902</v>
      </c>
      <c r="N28" s="4">
        <f t="shared" si="7"/>
        <v>380591680</v>
      </c>
      <c r="O28" s="4">
        <f t="shared" si="9"/>
        <v>-6787222</v>
      </c>
      <c r="P28" s="4"/>
    </row>
    <row r="29" spans="3:16">
      <c r="C29">
        <f t="shared" si="3"/>
        <v>2014</v>
      </c>
      <c r="D29" t="s">
        <v>7</v>
      </c>
      <c r="E29" s="3">
        <v>32.286000000000001</v>
      </c>
      <c r="F29" s="3">
        <v>32.286000000000001</v>
      </c>
      <c r="G29" s="4">
        <v>384518</v>
      </c>
      <c r="H29" s="4">
        <v>383337</v>
      </c>
      <c r="J29" s="3">
        <v>38.553121617227603</v>
      </c>
      <c r="K29" s="3">
        <v>38.1399024522715</v>
      </c>
      <c r="M29" s="4">
        <f t="shared" si="6"/>
        <v>478619585</v>
      </c>
      <c r="N29" s="4">
        <f t="shared" si="7"/>
        <v>472035390</v>
      </c>
      <c r="O29" s="4">
        <f t="shared" si="9"/>
        <v>-6584195</v>
      </c>
      <c r="P29" s="4"/>
    </row>
    <row r="30" spans="3:16">
      <c r="C30">
        <f t="shared" si="3"/>
        <v>2014</v>
      </c>
      <c r="D30" t="s">
        <v>8</v>
      </c>
      <c r="E30" s="3">
        <v>29.81</v>
      </c>
      <c r="F30" s="3">
        <v>29.81</v>
      </c>
      <c r="G30" s="4">
        <v>385144</v>
      </c>
      <c r="H30" s="4">
        <v>383963</v>
      </c>
      <c r="J30" s="3">
        <v>36.991356140657899</v>
      </c>
      <c r="K30" s="3">
        <v>36.471679192374602</v>
      </c>
      <c r="M30" s="4">
        <f t="shared" si="6"/>
        <v>424703036</v>
      </c>
      <c r="N30" s="4">
        <f t="shared" si="7"/>
        <v>417452543</v>
      </c>
      <c r="O30" s="4">
        <f t="shared" si="9"/>
        <v>-7250493</v>
      </c>
      <c r="P30" s="4"/>
    </row>
    <row r="31" spans="3:16">
      <c r="C31">
        <f t="shared" si="3"/>
        <v>2014</v>
      </c>
      <c r="D31" t="s">
        <v>9</v>
      </c>
      <c r="E31" s="3">
        <v>29.524000000000001</v>
      </c>
      <c r="F31" s="3">
        <v>29.524000000000001</v>
      </c>
      <c r="G31" s="4">
        <v>385690</v>
      </c>
      <c r="H31" s="4">
        <v>384509</v>
      </c>
      <c r="J31" s="3">
        <v>31.164471365782699</v>
      </c>
      <c r="K31" s="3">
        <v>30.5430749305273</v>
      </c>
      <c r="M31" s="4">
        <f t="shared" si="6"/>
        <v>354873312</v>
      </c>
      <c r="N31" s="4">
        <f t="shared" si="7"/>
        <v>346732430</v>
      </c>
      <c r="O31" s="4">
        <f t="shared" si="9"/>
        <v>-8140882</v>
      </c>
      <c r="P31" s="4"/>
    </row>
    <row r="32" spans="3:16">
      <c r="C32">
        <f t="shared" si="3"/>
        <v>2014</v>
      </c>
      <c r="D32" t="s">
        <v>10</v>
      </c>
      <c r="E32" s="3">
        <v>30.713999999999999</v>
      </c>
      <c r="F32" s="3">
        <v>30.713999999999999</v>
      </c>
      <c r="G32" s="4">
        <v>386230</v>
      </c>
      <c r="H32" s="4">
        <v>385049</v>
      </c>
      <c r="J32" s="3">
        <v>28.474064124659598</v>
      </c>
      <c r="K32" s="3">
        <v>27.754633321695799</v>
      </c>
      <c r="M32" s="4">
        <f t="shared" si="6"/>
        <v>337778376</v>
      </c>
      <c r="N32" s="4">
        <f t="shared" si="7"/>
        <v>328237256</v>
      </c>
      <c r="O32" s="4">
        <f t="shared" si="9"/>
        <v>-9541120</v>
      </c>
      <c r="P32" s="4"/>
    </row>
    <row r="33" spans="3:16">
      <c r="C33">
        <f t="shared" si="3"/>
        <v>2014</v>
      </c>
      <c r="D33" t="s">
        <v>11</v>
      </c>
      <c r="E33" s="3">
        <v>29.524000000000001</v>
      </c>
      <c r="F33" s="3">
        <v>29.524000000000001</v>
      </c>
      <c r="G33" s="4">
        <v>386776</v>
      </c>
      <c r="H33" s="4">
        <v>385595</v>
      </c>
      <c r="J33" s="3">
        <v>32.387105606446902</v>
      </c>
      <c r="K33" s="3">
        <v>31.575880710703899</v>
      </c>
      <c r="M33" s="4">
        <f t="shared" si="6"/>
        <v>369834014</v>
      </c>
      <c r="N33" s="4">
        <f t="shared" si="7"/>
        <v>359469513</v>
      </c>
      <c r="O33" s="4">
        <f t="shared" si="9"/>
        <v>-10364501</v>
      </c>
      <c r="P33" s="4"/>
    </row>
    <row r="34" spans="3:16">
      <c r="C34">
        <f t="shared" si="3"/>
        <v>2014</v>
      </c>
      <c r="D34" t="s">
        <v>12</v>
      </c>
      <c r="E34" s="3">
        <v>30.619</v>
      </c>
      <c r="F34" s="3">
        <v>30.619</v>
      </c>
      <c r="G34" s="4">
        <v>387476</v>
      </c>
      <c r="H34" s="4">
        <v>386295</v>
      </c>
      <c r="J34" s="3">
        <v>44.458879593270403</v>
      </c>
      <c r="K34" s="3">
        <v>43.450359077263499</v>
      </c>
      <c r="M34" s="4">
        <f t="shared" si="6"/>
        <v>527465822</v>
      </c>
      <c r="N34" s="4">
        <f t="shared" si="7"/>
        <v>513929396</v>
      </c>
      <c r="O34" s="4">
        <f t="shared" si="9"/>
        <v>-13536426</v>
      </c>
      <c r="P34" s="4"/>
    </row>
    <row r="35" spans="3:16">
      <c r="C35">
        <f t="shared" si="3"/>
        <v>2014</v>
      </c>
      <c r="D35" t="s">
        <v>13</v>
      </c>
      <c r="E35" s="3">
        <v>30.713999999999999</v>
      </c>
      <c r="F35" s="3">
        <v>30.713999999999999</v>
      </c>
      <c r="G35" s="4">
        <v>387988</v>
      </c>
      <c r="H35" s="4">
        <v>386807</v>
      </c>
      <c r="J35" s="3">
        <v>51.703386620376101</v>
      </c>
      <c r="K35" s="3">
        <v>50.587493566716802</v>
      </c>
      <c r="M35" s="4">
        <f t="shared" si="6"/>
        <v>616131857</v>
      </c>
      <c r="N35" s="4">
        <f t="shared" si="7"/>
        <v>600999163</v>
      </c>
      <c r="O35" s="4">
        <f t="shared" si="9"/>
        <v>-15132694</v>
      </c>
      <c r="P35" s="4"/>
    </row>
    <row r="36" spans="3:16">
      <c r="C36">
        <f t="shared" si="3"/>
        <v>2014</v>
      </c>
      <c r="D36" t="s">
        <v>14</v>
      </c>
      <c r="E36" s="3">
        <v>30.475999999999999</v>
      </c>
      <c r="F36" s="3">
        <v>30.475999999999999</v>
      </c>
      <c r="G36" s="4">
        <v>388385</v>
      </c>
      <c r="H36" s="4">
        <v>387204</v>
      </c>
      <c r="J36" s="3">
        <v>52.346856690686003</v>
      </c>
      <c r="K36" s="3">
        <v>51.167301442994301</v>
      </c>
      <c r="M36" s="4">
        <f t="shared" si="6"/>
        <v>619599447</v>
      </c>
      <c r="N36" s="4">
        <f t="shared" si="7"/>
        <v>603796113</v>
      </c>
      <c r="O36" s="4">
        <f t="shared" si="9"/>
        <v>-15803334</v>
      </c>
      <c r="P36" s="4"/>
    </row>
    <row r="37" spans="3:16">
      <c r="C37">
        <f t="shared" si="3"/>
        <v>2014</v>
      </c>
      <c r="D37" t="s">
        <v>15</v>
      </c>
      <c r="E37" s="3">
        <v>31.143000000000001</v>
      </c>
      <c r="F37" s="3">
        <v>31.143000000000001</v>
      </c>
      <c r="G37" s="4">
        <v>388392</v>
      </c>
      <c r="H37" s="4">
        <v>387211</v>
      </c>
      <c r="J37" s="3">
        <v>48.2857532166718</v>
      </c>
      <c r="K37" s="3">
        <v>47.073147586014102</v>
      </c>
      <c r="M37" s="4">
        <f t="shared" si="6"/>
        <v>584049602</v>
      </c>
      <c r="N37" s="4">
        <f t="shared" si="7"/>
        <v>567650952</v>
      </c>
      <c r="O37" s="4">
        <f t="shared" si="9"/>
        <v>-16398650</v>
      </c>
      <c r="P37" s="4"/>
    </row>
    <row r="38" spans="3:16">
      <c r="C38">
        <f t="shared" si="3"/>
        <v>2014</v>
      </c>
      <c r="D38" t="s">
        <v>16</v>
      </c>
      <c r="E38" s="3">
        <v>30.762</v>
      </c>
      <c r="F38" s="3">
        <v>30.762</v>
      </c>
      <c r="G38" s="4">
        <v>388452</v>
      </c>
      <c r="H38" s="4">
        <v>387271</v>
      </c>
      <c r="J38" s="3">
        <v>38.994967951035001</v>
      </c>
      <c r="K38" s="3">
        <v>37.6735339225689</v>
      </c>
      <c r="M38" s="4">
        <f t="shared" si="6"/>
        <v>465972726</v>
      </c>
      <c r="N38" s="4">
        <f t="shared" si="7"/>
        <v>448813493</v>
      </c>
      <c r="O38" s="4">
        <f t="shared" si="9"/>
        <v>-17159233</v>
      </c>
      <c r="P38" s="4"/>
    </row>
    <row r="39" spans="3:16">
      <c r="C39">
        <f t="shared" si="3"/>
        <v>2014</v>
      </c>
      <c r="D39" t="s">
        <v>17</v>
      </c>
      <c r="E39" s="3">
        <v>28.619</v>
      </c>
      <c r="F39" s="3">
        <v>28.619</v>
      </c>
      <c r="G39" s="4">
        <v>388637</v>
      </c>
      <c r="H39" s="4">
        <v>387456</v>
      </c>
      <c r="J39" s="3">
        <v>29.588198718529299</v>
      </c>
      <c r="K39" s="3">
        <v>28.1876640898499</v>
      </c>
      <c r="M39" s="4">
        <f t="shared" si="6"/>
        <v>329091850</v>
      </c>
      <c r="N39" s="4">
        <f t="shared" si="7"/>
        <v>312561824</v>
      </c>
      <c r="O39" s="4">
        <f t="shared" si="9"/>
        <v>-16530026</v>
      </c>
      <c r="P39" s="4"/>
    </row>
    <row r="40" spans="3:16">
      <c r="C40">
        <f t="shared" si="3"/>
        <v>2014</v>
      </c>
      <c r="D40" t="s">
        <v>18</v>
      </c>
      <c r="E40" s="3">
        <v>31.238</v>
      </c>
      <c r="F40" s="3">
        <v>31.238</v>
      </c>
      <c r="G40" s="4">
        <v>388874</v>
      </c>
      <c r="H40" s="4">
        <v>387693</v>
      </c>
      <c r="J40" s="3">
        <v>32.531253675626402</v>
      </c>
      <c r="K40" s="3">
        <v>31.040603944467001</v>
      </c>
      <c r="M40" s="4">
        <f t="shared" si="6"/>
        <v>395178154</v>
      </c>
      <c r="N40" s="4">
        <f t="shared" si="7"/>
        <v>375925116</v>
      </c>
      <c r="O40" s="4">
        <f t="shared" si="9"/>
        <v>-19253038</v>
      </c>
      <c r="P40" s="4"/>
    </row>
    <row r="41" spans="3:16">
      <c r="C41">
        <f t="shared" si="3"/>
        <v>2015</v>
      </c>
      <c r="D41" t="s">
        <v>7</v>
      </c>
      <c r="E41" s="3">
        <v>32.286000000000001</v>
      </c>
      <c r="F41" s="3">
        <v>32.286000000000001</v>
      </c>
      <c r="G41" s="4">
        <v>389836</v>
      </c>
      <c r="H41" s="4">
        <v>388738</v>
      </c>
      <c r="J41" s="3">
        <v>38.836953383577601</v>
      </c>
      <c r="K41" s="3">
        <v>37.258827548203698</v>
      </c>
      <c r="M41" s="4">
        <f t="shared" si="6"/>
        <v>488811414</v>
      </c>
      <c r="N41" s="4">
        <f t="shared" si="7"/>
        <v>467627909</v>
      </c>
      <c r="O41" s="4">
        <f t="shared" si="9"/>
        <v>-21183505</v>
      </c>
      <c r="P41" s="4"/>
    </row>
    <row r="42" spans="3:16">
      <c r="C42">
        <f t="shared" si="3"/>
        <v>2015</v>
      </c>
      <c r="D42" t="s">
        <v>8</v>
      </c>
      <c r="E42" s="3">
        <v>29.81</v>
      </c>
      <c r="F42" s="3">
        <v>29.81</v>
      </c>
      <c r="G42" s="4">
        <v>390703</v>
      </c>
      <c r="H42" s="4">
        <v>389679</v>
      </c>
      <c r="J42" s="3">
        <v>37.260074618669201</v>
      </c>
      <c r="K42" s="3">
        <v>35.710192848294099</v>
      </c>
      <c r="M42" s="4">
        <f t="shared" si="6"/>
        <v>433962740</v>
      </c>
      <c r="N42" s="4">
        <f t="shared" si="7"/>
        <v>414821420</v>
      </c>
      <c r="O42" s="4">
        <f t="shared" si="9"/>
        <v>-19141320</v>
      </c>
      <c r="P42" s="4"/>
    </row>
    <row r="43" spans="3:16">
      <c r="C43">
        <f t="shared" si="3"/>
        <v>2015</v>
      </c>
      <c r="D43" t="s">
        <v>9</v>
      </c>
      <c r="E43" s="3">
        <v>29.524000000000001</v>
      </c>
      <c r="F43" s="3">
        <v>29.524000000000001</v>
      </c>
      <c r="G43" s="4">
        <v>391459</v>
      </c>
      <c r="H43" s="4">
        <v>390500</v>
      </c>
      <c r="J43" s="3">
        <v>31.411903711743701</v>
      </c>
      <c r="K43" s="3">
        <v>29.891576753603498</v>
      </c>
      <c r="M43" s="4">
        <f t="shared" si="6"/>
        <v>363041052</v>
      </c>
      <c r="N43" s="4">
        <f t="shared" si="7"/>
        <v>344623635</v>
      </c>
      <c r="O43" s="4">
        <f t="shared" si="9"/>
        <v>-18417417</v>
      </c>
      <c r="P43" s="4"/>
    </row>
    <row r="44" spans="3:16">
      <c r="C44">
        <f t="shared" si="3"/>
        <v>2015</v>
      </c>
      <c r="D44" t="s">
        <v>10</v>
      </c>
      <c r="E44" s="3">
        <v>30.713999999999999</v>
      </c>
      <c r="F44" s="3">
        <v>30.713999999999999</v>
      </c>
      <c r="G44" s="4">
        <v>392206</v>
      </c>
      <c r="H44" s="4">
        <v>391312</v>
      </c>
      <c r="J44" s="3">
        <v>28.695609044813299</v>
      </c>
      <c r="K44" s="3">
        <v>27.206700247777</v>
      </c>
      <c r="M44" s="4">
        <f t="shared" si="6"/>
        <v>345673479</v>
      </c>
      <c r="N44" s="4">
        <f t="shared" si="7"/>
        <v>326990713</v>
      </c>
      <c r="O44" s="4">
        <f t="shared" si="9"/>
        <v>-18682766</v>
      </c>
      <c r="P44" s="4"/>
    </row>
    <row r="45" spans="3:16">
      <c r="C45">
        <f t="shared" si="3"/>
        <v>2015</v>
      </c>
      <c r="D45" t="s">
        <v>11</v>
      </c>
      <c r="E45" s="3">
        <v>29.524000000000001</v>
      </c>
      <c r="F45" s="3">
        <v>29.524000000000001</v>
      </c>
      <c r="G45" s="4">
        <v>392963</v>
      </c>
      <c r="H45" s="4">
        <v>392134</v>
      </c>
      <c r="J45" s="3">
        <v>32.5821950883442</v>
      </c>
      <c r="K45" s="3">
        <v>31.122533546245499</v>
      </c>
      <c r="M45" s="4">
        <f t="shared" si="6"/>
        <v>378013402</v>
      </c>
      <c r="N45" s="4">
        <f t="shared" si="7"/>
        <v>360316906</v>
      </c>
      <c r="O45" s="4">
        <f t="shared" si="9"/>
        <v>-17696496</v>
      </c>
      <c r="P45" s="4"/>
    </row>
    <row r="46" spans="3:16">
      <c r="C46">
        <f t="shared" si="3"/>
        <v>2015</v>
      </c>
      <c r="D46" t="s">
        <v>12</v>
      </c>
      <c r="E46" s="3">
        <v>30.619</v>
      </c>
      <c r="F46" s="3">
        <v>30.619</v>
      </c>
      <c r="G46" s="4">
        <v>393931</v>
      </c>
      <c r="H46" s="4">
        <v>393185</v>
      </c>
      <c r="J46" s="3">
        <v>44.622571782836197</v>
      </c>
      <c r="K46" s="3">
        <v>43.083112982219703</v>
      </c>
      <c r="M46" s="4">
        <f t="shared" si="6"/>
        <v>538227344</v>
      </c>
      <c r="N46" s="4">
        <f t="shared" si="7"/>
        <v>518674647</v>
      </c>
      <c r="O46" s="4">
        <f t="shared" si="9"/>
        <v>-19552697</v>
      </c>
      <c r="P46" s="4"/>
    </row>
    <row r="47" spans="3:16">
      <c r="C47">
        <f t="shared" si="3"/>
        <v>2015</v>
      </c>
      <c r="D47" t="s">
        <v>13</v>
      </c>
      <c r="E47" s="3">
        <v>30.713999999999999</v>
      </c>
      <c r="F47" s="3">
        <v>30.713999999999999</v>
      </c>
      <c r="G47" s="4">
        <v>394641</v>
      </c>
      <c r="H47" s="4">
        <v>393955</v>
      </c>
      <c r="J47" s="3">
        <v>51.837837877419602</v>
      </c>
      <c r="K47" s="3">
        <v>50.300435622762102</v>
      </c>
      <c r="M47" s="4">
        <f t="shared" si="6"/>
        <v>628326623</v>
      </c>
      <c r="N47" s="4">
        <f t="shared" si="7"/>
        <v>608631945</v>
      </c>
      <c r="O47" s="4">
        <f t="shared" si="9"/>
        <v>-19694678</v>
      </c>
      <c r="P47" s="4"/>
    </row>
    <row r="48" spans="3:16">
      <c r="C48">
        <f t="shared" si="3"/>
        <v>2015</v>
      </c>
      <c r="D48" t="s">
        <v>14</v>
      </c>
      <c r="E48" s="3">
        <v>30.475999999999999</v>
      </c>
      <c r="F48" s="3">
        <v>30.475999999999999</v>
      </c>
      <c r="G48" s="4">
        <v>395189</v>
      </c>
      <c r="H48" s="4">
        <v>394551</v>
      </c>
      <c r="J48" s="3">
        <v>52.450652168524201</v>
      </c>
      <c r="K48" s="3">
        <v>50.960766024605803</v>
      </c>
      <c r="M48" s="4">
        <f t="shared" si="6"/>
        <v>631704114</v>
      </c>
      <c r="N48" s="4">
        <f t="shared" si="7"/>
        <v>612769388</v>
      </c>
      <c r="O48" s="4">
        <f t="shared" si="9"/>
        <v>-18934726</v>
      </c>
      <c r="P48" s="4"/>
    </row>
    <row r="49" spans="3:16">
      <c r="C49">
        <f t="shared" si="3"/>
        <v>2015</v>
      </c>
      <c r="D49" t="s">
        <v>15</v>
      </c>
      <c r="E49" s="3">
        <v>31.143000000000001</v>
      </c>
      <c r="F49" s="3">
        <v>31.143000000000001</v>
      </c>
      <c r="G49" s="4">
        <v>395200</v>
      </c>
      <c r="H49" s="4">
        <v>394562</v>
      </c>
      <c r="J49" s="3">
        <v>48.360767427133801</v>
      </c>
      <c r="K49" s="3">
        <v>46.9528797862638</v>
      </c>
      <c r="M49" s="4">
        <f t="shared" si="6"/>
        <v>595210475</v>
      </c>
      <c r="N49" s="4">
        <f t="shared" si="7"/>
        <v>576949679</v>
      </c>
      <c r="O49" s="4">
        <f t="shared" si="9"/>
        <v>-18260796</v>
      </c>
      <c r="P49" s="4"/>
    </row>
    <row r="50" spans="3:16">
      <c r="C50">
        <f t="shared" si="3"/>
        <v>2015</v>
      </c>
      <c r="D50" t="s">
        <v>16</v>
      </c>
      <c r="E50" s="3">
        <v>30.762</v>
      </c>
      <c r="F50" s="3">
        <v>30.762</v>
      </c>
      <c r="G50" s="4">
        <v>395282</v>
      </c>
      <c r="H50" s="4">
        <v>394652</v>
      </c>
      <c r="J50" s="3">
        <v>39.045801728211899</v>
      </c>
      <c r="K50" s="3">
        <v>37.642305736218297</v>
      </c>
      <c r="M50" s="4">
        <f t="shared" si="6"/>
        <v>474783864</v>
      </c>
      <c r="N50" s="4">
        <f t="shared" si="7"/>
        <v>456988313</v>
      </c>
      <c r="O50" s="4">
        <f t="shared" si="9"/>
        <v>-17795551</v>
      </c>
      <c r="P50" s="4"/>
    </row>
    <row r="51" spans="3:16">
      <c r="C51">
        <f t="shared" si="3"/>
        <v>2015</v>
      </c>
      <c r="D51" t="s">
        <v>17</v>
      </c>
      <c r="E51" s="3">
        <v>28.619</v>
      </c>
      <c r="F51" s="3">
        <v>28.619</v>
      </c>
      <c r="G51" s="4">
        <v>395539</v>
      </c>
      <c r="H51" s="4">
        <v>394929</v>
      </c>
      <c r="J51" s="3">
        <v>29.616362621693401</v>
      </c>
      <c r="K51" s="3">
        <v>28.2449669604805</v>
      </c>
      <c r="M51" s="4">
        <f t="shared" si="6"/>
        <v>335255171</v>
      </c>
      <c r="N51" s="4">
        <f t="shared" si="7"/>
        <v>319237978</v>
      </c>
      <c r="O51" s="4">
        <f t="shared" si="9"/>
        <v>-16017193</v>
      </c>
      <c r="P51" s="4"/>
    </row>
    <row r="52" spans="3:16">
      <c r="C52">
        <f t="shared" si="3"/>
        <v>2015</v>
      </c>
      <c r="D52" t="s">
        <v>18</v>
      </c>
      <c r="E52" s="3">
        <v>31.238</v>
      </c>
      <c r="F52" s="3">
        <v>31.238</v>
      </c>
      <c r="G52" s="4">
        <v>395867</v>
      </c>
      <c r="H52" s="4">
        <v>395286</v>
      </c>
      <c r="J52" s="3">
        <v>32.541112424692898</v>
      </c>
      <c r="K52" s="3">
        <v>31.183091432809402</v>
      </c>
      <c r="M52" s="4">
        <f t="shared" si="6"/>
        <v>402406434</v>
      </c>
      <c r="N52" s="4">
        <f t="shared" si="7"/>
        <v>385047069</v>
      </c>
      <c r="O52" s="4">
        <f t="shared" si="9"/>
        <v>-17359365</v>
      </c>
      <c r="P52" s="4"/>
    </row>
    <row r="53" spans="3:16">
      <c r="C53">
        <f t="shared" si="3"/>
        <v>2016</v>
      </c>
      <c r="D53" t="s">
        <v>7</v>
      </c>
      <c r="E53" s="3">
        <v>32.286000000000001</v>
      </c>
      <c r="F53" s="3">
        <v>32.286000000000001</v>
      </c>
      <c r="G53" s="4">
        <v>396783</v>
      </c>
      <c r="H53" s="4">
        <v>396374</v>
      </c>
      <c r="J53" s="3">
        <v>38.830300405588901</v>
      </c>
      <c r="K53" s="3">
        <v>37.482407067638199</v>
      </c>
      <c r="M53" s="4">
        <f t="shared" si="6"/>
        <v>497436959</v>
      </c>
      <c r="N53" s="4">
        <f t="shared" si="7"/>
        <v>479674769</v>
      </c>
      <c r="O53" s="4">
        <f t="shared" ref="O53:O64" si="10">N53-M53</f>
        <v>-17762190</v>
      </c>
      <c r="P53" s="4"/>
    </row>
    <row r="54" spans="3:16">
      <c r="C54">
        <f t="shared" si="3"/>
        <v>2016</v>
      </c>
      <c r="D54" t="s">
        <v>8</v>
      </c>
      <c r="E54" s="3">
        <v>30.31</v>
      </c>
      <c r="F54" s="3">
        <v>30.31</v>
      </c>
      <c r="G54" s="4">
        <v>397608</v>
      </c>
      <c r="H54" s="4">
        <v>397353</v>
      </c>
      <c r="J54" s="3">
        <v>37.227052192617499</v>
      </c>
      <c r="K54" s="3">
        <v>35.9022590080396</v>
      </c>
      <c r="M54" s="4">
        <f t="shared" si="6"/>
        <v>448641763</v>
      </c>
      <c r="N54" s="4">
        <f t="shared" si="7"/>
        <v>432398530</v>
      </c>
      <c r="O54" s="4">
        <f t="shared" si="10"/>
        <v>-16243233</v>
      </c>
      <c r="P54" s="4"/>
    </row>
    <row r="55" spans="3:16">
      <c r="C55">
        <f t="shared" si="3"/>
        <v>2016</v>
      </c>
      <c r="D55" t="s">
        <v>9</v>
      </c>
      <c r="E55" s="3">
        <v>30.024000000000001</v>
      </c>
      <c r="F55" s="3">
        <v>30.024000000000001</v>
      </c>
      <c r="G55" s="4">
        <v>398328</v>
      </c>
      <c r="H55" s="4">
        <v>398207</v>
      </c>
      <c r="J55" s="3">
        <v>31.353186869968301</v>
      </c>
      <c r="K55" s="3">
        <v>30.059467296226099</v>
      </c>
      <c r="M55" s="4">
        <f t="shared" si="6"/>
        <v>374965299</v>
      </c>
      <c r="N55" s="4">
        <f t="shared" si="7"/>
        <v>359383986</v>
      </c>
      <c r="O55" s="4">
        <f t="shared" si="10"/>
        <v>-15581313</v>
      </c>
      <c r="P55" s="4"/>
    </row>
    <row r="56" spans="3:16">
      <c r="C56">
        <f t="shared" si="3"/>
        <v>2016</v>
      </c>
      <c r="D56" t="s">
        <v>10</v>
      </c>
      <c r="E56" s="3">
        <v>30.713999999999999</v>
      </c>
      <c r="F56" s="3">
        <v>30.713999999999999</v>
      </c>
      <c r="G56" s="4">
        <v>399040</v>
      </c>
      <c r="H56" s="4">
        <v>399052</v>
      </c>
      <c r="J56" s="3">
        <v>28.6114079722818</v>
      </c>
      <c r="K56" s="3">
        <v>27.353666796684099</v>
      </c>
      <c r="M56" s="4">
        <f t="shared" si="6"/>
        <v>350664694</v>
      </c>
      <c r="N56" s="4">
        <f t="shared" si="7"/>
        <v>335259756</v>
      </c>
      <c r="O56" s="4">
        <f t="shared" si="10"/>
        <v>-15404938</v>
      </c>
      <c r="P56" s="4"/>
    </row>
    <row r="57" spans="3:16">
      <c r="C57">
        <f t="shared" si="3"/>
        <v>2016</v>
      </c>
      <c r="D57" t="s">
        <v>11</v>
      </c>
      <c r="E57" s="3">
        <v>29.524000000000001</v>
      </c>
      <c r="F57" s="3">
        <v>29.524000000000001</v>
      </c>
      <c r="G57" s="4">
        <v>399760</v>
      </c>
      <c r="H57" s="4">
        <v>399907</v>
      </c>
      <c r="J57" s="3">
        <v>32.467782796997497</v>
      </c>
      <c r="K57" s="3">
        <v>31.248614665781901</v>
      </c>
      <c r="M57" s="4">
        <f t="shared" si="6"/>
        <v>383201469</v>
      </c>
      <c r="N57" s="4">
        <f t="shared" si="7"/>
        <v>368947839</v>
      </c>
      <c r="O57" s="4">
        <f t="shared" si="10"/>
        <v>-14253630</v>
      </c>
      <c r="P57" s="4"/>
    </row>
    <row r="58" spans="3:16">
      <c r="C58">
        <f t="shared" si="3"/>
        <v>2016</v>
      </c>
      <c r="D58" t="s">
        <v>12</v>
      </c>
      <c r="E58" s="3">
        <v>30.619</v>
      </c>
      <c r="F58" s="3">
        <v>30.619</v>
      </c>
      <c r="G58" s="4">
        <v>400680</v>
      </c>
      <c r="H58" s="4">
        <v>401000</v>
      </c>
      <c r="J58" s="3">
        <v>44.481214818329001</v>
      </c>
      <c r="K58" s="3">
        <v>43.183873743573898</v>
      </c>
      <c r="M58" s="4">
        <f t="shared" si="6"/>
        <v>545714266</v>
      </c>
      <c r="N58" s="4">
        <f t="shared" si="7"/>
        <v>530221059</v>
      </c>
      <c r="O58" s="4">
        <f t="shared" si="10"/>
        <v>-15493207</v>
      </c>
      <c r="P58" s="4"/>
    </row>
    <row r="59" spans="3:16">
      <c r="C59">
        <f t="shared" si="3"/>
        <v>2016</v>
      </c>
      <c r="D59" t="s">
        <v>13</v>
      </c>
      <c r="E59" s="3">
        <v>30.713999999999999</v>
      </c>
      <c r="F59" s="3">
        <v>30.713999999999999</v>
      </c>
      <c r="G59" s="4">
        <v>401355</v>
      </c>
      <c r="H59" s="4">
        <v>401802</v>
      </c>
      <c r="J59" s="3">
        <v>51.664540032308402</v>
      </c>
      <c r="K59" s="3">
        <v>50.374080749046598</v>
      </c>
      <c r="M59" s="4">
        <f t="shared" si="6"/>
        <v>636880020</v>
      </c>
      <c r="N59" s="4">
        <f t="shared" si="7"/>
        <v>621663842</v>
      </c>
      <c r="O59" s="4">
        <f t="shared" si="10"/>
        <v>-15216178</v>
      </c>
      <c r="P59" s="4"/>
    </row>
    <row r="60" spans="3:16">
      <c r="C60">
        <f t="shared" si="3"/>
        <v>2016</v>
      </c>
      <c r="D60" t="s">
        <v>14</v>
      </c>
      <c r="E60" s="3">
        <v>30.475999999999999</v>
      </c>
      <c r="F60" s="3">
        <v>30.475999999999999</v>
      </c>
      <c r="G60" s="4">
        <v>401877</v>
      </c>
      <c r="H60" s="4">
        <v>402421</v>
      </c>
      <c r="J60" s="3">
        <v>52.245082300435499</v>
      </c>
      <c r="K60" s="3">
        <v>51.005635481102999</v>
      </c>
      <c r="M60" s="4">
        <f t="shared" si="6"/>
        <v>639877050</v>
      </c>
      <c r="N60" s="4">
        <f t="shared" si="7"/>
        <v>625542417</v>
      </c>
      <c r="O60" s="4">
        <f t="shared" si="10"/>
        <v>-14334633</v>
      </c>
      <c r="P60" s="4"/>
    </row>
    <row r="61" spans="3:16">
      <c r="C61">
        <f t="shared" si="3"/>
        <v>2016</v>
      </c>
      <c r="D61" t="s">
        <v>15</v>
      </c>
      <c r="E61" s="3">
        <v>31.143000000000001</v>
      </c>
      <c r="F61" s="3">
        <v>31.143000000000001</v>
      </c>
      <c r="G61" s="4">
        <v>401886</v>
      </c>
      <c r="H61" s="4">
        <v>402433</v>
      </c>
      <c r="J61" s="3">
        <v>48.118227881773599</v>
      </c>
      <c r="K61" s="3">
        <v>46.968445625587997</v>
      </c>
      <c r="M61" s="4">
        <f t="shared" si="6"/>
        <v>602244646</v>
      </c>
      <c r="N61" s="4">
        <f t="shared" si="7"/>
        <v>588654163</v>
      </c>
      <c r="O61" s="4">
        <f t="shared" si="10"/>
        <v>-13590483</v>
      </c>
      <c r="P61" s="4"/>
    </row>
    <row r="62" spans="3:16">
      <c r="C62">
        <f t="shared" si="3"/>
        <v>2016</v>
      </c>
      <c r="D62" t="s">
        <v>16</v>
      </c>
      <c r="E62" s="3">
        <v>30.762</v>
      </c>
      <c r="F62" s="3">
        <v>30.762</v>
      </c>
      <c r="G62" s="4">
        <v>401964</v>
      </c>
      <c r="H62" s="4">
        <v>402527</v>
      </c>
      <c r="J62" s="3">
        <v>38.7555083286274</v>
      </c>
      <c r="K62" s="3">
        <v>37.626076292928801</v>
      </c>
      <c r="M62" s="4">
        <f t="shared" si="6"/>
        <v>479220254</v>
      </c>
      <c r="N62" s="4">
        <f t="shared" si="7"/>
        <v>465906228</v>
      </c>
      <c r="O62" s="4">
        <f t="shared" si="10"/>
        <v>-13314026</v>
      </c>
      <c r="P62" s="4"/>
    </row>
    <row r="63" spans="3:16">
      <c r="C63">
        <f t="shared" si="3"/>
        <v>2016</v>
      </c>
      <c r="D63" t="s">
        <v>17</v>
      </c>
      <c r="E63" s="3">
        <v>28.619</v>
      </c>
      <c r="F63" s="3">
        <v>28.619</v>
      </c>
      <c r="G63" s="4">
        <v>402208</v>
      </c>
      <c r="H63" s="4">
        <v>402817</v>
      </c>
      <c r="J63" s="3">
        <v>29.2690930528324</v>
      </c>
      <c r="K63" s="3">
        <v>28.194472767220098</v>
      </c>
      <c r="M63" s="4">
        <f t="shared" si="6"/>
        <v>336910406</v>
      </c>
      <c r="N63" s="4">
        <f t="shared" si="7"/>
        <v>325032077</v>
      </c>
      <c r="O63" s="4">
        <f t="shared" si="10"/>
        <v>-11878329</v>
      </c>
      <c r="P63" s="4"/>
    </row>
    <row r="64" spans="3:16">
      <c r="C64">
        <f t="shared" si="3"/>
        <v>2016</v>
      </c>
      <c r="D64" t="s">
        <v>18</v>
      </c>
      <c r="E64" s="3">
        <v>31.238</v>
      </c>
      <c r="F64" s="3">
        <v>31.238</v>
      </c>
      <c r="G64" s="4">
        <v>402523</v>
      </c>
      <c r="H64" s="4">
        <v>403187</v>
      </c>
      <c r="J64" s="3">
        <v>32.121251480921103</v>
      </c>
      <c r="K64" s="3">
        <v>31.0912416932171</v>
      </c>
      <c r="M64" s="4">
        <f t="shared" si="6"/>
        <v>403893049</v>
      </c>
      <c r="N64" s="4">
        <f t="shared" si="7"/>
        <v>391586588</v>
      </c>
      <c r="O64" s="4">
        <f t="shared" si="10"/>
        <v>-12306461</v>
      </c>
      <c r="P64" s="4"/>
    </row>
  </sheetData>
  <pageMargins left="0.5" right="0.5" top="0.5" bottom="0.5" header="0.2" footer="0.2"/>
  <pageSetup orientation="landscape" r:id="rId1"/>
  <headerFooter>
    <oddHeader>&amp;C&amp;A</oddHeader>
    <oddFooter>&amp;R&amp;D  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3:W64"/>
  <sheetViews>
    <sheetView zoomScaleNormal="100" zoomScaleSheetLayoutView="100" workbookViewId="0"/>
  </sheetViews>
  <sheetFormatPr defaultRowHeight="15"/>
  <cols>
    <col min="1" max="2" width="1.7109375" customWidth="1"/>
    <col min="3" max="4" width="6.5703125" customWidth="1"/>
    <col min="5" max="6" width="9.140625" customWidth="1"/>
    <col min="9" max="9" width="1.7109375" customWidth="1"/>
    <col min="10" max="11" width="8.7109375" customWidth="1"/>
    <col min="12" max="12" width="1.7109375" customWidth="1"/>
    <col min="13" max="15" width="11.7109375" customWidth="1"/>
    <col min="16" max="16" width="1.5703125" customWidth="1"/>
    <col min="17" max="17" width="6.7109375" customWidth="1"/>
    <col min="18" max="19" width="9.7109375" customWidth="1"/>
    <col min="20" max="20" width="1.28515625" customWidth="1"/>
    <col min="21" max="21" width="8.7109375" customWidth="1"/>
    <col min="22" max="22" width="1.28515625" customWidth="1"/>
    <col min="23" max="23" width="9.7109375" customWidth="1"/>
  </cols>
  <sheetData>
    <row r="3" spans="3:23">
      <c r="E3" t="s">
        <v>6</v>
      </c>
      <c r="F3" t="s">
        <v>6</v>
      </c>
      <c r="G3" t="s">
        <v>0</v>
      </c>
      <c r="H3" t="s">
        <v>0</v>
      </c>
      <c r="J3" t="s">
        <v>1</v>
      </c>
      <c r="K3" t="s">
        <v>1</v>
      </c>
      <c r="M3" t="s">
        <v>2</v>
      </c>
      <c r="N3" t="s">
        <v>2</v>
      </c>
      <c r="O3" t="s">
        <v>2</v>
      </c>
      <c r="R3" s="1" t="s">
        <v>20</v>
      </c>
      <c r="S3" s="1" t="s">
        <v>20</v>
      </c>
      <c r="U3" s="1" t="s">
        <v>20</v>
      </c>
      <c r="W3" s="1" t="s">
        <v>20</v>
      </c>
    </row>
    <row r="4" spans="3:23">
      <c r="C4" t="s">
        <v>4</v>
      </c>
      <c r="D4" t="s">
        <v>5</v>
      </c>
      <c r="E4" s="14" t="s">
        <v>22</v>
      </c>
      <c r="F4" s="14" t="s">
        <v>23</v>
      </c>
      <c r="G4" t="str">
        <f t="shared" ref="G4:H4" si="0">E4</f>
        <v>B13 S2</v>
      </c>
      <c r="H4" t="str">
        <f t="shared" si="0"/>
        <v>B13A</v>
      </c>
      <c r="J4" t="str">
        <f>E4</f>
        <v>B13 S2</v>
      </c>
      <c r="K4" t="str">
        <f>F4</f>
        <v>B13A</v>
      </c>
      <c r="M4" t="str">
        <f>E4</f>
        <v>B13 S2</v>
      </c>
      <c r="N4" t="str">
        <f>F4</f>
        <v>B13A</v>
      </c>
      <c r="O4" t="s">
        <v>19</v>
      </c>
      <c r="R4" s="1" t="str">
        <f>E4</f>
        <v>B13 S2</v>
      </c>
      <c r="S4" s="1" t="str">
        <f>F4</f>
        <v>B13A</v>
      </c>
      <c r="U4" s="1" t="s">
        <v>3</v>
      </c>
      <c r="W4" s="11" t="s">
        <v>21</v>
      </c>
    </row>
    <row r="5" spans="3:23">
      <c r="C5" s="2">
        <v>2012</v>
      </c>
      <c r="D5" t="s">
        <v>7</v>
      </c>
      <c r="E5" s="3">
        <v>32.570999999999998</v>
      </c>
      <c r="F5" s="3">
        <v>32.570999999999998</v>
      </c>
      <c r="G5" s="5">
        <v>17271</v>
      </c>
      <c r="H5" s="5">
        <v>17271</v>
      </c>
      <c r="J5" s="6">
        <v>450.64100000000002</v>
      </c>
      <c r="K5" s="6">
        <v>450.64100000000002</v>
      </c>
      <c r="M5" s="4"/>
      <c r="N5" s="4"/>
      <c r="O5" s="4"/>
      <c r="P5" s="4"/>
      <c r="Q5" s="7">
        <f>C5</f>
        <v>2012</v>
      </c>
      <c r="R5" s="8">
        <f t="shared" ref="R5:S9" si="1">SUMIF($C$5:$C$64,$Q5,M$5:M$64)/1000000</f>
        <v>517.81905900000004</v>
      </c>
      <c r="S5" s="8">
        <f t="shared" si="1"/>
        <v>511.17930699999999</v>
      </c>
      <c r="T5" s="7"/>
      <c r="U5" s="9">
        <f t="shared" ref="U5:U9" si="2">S5/$R5-1</f>
        <v>-1.2822533053963969E-2</v>
      </c>
      <c r="V5" s="7"/>
      <c r="W5" s="13">
        <f>SUMIF($C$5:$C$64,$Q5,O$5:O$64)/1000000</f>
        <v>-6.6397519999999997</v>
      </c>
    </row>
    <row r="6" spans="3:23">
      <c r="C6">
        <f>IF(D6="Jan",C5+1,C5)</f>
        <v>2012</v>
      </c>
      <c r="D6" t="s">
        <v>8</v>
      </c>
      <c r="E6" s="3">
        <v>29.81</v>
      </c>
      <c r="F6" s="3">
        <v>29.81</v>
      </c>
      <c r="G6" s="5">
        <v>17272</v>
      </c>
      <c r="H6" s="5">
        <v>17272</v>
      </c>
      <c r="J6" s="6">
        <v>483.18700000000001</v>
      </c>
      <c r="K6" s="6">
        <v>483.18700000000001</v>
      </c>
      <c r="M6" s="4"/>
      <c r="N6" s="4"/>
      <c r="O6" s="4"/>
      <c r="P6" s="4"/>
      <c r="Q6">
        <f>Q5+1</f>
        <v>2013</v>
      </c>
      <c r="R6" s="4">
        <f t="shared" si="1"/>
        <v>3657.9611100000002</v>
      </c>
      <c r="S6" s="4">
        <f t="shared" si="1"/>
        <v>3650.7421079999999</v>
      </c>
      <c r="U6" s="10">
        <f t="shared" si="2"/>
        <v>-1.9735043055174595E-3</v>
      </c>
      <c r="W6" s="12">
        <f>SUMIF($C$5:$C$64,$Q6,O$5:O$64)/1000000</f>
        <v>-7.2190019999999997</v>
      </c>
    </row>
    <row r="7" spans="3:23">
      <c r="C7">
        <f t="shared" ref="C7:C64" si="3">IF(D7="Jan",C6+1,C6)</f>
        <v>2012</v>
      </c>
      <c r="D7" t="s">
        <v>9</v>
      </c>
      <c r="E7" s="3">
        <v>29.381</v>
      </c>
      <c r="F7" s="3">
        <v>29.381</v>
      </c>
      <c r="G7" s="5">
        <v>17290</v>
      </c>
      <c r="H7" s="5">
        <v>17290</v>
      </c>
      <c r="J7" s="6">
        <v>488.416</v>
      </c>
      <c r="K7" s="6">
        <v>488.416</v>
      </c>
      <c r="M7" s="4"/>
      <c r="N7" s="4"/>
      <c r="O7" s="4"/>
      <c r="P7" s="4"/>
      <c r="Q7">
        <f t="shared" ref="Q7:Q9" si="4">Q6+1</f>
        <v>2014</v>
      </c>
      <c r="R7" s="4">
        <f t="shared" si="1"/>
        <v>3720.9293750000002</v>
      </c>
      <c r="S7" s="4">
        <f t="shared" si="1"/>
        <v>3719.5353060000002</v>
      </c>
      <c r="U7" s="10">
        <f t="shared" si="2"/>
        <v>-3.7465613009646237E-4</v>
      </c>
      <c r="W7" s="12">
        <f>SUMIF($C$5:$C$64,$Q7,O$5:O$64)/1000000</f>
        <v>-1.394069</v>
      </c>
    </row>
    <row r="8" spans="3:23">
      <c r="C8">
        <f t="shared" si="3"/>
        <v>2012</v>
      </c>
      <c r="D8" t="s">
        <v>10</v>
      </c>
      <c r="E8" s="3">
        <v>30.524000000000001</v>
      </c>
      <c r="F8" s="3">
        <v>30.524000000000001</v>
      </c>
      <c r="G8" s="5">
        <v>17288</v>
      </c>
      <c r="H8" s="5">
        <v>17288</v>
      </c>
      <c r="J8" s="6">
        <v>530.61599999999999</v>
      </c>
      <c r="K8" s="6">
        <v>530.61599999999999</v>
      </c>
      <c r="M8" s="4"/>
      <c r="N8" s="4"/>
      <c r="O8" s="4"/>
      <c r="P8" s="4"/>
      <c r="Q8">
        <f t="shared" si="4"/>
        <v>2015</v>
      </c>
      <c r="R8" s="4">
        <f t="shared" si="1"/>
        <v>3823.2447090000001</v>
      </c>
      <c r="S8" s="4">
        <f t="shared" si="1"/>
        <v>3812.013359</v>
      </c>
      <c r="U8" s="10">
        <f t="shared" si="2"/>
        <v>-2.937648739449239E-3</v>
      </c>
      <c r="W8" s="12">
        <f>SUMIF($C$5:$C$64,$Q8,O$5:O$64)/1000000</f>
        <v>-11.231350000000001</v>
      </c>
    </row>
    <row r="9" spans="3:23">
      <c r="C9">
        <f t="shared" si="3"/>
        <v>2012</v>
      </c>
      <c r="D9" t="s">
        <v>11</v>
      </c>
      <c r="E9" s="3">
        <v>29.81</v>
      </c>
      <c r="F9" s="3">
        <v>29.81</v>
      </c>
      <c r="G9" s="5">
        <v>17276</v>
      </c>
      <c r="H9" s="5">
        <v>17276</v>
      </c>
      <c r="J9" s="6">
        <v>554.50300000000004</v>
      </c>
      <c r="K9" s="6">
        <v>554.50300000000004</v>
      </c>
      <c r="M9" s="4"/>
      <c r="N9" s="4"/>
      <c r="O9" s="4"/>
      <c r="P9" s="4"/>
      <c r="Q9">
        <f t="shared" si="4"/>
        <v>2016</v>
      </c>
      <c r="R9" s="4">
        <f t="shared" si="1"/>
        <v>3919.7023439999998</v>
      </c>
      <c r="S9" s="4">
        <f t="shared" si="1"/>
        <v>3937.0398679999998</v>
      </c>
      <c r="U9" s="10">
        <f t="shared" si="2"/>
        <v>4.4231736184099368E-3</v>
      </c>
      <c r="W9" s="12">
        <f>SUMIF($C$5:$C$64,$Q9,O$5:O$64)/1000000</f>
        <v>17.337523999999998</v>
      </c>
    </row>
    <row r="10" spans="3:23">
      <c r="C10">
        <f t="shared" si="3"/>
        <v>2012</v>
      </c>
      <c r="D10" t="s">
        <v>12</v>
      </c>
      <c r="E10" s="3">
        <v>31.667000000000002</v>
      </c>
      <c r="F10" s="3">
        <v>31.667000000000002</v>
      </c>
      <c r="G10" s="4">
        <v>17287</v>
      </c>
      <c r="H10" s="5">
        <v>17336</v>
      </c>
      <c r="J10" s="3">
        <v>635.97774198748198</v>
      </c>
      <c r="K10" s="6">
        <v>617.94399999999996</v>
      </c>
      <c r="M10" s="4"/>
      <c r="N10" s="4"/>
      <c r="O10" s="4"/>
      <c r="P10" s="4"/>
    </row>
    <row r="11" spans="3:23">
      <c r="C11">
        <f t="shared" si="3"/>
        <v>2012</v>
      </c>
      <c r="D11" t="s">
        <v>13</v>
      </c>
      <c r="E11" s="3">
        <v>31.143000000000001</v>
      </c>
      <c r="F11" s="3">
        <v>31.143000000000001</v>
      </c>
      <c r="G11" s="4">
        <v>17298</v>
      </c>
      <c r="H11" s="5">
        <v>17335</v>
      </c>
      <c r="J11" s="3">
        <v>678.56669220250399</v>
      </c>
      <c r="K11" s="6">
        <v>645.50699999999995</v>
      </c>
      <c r="M11" s="4"/>
      <c r="N11" s="4"/>
      <c r="O11" s="4"/>
      <c r="P11" s="4"/>
    </row>
    <row r="12" spans="3:23">
      <c r="C12">
        <f t="shared" si="3"/>
        <v>2012</v>
      </c>
      <c r="D12" t="s">
        <v>14</v>
      </c>
      <c r="E12" s="3">
        <v>30.428999999999998</v>
      </c>
      <c r="F12" s="3">
        <v>30.428999999999998</v>
      </c>
      <c r="G12" s="4">
        <v>17309</v>
      </c>
      <c r="H12" s="5">
        <v>17343</v>
      </c>
      <c r="J12" s="3">
        <v>683.75938060807596</v>
      </c>
      <c r="K12" s="6">
        <v>654.59900000000005</v>
      </c>
      <c r="M12" s="4"/>
      <c r="N12" s="4"/>
      <c r="O12" s="4"/>
      <c r="P12" s="4"/>
    </row>
    <row r="13" spans="3:23">
      <c r="C13">
        <f t="shared" si="3"/>
        <v>2012</v>
      </c>
      <c r="D13" t="s">
        <v>15</v>
      </c>
      <c r="E13" s="3">
        <v>31.143000000000001</v>
      </c>
      <c r="F13" s="3">
        <v>31.143000000000001</v>
      </c>
      <c r="G13" s="4">
        <v>17315</v>
      </c>
      <c r="H13" s="5">
        <v>17332</v>
      </c>
      <c r="J13" s="3">
        <v>669.563809599092</v>
      </c>
      <c r="K13" s="6">
        <v>623.90200000000004</v>
      </c>
      <c r="M13" s="4"/>
      <c r="N13" s="4"/>
      <c r="O13" s="4"/>
      <c r="P13" s="4"/>
    </row>
    <row r="14" spans="3:23">
      <c r="C14">
        <f t="shared" si="3"/>
        <v>2012</v>
      </c>
      <c r="D14" t="s">
        <v>16</v>
      </c>
      <c r="E14" s="3">
        <v>29.524000000000001</v>
      </c>
      <c r="F14" s="3">
        <v>29.524000000000001</v>
      </c>
      <c r="G14" s="4">
        <v>17321</v>
      </c>
      <c r="H14" s="5">
        <v>17303</v>
      </c>
      <c r="J14" s="3">
        <v>609.66873777554702</v>
      </c>
      <c r="K14" s="6">
        <v>572.69299999999998</v>
      </c>
      <c r="M14" s="4"/>
      <c r="N14" s="4"/>
      <c r="O14" s="4"/>
      <c r="P14" s="4"/>
    </row>
    <row r="15" spans="3:23">
      <c r="C15">
        <f t="shared" si="3"/>
        <v>2012</v>
      </c>
      <c r="D15" t="s">
        <v>17</v>
      </c>
      <c r="E15" s="3">
        <v>28.762</v>
      </c>
      <c r="F15" s="3">
        <v>28.762</v>
      </c>
      <c r="G15" s="4">
        <v>17331</v>
      </c>
      <c r="H15" s="4">
        <v>17313</v>
      </c>
      <c r="J15" s="3">
        <v>519.61383004143397</v>
      </c>
      <c r="K15" s="3">
        <v>511.60486542259503</v>
      </c>
      <c r="M15" s="4">
        <f t="shared" ref="M11:M64" si="5">ROUND($G15*$E15*J15,0)</f>
        <v>259014100</v>
      </c>
      <c r="N15" s="4">
        <f t="shared" ref="N11:N64" si="6">ROUND($H15*$F15*K15,0)</f>
        <v>254756971</v>
      </c>
      <c r="O15" s="4">
        <f t="shared" ref="O10:O16" si="7">N15-M15</f>
        <v>-4257129</v>
      </c>
      <c r="P15" s="4"/>
    </row>
    <row r="16" spans="3:23">
      <c r="C16">
        <f t="shared" si="3"/>
        <v>2012</v>
      </c>
      <c r="D16" t="s">
        <v>18</v>
      </c>
      <c r="E16" s="3">
        <v>30.905000000000001</v>
      </c>
      <c r="F16" s="3">
        <v>30.905000000000001</v>
      </c>
      <c r="G16" s="4">
        <v>17329</v>
      </c>
      <c r="H16" s="4">
        <v>17311</v>
      </c>
      <c r="J16" s="3">
        <v>483.24831070391502</v>
      </c>
      <c r="K16" s="3">
        <v>479.29726110270099</v>
      </c>
      <c r="M16" s="4">
        <f t="shared" si="5"/>
        <v>258804959</v>
      </c>
      <c r="N16" s="4">
        <f t="shared" si="6"/>
        <v>256422336</v>
      </c>
      <c r="O16" s="4">
        <f t="shared" si="7"/>
        <v>-2382623</v>
      </c>
      <c r="P16" s="4"/>
    </row>
    <row r="17" spans="3:16">
      <c r="C17">
        <f t="shared" si="3"/>
        <v>2013</v>
      </c>
      <c r="D17" t="s">
        <v>7</v>
      </c>
      <c r="E17" s="3">
        <v>32.286000000000001</v>
      </c>
      <c r="F17" s="3">
        <v>32.286000000000001</v>
      </c>
      <c r="G17" s="4">
        <v>17333</v>
      </c>
      <c r="H17" s="4">
        <v>17315</v>
      </c>
      <c r="J17" s="3">
        <v>486.78191585061899</v>
      </c>
      <c r="K17" s="3">
        <v>483.473764297039</v>
      </c>
      <c r="M17" s="4">
        <f t="shared" si="5"/>
        <v>272409604</v>
      </c>
      <c r="N17" s="4">
        <f t="shared" si="6"/>
        <v>270277349</v>
      </c>
      <c r="O17" s="4">
        <f>N17-M17</f>
        <v>-2132255</v>
      </c>
      <c r="P17" s="4"/>
    </row>
    <row r="18" spans="3:16">
      <c r="C18">
        <f t="shared" si="3"/>
        <v>2013</v>
      </c>
      <c r="D18" t="s">
        <v>8</v>
      </c>
      <c r="E18" s="3">
        <v>29.81</v>
      </c>
      <c r="F18" s="3">
        <v>29.81</v>
      </c>
      <c r="G18" s="4">
        <v>17342</v>
      </c>
      <c r="H18" s="4">
        <v>17324</v>
      </c>
      <c r="J18" s="3">
        <v>497.41390747035098</v>
      </c>
      <c r="K18" s="3">
        <v>494.60625612912401</v>
      </c>
      <c r="M18" s="4">
        <f t="shared" si="5"/>
        <v>257145591</v>
      </c>
      <c r="N18" s="4">
        <f t="shared" si="6"/>
        <v>255428737</v>
      </c>
      <c r="O18" s="4">
        <f t="shared" ref="O18:O64" si="8">N18-M18</f>
        <v>-1716854</v>
      </c>
      <c r="P18" s="4"/>
    </row>
    <row r="19" spans="3:16">
      <c r="C19">
        <f t="shared" si="3"/>
        <v>2013</v>
      </c>
      <c r="D19" t="s">
        <v>9</v>
      </c>
      <c r="E19" s="3">
        <v>29.524000000000001</v>
      </c>
      <c r="F19" s="3">
        <v>29.524000000000001</v>
      </c>
      <c r="G19" s="4">
        <v>17350</v>
      </c>
      <c r="H19" s="4">
        <v>17332</v>
      </c>
      <c r="J19" s="3">
        <v>492.685637548069</v>
      </c>
      <c r="K19" s="3">
        <v>490.964928516702</v>
      </c>
      <c r="M19" s="4">
        <f t="shared" si="5"/>
        <v>252373981</v>
      </c>
      <c r="N19" s="4">
        <f t="shared" si="6"/>
        <v>251231648</v>
      </c>
      <c r="O19" s="4">
        <f t="shared" si="8"/>
        <v>-1142333</v>
      </c>
      <c r="P19" s="4"/>
    </row>
    <row r="20" spans="3:16">
      <c r="C20">
        <f t="shared" si="3"/>
        <v>2013</v>
      </c>
      <c r="D20" t="s">
        <v>10</v>
      </c>
      <c r="E20" s="3">
        <v>30.713999999999999</v>
      </c>
      <c r="F20" s="3">
        <v>30.713999999999999</v>
      </c>
      <c r="G20" s="4">
        <v>17358</v>
      </c>
      <c r="H20" s="4">
        <v>17340</v>
      </c>
      <c r="J20" s="3">
        <v>511.10243961092903</v>
      </c>
      <c r="K20" s="3">
        <v>510.14437259516399</v>
      </c>
      <c r="M20" s="4">
        <f t="shared" si="5"/>
        <v>272485890</v>
      </c>
      <c r="N20" s="4">
        <f t="shared" si="6"/>
        <v>271693078</v>
      </c>
      <c r="O20" s="4">
        <f t="shared" si="8"/>
        <v>-792812</v>
      </c>
      <c r="P20" s="4"/>
    </row>
    <row r="21" spans="3:16">
      <c r="C21">
        <f t="shared" si="3"/>
        <v>2013</v>
      </c>
      <c r="D21" t="s">
        <v>11</v>
      </c>
      <c r="E21" s="3">
        <v>29.524000000000001</v>
      </c>
      <c r="F21" s="3">
        <v>29.524000000000001</v>
      </c>
      <c r="G21" s="4">
        <v>17379</v>
      </c>
      <c r="H21" s="4">
        <v>17361</v>
      </c>
      <c r="J21" s="3">
        <v>564.78050304350097</v>
      </c>
      <c r="K21" s="3">
        <v>564.14859464771803</v>
      </c>
      <c r="M21" s="4">
        <f t="shared" si="5"/>
        <v>289787518</v>
      </c>
      <c r="N21" s="4">
        <f t="shared" si="6"/>
        <v>289163481</v>
      </c>
      <c r="O21" s="4">
        <f t="shared" si="8"/>
        <v>-624037</v>
      </c>
      <c r="P21" s="4"/>
    </row>
    <row r="22" spans="3:16">
      <c r="C22">
        <f t="shared" si="3"/>
        <v>2013</v>
      </c>
      <c r="D22" t="s">
        <v>12</v>
      </c>
      <c r="E22" s="3">
        <v>30.619</v>
      </c>
      <c r="F22" s="3">
        <v>30.619</v>
      </c>
      <c r="G22" s="4">
        <v>17393</v>
      </c>
      <c r="H22" s="4">
        <v>17375</v>
      </c>
      <c r="J22" s="3">
        <v>649.00474791613203</v>
      </c>
      <c r="K22" s="3">
        <v>646.48287587871596</v>
      </c>
      <c r="M22" s="4">
        <f t="shared" si="5"/>
        <v>345631546</v>
      </c>
      <c r="N22" s="4">
        <f t="shared" si="6"/>
        <v>343932203</v>
      </c>
      <c r="O22" s="4">
        <f t="shared" si="8"/>
        <v>-1699343</v>
      </c>
      <c r="P22" s="4"/>
    </row>
    <row r="23" spans="3:16">
      <c r="C23">
        <f t="shared" si="3"/>
        <v>2013</v>
      </c>
      <c r="D23" t="s">
        <v>13</v>
      </c>
      <c r="E23" s="3">
        <v>30.713999999999999</v>
      </c>
      <c r="F23" s="3">
        <v>30.713999999999999</v>
      </c>
      <c r="G23" s="4">
        <v>17419</v>
      </c>
      <c r="H23" s="4">
        <v>17401</v>
      </c>
      <c r="J23" s="3">
        <v>691.56023088898201</v>
      </c>
      <c r="K23" s="3">
        <v>689.92042066263002</v>
      </c>
      <c r="M23" s="4">
        <f t="shared" si="5"/>
        <v>369989679</v>
      </c>
      <c r="N23" s="4">
        <f t="shared" si="6"/>
        <v>368730945</v>
      </c>
      <c r="O23" s="4">
        <f t="shared" si="8"/>
        <v>-1258734</v>
      </c>
      <c r="P23" s="4"/>
    </row>
    <row r="24" spans="3:16">
      <c r="C24">
        <f t="shared" si="3"/>
        <v>2013</v>
      </c>
      <c r="D24" t="s">
        <v>14</v>
      </c>
      <c r="E24" s="3">
        <v>30.475999999999999</v>
      </c>
      <c r="F24" s="3">
        <v>30.475999999999999</v>
      </c>
      <c r="G24" s="4">
        <v>17437</v>
      </c>
      <c r="H24" s="4">
        <v>17419</v>
      </c>
      <c r="J24" s="3">
        <v>695.06535058973202</v>
      </c>
      <c r="K24" s="3">
        <v>696.789119561951</v>
      </c>
      <c r="M24" s="4">
        <f t="shared" si="5"/>
        <v>369364686</v>
      </c>
      <c r="N24" s="4">
        <f t="shared" si="6"/>
        <v>369898478</v>
      </c>
      <c r="O24" s="4">
        <f t="shared" si="8"/>
        <v>533792</v>
      </c>
      <c r="P24" s="4"/>
    </row>
    <row r="25" spans="3:16">
      <c r="C25">
        <f t="shared" si="3"/>
        <v>2013</v>
      </c>
      <c r="D25" t="s">
        <v>15</v>
      </c>
      <c r="E25" s="3">
        <v>31.143000000000001</v>
      </c>
      <c r="F25" s="3">
        <v>31.143000000000001</v>
      </c>
      <c r="G25" s="4">
        <v>17430</v>
      </c>
      <c r="H25" s="4">
        <v>17412</v>
      </c>
      <c r="J25" s="3">
        <v>679.36106622072498</v>
      </c>
      <c r="K25" s="3">
        <v>680.03750711651105</v>
      </c>
      <c r="M25" s="4">
        <f t="shared" si="5"/>
        <v>368772466</v>
      </c>
      <c r="N25" s="4">
        <f t="shared" si="6"/>
        <v>368758442</v>
      </c>
      <c r="O25" s="4">
        <f t="shared" si="8"/>
        <v>-14024</v>
      </c>
      <c r="P25" s="4"/>
    </row>
    <row r="26" spans="3:16">
      <c r="C26">
        <f t="shared" si="3"/>
        <v>2013</v>
      </c>
      <c r="D26" t="s">
        <v>16</v>
      </c>
      <c r="E26" s="3">
        <v>30.762</v>
      </c>
      <c r="F26" s="3">
        <v>30.762</v>
      </c>
      <c r="G26" s="4">
        <v>17437</v>
      </c>
      <c r="H26" s="4">
        <v>17419</v>
      </c>
      <c r="J26" s="3">
        <v>617.89311410604603</v>
      </c>
      <c r="K26" s="3">
        <v>618.39384196874198</v>
      </c>
      <c r="M26" s="4">
        <f t="shared" si="5"/>
        <v>331436009</v>
      </c>
      <c r="N26" s="4">
        <f t="shared" si="6"/>
        <v>331362183</v>
      </c>
      <c r="O26" s="4">
        <f t="shared" si="8"/>
        <v>-73826</v>
      </c>
      <c r="P26" s="4"/>
    </row>
    <row r="27" spans="3:16">
      <c r="C27">
        <f t="shared" si="3"/>
        <v>2013</v>
      </c>
      <c r="D27" t="s">
        <v>17</v>
      </c>
      <c r="E27" s="3">
        <v>28.619</v>
      </c>
      <c r="F27" s="3">
        <v>28.619</v>
      </c>
      <c r="G27" s="4">
        <v>17438</v>
      </c>
      <c r="H27" s="4">
        <v>17420</v>
      </c>
      <c r="J27" s="3">
        <v>526.20500046372604</v>
      </c>
      <c r="K27" s="3">
        <v>527.85174170347602</v>
      </c>
      <c r="M27" s="4">
        <f t="shared" si="5"/>
        <v>262606879</v>
      </c>
      <c r="N27" s="4">
        <f t="shared" si="6"/>
        <v>263156780</v>
      </c>
      <c r="O27" s="4">
        <f t="shared" si="8"/>
        <v>549901</v>
      </c>
      <c r="P27" s="4"/>
    </row>
    <row r="28" spans="3:16">
      <c r="C28">
        <f t="shared" si="3"/>
        <v>2013</v>
      </c>
      <c r="D28" t="s">
        <v>18</v>
      </c>
      <c r="E28" s="3">
        <v>31.238</v>
      </c>
      <c r="F28" s="3">
        <v>31.238</v>
      </c>
      <c r="G28" s="4">
        <v>17443</v>
      </c>
      <c r="H28" s="4">
        <v>17425</v>
      </c>
      <c r="J28" s="3">
        <v>488.09847387132601</v>
      </c>
      <c r="K28" s="3">
        <v>490.718196912873</v>
      </c>
      <c r="M28" s="4">
        <f t="shared" si="5"/>
        <v>265957261</v>
      </c>
      <c r="N28" s="4">
        <f t="shared" si="6"/>
        <v>267108784</v>
      </c>
      <c r="O28" s="4">
        <f t="shared" si="8"/>
        <v>1151523</v>
      </c>
      <c r="P28" s="4"/>
    </row>
    <row r="29" spans="3:16">
      <c r="C29">
        <f t="shared" si="3"/>
        <v>2014</v>
      </c>
      <c r="D29" t="s">
        <v>7</v>
      </c>
      <c r="E29" s="3">
        <v>32.286000000000001</v>
      </c>
      <c r="F29" s="3">
        <v>32.286000000000001</v>
      </c>
      <c r="G29" s="4">
        <v>17479</v>
      </c>
      <c r="H29" s="4">
        <v>17460</v>
      </c>
      <c r="J29" s="3">
        <v>489.95858644201701</v>
      </c>
      <c r="K29" s="3">
        <v>493.20256663271198</v>
      </c>
      <c r="M29" s="4">
        <f t="shared" si="5"/>
        <v>276496856</v>
      </c>
      <c r="N29" s="4">
        <f t="shared" si="6"/>
        <v>278024975</v>
      </c>
      <c r="O29" s="4">
        <f t="shared" si="8"/>
        <v>1528119</v>
      </c>
      <c r="P29" s="4"/>
    </row>
    <row r="30" spans="3:16">
      <c r="C30">
        <f t="shared" si="3"/>
        <v>2014</v>
      </c>
      <c r="D30" t="s">
        <v>8</v>
      </c>
      <c r="E30" s="3">
        <v>29.81</v>
      </c>
      <c r="F30" s="3">
        <v>29.81</v>
      </c>
      <c r="G30" s="4">
        <v>17511</v>
      </c>
      <c r="H30" s="4">
        <v>17492</v>
      </c>
      <c r="J30" s="3">
        <v>500.12354423978701</v>
      </c>
      <c r="K30" s="3">
        <v>502.85988870070202</v>
      </c>
      <c r="M30" s="4">
        <f t="shared" si="5"/>
        <v>261065945</v>
      </c>
      <c r="N30" s="4">
        <f t="shared" si="6"/>
        <v>262209510</v>
      </c>
      <c r="O30" s="4">
        <f t="shared" si="8"/>
        <v>1143565</v>
      </c>
      <c r="P30" s="4"/>
    </row>
    <row r="31" spans="3:16">
      <c r="C31">
        <f t="shared" si="3"/>
        <v>2014</v>
      </c>
      <c r="D31" t="s">
        <v>9</v>
      </c>
      <c r="E31" s="3">
        <v>29.524000000000001</v>
      </c>
      <c r="F31" s="3">
        <v>29.524000000000001</v>
      </c>
      <c r="G31" s="4">
        <v>17539</v>
      </c>
      <c r="H31" s="4">
        <v>17521</v>
      </c>
      <c r="J31" s="3">
        <v>494.93526691993401</v>
      </c>
      <c r="K31" s="3">
        <v>497.54258451488101</v>
      </c>
      <c r="M31" s="4">
        <f t="shared" si="5"/>
        <v>256288091</v>
      </c>
      <c r="N31" s="4">
        <f t="shared" si="6"/>
        <v>257373806</v>
      </c>
      <c r="O31" s="4">
        <f t="shared" si="8"/>
        <v>1085715</v>
      </c>
      <c r="P31" s="4"/>
    </row>
    <row r="32" spans="3:16">
      <c r="C32">
        <f t="shared" si="3"/>
        <v>2014</v>
      </c>
      <c r="D32" t="s">
        <v>10</v>
      </c>
      <c r="E32" s="3">
        <v>30.713999999999999</v>
      </c>
      <c r="F32" s="3">
        <v>30.713999999999999</v>
      </c>
      <c r="G32" s="4">
        <v>17567</v>
      </c>
      <c r="H32" s="4">
        <v>17548</v>
      </c>
      <c r="J32" s="3">
        <v>513.16395566154699</v>
      </c>
      <c r="K32" s="3">
        <v>515.46633699986603</v>
      </c>
      <c r="M32" s="4">
        <f t="shared" si="5"/>
        <v>276879069</v>
      </c>
      <c r="N32" s="4">
        <f t="shared" si="6"/>
        <v>277820516</v>
      </c>
      <c r="O32" s="4">
        <f t="shared" si="8"/>
        <v>941447</v>
      </c>
      <c r="P32" s="4"/>
    </row>
    <row r="33" spans="3:16">
      <c r="C33">
        <f t="shared" si="3"/>
        <v>2014</v>
      </c>
      <c r="D33" t="s">
        <v>11</v>
      </c>
      <c r="E33" s="3">
        <v>29.524000000000001</v>
      </c>
      <c r="F33" s="3">
        <v>29.524000000000001</v>
      </c>
      <c r="G33" s="4">
        <v>17595</v>
      </c>
      <c r="H33" s="4">
        <v>17576</v>
      </c>
      <c r="J33" s="3">
        <v>566.63979516946495</v>
      </c>
      <c r="K33" s="3">
        <v>568.28628308635996</v>
      </c>
      <c r="M33" s="4">
        <f t="shared" si="5"/>
        <v>294355083</v>
      </c>
      <c r="N33" s="4">
        <f t="shared" si="6"/>
        <v>294891608</v>
      </c>
      <c r="O33" s="4">
        <f t="shared" si="8"/>
        <v>536525</v>
      </c>
      <c r="P33" s="4"/>
    </row>
    <row r="34" spans="3:16">
      <c r="C34">
        <f t="shared" si="3"/>
        <v>2014</v>
      </c>
      <c r="D34" t="s">
        <v>12</v>
      </c>
      <c r="E34" s="3">
        <v>30.619</v>
      </c>
      <c r="F34" s="3">
        <v>30.619</v>
      </c>
      <c r="G34" s="4">
        <v>17630</v>
      </c>
      <c r="H34" s="4">
        <v>17613</v>
      </c>
      <c r="J34" s="3">
        <v>650.54152706098</v>
      </c>
      <c r="K34" s="3">
        <v>649.30710551880202</v>
      </c>
      <c r="M34" s="4">
        <f t="shared" si="5"/>
        <v>351170754</v>
      </c>
      <c r="N34" s="4">
        <f t="shared" si="6"/>
        <v>350166418</v>
      </c>
      <c r="O34" s="4">
        <f t="shared" si="8"/>
        <v>-1004336</v>
      </c>
      <c r="P34" s="4"/>
    </row>
    <row r="35" spans="3:16">
      <c r="C35">
        <f t="shared" si="3"/>
        <v>2014</v>
      </c>
      <c r="D35" t="s">
        <v>13</v>
      </c>
      <c r="E35" s="3">
        <v>30.713999999999999</v>
      </c>
      <c r="F35" s="3">
        <v>30.713999999999999</v>
      </c>
      <c r="G35" s="4">
        <v>17658</v>
      </c>
      <c r="H35" s="4">
        <v>17639</v>
      </c>
      <c r="J35" s="3">
        <v>692.84489916687005</v>
      </c>
      <c r="K35" s="3">
        <v>691.53433839856496</v>
      </c>
      <c r="M35" s="4">
        <f t="shared" si="5"/>
        <v>375762915</v>
      </c>
      <c r="N35" s="4">
        <f t="shared" si="6"/>
        <v>374648579</v>
      </c>
      <c r="O35" s="4">
        <f t="shared" si="8"/>
        <v>-1114336</v>
      </c>
      <c r="P35" s="4"/>
    </row>
    <row r="36" spans="3:16">
      <c r="C36">
        <f t="shared" si="3"/>
        <v>2014</v>
      </c>
      <c r="D36" t="s">
        <v>14</v>
      </c>
      <c r="E36" s="3">
        <v>30.475999999999999</v>
      </c>
      <c r="F36" s="3">
        <v>30.475999999999999</v>
      </c>
      <c r="G36" s="4">
        <v>17678</v>
      </c>
      <c r="H36" s="4">
        <v>17660</v>
      </c>
      <c r="J36" s="3">
        <v>696.87450341665397</v>
      </c>
      <c r="K36" s="3">
        <v>697.949352805898</v>
      </c>
      <c r="M36" s="4">
        <f t="shared" si="5"/>
        <v>375444434</v>
      </c>
      <c r="N36" s="4">
        <f t="shared" si="6"/>
        <v>375640641</v>
      </c>
      <c r="O36" s="4">
        <f t="shared" si="8"/>
        <v>196207</v>
      </c>
      <c r="P36" s="4"/>
    </row>
    <row r="37" spans="3:16">
      <c r="C37">
        <f t="shared" si="3"/>
        <v>2014</v>
      </c>
      <c r="D37" t="s">
        <v>15</v>
      </c>
      <c r="E37" s="3">
        <v>31.143000000000001</v>
      </c>
      <c r="F37" s="3">
        <v>31.143000000000001</v>
      </c>
      <c r="G37" s="4">
        <v>17678</v>
      </c>
      <c r="H37" s="4">
        <v>17660</v>
      </c>
      <c r="J37" s="3">
        <v>681.667333851227</v>
      </c>
      <c r="K37" s="3">
        <v>680.76998997491603</v>
      </c>
      <c r="M37" s="4">
        <f t="shared" si="5"/>
        <v>375289193</v>
      </c>
      <c r="N37" s="4">
        <f t="shared" si="6"/>
        <v>374413542</v>
      </c>
      <c r="O37" s="4">
        <f t="shared" si="8"/>
        <v>-875651</v>
      </c>
      <c r="P37" s="4"/>
    </row>
    <row r="38" spans="3:16">
      <c r="C38">
        <f t="shared" si="3"/>
        <v>2014</v>
      </c>
      <c r="D38" t="s">
        <v>16</v>
      </c>
      <c r="E38" s="3">
        <v>30.762</v>
      </c>
      <c r="F38" s="3">
        <v>30.762</v>
      </c>
      <c r="G38" s="4">
        <v>17682</v>
      </c>
      <c r="H38" s="4">
        <v>17662</v>
      </c>
      <c r="J38" s="3">
        <v>620.838102795042</v>
      </c>
      <c r="K38" s="3">
        <v>618.86637264240801</v>
      </c>
      <c r="M38" s="4">
        <f t="shared" si="5"/>
        <v>337694756</v>
      </c>
      <c r="N38" s="4">
        <f t="shared" si="6"/>
        <v>336241515</v>
      </c>
      <c r="O38" s="4">
        <f t="shared" si="8"/>
        <v>-1453241</v>
      </c>
      <c r="P38" s="4"/>
    </row>
    <row r="39" spans="3:16">
      <c r="C39">
        <f t="shared" si="3"/>
        <v>2014</v>
      </c>
      <c r="D39" t="s">
        <v>17</v>
      </c>
      <c r="E39" s="3">
        <v>28.619</v>
      </c>
      <c r="F39" s="3">
        <v>28.619</v>
      </c>
      <c r="G39" s="4">
        <v>17690</v>
      </c>
      <c r="H39" s="4">
        <v>17672</v>
      </c>
      <c r="J39" s="3">
        <v>529.77165512108002</v>
      </c>
      <c r="K39" s="3">
        <v>528.05098371972099</v>
      </c>
      <c r="M39" s="4">
        <f t="shared" si="5"/>
        <v>268207554</v>
      </c>
      <c r="N39" s="4">
        <f t="shared" si="6"/>
        <v>267064408</v>
      </c>
      <c r="O39" s="4">
        <f t="shared" si="8"/>
        <v>-1143146</v>
      </c>
      <c r="P39" s="4"/>
    </row>
    <row r="40" spans="3:16">
      <c r="C40">
        <f t="shared" si="3"/>
        <v>2014</v>
      </c>
      <c r="D40" t="s">
        <v>18</v>
      </c>
      <c r="E40" s="3">
        <v>31.238</v>
      </c>
      <c r="F40" s="3">
        <v>31.238</v>
      </c>
      <c r="G40" s="4">
        <v>17702</v>
      </c>
      <c r="H40" s="4">
        <v>17684</v>
      </c>
      <c r="J40" s="3">
        <v>492.381549915037</v>
      </c>
      <c r="K40" s="3">
        <v>490.64719736017099</v>
      </c>
      <c r="M40" s="4">
        <f t="shared" si="5"/>
        <v>272274725</v>
      </c>
      <c r="N40" s="4">
        <f t="shared" si="6"/>
        <v>271039788</v>
      </c>
      <c r="O40" s="4">
        <f t="shared" si="8"/>
        <v>-1234937</v>
      </c>
      <c r="P40" s="4"/>
    </row>
    <row r="41" spans="3:16">
      <c r="C41">
        <f t="shared" si="3"/>
        <v>2015</v>
      </c>
      <c r="D41" t="s">
        <v>7</v>
      </c>
      <c r="E41" s="3">
        <v>32.286000000000001</v>
      </c>
      <c r="F41" s="3">
        <v>32.286000000000001</v>
      </c>
      <c r="G41" s="4">
        <v>17752</v>
      </c>
      <c r="H41" s="4">
        <v>17738</v>
      </c>
      <c r="J41" s="3">
        <v>494.97257963582501</v>
      </c>
      <c r="K41" s="3">
        <v>492.90750527842602</v>
      </c>
      <c r="M41" s="4">
        <f t="shared" si="5"/>
        <v>283689115</v>
      </c>
      <c r="N41" s="4">
        <f t="shared" si="6"/>
        <v>282282740</v>
      </c>
      <c r="O41" s="4">
        <f t="shared" si="8"/>
        <v>-1406375</v>
      </c>
      <c r="P41" s="4"/>
    </row>
    <row r="42" spans="3:16">
      <c r="C42">
        <f t="shared" si="3"/>
        <v>2015</v>
      </c>
      <c r="D42" t="s">
        <v>8</v>
      </c>
      <c r="E42" s="3">
        <v>29.81</v>
      </c>
      <c r="F42" s="3">
        <v>29.81</v>
      </c>
      <c r="G42" s="4">
        <v>17796</v>
      </c>
      <c r="H42" s="4">
        <v>17785</v>
      </c>
      <c r="J42" s="3">
        <v>505.24305511994498</v>
      </c>
      <c r="K42" s="3">
        <v>503.25811573134899</v>
      </c>
      <c r="M42" s="4">
        <f t="shared" si="5"/>
        <v>268030814</v>
      </c>
      <c r="N42" s="4">
        <f t="shared" si="6"/>
        <v>266812783</v>
      </c>
      <c r="O42" s="4">
        <f t="shared" si="8"/>
        <v>-1218031</v>
      </c>
      <c r="P42" s="4"/>
    </row>
    <row r="43" spans="3:16">
      <c r="C43">
        <f t="shared" si="3"/>
        <v>2015</v>
      </c>
      <c r="D43" t="s">
        <v>9</v>
      </c>
      <c r="E43" s="3">
        <v>29.524000000000001</v>
      </c>
      <c r="F43" s="3">
        <v>29.524000000000001</v>
      </c>
      <c r="G43" s="4">
        <v>17834</v>
      </c>
      <c r="H43" s="4">
        <v>17826</v>
      </c>
      <c r="J43" s="3">
        <v>500.16548546143002</v>
      </c>
      <c r="K43" s="3">
        <v>498.64851598440202</v>
      </c>
      <c r="M43" s="4">
        <f t="shared" si="5"/>
        <v>263352641</v>
      </c>
      <c r="N43" s="4">
        <f t="shared" si="6"/>
        <v>262436133</v>
      </c>
      <c r="O43" s="4">
        <f t="shared" si="8"/>
        <v>-916508</v>
      </c>
      <c r="P43" s="4"/>
    </row>
    <row r="44" spans="3:16">
      <c r="C44">
        <f t="shared" si="3"/>
        <v>2015</v>
      </c>
      <c r="D44" t="s">
        <v>10</v>
      </c>
      <c r="E44" s="3">
        <v>30.713999999999999</v>
      </c>
      <c r="F44" s="3">
        <v>30.713999999999999</v>
      </c>
      <c r="G44" s="4">
        <v>17871</v>
      </c>
      <c r="H44" s="4">
        <v>17867</v>
      </c>
      <c r="J44" s="3">
        <v>518.48759512560298</v>
      </c>
      <c r="K44" s="3">
        <v>517.27456850443298</v>
      </c>
      <c r="M44" s="4">
        <f t="shared" si="5"/>
        <v>284592601</v>
      </c>
      <c r="N44" s="4">
        <f t="shared" si="6"/>
        <v>283863233</v>
      </c>
      <c r="O44" s="4">
        <f t="shared" si="8"/>
        <v>-729368</v>
      </c>
      <c r="P44" s="4"/>
    </row>
    <row r="45" spans="3:16">
      <c r="C45">
        <f t="shared" si="3"/>
        <v>2015</v>
      </c>
      <c r="D45" t="s">
        <v>11</v>
      </c>
      <c r="E45" s="3">
        <v>29.524000000000001</v>
      </c>
      <c r="F45" s="3">
        <v>29.524000000000001</v>
      </c>
      <c r="G45" s="4">
        <v>17909</v>
      </c>
      <c r="H45" s="4">
        <v>17909</v>
      </c>
      <c r="J45" s="3">
        <v>572.03141100533298</v>
      </c>
      <c r="K45" s="3">
        <v>570.73254938290404</v>
      </c>
      <c r="M45" s="4">
        <f t="shared" si="5"/>
        <v>302458929</v>
      </c>
      <c r="N45" s="4">
        <f t="shared" si="6"/>
        <v>301772162</v>
      </c>
      <c r="O45" s="4">
        <f t="shared" si="8"/>
        <v>-686767</v>
      </c>
      <c r="P45" s="4"/>
    </row>
    <row r="46" spans="3:16">
      <c r="C46">
        <f t="shared" si="3"/>
        <v>2015</v>
      </c>
      <c r="D46" t="s">
        <v>12</v>
      </c>
      <c r="E46" s="3">
        <v>30.619</v>
      </c>
      <c r="F46" s="3">
        <v>30.619</v>
      </c>
      <c r="G46" s="4">
        <v>17959</v>
      </c>
      <c r="H46" s="4">
        <v>17962</v>
      </c>
      <c r="J46" s="3">
        <v>655.93443795808798</v>
      </c>
      <c r="K46" s="3">
        <v>652.29957721393998</v>
      </c>
      <c r="M46" s="4">
        <f t="shared" si="5"/>
        <v>360689572</v>
      </c>
      <c r="N46" s="4">
        <f t="shared" si="6"/>
        <v>358750729</v>
      </c>
      <c r="O46" s="4">
        <f t="shared" si="8"/>
        <v>-1938843</v>
      </c>
      <c r="P46" s="4"/>
    </row>
    <row r="47" spans="3:16">
      <c r="C47">
        <f t="shared" si="3"/>
        <v>2015</v>
      </c>
      <c r="D47" t="s">
        <v>13</v>
      </c>
      <c r="E47" s="3">
        <v>30.713999999999999</v>
      </c>
      <c r="F47" s="3">
        <v>30.713999999999999</v>
      </c>
      <c r="G47" s="4">
        <v>17994</v>
      </c>
      <c r="H47" s="4">
        <v>18000</v>
      </c>
      <c r="J47" s="3">
        <v>698.19038770751899</v>
      </c>
      <c r="K47" s="3">
        <v>694.99616308834402</v>
      </c>
      <c r="M47" s="4">
        <f t="shared" si="5"/>
        <v>385867287</v>
      </c>
      <c r="N47" s="4">
        <f t="shared" si="6"/>
        <v>384230019</v>
      </c>
      <c r="O47" s="4">
        <f t="shared" si="8"/>
        <v>-1637268</v>
      </c>
      <c r="P47" s="4"/>
    </row>
    <row r="48" spans="3:16">
      <c r="C48">
        <f t="shared" si="3"/>
        <v>2015</v>
      </c>
      <c r="D48" t="s">
        <v>14</v>
      </c>
      <c r="E48" s="3">
        <v>30.475999999999999</v>
      </c>
      <c r="F48" s="3">
        <v>30.475999999999999</v>
      </c>
      <c r="G48" s="4">
        <v>18021</v>
      </c>
      <c r="H48" s="4">
        <v>18031</v>
      </c>
      <c r="J48" s="3">
        <v>702.13700331340397</v>
      </c>
      <c r="K48" s="3">
        <v>701.83670824258297</v>
      </c>
      <c r="M48" s="4">
        <f t="shared" si="5"/>
        <v>385619257</v>
      </c>
      <c r="N48" s="4">
        <f t="shared" si="6"/>
        <v>385668224</v>
      </c>
      <c r="O48" s="4">
        <f t="shared" si="8"/>
        <v>48967</v>
      </c>
      <c r="P48" s="4"/>
    </row>
    <row r="49" spans="3:16">
      <c r="C49">
        <f t="shared" si="3"/>
        <v>2015</v>
      </c>
      <c r="D49" t="s">
        <v>15</v>
      </c>
      <c r="E49" s="3">
        <v>31.143000000000001</v>
      </c>
      <c r="F49" s="3">
        <v>31.143000000000001</v>
      </c>
      <c r="G49" s="4">
        <v>18022</v>
      </c>
      <c r="H49" s="4">
        <v>18031</v>
      </c>
      <c r="J49" s="3">
        <v>686.81042957757802</v>
      </c>
      <c r="K49" s="3">
        <v>685.06959859160304</v>
      </c>
      <c r="M49" s="4">
        <f t="shared" si="5"/>
        <v>385478635</v>
      </c>
      <c r="N49" s="4">
        <f t="shared" si="6"/>
        <v>384693594</v>
      </c>
      <c r="O49" s="4">
        <f t="shared" si="8"/>
        <v>-785041</v>
      </c>
      <c r="P49" s="4"/>
    </row>
    <row r="50" spans="3:16">
      <c r="C50">
        <f t="shared" si="3"/>
        <v>2015</v>
      </c>
      <c r="D50" t="s">
        <v>16</v>
      </c>
      <c r="E50" s="3">
        <v>30.762</v>
      </c>
      <c r="F50" s="3">
        <v>30.762</v>
      </c>
      <c r="G50" s="4">
        <v>18027</v>
      </c>
      <c r="H50" s="4">
        <v>18037</v>
      </c>
      <c r="J50" s="3">
        <v>625.84567113804599</v>
      </c>
      <c r="K50" s="3">
        <v>623.58665361445298</v>
      </c>
      <c r="M50" s="4">
        <f t="shared" si="5"/>
        <v>347060573</v>
      </c>
      <c r="N50" s="4">
        <f t="shared" si="6"/>
        <v>345999670</v>
      </c>
      <c r="O50" s="4">
        <f t="shared" si="8"/>
        <v>-1060903</v>
      </c>
      <c r="P50" s="4"/>
    </row>
    <row r="51" spans="3:16">
      <c r="C51">
        <f t="shared" si="3"/>
        <v>2015</v>
      </c>
      <c r="D51" t="s">
        <v>17</v>
      </c>
      <c r="E51" s="3">
        <v>28.619</v>
      </c>
      <c r="F51" s="3">
        <v>28.619</v>
      </c>
      <c r="G51" s="4">
        <v>18039</v>
      </c>
      <c r="H51" s="4">
        <v>18049</v>
      </c>
      <c r="J51" s="3">
        <v>534.64299627716002</v>
      </c>
      <c r="K51" s="3">
        <v>533.19866784908504</v>
      </c>
      <c r="M51" s="4">
        <f t="shared" si="5"/>
        <v>276013799</v>
      </c>
      <c r="N51" s="4">
        <f t="shared" si="6"/>
        <v>275420749</v>
      </c>
      <c r="O51" s="4">
        <f t="shared" si="8"/>
        <v>-593050</v>
      </c>
      <c r="P51" s="4"/>
    </row>
    <row r="52" spans="3:16">
      <c r="C52">
        <f t="shared" si="3"/>
        <v>2015</v>
      </c>
      <c r="D52" t="s">
        <v>18</v>
      </c>
      <c r="E52" s="3">
        <v>31.238</v>
      </c>
      <c r="F52" s="3">
        <v>31.238</v>
      </c>
      <c r="G52" s="4">
        <v>18056</v>
      </c>
      <c r="H52" s="4">
        <v>18068</v>
      </c>
      <c r="J52" s="3">
        <v>497.11864986939298</v>
      </c>
      <c r="K52" s="3">
        <v>496.24249027959303</v>
      </c>
      <c r="M52" s="4">
        <f t="shared" si="5"/>
        <v>280391486</v>
      </c>
      <c r="N52" s="4">
        <f t="shared" si="6"/>
        <v>280083323</v>
      </c>
      <c r="O52" s="4">
        <f t="shared" si="8"/>
        <v>-308163</v>
      </c>
      <c r="P52" s="4"/>
    </row>
    <row r="53" spans="3:16">
      <c r="C53">
        <f t="shared" si="3"/>
        <v>2016</v>
      </c>
      <c r="D53" t="s">
        <v>7</v>
      </c>
      <c r="E53" s="3">
        <v>32.286000000000001</v>
      </c>
      <c r="F53" s="3">
        <v>32.286000000000001</v>
      </c>
      <c r="G53" s="4">
        <v>18102</v>
      </c>
      <c r="H53" s="4">
        <v>18123</v>
      </c>
      <c r="J53" s="3">
        <v>499.57859197324001</v>
      </c>
      <c r="K53" s="3">
        <v>498.94582910843002</v>
      </c>
      <c r="M53" s="4">
        <f t="shared" si="5"/>
        <v>291974298</v>
      </c>
      <c r="N53" s="4">
        <f t="shared" si="6"/>
        <v>291942773</v>
      </c>
      <c r="O53" s="4">
        <f t="shared" si="8"/>
        <v>-31525</v>
      </c>
      <c r="P53" s="4"/>
    </row>
    <row r="54" spans="3:16">
      <c r="C54">
        <f t="shared" si="3"/>
        <v>2016</v>
      </c>
      <c r="D54" t="s">
        <v>8</v>
      </c>
      <c r="E54" s="3">
        <v>30.31</v>
      </c>
      <c r="F54" s="3">
        <v>30.31</v>
      </c>
      <c r="G54" s="4">
        <v>18144</v>
      </c>
      <c r="H54" s="4">
        <v>18171</v>
      </c>
      <c r="J54" s="3">
        <v>509.49782947307199</v>
      </c>
      <c r="K54" s="3">
        <v>509.12101368035098</v>
      </c>
      <c r="M54" s="4">
        <f t="shared" si="5"/>
        <v>280195600</v>
      </c>
      <c r="N54" s="4">
        <f t="shared" si="6"/>
        <v>280405022</v>
      </c>
      <c r="O54" s="4">
        <f t="shared" si="8"/>
        <v>209422</v>
      </c>
      <c r="P54" s="4"/>
    </row>
    <row r="55" spans="3:16">
      <c r="C55">
        <f t="shared" si="3"/>
        <v>2016</v>
      </c>
      <c r="D55" t="s">
        <v>9</v>
      </c>
      <c r="E55" s="3">
        <v>30.024000000000001</v>
      </c>
      <c r="F55" s="3">
        <v>30.024000000000001</v>
      </c>
      <c r="G55" s="4">
        <v>18180</v>
      </c>
      <c r="H55" s="4">
        <v>18216</v>
      </c>
      <c r="J55" s="3">
        <v>504.03908326268697</v>
      </c>
      <c r="K55" s="3">
        <v>504.33522133537599</v>
      </c>
      <c r="M55" s="4">
        <f t="shared" si="5"/>
        <v>275122838</v>
      </c>
      <c r="N55" s="4">
        <f t="shared" si="6"/>
        <v>275829599</v>
      </c>
      <c r="O55" s="4">
        <f t="shared" si="8"/>
        <v>706761</v>
      </c>
      <c r="P55" s="4"/>
    </row>
    <row r="56" spans="3:16">
      <c r="C56">
        <f t="shared" si="3"/>
        <v>2016</v>
      </c>
      <c r="D56" t="s">
        <v>10</v>
      </c>
      <c r="E56" s="3">
        <v>30.713999999999999</v>
      </c>
      <c r="F56" s="3">
        <v>30.713999999999999</v>
      </c>
      <c r="G56" s="4">
        <v>18217</v>
      </c>
      <c r="H56" s="4">
        <v>18258</v>
      </c>
      <c r="J56" s="3">
        <v>521.95617255126103</v>
      </c>
      <c r="K56" s="3">
        <v>522.774708542398</v>
      </c>
      <c r="M56" s="4">
        <f t="shared" si="5"/>
        <v>292043319</v>
      </c>
      <c r="N56" s="4">
        <f t="shared" si="6"/>
        <v>293159621</v>
      </c>
      <c r="O56" s="4">
        <f t="shared" si="8"/>
        <v>1116302</v>
      </c>
      <c r="P56" s="4"/>
    </row>
    <row r="57" spans="3:16">
      <c r="C57">
        <f t="shared" si="3"/>
        <v>2016</v>
      </c>
      <c r="D57" t="s">
        <v>11</v>
      </c>
      <c r="E57" s="3">
        <v>29.524000000000001</v>
      </c>
      <c r="F57" s="3">
        <v>29.524000000000001</v>
      </c>
      <c r="G57" s="4">
        <v>18253</v>
      </c>
      <c r="H57" s="4">
        <v>18302</v>
      </c>
      <c r="J57" s="3">
        <v>575.07733447361795</v>
      </c>
      <c r="K57" s="3">
        <v>576.02643384857299</v>
      </c>
      <c r="M57" s="4">
        <f t="shared" si="5"/>
        <v>309910080</v>
      </c>
      <c r="N57" s="4">
        <f t="shared" si="6"/>
        <v>311254874</v>
      </c>
      <c r="O57" s="4">
        <f t="shared" si="8"/>
        <v>1344794</v>
      </c>
      <c r="P57" s="4"/>
    </row>
    <row r="58" spans="3:16">
      <c r="C58">
        <f t="shared" si="3"/>
        <v>2016</v>
      </c>
      <c r="D58" t="s">
        <v>12</v>
      </c>
      <c r="E58" s="3">
        <v>30.619</v>
      </c>
      <c r="F58" s="3">
        <v>30.619</v>
      </c>
      <c r="G58" s="4">
        <v>18299</v>
      </c>
      <c r="H58" s="4">
        <v>18356</v>
      </c>
      <c r="J58" s="3">
        <v>658.53717734523696</v>
      </c>
      <c r="K58" s="3">
        <v>657.37782791651</v>
      </c>
      <c r="M58" s="4">
        <f t="shared" si="5"/>
        <v>368976458</v>
      </c>
      <c r="N58" s="4">
        <f t="shared" si="6"/>
        <v>369474188</v>
      </c>
      <c r="O58" s="4">
        <f t="shared" si="8"/>
        <v>497730</v>
      </c>
      <c r="P58" s="4"/>
    </row>
    <row r="59" spans="3:16">
      <c r="C59">
        <f t="shared" si="3"/>
        <v>2016</v>
      </c>
      <c r="D59" t="s">
        <v>13</v>
      </c>
      <c r="E59" s="3">
        <v>30.713999999999999</v>
      </c>
      <c r="F59" s="3">
        <v>30.713999999999999</v>
      </c>
      <c r="G59" s="4">
        <v>18334</v>
      </c>
      <c r="H59" s="4">
        <v>18396</v>
      </c>
      <c r="J59" s="3">
        <v>700.31945666640297</v>
      </c>
      <c r="K59" s="3">
        <v>699.83805083843299</v>
      </c>
      <c r="M59" s="4">
        <f t="shared" si="5"/>
        <v>394357223</v>
      </c>
      <c r="N59" s="4">
        <f t="shared" si="6"/>
        <v>395418817</v>
      </c>
      <c r="O59" s="4">
        <f t="shared" si="8"/>
        <v>1061594</v>
      </c>
      <c r="P59" s="4"/>
    </row>
    <row r="60" spans="3:16">
      <c r="C60">
        <f t="shared" si="3"/>
        <v>2016</v>
      </c>
      <c r="D60" t="s">
        <v>14</v>
      </c>
      <c r="E60" s="3">
        <v>30.475999999999999</v>
      </c>
      <c r="F60" s="3">
        <v>30.475999999999999</v>
      </c>
      <c r="G60" s="4">
        <v>18360</v>
      </c>
      <c r="H60" s="4">
        <v>18427</v>
      </c>
      <c r="J60" s="3">
        <v>703.74721963027605</v>
      </c>
      <c r="K60" s="3">
        <v>706.38913918761796</v>
      </c>
      <c r="M60" s="4">
        <f t="shared" si="5"/>
        <v>393774269</v>
      </c>
      <c r="N60" s="4">
        <f t="shared" si="6"/>
        <v>396694897</v>
      </c>
      <c r="O60" s="4">
        <f t="shared" si="8"/>
        <v>2920628</v>
      </c>
      <c r="P60" s="4"/>
    </row>
    <row r="61" spans="3:16">
      <c r="C61">
        <f t="shared" si="3"/>
        <v>2016</v>
      </c>
      <c r="D61" t="s">
        <v>15</v>
      </c>
      <c r="E61" s="3">
        <v>31.143000000000001</v>
      </c>
      <c r="F61" s="3">
        <v>31.143000000000001</v>
      </c>
      <c r="G61" s="4">
        <v>18360</v>
      </c>
      <c r="H61" s="4">
        <v>18429</v>
      </c>
      <c r="J61" s="3">
        <v>687.85621076996904</v>
      </c>
      <c r="K61" s="3">
        <v>689.30129340028896</v>
      </c>
      <c r="M61" s="4">
        <f t="shared" si="5"/>
        <v>393306194</v>
      </c>
      <c r="N61" s="4">
        <f t="shared" si="6"/>
        <v>395613688</v>
      </c>
      <c r="O61" s="4">
        <f t="shared" si="8"/>
        <v>2307494</v>
      </c>
      <c r="P61" s="4"/>
    </row>
    <row r="62" spans="3:16">
      <c r="C62">
        <f t="shared" si="3"/>
        <v>2016</v>
      </c>
      <c r="D62" t="s">
        <v>16</v>
      </c>
      <c r="E62" s="3">
        <v>30.762</v>
      </c>
      <c r="F62" s="3">
        <v>30.762</v>
      </c>
      <c r="G62" s="4">
        <v>18364</v>
      </c>
      <c r="H62" s="4">
        <v>18433</v>
      </c>
      <c r="J62" s="3">
        <v>626.29311904652502</v>
      </c>
      <c r="K62" s="3">
        <v>627.46188214933397</v>
      </c>
      <c r="M62" s="4">
        <f t="shared" si="5"/>
        <v>353801355</v>
      </c>
      <c r="N62" s="4">
        <f t="shared" si="6"/>
        <v>355793442</v>
      </c>
      <c r="O62" s="4">
        <f t="shared" si="8"/>
        <v>1992087</v>
      </c>
      <c r="P62" s="4"/>
    </row>
    <row r="63" spans="3:16">
      <c r="C63">
        <f t="shared" si="3"/>
        <v>2016</v>
      </c>
      <c r="D63" t="s">
        <v>17</v>
      </c>
      <c r="E63" s="3">
        <v>28.619</v>
      </c>
      <c r="F63" s="3">
        <v>28.619</v>
      </c>
      <c r="G63" s="4">
        <v>18375</v>
      </c>
      <c r="H63" s="4">
        <v>18447</v>
      </c>
      <c r="J63" s="3">
        <v>534.476539967544</v>
      </c>
      <c r="K63" s="3">
        <v>536.71957467964398</v>
      </c>
      <c r="M63" s="4">
        <f t="shared" si="5"/>
        <v>281067383</v>
      </c>
      <c r="N63" s="4">
        <f t="shared" si="6"/>
        <v>283352884</v>
      </c>
      <c r="O63" s="4">
        <f t="shared" si="8"/>
        <v>2285501</v>
      </c>
      <c r="P63" s="4"/>
    </row>
    <row r="64" spans="3:16">
      <c r="C64">
        <f t="shared" si="3"/>
        <v>2016</v>
      </c>
      <c r="D64" t="s">
        <v>18</v>
      </c>
      <c r="E64" s="3">
        <v>31.238</v>
      </c>
      <c r="F64" s="3">
        <v>31.238</v>
      </c>
      <c r="G64" s="4">
        <v>18392</v>
      </c>
      <c r="H64" s="4">
        <v>18467</v>
      </c>
      <c r="J64" s="3">
        <v>496.35994073953299</v>
      </c>
      <c r="K64" s="3">
        <v>499.41753060335799</v>
      </c>
      <c r="M64" s="4">
        <f t="shared" si="5"/>
        <v>285173327</v>
      </c>
      <c r="N64" s="4">
        <f t="shared" si="6"/>
        <v>288100063</v>
      </c>
      <c r="O64" s="4">
        <f t="shared" si="8"/>
        <v>2926736</v>
      </c>
      <c r="P64" s="4"/>
    </row>
  </sheetData>
  <pageMargins left="0.5" right="0.5" top="0.5" bottom="0.5" header="0.2" footer="0.2"/>
  <pageSetup orientation="landscape" r:id="rId1"/>
  <headerFooter>
    <oddHeader>&amp;C&amp;A</oddHeader>
    <oddFooter>&amp;R&amp;D  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3:W64"/>
  <sheetViews>
    <sheetView zoomScaleNormal="100" zoomScaleSheetLayoutView="100" workbookViewId="0"/>
  </sheetViews>
  <sheetFormatPr defaultRowHeight="15"/>
  <cols>
    <col min="1" max="2" width="1.7109375" customWidth="1"/>
    <col min="3" max="4" width="6.5703125" customWidth="1"/>
    <col min="5" max="6" width="9.140625" customWidth="1"/>
    <col min="9" max="9" width="1.7109375" customWidth="1"/>
    <col min="10" max="11" width="8.7109375" customWidth="1"/>
    <col min="12" max="12" width="1.7109375" customWidth="1"/>
    <col min="13" max="15" width="11.7109375" customWidth="1"/>
    <col min="16" max="16" width="1.5703125" customWidth="1"/>
    <col min="17" max="17" width="6.7109375" customWidth="1"/>
    <col min="18" max="19" width="9.7109375" customWidth="1"/>
    <col min="20" max="20" width="1.28515625" customWidth="1"/>
    <col min="21" max="21" width="8.7109375" customWidth="1"/>
    <col min="22" max="22" width="1.28515625" customWidth="1"/>
    <col min="23" max="23" width="9.7109375" customWidth="1"/>
  </cols>
  <sheetData>
    <row r="3" spans="3:23">
      <c r="E3" t="s">
        <v>6</v>
      </c>
      <c r="F3" t="s">
        <v>6</v>
      </c>
      <c r="G3" t="s">
        <v>0</v>
      </c>
      <c r="H3" t="s">
        <v>0</v>
      </c>
      <c r="J3" t="s">
        <v>1</v>
      </c>
      <c r="K3" t="s">
        <v>1</v>
      </c>
      <c r="M3" t="s">
        <v>2</v>
      </c>
      <c r="N3" t="s">
        <v>2</v>
      </c>
      <c r="O3" t="s">
        <v>2</v>
      </c>
      <c r="R3" s="1" t="s">
        <v>20</v>
      </c>
      <c r="S3" s="1" t="s">
        <v>20</v>
      </c>
      <c r="U3" s="1" t="s">
        <v>20</v>
      </c>
      <c r="W3" s="1" t="s">
        <v>20</v>
      </c>
    </row>
    <row r="4" spans="3:23">
      <c r="C4" t="s">
        <v>4</v>
      </c>
      <c r="D4" t="s">
        <v>5</v>
      </c>
      <c r="E4" s="14" t="s">
        <v>22</v>
      </c>
      <c r="F4" s="14" t="s">
        <v>23</v>
      </c>
      <c r="G4" t="str">
        <f t="shared" ref="G4:H4" si="0">E4</f>
        <v>B13 S2</v>
      </c>
      <c r="H4" t="str">
        <f t="shared" si="0"/>
        <v>B13A</v>
      </c>
      <c r="J4" t="str">
        <f>E4</f>
        <v>B13 S2</v>
      </c>
      <c r="K4" t="str">
        <f>F4</f>
        <v>B13A</v>
      </c>
      <c r="M4" t="str">
        <f>E4</f>
        <v>B13 S2</v>
      </c>
      <c r="N4" t="str">
        <f>F4</f>
        <v>B13A</v>
      </c>
      <c r="O4" t="s">
        <v>19</v>
      </c>
      <c r="R4" s="1" t="str">
        <f>E4</f>
        <v>B13 S2</v>
      </c>
      <c r="S4" s="1" t="str">
        <f>F4</f>
        <v>B13A</v>
      </c>
      <c r="U4" s="1" t="s">
        <v>3</v>
      </c>
      <c r="W4" s="11" t="s">
        <v>21</v>
      </c>
    </row>
    <row r="5" spans="3:23">
      <c r="C5" s="2">
        <v>2012</v>
      </c>
      <c r="D5" t="s">
        <v>7</v>
      </c>
      <c r="E5" s="3">
        <v>32.570999999999998</v>
      </c>
      <c r="F5" s="3">
        <v>32.570999999999998</v>
      </c>
      <c r="G5" s="5">
        <v>28350</v>
      </c>
      <c r="H5" s="5">
        <v>28350</v>
      </c>
      <c r="J5" s="6">
        <v>20.465</v>
      </c>
      <c r="K5" s="6">
        <v>20.465</v>
      </c>
      <c r="M5" s="4"/>
      <c r="N5" s="4"/>
      <c r="O5" s="4"/>
      <c r="P5" s="4"/>
      <c r="Q5" s="7">
        <f>C5</f>
        <v>2012</v>
      </c>
      <c r="R5" s="8">
        <f t="shared" ref="R5:S9" si="1">SUMIF($C$5:$C$64,$Q5,M$5:M$64)/1000000</f>
        <v>38.341239999999999</v>
      </c>
      <c r="S5" s="8">
        <f t="shared" si="1"/>
        <v>36.791885999999998</v>
      </c>
      <c r="T5" s="7"/>
      <c r="U5" s="9">
        <f t="shared" ref="U5:U9" si="2">S5/$R5-1</f>
        <v>-4.0409595516472607E-2</v>
      </c>
      <c r="V5" s="7"/>
      <c r="W5" s="13">
        <f>SUMIF($C$5:$C$64,$Q5,O$5:O$64)/1000000</f>
        <v>-1.5493539999999999</v>
      </c>
    </row>
    <row r="6" spans="3:23">
      <c r="C6">
        <f>IF(D6="Jan",C5+1,C5)</f>
        <v>2012</v>
      </c>
      <c r="D6" t="s">
        <v>8</v>
      </c>
      <c r="E6" s="3">
        <v>29.81</v>
      </c>
      <c r="F6" s="3">
        <v>29.81</v>
      </c>
      <c r="G6" s="5">
        <v>28356</v>
      </c>
      <c r="H6" s="5">
        <v>28356</v>
      </c>
      <c r="J6" s="6">
        <v>21.51</v>
      </c>
      <c r="K6" s="6">
        <v>21.51</v>
      </c>
      <c r="M6" s="4"/>
      <c r="N6" s="4"/>
      <c r="O6" s="4"/>
      <c r="P6" s="4"/>
      <c r="Q6">
        <f>Q5+1</f>
        <v>2013</v>
      </c>
      <c r="R6" s="4">
        <f t="shared" si="1"/>
        <v>285.99287099999998</v>
      </c>
      <c r="S6" s="4">
        <f t="shared" si="1"/>
        <v>285.03864199999998</v>
      </c>
      <c r="U6" s="10">
        <f t="shared" si="2"/>
        <v>-3.3365482036787908E-3</v>
      </c>
      <c r="W6" s="12">
        <f>SUMIF($C$5:$C$64,$Q6,O$5:O$64)/1000000</f>
        <v>-0.95422899999999999</v>
      </c>
    </row>
    <row r="7" spans="3:23">
      <c r="C7">
        <f t="shared" ref="C7:C64" si="3">IF(D7="Jan",C6+1,C6)</f>
        <v>2012</v>
      </c>
      <c r="D7" t="s">
        <v>9</v>
      </c>
      <c r="E7" s="3">
        <v>29.381</v>
      </c>
      <c r="F7" s="3">
        <v>29.381</v>
      </c>
      <c r="G7" s="5">
        <v>28479</v>
      </c>
      <c r="H7" s="5">
        <v>28479</v>
      </c>
      <c r="J7" s="6">
        <v>20.62</v>
      </c>
      <c r="K7" s="6">
        <v>20.62</v>
      </c>
      <c r="M7" s="4"/>
      <c r="N7" s="4"/>
      <c r="O7" s="4"/>
      <c r="P7" s="4"/>
      <c r="Q7">
        <f t="shared" ref="Q7:Q9" si="4">Q6+1</f>
        <v>2014</v>
      </c>
      <c r="R7" s="4">
        <f t="shared" si="1"/>
        <v>290.36937599999999</v>
      </c>
      <c r="S7" s="4">
        <f t="shared" si="1"/>
        <v>290.62990300000001</v>
      </c>
      <c r="U7" s="10">
        <f t="shared" si="2"/>
        <v>8.9722615927656513E-4</v>
      </c>
      <c r="W7" s="12">
        <f>SUMIF($C$5:$C$64,$Q7,O$5:O$64)/1000000</f>
        <v>0.26052700000000001</v>
      </c>
    </row>
    <row r="8" spans="3:23">
      <c r="C8">
        <f t="shared" si="3"/>
        <v>2012</v>
      </c>
      <c r="D8" t="s">
        <v>10</v>
      </c>
      <c r="E8" s="3">
        <v>30.524000000000001</v>
      </c>
      <c r="F8" s="3">
        <v>30.524000000000001</v>
      </c>
      <c r="G8" s="5">
        <v>28522</v>
      </c>
      <c r="H8" s="5">
        <v>28522</v>
      </c>
      <c r="J8" s="6">
        <v>22.327999999999999</v>
      </c>
      <c r="K8" s="6">
        <v>22.327999999999999</v>
      </c>
      <c r="M8" s="4"/>
      <c r="N8" s="4"/>
      <c r="O8" s="4"/>
      <c r="P8" s="4"/>
      <c r="Q8">
        <f t="shared" si="4"/>
        <v>2015</v>
      </c>
      <c r="R8" s="4">
        <f t="shared" si="1"/>
        <v>296.85374400000001</v>
      </c>
      <c r="S8" s="4">
        <f t="shared" si="1"/>
        <v>295.82619399999999</v>
      </c>
      <c r="U8" s="10">
        <f t="shared" si="2"/>
        <v>-3.4614688908892743E-3</v>
      </c>
      <c r="W8" s="12">
        <f>SUMIF($C$5:$C$64,$Q8,O$5:O$64)/1000000</f>
        <v>-1.02755</v>
      </c>
    </row>
    <row r="9" spans="3:23">
      <c r="C9">
        <f t="shared" si="3"/>
        <v>2012</v>
      </c>
      <c r="D9" t="s">
        <v>11</v>
      </c>
      <c r="E9" s="3">
        <v>29.81</v>
      </c>
      <c r="F9" s="3">
        <v>29.81</v>
      </c>
      <c r="G9" s="5">
        <v>28516</v>
      </c>
      <c r="H9" s="5">
        <v>28516</v>
      </c>
      <c r="J9" s="6">
        <v>24.141999999999999</v>
      </c>
      <c r="K9" s="6">
        <v>24.141999999999999</v>
      </c>
      <c r="M9" s="4"/>
      <c r="N9" s="4"/>
      <c r="O9" s="4"/>
      <c r="P9" s="4"/>
      <c r="Q9">
        <f t="shared" si="4"/>
        <v>2016</v>
      </c>
      <c r="R9" s="4">
        <f t="shared" si="1"/>
        <v>302.39076499999999</v>
      </c>
      <c r="S9" s="4">
        <f t="shared" si="1"/>
        <v>303.44899099999998</v>
      </c>
      <c r="U9" s="10">
        <f t="shared" si="2"/>
        <v>3.4995314754404649E-3</v>
      </c>
      <c r="W9" s="12">
        <f>SUMIF($C$5:$C$64,$Q9,O$5:O$64)/1000000</f>
        <v>1.0582259999999999</v>
      </c>
    </row>
    <row r="10" spans="3:23">
      <c r="C10">
        <f t="shared" si="3"/>
        <v>2012</v>
      </c>
      <c r="D10" t="s">
        <v>12</v>
      </c>
      <c r="E10" s="3">
        <v>31.667000000000002</v>
      </c>
      <c r="F10" s="3">
        <v>31.667000000000002</v>
      </c>
      <c r="G10" s="4">
        <v>28523</v>
      </c>
      <c r="H10" s="5">
        <v>28537</v>
      </c>
      <c r="J10" s="3">
        <v>29.4123750064091</v>
      </c>
      <c r="K10" s="6">
        <v>29.006</v>
      </c>
      <c r="M10" s="4"/>
      <c r="N10" s="4"/>
      <c r="O10" s="4"/>
      <c r="P10" s="4"/>
    </row>
    <row r="11" spans="3:23">
      <c r="C11">
        <f t="shared" si="3"/>
        <v>2012</v>
      </c>
      <c r="D11" t="s">
        <v>13</v>
      </c>
      <c r="E11" s="3">
        <v>31.143000000000001</v>
      </c>
      <c r="F11" s="3">
        <v>31.143000000000001</v>
      </c>
      <c r="G11" s="4">
        <v>28543</v>
      </c>
      <c r="H11" s="5">
        <v>28546</v>
      </c>
      <c r="J11" s="3">
        <v>32.871671396868003</v>
      </c>
      <c r="K11" s="6">
        <v>30.593</v>
      </c>
      <c r="M11" s="4"/>
      <c r="N11" s="4"/>
      <c r="O11" s="4"/>
      <c r="P11" s="4"/>
    </row>
    <row r="12" spans="3:23">
      <c r="C12">
        <f t="shared" si="3"/>
        <v>2012</v>
      </c>
      <c r="D12" t="s">
        <v>14</v>
      </c>
      <c r="E12" s="3">
        <v>30.428999999999998</v>
      </c>
      <c r="F12" s="3">
        <v>30.428999999999998</v>
      </c>
      <c r="G12" s="4">
        <v>28576</v>
      </c>
      <c r="H12" s="5">
        <v>28614</v>
      </c>
      <c r="J12" s="3">
        <v>33.558036301404499</v>
      </c>
      <c r="K12" s="6">
        <v>30.707000000000001</v>
      </c>
      <c r="M12" s="4"/>
      <c r="N12" s="4"/>
      <c r="O12" s="4"/>
      <c r="P12" s="4"/>
    </row>
    <row r="13" spans="3:23">
      <c r="C13">
        <f t="shared" si="3"/>
        <v>2012</v>
      </c>
      <c r="D13" t="s">
        <v>15</v>
      </c>
      <c r="E13" s="3">
        <v>31.143000000000001</v>
      </c>
      <c r="F13" s="3">
        <v>31.143000000000001</v>
      </c>
      <c r="G13" s="4">
        <v>28584</v>
      </c>
      <c r="H13" s="5">
        <v>28717</v>
      </c>
      <c r="J13" s="3">
        <v>32.083637448762097</v>
      </c>
      <c r="K13" s="6">
        <v>28.55</v>
      </c>
      <c r="M13" s="4"/>
      <c r="N13" s="4"/>
      <c r="O13" s="4"/>
      <c r="P13" s="4"/>
    </row>
    <row r="14" spans="3:23">
      <c r="C14">
        <f t="shared" si="3"/>
        <v>2012</v>
      </c>
      <c r="D14" t="s">
        <v>16</v>
      </c>
      <c r="E14" s="3">
        <v>29.524000000000001</v>
      </c>
      <c r="F14" s="3">
        <v>29.524000000000001</v>
      </c>
      <c r="G14" s="4">
        <v>28593</v>
      </c>
      <c r="H14" s="5">
        <v>28684</v>
      </c>
      <c r="J14" s="3">
        <v>27.876161395220901</v>
      </c>
      <c r="K14" s="6">
        <v>25.766999999999999</v>
      </c>
      <c r="M14" s="4"/>
      <c r="N14" s="4"/>
      <c r="O14" s="4"/>
      <c r="P14" s="4"/>
    </row>
    <row r="15" spans="3:23">
      <c r="C15">
        <f t="shared" si="3"/>
        <v>2012</v>
      </c>
      <c r="D15" t="s">
        <v>17</v>
      </c>
      <c r="E15" s="3">
        <v>28.762</v>
      </c>
      <c r="F15" s="3">
        <v>28.762</v>
      </c>
      <c r="G15" s="4">
        <v>28577</v>
      </c>
      <c r="H15" s="4">
        <v>28668</v>
      </c>
      <c r="J15" s="3">
        <v>22.4705163466333</v>
      </c>
      <c r="K15" s="3">
        <v>21.305104821188699</v>
      </c>
      <c r="M15" s="4">
        <f t="shared" ref="M11:M64" si="5">ROUND($G15*$E15*J15,0)</f>
        <v>18469229</v>
      </c>
      <c r="N15" s="4">
        <f t="shared" ref="N11:N64" si="6">ROUND($H15*$F15*K15,0)</f>
        <v>17567103</v>
      </c>
      <c r="O15" s="4">
        <f t="shared" ref="O10:O16" si="7">N15-M15</f>
        <v>-902126</v>
      </c>
      <c r="P15" s="4"/>
    </row>
    <row r="16" spans="3:23">
      <c r="C16">
        <f t="shared" si="3"/>
        <v>2012</v>
      </c>
      <c r="D16" t="s">
        <v>18</v>
      </c>
      <c r="E16" s="3">
        <v>30.905000000000001</v>
      </c>
      <c r="F16" s="3">
        <v>30.905000000000001</v>
      </c>
      <c r="G16" s="4">
        <v>28586</v>
      </c>
      <c r="H16" s="4">
        <v>28677</v>
      </c>
      <c r="J16" s="3">
        <v>22.493636528728299</v>
      </c>
      <c r="K16" s="3">
        <v>21.6919693974015</v>
      </c>
      <c r="M16" s="4">
        <f t="shared" si="5"/>
        <v>19872011</v>
      </c>
      <c r="N16" s="4">
        <f t="shared" si="6"/>
        <v>19224783</v>
      </c>
      <c r="O16" s="4">
        <f t="shared" si="7"/>
        <v>-647228</v>
      </c>
      <c r="P16" s="4"/>
    </row>
    <row r="17" spans="3:16">
      <c r="C17">
        <f t="shared" si="3"/>
        <v>2013</v>
      </c>
      <c r="D17" t="s">
        <v>7</v>
      </c>
      <c r="E17" s="3">
        <v>32.286000000000001</v>
      </c>
      <c r="F17" s="3">
        <v>32.286000000000001</v>
      </c>
      <c r="G17" s="4">
        <v>28629</v>
      </c>
      <c r="H17" s="4">
        <v>28720</v>
      </c>
      <c r="J17" s="3">
        <v>25.463904322191901</v>
      </c>
      <c r="K17" s="3">
        <v>24.881615582534501</v>
      </c>
      <c r="M17" s="4">
        <f t="shared" si="5"/>
        <v>23536691</v>
      </c>
      <c r="N17" s="4">
        <f t="shared" si="6"/>
        <v>23071576</v>
      </c>
      <c r="O17" s="4">
        <f>N17-M17</f>
        <v>-465115</v>
      </c>
      <c r="P17" s="4"/>
    </row>
    <row r="18" spans="3:16">
      <c r="C18">
        <f t="shared" si="3"/>
        <v>2013</v>
      </c>
      <c r="D18" t="s">
        <v>8</v>
      </c>
      <c r="E18" s="3">
        <v>29.81</v>
      </c>
      <c r="F18" s="3">
        <v>29.81</v>
      </c>
      <c r="G18" s="4">
        <v>28628</v>
      </c>
      <c r="H18" s="4">
        <v>28719</v>
      </c>
      <c r="J18" s="3">
        <v>25.374253828311801</v>
      </c>
      <c r="K18" s="3">
        <v>24.953109081155599</v>
      </c>
      <c r="M18" s="4">
        <f t="shared" si="5"/>
        <v>21654405</v>
      </c>
      <c r="N18" s="4">
        <f t="shared" si="6"/>
        <v>21362691</v>
      </c>
      <c r="O18" s="4">
        <f t="shared" ref="O18:O64" si="8">N18-M18</f>
        <v>-291714</v>
      </c>
      <c r="P18" s="4"/>
    </row>
    <row r="19" spans="3:16">
      <c r="C19">
        <f t="shared" si="3"/>
        <v>2013</v>
      </c>
      <c r="D19" t="s">
        <v>9</v>
      </c>
      <c r="E19" s="3">
        <v>29.524000000000001</v>
      </c>
      <c r="F19" s="3">
        <v>29.524000000000001</v>
      </c>
      <c r="G19" s="4">
        <v>28684</v>
      </c>
      <c r="H19" s="4">
        <v>28775</v>
      </c>
      <c r="J19" s="3">
        <v>22.4918534685062</v>
      </c>
      <c r="K19" s="3">
        <v>22.195805592908201</v>
      </c>
      <c r="M19" s="4">
        <f t="shared" si="5"/>
        <v>19047595</v>
      </c>
      <c r="N19" s="4">
        <f t="shared" si="6"/>
        <v>18856515</v>
      </c>
      <c r="O19" s="4">
        <f t="shared" si="8"/>
        <v>-191080</v>
      </c>
      <c r="P19" s="4"/>
    </row>
    <row r="20" spans="3:16">
      <c r="C20">
        <f t="shared" si="3"/>
        <v>2013</v>
      </c>
      <c r="D20" t="s">
        <v>10</v>
      </c>
      <c r="E20" s="3">
        <v>30.713999999999999</v>
      </c>
      <c r="F20" s="3">
        <v>30.713999999999999</v>
      </c>
      <c r="G20" s="4">
        <v>28731</v>
      </c>
      <c r="H20" s="4">
        <v>28822</v>
      </c>
      <c r="J20" s="3">
        <v>21.858432270905901</v>
      </c>
      <c r="K20" s="3">
        <v>21.6525492715562</v>
      </c>
      <c r="M20" s="4">
        <f t="shared" si="5"/>
        <v>19288841</v>
      </c>
      <c r="N20" s="4">
        <f t="shared" si="6"/>
        <v>19167679</v>
      </c>
      <c r="O20" s="4">
        <f t="shared" si="8"/>
        <v>-121162</v>
      </c>
      <c r="P20" s="4"/>
    </row>
    <row r="21" spans="3:16">
      <c r="C21">
        <f t="shared" si="3"/>
        <v>2013</v>
      </c>
      <c r="D21" t="s">
        <v>11</v>
      </c>
      <c r="E21" s="3">
        <v>29.524000000000001</v>
      </c>
      <c r="F21" s="3">
        <v>29.524000000000001</v>
      </c>
      <c r="G21" s="4">
        <v>28743</v>
      </c>
      <c r="H21" s="4">
        <v>28834</v>
      </c>
      <c r="J21" s="3">
        <v>24.747098207674199</v>
      </c>
      <c r="K21" s="3">
        <v>24.613595959367299</v>
      </c>
      <c r="M21" s="4">
        <f t="shared" si="5"/>
        <v>21000594</v>
      </c>
      <c r="N21" s="4">
        <f t="shared" si="6"/>
        <v>20953432</v>
      </c>
      <c r="O21" s="4">
        <f t="shared" si="8"/>
        <v>-47162</v>
      </c>
      <c r="P21" s="4"/>
    </row>
    <row r="22" spans="3:16">
      <c r="C22">
        <f t="shared" si="3"/>
        <v>2013</v>
      </c>
      <c r="D22" t="s">
        <v>12</v>
      </c>
      <c r="E22" s="3">
        <v>30.619</v>
      </c>
      <c r="F22" s="3">
        <v>30.619</v>
      </c>
      <c r="G22" s="4">
        <v>28775</v>
      </c>
      <c r="H22" s="4">
        <v>28866</v>
      </c>
      <c r="J22" s="3">
        <v>30.6085594408463</v>
      </c>
      <c r="K22" s="3">
        <v>30.4577100401137</v>
      </c>
      <c r="M22" s="4">
        <f t="shared" si="5"/>
        <v>26968030</v>
      </c>
      <c r="N22" s="4">
        <f t="shared" si="6"/>
        <v>26919988</v>
      </c>
      <c r="O22" s="4">
        <f t="shared" si="8"/>
        <v>-48042</v>
      </c>
      <c r="P22" s="4"/>
    </row>
    <row r="23" spans="3:16">
      <c r="C23">
        <f t="shared" si="3"/>
        <v>2013</v>
      </c>
      <c r="D23" t="s">
        <v>13</v>
      </c>
      <c r="E23" s="3">
        <v>30.713999999999999</v>
      </c>
      <c r="F23" s="3">
        <v>30.713999999999999</v>
      </c>
      <c r="G23" s="4">
        <v>28833</v>
      </c>
      <c r="H23" s="4">
        <v>28924</v>
      </c>
      <c r="J23" s="3">
        <v>33.890010390325102</v>
      </c>
      <c r="K23" s="3">
        <v>33.769359418575</v>
      </c>
      <c r="M23" s="4">
        <f t="shared" si="5"/>
        <v>30012206</v>
      </c>
      <c r="N23" s="4">
        <f t="shared" si="6"/>
        <v>29999744</v>
      </c>
      <c r="O23" s="4">
        <f t="shared" si="8"/>
        <v>-12462</v>
      </c>
      <c r="P23" s="4"/>
    </row>
    <row r="24" spans="3:16">
      <c r="C24">
        <f t="shared" si="3"/>
        <v>2013</v>
      </c>
      <c r="D24" t="s">
        <v>14</v>
      </c>
      <c r="E24" s="3">
        <v>30.475999999999999</v>
      </c>
      <c r="F24" s="3">
        <v>30.475999999999999</v>
      </c>
      <c r="G24" s="4">
        <v>28871</v>
      </c>
      <c r="H24" s="4">
        <v>28962</v>
      </c>
      <c r="J24" s="3">
        <v>34.375617018950003</v>
      </c>
      <c r="K24" s="3">
        <v>34.2051829193027</v>
      </c>
      <c r="M24" s="4">
        <f t="shared" si="5"/>
        <v>30246163</v>
      </c>
      <c r="N24" s="4">
        <f t="shared" si="6"/>
        <v>30191065</v>
      </c>
      <c r="O24" s="4">
        <f t="shared" si="8"/>
        <v>-55098</v>
      </c>
      <c r="P24" s="4"/>
    </row>
    <row r="25" spans="3:16">
      <c r="C25">
        <f t="shared" si="3"/>
        <v>2013</v>
      </c>
      <c r="D25" t="s">
        <v>15</v>
      </c>
      <c r="E25" s="3">
        <v>31.143000000000001</v>
      </c>
      <c r="F25" s="3">
        <v>31.143000000000001</v>
      </c>
      <c r="G25" s="4">
        <v>28897</v>
      </c>
      <c r="H25" s="4">
        <v>28988</v>
      </c>
      <c r="J25" s="3">
        <v>32.754358474023</v>
      </c>
      <c r="K25" s="3">
        <v>32.644685050564398</v>
      </c>
      <c r="M25" s="4">
        <f t="shared" si="5"/>
        <v>29476933</v>
      </c>
      <c r="N25" s="4">
        <f t="shared" si="6"/>
        <v>29470750</v>
      </c>
      <c r="O25" s="4">
        <f t="shared" si="8"/>
        <v>-6183</v>
      </c>
      <c r="P25" s="4"/>
    </row>
    <row r="26" spans="3:16">
      <c r="C26">
        <f t="shared" si="3"/>
        <v>2013</v>
      </c>
      <c r="D26" t="s">
        <v>16</v>
      </c>
      <c r="E26" s="3">
        <v>30.762</v>
      </c>
      <c r="F26" s="3">
        <v>30.762</v>
      </c>
      <c r="G26" s="4">
        <v>28881</v>
      </c>
      <c r="H26" s="4">
        <v>28972</v>
      </c>
      <c r="J26" s="3">
        <v>28.421879230846301</v>
      </c>
      <c r="K26" s="3">
        <v>28.434242716975302</v>
      </c>
      <c r="M26" s="4">
        <f t="shared" si="5"/>
        <v>25251058</v>
      </c>
      <c r="N26" s="4">
        <f t="shared" si="6"/>
        <v>25341640</v>
      </c>
      <c r="O26" s="4">
        <f t="shared" si="8"/>
        <v>90582</v>
      </c>
      <c r="P26" s="4"/>
    </row>
    <row r="27" spans="3:16">
      <c r="C27">
        <f t="shared" si="3"/>
        <v>2013</v>
      </c>
      <c r="D27" t="s">
        <v>17</v>
      </c>
      <c r="E27" s="3">
        <v>28.619</v>
      </c>
      <c r="F27" s="3">
        <v>28.619</v>
      </c>
      <c r="G27" s="4">
        <v>28872</v>
      </c>
      <c r="H27" s="4">
        <v>28963</v>
      </c>
      <c r="J27" s="3">
        <v>22.902609408018499</v>
      </c>
      <c r="K27" s="3">
        <v>22.9072369306536</v>
      </c>
      <c r="M27" s="4">
        <f t="shared" si="5"/>
        <v>18924146</v>
      </c>
      <c r="N27" s="4">
        <f t="shared" si="6"/>
        <v>18987628</v>
      </c>
      <c r="O27" s="4">
        <f t="shared" si="8"/>
        <v>63482</v>
      </c>
      <c r="P27" s="4"/>
    </row>
    <row r="28" spans="3:16">
      <c r="C28">
        <f t="shared" si="3"/>
        <v>2013</v>
      </c>
      <c r="D28" t="s">
        <v>18</v>
      </c>
      <c r="E28" s="3">
        <v>31.238</v>
      </c>
      <c r="F28" s="3">
        <v>31.238</v>
      </c>
      <c r="G28" s="4">
        <v>28886</v>
      </c>
      <c r="H28" s="4">
        <v>28977</v>
      </c>
      <c r="J28" s="3">
        <v>22.814227033468701</v>
      </c>
      <c r="K28" s="3">
        <v>22.8858937794468</v>
      </c>
      <c r="M28" s="4">
        <f t="shared" si="5"/>
        <v>20586209</v>
      </c>
      <c r="N28" s="4">
        <f t="shared" si="6"/>
        <v>20715934</v>
      </c>
      <c r="O28" s="4">
        <f t="shared" si="8"/>
        <v>129725</v>
      </c>
      <c r="P28" s="4"/>
    </row>
    <row r="29" spans="3:16">
      <c r="C29">
        <f t="shared" si="3"/>
        <v>2014</v>
      </c>
      <c r="D29" t="s">
        <v>7</v>
      </c>
      <c r="E29" s="3">
        <v>32.286000000000001</v>
      </c>
      <c r="F29" s="3">
        <v>32.286000000000001</v>
      </c>
      <c r="G29" s="4">
        <v>28918</v>
      </c>
      <c r="H29" s="4">
        <v>29009</v>
      </c>
      <c r="J29" s="3">
        <v>25.681773285484098</v>
      </c>
      <c r="K29" s="3">
        <v>25.800772692913799</v>
      </c>
      <c r="M29" s="4">
        <f t="shared" si="5"/>
        <v>23977699</v>
      </c>
      <c r="N29" s="4">
        <f t="shared" si="6"/>
        <v>24164606</v>
      </c>
      <c r="O29" s="4">
        <f t="shared" si="8"/>
        <v>186907</v>
      </c>
      <c r="P29" s="4"/>
    </row>
    <row r="30" spans="3:16">
      <c r="C30">
        <f t="shared" si="3"/>
        <v>2014</v>
      </c>
      <c r="D30" t="s">
        <v>8</v>
      </c>
      <c r="E30" s="3">
        <v>29.81</v>
      </c>
      <c r="F30" s="3">
        <v>29.81</v>
      </c>
      <c r="G30" s="4">
        <v>28947</v>
      </c>
      <c r="H30" s="4">
        <v>29039</v>
      </c>
      <c r="J30" s="3">
        <v>25.561993147251901</v>
      </c>
      <c r="K30" s="3">
        <v>25.6620352838118</v>
      </c>
      <c r="M30" s="4">
        <f t="shared" si="5"/>
        <v>22057701</v>
      </c>
      <c r="N30" s="4">
        <f t="shared" si="6"/>
        <v>22214407</v>
      </c>
      <c r="O30" s="4">
        <f t="shared" si="8"/>
        <v>156706</v>
      </c>
      <c r="P30" s="4"/>
    </row>
    <row r="31" spans="3:16">
      <c r="C31">
        <f t="shared" si="3"/>
        <v>2014</v>
      </c>
      <c r="D31" t="s">
        <v>9</v>
      </c>
      <c r="E31" s="3">
        <v>29.524000000000001</v>
      </c>
      <c r="F31" s="3">
        <v>29.524000000000001</v>
      </c>
      <c r="G31" s="4">
        <v>28972</v>
      </c>
      <c r="H31" s="4">
        <v>29063</v>
      </c>
      <c r="J31" s="3">
        <v>22.6513693131275</v>
      </c>
      <c r="K31" s="3">
        <v>22.7268671935553</v>
      </c>
      <c r="M31" s="4">
        <f t="shared" si="5"/>
        <v>19375287</v>
      </c>
      <c r="N31" s="4">
        <f t="shared" si="6"/>
        <v>19500925</v>
      </c>
      <c r="O31" s="4">
        <f t="shared" si="8"/>
        <v>125638</v>
      </c>
      <c r="P31" s="4"/>
    </row>
    <row r="32" spans="3:16">
      <c r="C32">
        <f t="shared" si="3"/>
        <v>2014</v>
      </c>
      <c r="D32" t="s">
        <v>10</v>
      </c>
      <c r="E32" s="3">
        <v>30.713999999999999</v>
      </c>
      <c r="F32" s="3">
        <v>30.713999999999999</v>
      </c>
      <c r="G32" s="4">
        <v>28997</v>
      </c>
      <c r="H32" s="4">
        <v>29088</v>
      </c>
      <c r="J32" s="3">
        <v>22.006407431733699</v>
      </c>
      <c r="K32" s="3">
        <v>22.060777004491001</v>
      </c>
      <c r="M32" s="4">
        <f t="shared" si="5"/>
        <v>19599211</v>
      </c>
      <c r="N32" s="4">
        <f t="shared" si="6"/>
        <v>19709293</v>
      </c>
      <c r="O32" s="4">
        <f t="shared" si="8"/>
        <v>110082</v>
      </c>
      <c r="P32" s="4"/>
    </row>
    <row r="33" spans="3:16">
      <c r="C33">
        <f t="shared" si="3"/>
        <v>2014</v>
      </c>
      <c r="D33" t="s">
        <v>11</v>
      </c>
      <c r="E33" s="3">
        <v>29.524000000000001</v>
      </c>
      <c r="F33" s="3">
        <v>29.524000000000001</v>
      </c>
      <c r="G33" s="4">
        <v>29022</v>
      </c>
      <c r="H33" s="4">
        <v>29115</v>
      </c>
      <c r="J33" s="3">
        <v>24.883270390019199</v>
      </c>
      <c r="K33" s="3">
        <v>24.9214879707236</v>
      </c>
      <c r="M33" s="4">
        <f t="shared" si="5"/>
        <v>21321119</v>
      </c>
      <c r="N33" s="4">
        <f t="shared" si="6"/>
        <v>21422293</v>
      </c>
      <c r="O33" s="4">
        <f t="shared" si="8"/>
        <v>101174</v>
      </c>
      <c r="P33" s="4"/>
    </row>
    <row r="34" spans="3:16">
      <c r="C34">
        <f t="shared" si="3"/>
        <v>2014</v>
      </c>
      <c r="D34" t="s">
        <v>12</v>
      </c>
      <c r="E34" s="3">
        <v>30.619</v>
      </c>
      <c r="F34" s="3">
        <v>30.619</v>
      </c>
      <c r="G34" s="4">
        <v>29056</v>
      </c>
      <c r="H34" s="4">
        <v>29147</v>
      </c>
      <c r="J34" s="3">
        <v>30.726350827432999</v>
      </c>
      <c r="K34" s="3">
        <v>30.668470510894501</v>
      </c>
      <c r="M34" s="4">
        <f t="shared" si="5"/>
        <v>27336179</v>
      </c>
      <c r="N34" s="4">
        <f t="shared" si="6"/>
        <v>27370138</v>
      </c>
      <c r="O34" s="4">
        <f t="shared" si="8"/>
        <v>33959</v>
      </c>
      <c r="P34" s="4"/>
    </row>
    <row r="35" spans="3:16">
      <c r="C35">
        <f t="shared" si="3"/>
        <v>2014</v>
      </c>
      <c r="D35" t="s">
        <v>13</v>
      </c>
      <c r="E35" s="3">
        <v>30.713999999999999</v>
      </c>
      <c r="F35" s="3">
        <v>30.713999999999999</v>
      </c>
      <c r="G35" s="4">
        <v>29079</v>
      </c>
      <c r="H35" s="4">
        <v>29170</v>
      </c>
      <c r="J35" s="3">
        <v>33.9936903901189</v>
      </c>
      <c r="K35" s="3">
        <v>33.896050562696701</v>
      </c>
      <c r="M35" s="4">
        <f t="shared" si="5"/>
        <v>30360866</v>
      </c>
      <c r="N35" s="4">
        <f t="shared" si="6"/>
        <v>30368400</v>
      </c>
      <c r="O35" s="4">
        <f t="shared" si="8"/>
        <v>7534</v>
      </c>
      <c r="P35" s="4"/>
    </row>
    <row r="36" spans="3:16">
      <c r="C36">
        <f t="shared" si="3"/>
        <v>2014</v>
      </c>
      <c r="D36" t="s">
        <v>14</v>
      </c>
      <c r="E36" s="3">
        <v>30.475999999999999</v>
      </c>
      <c r="F36" s="3">
        <v>30.475999999999999</v>
      </c>
      <c r="G36" s="4">
        <v>29097</v>
      </c>
      <c r="H36" s="4">
        <v>29189</v>
      </c>
      <c r="J36" s="3">
        <v>34.510281842706299</v>
      </c>
      <c r="K36" s="3">
        <v>34.298278847740796</v>
      </c>
      <c r="M36" s="4">
        <f t="shared" si="5"/>
        <v>30602343</v>
      </c>
      <c r="N36" s="4">
        <f t="shared" si="6"/>
        <v>30510513</v>
      </c>
      <c r="O36" s="4">
        <f t="shared" si="8"/>
        <v>-91830</v>
      </c>
      <c r="P36" s="4"/>
    </row>
    <row r="37" spans="3:16">
      <c r="C37">
        <f t="shared" si="3"/>
        <v>2014</v>
      </c>
      <c r="D37" t="s">
        <v>15</v>
      </c>
      <c r="E37" s="3">
        <v>31.143000000000001</v>
      </c>
      <c r="F37" s="3">
        <v>31.143000000000001</v>
      </c>
      <c r="G37" s="4">
        <v>29097</v>
      </c>
      <c r="H37" s="4">
        <v>29190</v>
      </c>
      <c r="J37" s="3">
        <v>32.918375439677703</v>
      </c>
      <c r="K37" s="3">
        <v>32.7082563790783</v>
      </c>
      <c r="M37" s="4">
        <f t="shared" si="5"/>
        <v>29829574</v>
      </c>
      <c r="N37" s="4">
        <f t="shared" si="6"/>
        <v>29733904</v>
      </c>
      <c r="O37" s="4">
        <f t="shared" si="8"/>
        <v>-95670</v>
      </c>
      <c r="P37" s="4"/>
    </row>
    <row r="38" spans="3:16">
      <c r="C38">
        <f t="shared" si="3"/>
        <v>2014</v>
      </c>
      <c r="D38" t="s">
        <v>16</v>
      </c>
      <c r="E38" s="3">
        <v>30.762</v>
      </c>
      <c r="F38" s="3">
        <v>30.762</v>
      </c>
      <c r="G38" s="4">
        <v>29100</v>
      </c>
      <c r="H38" s="4">
        <v>29192</v>
      </c>
      <c r="J38" s="3">
        <v>28.6234949234995</v>
      </c>
      <c r="K38" s="3">
        <v>28.480073442430101</v>
      </c>
      <c r="M38" s="4">
        <f t="shared" si="5"/>
        <v>25623014</v>
      </c>
      <c r="N38" s="4">
        <f t="shared" si="6"/>
        <v>25575229</v>
      </c>
      <c r="O38" s="4">
        <f t="shared" si="8"/>
        <v>-47785</v>
      </c>
      <c r="P38" s="4"/>
    </row>
    <row r="39" spans="3:16">
      <c r="C39">
        <f t="shared" si="3"/>
        <v>2014</v>
      </c>
      <c r="D39" t="s">
        <v>17</v>
      </c>
      <c r="E39" s="3">
        <v>28.619</v>
      </c>
      <c r="F39" s="3">
        <v>28.619</v>
      </c>
      <c r="G39" s="4">
        <v>29109</v>
      </c>
      <c r="H39" s="4">
        <v>29200</v>
      </c>
      <c r="J39" s="3">
        <v>23.140929415266299</v>
      </c>
      <c r="K39" s="3">
        <v>22.935457539893701</v>
      </c>
      <c r="M39" s="4">
        <f t="shared" si="5"/>
        <v>19278025</v>
      </c>
      <c r="N39" s="4">
        <f t="shared" si="6"/>
        <v>19166584</v>
      </c>
      <c r="O39" s="4">
        <f t="shared" si="8"/>
        <v>-111441</v>
      </c>
      <c r="P39" s="4"/>
    </row>
    <row r="40" spans="3:16">
      <c r="C40">
        <f t="shared" si="3"/>
        <v>2014</v>
      </c>
      <c r="D40" t="s">
        <v>18</v>
      </c>
      <c r="E40" s="3">
        <v>31.238</v>
      </c>
      <c r="F40" s="3">
        <v>31.238</v>
      </c>
      <c r="G40" s="4">
        <v>29120</v>
      </c>
      <c r="H40" s="4">
        <v>29211</v>
      </c>
      <c r="J40" s="3">
        <v>23.094976064871801</v>
      </c>
      <c r="K40" s="3">
        <v>22.897278637072102</v>
      </c>
      <c r="M40" s="4">
        <f t="shared" si="5"/>
        <v>21008358</v>
      </c>
      <c r="N40" s="4">
        <f t="shared" si="6"/>
        <v>20893611</v>
      </c>
      <c r="O40" s="4">
        <f t="shared" si="8"/>
        <v>-114747</v>
      </c>
      <c r="P40" s="4"/>
    </row>
    <row r="41" spans="3:16">
      <c r="C41">
        <f t="shared" si="3"/>
        <v>2015</v>
      </c>
      <c r="D41" t="s">
        <v>7</v>
      </c>
      <c r="E41" s="3">
        <v>32.286000000000001</v>
      </c>
      <c r="F41" s="3">
        <v>32.286000000000001</v>
      </c>
      <c r="G41" s="4">
        <v>29163</v>
      </c>
      <c r="H41" s="4">
        <v>29258</v>
      </c>
      <c r="J41" s="3">
        <v>26.0059812802015</v>
      </c>
      <c r="K41" s="3">
        <v>25.798567315545998</v>
      </c>
      <c r="M41" s="4">
        <f t="shared" si="5"/>
        <v>24486104</v>
      </c>
      <c r="N41" s="4">
        <f t="shared" si="6"/>
        <v>24369940</v>
      </c>
      <c r="O41" s="4">
        <f t="shared" si="8"/>
        <v>-116164</v>
      </c>
      <c r="P41" s="4"/>
    </row>
    <row r="42" spans="3:16">
      <c r="C42">
        <f t="shared" si="3"/>
        <v>2015</v>
      </c>
      <c r="D42" t="s">
        <v>8</v>
      </c>
      <c r="E42" s="3">
        <v>29.81</v>
      </c>
      <c r="F42" s="3">
        <v>29.81</v>
      </c>
      <c r="G42" s="4">
        <v>29201</v>
      </c>
      <c r="H42" s="4">
        <v>29300</v>
      </c>
      <c r="J42" s="3">
        <v>25.893479402712501</v>
      </c>
      <c r="K42" s="3">
        <v>25.702626652515999</v>
      </c>
      <c r="M42" s="4">
        <f t="shared" si="5"/>
        <v>22539803</v>
      </c>
      <c r="N42" s="4">
        <f t="shared" si="6"/>
        <v>22449522</v>
      </c>
      <c r="O42" s="4">
        <f t="shared" si="8"/>
        <v>-90281</v>
      </c>
      <c r="P42" s="4"/>
    </row>
    <row r="43" spans="3:16">
      <c r="C43">
        <f t="shared" si="3"/>
        <v>2015</v>
      </c>
      <c r="D43" t="s">
        <v>9</v>
      </c>
      <c r="E43" s="3">
        <v>29.524000000000001</v>
      </c>
      <c r="F43" s="3">
        <v>29.524000000000001</v>
      </c>
      <c r="G43" s="4">
        <v>29235</v>
      </c>
      <c r="H43" s="4">
        <v>29337</v>
      </c>
      <c r="J43" s="3">
        <v>22.990510086872501</v>
      </c>
      <c r="K43" s="3">
        <v>22.8112786171199</v>
      </c>
      <c r="M43" s="4">
        <f t="shared" si="5"/>
        <v>19843894</v>
      </c>
      <c r="N43" s="4">
        <f t="shared" si="6"/>
        <v>19757888</v>
      </c>
      <c r="O43" s="4">
        <f t="shared" si="8"/>
        <v>-86006</v>
      </c>
      <c r="P43" s="4"/>
    </row>
    <row r="44" spans="3:16">
      <c r="C44">
        <f t="shared" si="3"/>
        <v>2015</v>
      </c>
      <c r="D44" t="s">
        <v>10</v>
      </c>
      <c r="E44" s="3">
        <v>30.713999999999999</v>
      </c>
      <c r="F44" s="3">
        <v>30.713999999999999</v>
      </c>
      <c r="G44" s="4">
        <v>29269</v>
      </c>
      <c r="H44" s="4">
        <v>29374</v>
      </c>
      <c r="J44" s="3">
        <v>22.352129023586102</v>
      </c>
      <c r="K44" s="3">
        <v>22.188737124103302</v>
      </c>
      <c r="M44" s="4">
        <f t="shared" si="5"/>
        <v>20093850</v>
      </c>
      <c r="N44" s="4">
        <f t="shared" si="6"/>
        <v>20018524</v>
      </c>
      <c r="O44" s="4">
        <f t="shared" si="8"/>
        <v>-75326</v>
      </c>
      <c r="P44" s="4"/>
    </row>
    <row r="45" spans="3:16">
      <c r="C45">
        <f t="shared" si="3"/>
        <v>2015</v>
      </c>
      <c r="D45" t="s">
        <v>11</v>
      </c>
      <c r="E45" s="3">
        <v>29.524000000000001</v>
      </c>
      <c r="F45" s="3">
        <v>29.524000000000001</v>
      </c>
      <c r="G45" s="4">
        <v>29302</v>
      </c>
      <c r="H45" s="4">
        <v>29410</v>
      </c>
      <c r="J45" s="3">
        <v>25.2339526336193</v>
      </c>
      <c r="K45" s="3">
        <v>25.088963267400501</v>
      </c>
      <c r="M45" s="4">
        <f t="shared" si="5"/>
        <v>21830201</v>
      </c>
      <c r="N45" s="4">
        <f t="shared" si="6"/>
        <v>21784768</v>
      </c>
      <c r="O45" s="4">
        <f t="shared" si="8"/>
        <v>-45433</v>
      </c>
      <c r="P45" s="4"/>
    </row>
    <row r="46" spans="3:16">
      <c r="C46">
        <f t="shared" si="3"/>
        <v>2015</v>
      </c>
      <c r="D46" t="s">
        <v>12</v>
      </c>
      <c r="E46" s="3">
        <v>30.619</v>
      </c>
      <c r="F46" s="3">
        <v>30.619</v>
      </c>
      <c r="G46" s="4">
        <v>29346</v>
      </c>
      <c r="H46" s="4">
        <v>29457</v>
      </c>
      <c r="J46" s="3">
        <v>31.077727279458699</v>
      </c>
      <c r="K46" s="3">
        <v>30.869641547836199</v>
      </c>
      <c r="M46" s="4">
        <f t="shared" si="5"/>
        <v>27924742</v>
      </c>
      <c r="N46" s="4">
        <f t="shared" si="6"/>
        <v>27842684</v>
      </c>
      <c r="O46" s="4">
        <f t="shared" si="8"/>
        <v>-82058</v>
      </c>
      <c r="P46" s="4"/>
    </row>
    <row r="47" spans="3:16">
      <c r="C47">
        <f t="shared" si="3"/>
        <v>2015</v>
      </c>
      <c r="D47" t="s">
        <v>13</v>
      </c>
      <c r="E47" s="3">
        <v>30.713999999999999</v>
      </c>
      <c r="F47" s="3">
        <v>30.713999999999999</v>
      </c>
      <c r="G47" s="4">
        <v>29378</v>
      </c>
      <c r="H47" s="4">
        <v>29491</v>
      </c>
      <c r="J47" s="3">
        <v>34.342645246608697</v>
      </c>
      <c r="K47" s="3">
        <v>34.126052060312901</v>
      </c>
      <c r="M47" s="4">
        <f t="shared" si="5"/>
        <v>30987915</v>
      </c>
      <c r="N47" s="4">
        <f t="shared" si="6"/>
        <v>30910920</v>
      </c>
      <c r="O47" s="4">
        <f t="shared" si="8"/>
        <v>-76995</v>
      </c>
      <c r="P47" s="4"/>
    </row>
    <row r="48" spans="3:16">
      <c r="C48">
        <f t="shared" si="3"/>
        <v>2015</v>
      </c>
      <c r="D48" t="s">
        <v>14</v>
      </c>
      <c r="E48" s="3">
        <v>30.475999999999999</v>
      </c>
      <c r="F48" s="3">
        <v>30.475999999999999</v>
      </c>
      <c r="G48" s="4">
        <v>29402</v>
      </c>
      <c r="H48" s="4">
        <v>29518</v>
      </c>
      <c r="J48" s="3">
        <v>34.854534542677897</v>
      </c>
      <c r="K48" s="3">
        <v>34.554341530884699</v>
      </c>
      <c r="M48" s="4">
        <f t="shared" si="5"/>
        <v>31231592</v>
      </c>
      <c r="N48" s="4">
        <f t="shared" si="6"/>
        <v>31084760</v>
      </c>
      <c r="O48" s="4">
        <f t="shared" si="8"/>
        <v>-146832</v>
      </c>
      <c r="P48" s="4"/>
    </row>
    <row r="49" spans="3:16">
      <c r="C49">
        <f t="shared" si="3"/>
        <v>2015</v>
      </c>
      <c r="D49" t="s">
        <v>15</v>
      </c>
      <c r="E49" s="3">
        <v>31.143000000000001</v>
      </c>
      <c r="F49" s="3">
        <v>31.143000000000001</v>
      </c>
      <c r="G49" s="4">
        <v>29402</v>
      </c>
      <c r="H49" s="4">
        <v>29519</v>
      </c>
      <c r="J49" s="3">
        <v>33.255596119034003</v>
      </c>
      <c r="K49" s="3">
        <v>32.989541415904498</v>
      </c>
      <c r="M49" s="4">
        <f t="shared" si="5"/>
        <v>30451035</v>
      </c>
      <c r="N49" s="4">
        <f t="shared" si="6"/>
        <v>30327622</v>
      </c>
      <c r="O49" s="4">
        <f t="shared" si="8"/>
        <v>-123413</v>
      </c>
      <c r="P49" s="4"/>
    </row>
    <row r="50" spans="3:16">
      <c r="C50">
        <f t="shared" si="3"/>
        <v>2015</v>
      </c>
      <c r="D50" t="s">
        <v>16</v>
      </c>
      <c r="E50" s="3">
        <v>30.762</v>
      </c>
      <c r="F50" s="3">
        <v>30.762</v>
      </c>
      <c r="G50" s="4">
        <v>29406</v>
      </c>
      <c r="H50" s="4">
        <v>29522</v>
      </c>
      <c r="J50" s="3">
        <v>28.952675969188</v>
      </c>
      <c r="K50" s="3">
        <v>28.787100244709499</v>
      </c>
      <c r="M50" s="4">
        <f t="shared" si="5"/>
        <v>26190225</v>
      </c>
      <c r="N50" s="4">
        <f t="shared" si="6"/>
        <v>26143171</v>
      </c>
      <c r="O50" s="4">
        <f t="shared" si="8"/>
        <v>-47054</v>
      </c>
      <c r="P50" s="4"/>
    </row>
    <row r="51" spans="3:16">
      <c r="C51">
        <f t="shared" si="3"/>
        <v>2015</v>
      </c>
      <c r="D51" t="s">
        <v>17</v>
      </c>
      <c r="E51" s="3">
        <v>28.619</v>
      </c>
      <c r="F51" s="3">
        <v>28.619</v>
      </c>
      <c r="G51" s="4">
        <v>29418</v>
      </c>
      <c r="H51" s="4">
        <v>29534</v>
      </c>
      <c r="J51" s="3">
        <v>23.462030287780198</v>
      </c>
      <c r="K51" s="3">
        <v>23.268640628656598</v>
      </c>
      <c r="M51" s="4">
        <f t="shared" si="5"/>
        <v>19753006</v>
      </c>
      <c r="N51" s="4">
        <f t="shared" si="6"/>
        <v>19667436</v>
      </c>
      <c r="O51" s="4">
        <f t="shared" si="8"/>
        <v>-85570</v>
      </c>
      <c r="P51" s="4"/>
    </row>
    <row r="52" spans="3:16">
      <c r="C52">
        <f t="shared" si="3"/>
        <v>2015</v>
      </c>
      <c r="D52" t="s">
        <v>18</v>
      </c>
      <c r="E52" s="3">
        <v>31.238</v>
      </c>
      <c r="F52" s="3">
        <v>31.238</v>
      </c>
      <c r="G52" s="4">
        <v>29432</v>
      </c>
      <c r="H52" s="4">
        <v>29550</v>
      </c>
      <c r="J52" s="3">
        <v>23.408148379729699</v>
      </c>
      <c r="K52" s="3">
        <v>23.257888783002802</v>
      </c>
      <c r="M52" s="4">
        <f t="shared" si="5"/>
        <v>21521377</v>
      </c>
      <c r="N52" s="4">
        <f t="shared" si="6"/>
        <v>21468959</v>
      </c>
      <c r="O52" s="4">
        <f t="shared" si="8"/>
        <v>-52418</v>
      </c>
      <c r="P52" s="4"/>
    </row>
    <row r="53" spans="3:16">
      <c r="C53">
        <f t="shared" si="3"/>
        <v>2016</v>
      </c>
      <c r="D53" t="s">
        <v>7</v>
      </c>
      <c r="E53" s="3">
        <v>32.286000000000001</v>
      </c>
      <c r="F53" s="3">
        <v>32.286000000000001</v>
      </c>
      <c r="G53" s="4">
        <v>29473</v>
      </c>
      <c r="H53" s="4">
        <v>29599</v>
      </c>
      <c r="J53" s="3">
        <v>26.311444337291999</v>
      </c>
      <c r="K53" s="3">
        <v>26.186309048643</v>
      </c>
      <c r="M53" s="4">
        <f t="shared" si="5"/>
        <v>25037057</v>
      </c>
      <c r="N53" s="4">
        <f t="shared" si="6"/>
        <v>25024509</v>
      </c>
      <c r="O53" s="4">
        <f t="shared" si="8"/>
        <v>-12548</v>
      </c>
      <c r="P53" s="4"/>
    </row>
    <row r="54" spans="3:16">
      <c r="C54">
        <f t="shared" si="3"/>
        <v>2016</v>
      </c>
      <c r="D54" t="s">
        <v>8</v>
      </c>
      <c r="E54" s="3">
        <v>30.31</v>
      </c>
      <c r="F54" s="3">
        <v>30.31</v>
      </c>
      <c r="G54" s="4">
        <v>29510</v>
      </c>
      <c r="H54" s="4">
        <v>29643</v>
      </c>
      <c r="J54" s="3">
        <v>26.178506344041502</v>
      </c>
      <c r="K54" s="3">
        <v>26.0796716956546</v>
      </c>
      <c r="M54" s="4">
        <f t="shared" si="5"/>
        <v>23415315</v>
      </c>
      <c r="N54" s="4">
        <f t="shared" si="6"/>
        <v>23432046</v>
      </c>
      <c r="O54" s="4">
        <f t="shared" si="8"/>
        <v>16731</v>
      </c>
      <c r="P54" s="4"/>
    </row>
    <row r="55" spans="3:16">
      <c r="C55">
        <f t="shared" si="3"/>
        <v>2016</v>
      </c>
      <c r="D55" t="s">
        <v>9</v>
      </c>
      <c r="E55" s="3">
        <v>30.024000000000001</v>
      </c>
      <c r="F55" s="3">
        <v>30.024000000000001</v>
      </c>
      <c r="G55" s="4">
        <v>29542</v>
      </c>
      <c r="H55" s="4">
        <v>29680</v>
      </c>
      <c r="J55" s="3">
        <v>23.253255837791901</v>
      </c>
      <c r="K55" s="3">
        <v>23.177580326515599</v>
      </c>
      <c r="M55" s="4">
        <f t="shared" si="5"/>
        <v>20624917</v>
      </c>
      <c r="N55" s="4">
        <f t="shared" si="6"/>
        <v>20653827</v>
      </c>
      <c r="O55" s="4">
        <f t="shared" si="8"/>
        <v>28910</v>
      </c>
      <c r="P55" s="4"/>
    </row>
    <row r="56" spans="3:16">
      <c r="C56">
        <f t="shared" si="3"/>
        <v>2016</v>
      </c>
      <c r="D56" t="s">
        <v>10</v>
      </c>
      <c r="E56" s="3">
        <v>30.713999999999999</v>
      </c>
      <c r="F56" s="3">
        <v>30.713999999999999</v>
      </c>
      <c r="G56" s="4">
        <v>29574</v>
      </c>
      <c r="H56" s="4">
        <v>29719</v>
      </c>
      <c r="J56" s="3">
        <v>22.591101853608802</v>
      </c>
      <c r="K56" s="3">
        <v>22.543628521700299</v>
      </c>
      <c r="M56" s="4">
        <f t="shared" si="5"/>
        <v>20520307</v>
      </c>
      <c r="N56" s="4">
        <f t="shared" si="6"/>
        <v>20577584</v>
      </c>
      <c r="O56" s="4">
        <f t="shared" si="8"/>
        <v>57277</v>
      </c>
      <c r="P56" s="4"/>
    </row>
    <row r="57" spans="3:16">
      <c r="C57">
        <f t="shared" si="3"/>
        <v>2016</v>
      </c>
      <c r="D57" t="s">
        <v>11</v>
      </c>
      <c r="E57" s="3">
        <v>29.524000000000001</v>
      </c>
      <c r="F57" s="3">
        <v>29.524000000000001</v>
      </c>
      <c r="G57" s="4">
        <v>29606</v>
      </c>
      <c r="H57" s="4">
        <v>29756</v>
      </c>
      <c r="J57" s="3">
        <v>25.448020853116201</v>
      </c>
      <c r="K57" s="3">
        <v>25.431174755136301</v>
      </c>
      <c r="M57" s="4">
        <f t="shared" si="5"/>
        <v>22243798</v>
      </c>
      <c r="N57" s="4">
        <f t="shared" si="6"/>
        <v>22341698</v>
      </c>
      <c r="O57" s="4">
        <f t="shared" si="8"/>
        <v>97900</v>
      </c>
      <c r="P57" s="4"/>
    </row>
    <row r="58" spans="3:16">
      <c r="C58">
        <f t="shared" si="3"/>
        <v>2016</v>
      </c>
      <c r="D58" t="s">
        <v>12</v>
      </c>
      <c r="E58" s="3">
        <v>30.619</v>
      </c>
      <c r="F58" s="3">
        <v>30.619</v>
      </c>
      <c r="G58" s="4">
        <v>29647</v>
      </c>
      <c r="H58" s="4">
        <v>29806</v>
      </c>
      <c r="J58" s="3">
        <v>31.265591269878499</v>
      </c>
      <c r="K58" s="3">
        <v>31.198566936163999</v>
      </c>
      <c r="M58" s="4">
        <f t="shared" si="5"/>
        <v>28381700</v>
      </c>
      <c r="N58" s="4">
        <f t="shared" si="6"/>
        <v>28472745</v>
      </c>
      <c r="O58" s="4">
        <f t="shared" si="8"/>
        <v>91045</v>
      </c>
      <c r="P58" s="4"/>
    </row>
    <row r="59" spans="3:16">
      <c r="C59">
        <f t="shared" si="3"/>
        <v>2016</v>
      </c>
      <c r="D59" t="s">
        <v>13</v>
      </c>
      <c r="E59" s="3">
        <v>30.713999999999999</v>
      </c>
      <c r="F59" s="3">
        <v>30.713999999999999</v>
      </c>
      <c r="G59" s="4">
        <v>29677</v>
      </c>
      <c r="H59" s="4">
        <v>29842</v>
      </c>
      <c r="J59" s="3">
        <v>34.502355255271397</v>
      </c>
      <c r="K59" s="3">
        <v>34.4403580503066</v>
      </c>
      <c r="M59" s="4">
        <f t="shared" si="5"/>
        <v>31448875</v>
      </c>
      <c r="N59" s="4">
        <f t="shared" si="6"/>
        <v>31566902</v>
      </c>
      <c r="O59" s="4">
        <f t="shared" si="8"/>
        <v>118027</v>
      </c>
      <c r="P59" s="4"/>
    </row>
    <row r="60" spans="3:16">
      <c r="C60">
        <f t="shared" si="3"/>
        <v>2016</v>
      </c>
      <c r="D60" t="s">
        <v>14</v>
      </c>
      <c r="E60" s="3">
        <v>30.475999999999999</v>
      </c>
      <c r="F60" s="3">
        <v>30.475999999999999</v>
      </c>
      <c r="G60" s="4">
        <v>29700</v>
      </c>
      <c r="H60" s="4">
        <v>29869</v>
      </c>
      <c r="J60" s="3">
        <v>34.9832158998179</v>
      </c>
      <c r="K60" s="3">
        <v>34.850632912985901</v>
      </c>
      <c r="M60" s="4">
        <f t="shared" si="5"/>
        <v>31664610</v>
      </c>
      <c r="N60" s="4">
        <f t="shared" si="6"/>
        <v>31724101</v>
      </c>
      <c r="O60" s="4">
        <f t="shared" si="8"/>
        <v>59491</v>
      </c>
      <c r="P60" s="4"/>
    </row>
    <row r="61" spans="3:16">
      <c r="C61">
        <f t="shared" si="3"/>
        <v>2016</v>
      </c>
      <c r="D61" t="s">
        <v>15</v>
      </c>
      <c r="E61" s="3">
        <v>31.143000000000001</v>
      </c>
      <c r="F61" s="3">
        <v>31.143000000000001</v>
      </c>
      <c r="G61" s="4">
        <v>29701</v>
      </c>
      <c r="H61" s="4">
        <v>29870</v>
      </c>
      <c r="J61" s="3">
        <v>33.350387407523698</v>
      </c>
      <c r="K61" s="3">
        <v>33.265822781733597</v>
      </c>
      <c r="M61" s="4">
        <f t="shared" si="5"/>
        <v>30848383</v>
      </c>
      <c r="N61" s="4">
        <f t="shared" si="6"/>
        <v>30945246</v>
      </c>
      <c r="O61" s="4">
        <f t="shared" si="8"/>
        <v>96863</v>
      </c>
      <c r="P61" s="4"/>
    </row>
    <row r="62" spans="3:16">
      <c r="C62">
        <f t="shared" si="3"/>
        <v>2016</v>
      </c>
      <c r="D62" t="s">
        <v>16</v>
      </c>
      <c r="E62" s="3">
        <v>30.762</v>
      </c>
      <c r="F62" s="3">
        <v>30.762</v>
      </c>
      <c r="G62" s="4">
        <v>29704</v>
      </c>
      <c r="H62" s="4">
        <v>29874</v>
      </c>
      <c r="J62" s="3">
        <v>29.011502551583401</v>
      </c>
      <c r="K62" s="3">
        <v>29.041103595417301</v>
      </c>
      <c r="M62" s="4">
        <f t="shared" si="5"/>
        <v>26509389</v>
      </c>
      <c r="N62" s="4">
        <f t="shared" si="6"/>
        <v>26688309</v>
      </c>
      <c r="O62" s="4">
        <f t="shared" si="8"/>
        <v>178920</v>
      </c>
      <c r="P62" s="4"/>
    </row>
    <row r="63" spans="3:16">
      <c r="C63">
        <f t="shared" si="3"/>
        <v>2016</v>
      </c>
      <c r="D63" t="s">
        <v>17</v>
      </c>
      <c r="E63" s="3">
        <v>28.619</v>
      </c>
      <c r="F63" s="3">
        <v>28.619</v>
      </c>
      <c r="G63" s="4">
        <v>29715</v>
      </c>
      <c r="H63" s="4">
        <v>29886</v>
      </c>
      <c r="J63" s="3">
        <v>23.483989431776902</v>
      </c>
      <c r="K63" s="3">
        <v>23.500513263379698</v>
      </c>
      <c r="M63" s="4">
        <f t="shared" si="5"/>
        <v>19971104</v>
      </c>
      <c r="N63" s="4">
        <f t="shared" si="6"/>
        <v>20100164</v>
      </c>
      <c r="O63" s="4">
        <f t="shared" si="8"/>
        <v>129060</v>
      </c>
      <c r="P63" s="4"/>
    </row>
    <row r="64" spans="3:16">
      <c r="C64">
        <f t="shared" si="3"/>
        <v>2016</v>
      </c>
      <c r="D64" t="s">
        <v>18</v>
      </c>
      <c r="E64" s="3">
        <v>31.238</v>
      </c>
      <c r="F64" s="3">
        <v>31.238</v>
      </c>
      <c r="G64" s="4">
        <v>29728</v>
      </c>
      <c r="H64" s="4">
        <v>29903</v>
      </c>
      <c r="J64" s="3">
        <v>23.394677628044001</v>
      </c>
      <c r="K64" s="3">
        <v>23.468180437239599</v>
      </c>
      <c r="M64" s="4">
        <f t="shared" si="5"/>
        <v>21725310</v>
      </c>
      <c r="N64" s="4">
        <f t="shared" si="6"/>
        <v>21921860</v>
      </c>
      <c r="O64" s="4">
        <f t="shared" si="8"/>
        <v>196550</v>
      </c>
      <c r="P64" s="4"/>
    </row>
  </sheetData>
  <pageMargins left="0.5" right="0.5" top="0.5" bottom="0.5" header="0.2" footer="0.2"/>
  <pageSetup orientation="landscape" r:id="rId1"/>
  <headerFooter>
    <oddHeader>&amp;C&amp;A</oddHeader>
    <oddFooter>&amp;R&amp;D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</vt:lpstr>
      <vt:lpstr>ComLg</vt:lpstr>
      <vt:lpstr>ComSm</vt:lpstr>
      <vt:lpstr>ComLg!Print_Area</vt:lpstr>
      <vt:lpstr>ComSm!Print_Area</vt:lpstr>
      <vt:lpstr>res!Print_Area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cp:lastPrinted>2012-07-02T13:52:20Z</cp:lastPrinted>
  <dcterms:created xsi:type="dcterms:W3CDTF">2012-06-27T19:19:22Z</dcterms:created>
  <dcterms:modified xsi:type="dcterms:W3CDTF">2012-12-06T21:04:03Z</dcterms:modified>
</cp:coreProperties>
</file>