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28620" windowHeight="13170" activeTab="5"/>
  </bookViews>
  <sheets>
    <sheet name="Sheet1" sheetId="1" r:id="rId1"/>
    <sheet name="input_Annual RTP rev rates" sheetId="11" r:id="rId2"/>
    <sheet name="TM1" sheetId="8" r:id="rId3"/>
    <sheet name="values" sheetId="9" r:id="rId4"/>
    <sheet name="calc_1" sheetId="10" r:id="rId5"/>
    <sheet name="summary" sheetId="12" r:id="rId6"/>
  </sheets>
  <calcPr calcId="125725" calcMode="manual" concurrentCalc="0"/>
</workbook>
</file>

<file path=xl/calcChain.xml><?xml version="1.0" encoding="utf-8"?>
<calcChain xmlns="http://schemas.openxmlformats.org/spreadsheetml/2006/main">
  <c r="E21" i="12"/>
  <c r="Q9" i="10"/>
  <c r="P9"/>
  <c r="O9"/>
  <c r="Q21"/>
  <c r="R9"/>
  <c r="G9"/>
  <c r="F9"/>
  <c r="G44"/>
  <c r="I23" i="8"/>
  <c r="G23"/>
  <c r="E18" i="1"/>
  <c r="D18"/>
  <c r="E17"/>
  <c r="D17"/>
  <c r="E9" i="12"/>
  <c r="E9" i="1"/>
  <c r="E10"/>
  <c r="E13"/>
  <c r="D9"/>
  <c r="D10"/>
  <c r="D13"/>
  <c r="D9" i="10"/>
  <c r="D10"/>
  <c r="D11"/>
  <c r="D12"/>
  <c r="D13"/>
  <c r="D14"/>
  <c r="D15"/>
  <c r="D16"/>
  <c r="D17"/>
  <c r="D18"/>
  <c r="D19"/>
  <c r="D20"/>
  <c r="J20"/>
  <c r="K20"/>
  <c r="D21"/>
  <c r="D22"/>
  <c r="D23"/>
  <c r="D24"/>
  <c r="D25"/>
  <c r="D26"/>
  <c r="D27"/>
  <c r="D28"/>
  <c r="D29"/>
  <c r="D30"/>
  <c r="D31"/>
  <c r="D32"/>
  <c r="J32"/>
  <c r="K32"/>
  <c r="D33"/>
  <c r="D34"/>
  <c r="D35"/>
  <c r="D36"/>
  <c r="D37"/>
  <c r="D38"/>
  <c r="D39"/>
  <c r="D40"/>
  <c r="D41"/>
  <c r="D42"/>
  <c r="D43"/>
  <c r="D44"/>
  <c r="J44"/>
  <c r="K44"/>
  <c r="J12"/>
  <c r="K12"/>
  <c r="J24"/>
  <c r="K24"/>
  <c r="J36"/>
  <c r="K36"/>
  <c r="T20"/>
  <c r="L20"/>
  <c r="L32"/>
  <c r="L44"/>
  <c r="L12"/>
  <c r="L24"/>
  <c r="L36"/>
  <c r="U20"/>
  <c r="V20"/>
  <c r="J9"/>
  <c r="K9"/>
  <c r="J10"/>
  <c r="K10"/>
  <c r="J11"/>
  <c r="K11"/>
  <c r="J13"/>
  <c r="K13"/>
  <c r="J14"/>
  <c r="K14"/>
  <c r="J15"/>
  <c r="K15"/>
  <c r="J16"/>
  <c r="K16"/>
  <c r="J17"/>
  <c r="K17"/>
  <c r="J18"/>
  <c r="K18"/>
  <c r="J19"/>
  <c r="K19"/>
  <c r="J21"/>
  <c r="K21"/>
  <c r="J22"/>
  <c r="K22"/>
  <c r="J23"/>
  <c r="K23"/>
  <c r="J25"/>
  <c r="K25"/>
  <c r="J26"/>
  <c r="K26"/>
  <c r="J27"/>
  <c r="K27"/>
  <c r="J28"/>
  <c r="K28"/>
  <c r="J29"/>
  <c r="K29"/>
  <c r="J30"/>
  <c r="K30"/>
  <c r="J31"/>
  <c r="K31"/>
  <c r="J33"/>
  <c r="K33"/>
  <c r="J34"/>
  <c r="K34"/>
  <c r="J35"/>
  <c r="K35"/>
  <c r="J37"/>
  <c r="K37"/>
  <c r="J38"/>
  <c r="K38"/>
  <c r="J39"/>
  <c r="K39"/>
  <c r="J40"/>
  <c r="K40"/>
  <c r="J41"/>
  <c r="K41"/>
  <c r="J42"/>
  <c r="K42"/>
  <c r="J43"/>
  <c r="K43"/>
  <c r="T21"/>
  <c r="L9"/>
  <c r="L10"/>
  <c r="L11"/>
  <c r="L13"/>
  <c r="L14"/>
  <c r="L15"/>
  <c r="L16"/>
  <c r="L17"/>
  <c r="L18"/>
  <c r="L19"/>
  <c r="L21"/>
  <c r="L22"/>
  <c r="L23"/>
  <c r="L25"/>
  <c r="L26"/>
  <c r="L27"/>
  <c r="L28"/>
  <c r="L29"/>
  <c r="L30"/>
  <c r="L31"/>
  <c r="L33"/>
  <c r="L34"/>
  <c r="L35"/>
  <c r="L37"/>
  <c r="L38"/>
  <c r="L39"/>
  <c r="L40"/>
  <c r="L41"/>
  <c r="L42"/>
  <c r="L43"/>
  <c r="U21"/>
  <c r="V21"/>
  <c r="W20"/>
  <c r="T19"/>
  <c r="U19"/>
  <c r="V19"/>
  <c r="W19"/>
  <c r="T18"/>
  <c r="U18"/>
  <c r="V18"/>
  <c r="W18"/>
  <c r="T17"/>
  <c r="U17"/>
  <c r="V17"/>
  <c r="W17"/>
  <c r="T16"/>
  <c r="U16"/>
  <c r="V16"/>
  <c r="W16"/>
  <c r="T15"/>
  <c r="U15"/>
  <c r="V15"/>
  <c r="W15"/>
  <c r="T14"/>
  <c r="U14"/>
  <c r="V14"/>
  <c r="W14"/>
  <c r="T13"/>
  <c r="U13"/>
  <c r="V13"/>
  <c r="W13"/>
  <c r="T12"/>
  <c r="U12"/>
  <c r="V12"/>
  <c r="W12"/>
  <c r="T11"/>
  <c r="U11"/>
  <c r="V11"/>
  <c r="W11"/>
  <c r="T10"/>
  <c r="U10"/>
  <c r="V10"/>
  <c r="W10"/>
  <c r="T9"/>
  <c r="U9"/>
  <c r="V9"/>
  <c r="W9"/>
  <c r="F10"/>
  <c r="G10"/>
  <c r="F11"/>
  <c r="G11"/>
  <c r="F12"/>
  <c r="G12"/>
  <c r="F13"/>
  <c r="G13"/>
  <c r="F14"/>
  <c r="G14"/>
  <c r="F15"/>
  <c r="G15"/>
  <c r="F16"/>
  <c r="G16"/>
  <c r="F17"/>
  <c r="G17"/>
  <c r="F18"/>
  <c r="G18"/>
  <c r="F19"/>
  <c r="G19"/>
  <c r="F20"/>
  <c r="G20"/>
  <c r="F21"/>
  <c r="G21"/>
  <c r="F22"/>
  <c r="G22"/>
  <c r="F23"/>
  <c r="G23"/>
  <c r="F24"/>
  <c r="G24"/>
  <c r="F25"/>
  <c r="G25"/>
  <c r="F26"/>
  <c r="G26"/>
  <c r="F27"/>
  <c r="G27"/>
  <c r="F28"/>
  <c r="G28"/>
  <c r="F29"/>
  <c r="G29"/>
  <c r="F30"/>
  <c r="G30"/>
  <c r="F31"/>
  <c r="G31"/>
  <c r="F32"/>
  <c r="G32"/>
  <c r="F33"/>
  <c r="G33"/>
  <c r="F34"/>
  <c r="G34"/>
  <c r="F35"/>
  <c r="G35"/>
  <c r="F36"/>
  <c r="G36"/>
  <c r="F37"/>
  <c r="G37"/>
  <c r="F38"/>
  <c r="G38"/>
  <c r="F39"/>
  <c r="G39"/>
  <c r="F40"/>
  <c r="G40"/>
  <c r="F41"/>
  <c r="G41"/>
  <c r="F42"/>
  <c r="G42"/>
  <c r="F43"/>
  <c r="G43"/>
  <c r="F44"/>
  <c r="O21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P21"/>
  <c r="D10" i="12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7"/>
  <c r="D128"/>
  <c r="D129"/>
  <c r="D130"/>
  <c r="D131"/>
  <c r="D132"/>
  <c r="D133"/>
  <c r="D134"/>
  <c r="D135"/>
  <c r="D136"/>
  <c r="D137"/>
  <c r="D138"/>
  <c r="D139"/>
  <c r="D140"/>
  <c r="D141"/>
  <c r="D142"/>
  <c r="D143"/>
  <c r="D144"/>
  <c r="D145"/>
  <c r="D146"/>
  <c r="D147"/>
  <c r="D148"/>
  <c r="D149"/>
  <c r="D150"/>
  <c r="D151"/>
  <c r="D152"/>
  <c r="D153"/>
  <c r="D154"/>
  <c r="D155"/>
  <c r="D156"/>
  <c r="D157"/>
  <c r="D158"/>
  <c r="D159"/>
  <c r="D160"/>
  <c r="D161"/>
  <c r="D162"/>
  <c r="D163"/>
  <c r="D164"/>
  <c r="D165"/>
  <c r="D166"/>
  <c r="D167"/>
  <c r="D168"/>
  <c r="D169"/>
  <c r="D170"/>
  <c r="D171"/>
  <c r="D172"/>
  <c r="D173"/>
  <c r="D174"/>
  <c r="D175"/>
  <c r="D176"/>
  <c r="D177"/>
  <c r="D178"/>
  <c r="D179"/>
  <c r="D180"/>
  <c r="D181"/>
  <c r="D182"/>
  <c r="D183"/>
  <c r="D184"/>
  <c r="D185"/>
  <c r="D186"/>
  <c r="D187"/>
  <c r="D188"/>
  <c r="D189"/>
  <c r="D190"/>
  <c r="D191"/>
  <c r="D192"/>
  <c r="D193"/>
  <c r="D194"/>
  <c r="D195"/>
  <c r="D196"/>
  <c r="D197"/>
  <c r="D198"/>
  <c r="D199"/>
  <c r="D200"/>
  <c r="D201"/>
  <c r="D202"/>
  <c r="D203"/>
  <c r="D204"/>
  <c r="D205"/>
  <c r="D206"/>
  <c r="D207"/>
  <c r="D208"/>
  <c r="D209"/>
  <c r="D210"/>
  <c r="D211"/>
  <c r="D212"/>
  <c r="D213"/>
  <c r="D214"/>
  <c r="D215"/>
  <c r="D216"/>
  <c r="D217"/>
  <c r="D218"/>
  <c r="D219"/>
  <c r="D220"/>
  <c r="D221"/>
  <c r="D222"/>
  <c r="D223"/>
  <c r="D224"/>
  <c r="D225"/>
  <c r="D226"/>
  <c r="D227"/>
  <c r="D228"/>
  <c r="D229"/>
  <c r="D230"/>
  <c r="D231"/>
  <c r="D232"/>
  <c r="D233"/>
  <c r="D234"/>
  <c r="D235"/>
  <c r="D236"/>
  <c r="D237"/>
  <c r="D238"/>
  <c r="D239"/>
  <c r="D240"/>
  <c r="D241"/>
  <c r="D242"/>
  <c r="D243"/>
  <c r="D244"/>
  <c r="D245"/>
  <c r="D246"/>
  <c r="D247"/>
  <c r="D248"/>
  <c r="D249"/>
  <c r="D250"/>
  <c r="D251"/>
  <c r="D252"/>
  <c r="D253"/>
  <c r="D254"/>
  <c r="D255"/>
  <c r="D256"/>
  <c r="D257"/>
  <c r="D258"/>
  <c r="D259"/>
  <c r="D260"/>
  <c r="D261"/>
  <c r="D262"/>
  <c r="D263"/>
  <c r="D264"/>
  <c r="D265"/>
  <c r="D266"/>
  <c r="D267"/>
  <c r="D268"/>
  <c r="D269"/>
  <c r="D270"/>
  <c r="D271"/>
  <c r="D272"/>
  <c r="D273"/>
  <c r="D274"/>
  <c r="D275"/>
  <c r="D276"/>
  <c r="D277"/>
  <c r="D278"/>
  <c r="D279"/>
  <c r="D280"/>
  <c r="D281"/>
  <c r="D282"/>
  <c r="D283"/>
  <c r="D284"/>
  <c r="D285"/>
  <c r="D286"/>
  <c r="D287"/>
  <c r="D288"/>
  <c r="D289"/>
  <c r="D290"/>
  <c r="D291"/>
  <c r="D292"/>
  <c r="D293"/>
  <c r="D294"/>
  <c r="D295"/>
  <c r="D296"/>
  <c r="D297"/>
  <c r="D298"/>
  <c r="D299"/>
  <c r="D300"/>
  <c r="D301"/>
  <c r="D302"/>
  <c r="D303"/>
  <c r="D304"/>
  <c r="D305"/>
  <c r="D306"/>
  <c r="D307"/>
  <c r="D308"/>
  <c r="D309"/>
  <c r="D310"/>
  <c r="D311"/>
  <c r="D312"/>
  <c r="D313"/>
  <c r="D314"/>
  <c r="D315"/>
  <c r="D316"/>
  <c r="D317"/>
  <c r="D318"/>
  <c r="D319"/>
  <c r="D320"/>
  <c r="H320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C180"/>
  <c r="C181"/>
  <c r="C182"/>
  <c r="C183"/>
  <c r="C184"/>
  <c r="C185"/>
  <c r="C186"/>
  <c r="C187"/>
  <c r="C188"/>
  <c r="C189"/>
  <c r="C190"/>
  <c r="C191"/>
  <c r="C192"/>
  <c r="C193"/>
  <c r="C194"/>
  <c r="C195"/>
  <c r="C196"/>
  <c r="C197"/>
  <c r="C198"/>
  <c r="C199"/>
  <c r="C200"/>
  <c r="C201"/>
  <c r="C202"/>
  <c r="C203"/>
  <c r="C204"/>
  <c r="C205"/>
  <c r="C206"/>
  <c r="C207"/>
  <c r="C208"/>
  <c r="C209"/>
  <c r="C210"/>
  <c r="C211"/>
  <c r="C212"/>
  <c r="C213"/>
  <c r="C214"/>
  <c r="C215"/>
  <c r="C216"/>
  <c r="C217"/>
  <c r="C218"/>
  <c r="C219"/>
  <c r="C220"/>
  <c r="C221"/>
  <c r="C222"/>
  <c r="C223"/>
  <c r="C224"/>
  <c r="C225"/>
  <c r="C226"/>
  <c r="C227"/>
  <c r="C228"/>
  <c r="C229"/>
  <c r="C230"/>
  <c r="C231"/>
  <c r="C232"/>
  <c r="C233"/>
  <c r="C234"/>
  <c r="C235"/>
  <c r="C236"/>
  <c r="C237"/>
  <c r="C238"/>
  <c r="C239"/>
  <c r="C240"/>
  <c r="C241"/>
  <c r="C242"/>
  <c r="C243"/>
  <c r="C244"/>
  <c r="C245"/>
  <c r="C246"/>
  <c r="C247"/>
  <c r="C248"/>
  <c r="C249"/>
  <c r="C250"/>
  <c r="C251"/>
  <c r="C252"/>
  <c r="C253"/>
  <c r="C254"/>
  <c r="C255"/>
  <c r="C256"/>
  <c r="C257"/>
  <c r="C258"/>
  <c r="C259"/>
  <c r="C260"/>
  <c r="C261"/>
  <c r="C262"/>
  <c r="C263"/>
  <c r="C264"/>
  <c r="C265"/>
  <c r="C266"/>
  <c r="C267"/>
  <c r="C268"/>
  <c r="C269"/>
  <c r="C270"/>
  <c r="C271"/>
  <c r="C272"/>
  <c r="C273"/>
  <c r="C274"/>
  <c r="C275"/>
  <c r="C276"/>
  <c r="C277"/>
  <c r="C278"/>
  <c r="C279"/>
  <c r="C280"/>
  <c r="C281"/>
  <c r="C282"/>
  <c r="C283"/>
  <c r="C284"/>
  <c r="C285"/>
  <c r="C286"/>
  <c r="C287"/>
  <c r="C288"/>
  <c r="C289"/>
  <c r="C290"/>
  <c r="C291"/>
  <c r="C292"/>
  <c r="C293"/>
  <c r="C294"/>
  <c r="C295"/>
  <c r="C296"/>
  <c r="C297"/>
  <c r="C298"/>
  <c r="C299"/>
  <c r="C300"/>
  <c r="C301"/>
  <c r="C302"/>
  <c r="C303"/>
  <c r="C304"/>
  <c r="C305"/>
  <c r="C306"/>
  <c r="C307"/>
  <c r="C308"/>
  <c r="C309"/>
  <c r="C310"/>
  <c r="C311"/>
  <c r="C312"/>
  <c r="C313"/>
  <c r="C314"/>
  <c r="C315"/>
  <c r="C316"/>
  <c r="C317"/>
  <c r="C318"/>
  <c r="C319"/>
  <c r="C320"/>
  <c r="F320"/>
  <c r="K320"/>
  <c r="O20" i="10"/>
  <c r="P20"/>
  <c r="Q20"/>
  <c r="R20"/>
  <c r="G320" i="12"/>
  <c r="E320"/>
  <c r="J320"/>
  <c r="H319"/>
  <c r="F319"/>
  <c r="K319"/>
  <c r="O19" i="10"/>
  <c r="P19"/>
  <c r="Q19"/>
  <c r="R19"/>
  <c r="G319" i="12"/>
  <c r="E319"/>
  <c r="J319"/>
  <c r="H318"/>
  <c r="F318"/>
  <c r="K318"/>
  <c r="O18" i="10"/>
  <c r="P18"/>
  <c r="Q18"/>
  <c r="R18"/>
  <c r="G318" i="12"/>
  <c r="E318"/>
  <c r="J318"/>
  <c r="H317"/>
  <c r="F317"/>
  <c r="K317"/>
  <c r="O17" i="10"/>
  <c r="P17"/>
  <c r="Q17"/>
  <c r="R17"/>
  <c r="G317" i="12"/>
  <c r="E317"/>
  <c r="J317"/>
  <c r="H316"/>
  <c r="F316"/>
  <c r="K316"/>
  <c r="O16" i="10"/>
  <c r="P16"/>
  <c r="Q16"/>
  <c r="R16"/>
  <c r="G316" i="12"/>
  <c r="E316"/>
  <c r="J316"/>
  <c r="H315"/>
  <c r="F315"/>
  <c r="K315"/>
  <c r="O15" i="10"/>
  <c r="P15"/>
  <c r="Q15"/>
  <c r="R15"/>
  <c r="G315" i="12"/>
  <c r="E315"/>
  <c r="J315"/>
  <c r="H314"/>
  <c r="F314"/>
  <c r="K314"/>
  <c r="O14" i="10"/>
  <c r="P14"/>
  <c r="Q14"/>
  <c r="R14"/>
  <c r="G314" i="12"/>
  <c r="E314"/>
  <c r="J314"/>
  <c r="H313"/>
  <c r="F313"/>
  <c r="K313"/>
  <c r="O13" i="10"/>
  <c r="P13"/>
  <c r="Q13"/>
  <c r="R13"/>
  <c r="G313" i="12"/>
  <c r="E313"/>
  <c r="J313"/>
  <c r="H312"/>
  <c r="F312"/>
  <c r="K312"/>
  <c r="O12" i="10"/>
  <c r="P12"/>
  <c r="Q12"/>
  <c r="R12"/>
  <c r="G312" i="12"/>
  <c r="E312"/>
  <c r="J312"/>
  <c r="H311"/>
  <c r="F311"/>
  <c r="K311"/>
  <c r="O11" i="10"/>
  <c r="P11"/>
  <c r="Q11"/>
  <c r="R11"/>
  <c r="G311" i="12"/>
  <c r="E311"/>
  <c r="J311"/>
  <c r="H310"/>
  <c r="F310"/>
  <c r="K310"/>
  <c r="O10" i="10"/>
  <c r="P10"/>
  <c r="Q10"/>
  <c r="R10"/>
  <c r="G310" i="12"/>
  <c r="E310"/>
  <c r="J310"/>
  <c r="H309"/>
  <c r="F309"/>
  <c r="K309"/>
  <c r="G309"/>
  <c r="E309"/>
  <c r="J309"/>
  <c r="H308"/>
  <c r="F308"/>
  <c r="K308"/>
  <c r="G308"/>
  <c r="E308"/>
  <c r="J308"/>
  <c r="H307"/>
  <c r="F307"/>
  <c r="K307"/>
  <c r="G307"/>
  <c r="E307"/>
  <c r="J307"/>
  <c r="H306"/>
  <c r="F306"/>
  <c r="K306"/>
  <c r="G306"/>
  <c r="E306"/>
  <c r="J306"/>
  <c r="H305"/>
  <c r="F305"/>
  <c r="K305"/>
  <c r="G305"/>
  <c r="E305"/>
  <c r="J305"/>
  <c r="H304"/>
  <c r="F304"/>
  <c r="K304"/>
  <c r="G304"/>
  <c r="E304"/>
  <c r="J304"/>
  <c r="H303"/>
  <c r="F303"/>
  <c r="K303"/>
  <c r="G303"/>
  <c r="E303"/>
  <c r="J303"/>
  <c r="H302"/>
  <c r="F302"/>
  <c r="K302"/>
  <c r="G302"/>
  <c r="E302"/>
  <c r="J302"/>
  <c r="H301"/>
  <c r="F301"/>
  <c r="K301"/>
  <c r="G301"/>
  <c r="E301"/>
  <c r="J301"/>
  <c r="H300"/>
  <c r="F300"/>
  <c r="K300"/>
  <c r="G300"/>
  <c r="E300"/>
  <c r="J300"/>
  <c r="H299"/>
  <c r="F299"/>
  <c r="K299"/>
  <c r="G299"/>
  <c r="E299"/>
  <c r="J299"/>
  <c r="H298"/>
  <c r="F298"/>
  <c r="K298"/>
  <c r="G298"/>
  <c r="E298"/>
  <c r="J298"/>
  <c r="H297"/>
  <c r="F297"/>
  <c r="K297"/>
  <c r="G297"/>
  <c r="E297"/>
  <c r="J297"/>
  <c r="H296"/>
  <c r="F296"/>
  <c r="K296"/>
  <c r="G296"/>
  <c r="E296"/>
  <c r="J296"/>
  <c r="H295"/>
  <c r="F295"/>
  <c r="K295"/>
  <c r="G295"/>
  <c r="E295"/>
  <c r="J295"/>
  <c r="H294"/>
  <c r="F294"/>
  <c r="K294"/>
  <c r="G294"/>
  <c r="E294"/>
  <c r="J294"/>
  <c r="H293"/>
  <c r="F293"/>
  <c r="K293"/>
  <c r="G293"/>
  <c r="E293"/>
  <c r="J293"/>
  <c r="H292"/>
  <c r="F292"/>
  <c r="K292"/>
  <c r="G292"/>
  <c r="E292"/>
  <c r="J292"/>
  <c r="H291"/>
  <c r="F291"/>
  <c r="K291"/>
  <c r="G291"/>
  <c r="E291"/>
  <c r="J291"/>
  <c r="H290"/>
  <c r="F290"/>
  <c r="K290"/>
  <c r="G290"/>
  <c r="E290"/>
  <c r="J290"/>
  <c r="H289"/>
  <c r="F289"/>
  <c r="K289"/>
  <c r="G289"/>
  <c r="E289"/>
  <c r="J289"/>
  <c r="H288"/>
  <c r="F288"/>
  <c r="K288"/>
  <c r="G288"/>
  <c r="E288"/>
  <c r="J288"/>
  <c r="H287"/>
  <c r="F287"/>
  <c r="K287"/>
  <c r="G287"/>
  <c r="E287"/>
  <c r="J287"/>
  <c r="H286"/>
  <c r="F286"/>
  <c r="K286"/>
  <c r="G286"/>
  <c r="E286"/>
  <c r="J286"/>
  <c r="H285"/>
  <c r="F285"/>
  <c r="K285"/>
  <c r="G285"/>
  <c r="E285"/>
  <c r="J285"/>
  <c r="H284"/>
  <c r="F284"/>
  <c r="K284"/>
  <c r="G284"/>
  <c r="E284"/>
  <c r="J284"/>
  <c r="H283"/>
  <c r="F283"/>
  <c r="K283"/>
  <c r="G283"/>
  <c r="E283"/>
  <c r="J283"/>
  <c r="H282"/>
  <c r="F282"/>
  <c r="K282"/>
  <c r="G282"/>
  <c r="E282"/>
  <c r="J282"/>
  <c r="H281"/>
  <c r="F281"/>
  <c r="K281"/>
  <c r="G281"/>
  <c r="E281"/>
  <c r="J281"/>
  <c r="H280"/>
  <c r="F280"/>
  <c r="K280"/>
  <c r="G280"/>
  <c r="E280"/>
  <c r="J280"/>
  <c r="H279"/>
  <c r="F279"/>
  <c r="K279"/>
  <c r="G279"/>
  <c r="E279"/>
  <c r="J279"/>
  <c r="H278"/>
  <c r="F278"/>
  <c r="K278"/>
  <c r="G278"/>
  <c r="E278"/>
  <c r="J278"/>
  <c r="H277"/>
  <c r="F277"/>
  <c r="K277"/>
  <c r="G277"/>
  <c r="E277"/>
  <c r="J277"/>
  <c r="H276"/>
  <c r="F276"/>
  <c r="K276"/>
  <c r="G276"/>
  <c r="E276"/>
  <c r="J276"/>
  <c r="H275"/>
  <c r="F275"/>
  <c r="K275"/>
  <c r="G275"/>
  <c r="E275"/>
  <c r="J275"/>
  <c r="H274"/>
  <c r="F274"/>
  <c r="K274"/>
  <c r="G274"/>
  <c r="E274"/>
  <c r="J274"/>
  <c r="H273"/>
  <c r="F273"/>
  <c r="K273"/>
  <c r="G273"/>
  <c r="E273"/>
  <c r="J273"/>
  <c r="H272"/>
  <c r="F272"/>
  <c r="K272"/>
  <c r="G272"/>
  <c r="E272"/>
  <c r="J272"/>
  <c r="H271"/>
  <c r="F271"/>
  <c r="K271"/>
  <c r="G271"/>
  <c r="E271"/>
  <c r="J271"/>
  <c r="H270"/>
  <c r="F270"/>
  <c r="K270"/>
  <c r="G270"/>
  <c r="E270"/>
  <c r="J270"/>
  <c r="H269"/>
  <c r="F269"/>
  <c r="K269"/>
  <c r="G269"/>
  <c r="E269"/>
  <c r="J269"/>
  <c r="H268"/>
  <c r="F268"/>
  <c r="K268"/>
  <c r="G268"/>
  <c r="E268"/>
  <c r="J268"/>
  <c r="H267"/>
  <c r="F267"/>
  <c r="K267"/>
  <c r="G267"/>
  <c r="E267"/>
  <c r="J267"/>
  <c r="H266"/>
  <c r="F266"/>
  <c r="K266"/>
  <c r="G266"/>
  <c r="E266"/>
  <c r="J266"/>
  <c r="H265"/>
  <c r="F265"/>
  <c r="K265"/>
  <c r="G265"/>
  <c r="E265"/>
  <c r="J265"/>
  <c r="H264"/>
  <c r="F264"/>
  <c r="K264"/>
  <c r="G264"/>
  <c r="E264"/>
  <c r="J264"/>
  <c r="H263"/>
  <c r="F263"/>
  <c r="K263"/>
  <c r="G263"/>
  <c r="E263"/>
  <c r="J263"/>
  <c r="H262"/>
  <c r="F262"/>
  <c r="K262"/>
  <c r="G262"/>
  <c r="E262"/>
  <c r="J262"/>
  <c r="H261"/>
  <c r="F261"/>
  <c r="K261"/>
  <c r="G261"/>
  <c r="E261"/>
  <c r="J261"/>
  <c r="H260"/>
  <c r="F260"/>
  <c r="K260"/>
  <c r="G260"/>
  <c r="E260"/>
  <c r="J260"/>
  <c r="H259"/>
  <c r="F259"/>
  <c r="K259"/>
  <c r="G259"/>
  <c r="E259"/>
  <c r="J259"/>
  <c r="H258"/>
  <c r="F258"/>
  <c r="K258"/>
  <c r="G258"/>
  <c r="E258"/>
  <c r="J258"/>
  <c r="H257"/>
  <c r="F257"/>
  <c r="K257"/>
  <c r="G257"/>
  <c r="E257"/>
  <c r="J257"/>
  <c r="H256"/>
  <c r="F256"/>
  <c r="K256"/>
  <c r="G256"/>
  <c r="E256"/>
  <c r="J256"/>
  <c r="H255"/>
  <c r="F255"/>
  <c r="K255"/>
  <c r="G255"/>
  <c r="E255"/>
  <c r="J255"/>
  <c r="H254"/>
  <c r="F254"/>
  <c r="K254"/>
  <c r="G254"/>
  <c r="E254"/>
  <c r="J254"/>
  <c r="H253"/>
  <c r="F253"/>
  <c r="K253"/>
  <c r="G253"/>
  <c r="E253"/>
  <c r="J253"/>
  <c r="H252"/>
  <c r="F252"/>
  <c r="K252"/>
  <c r="G252"/>
  <c r="E252"/>
  <c r="J252"/>
  <c r="H251"/>
  <c r="F251"/>
  <c r="K251"/>
  <c r="G251"/>
  <c r="E251"/>
  <c r="J251"/>
  <c r="H250"/>
  <c r="F250"/>
  <c r="K250"/>
  <c r="G250"/>
  <c r="E250"/>
  <c r="J250"/>
  <c r="H249"/>
  <c r="F249"/>
  <c r="K249"/>
  <c r="G249"/>
  <c r="E249"/>
  <c r="J249"/>
  <c r="H248"/>
  <c r="F248"/>
  <c r="K248"/>
  <c r="G248"/>
  <c r="E248"/>
  <c r="J248"/>
  <c r="H247"/>
  <c r="F247"/>
  <c r="K247"/>
  <c r="G247"/>
  <c r="E247"/>
  <c r="J247"/>
  <c r="H246"/>
  <c r="F246"/>
  <c r="K246"/>
  <c r="G246"/>
  <c r="E246"/>
  <c r="J246"/>
  <c r="H245"/>
  <c r="F245"/>
  <c r="K245"/>
  <c r="G245"/>
  <c r="E245"/>
  <c r="J245"/>
  <c r="H244"/>
  <c r="F244"/>
  <c r="K244"/>
  <c r="G244"/>
  <c r="E244"/>
  <c r="J244"/>
  <c r="H243"/>
  <c r="F243"/>
  <c r="K243"/>
  <c r="G243"/>
  <c r="E243"/>
  <c r="J243"/>
  <c r="H242"/>
  <c r="F242"/>
  <c r="K242"/>
  <c r="G242"/>
  <c r="E242"/>
  <c r="J242"/>
  <c r="H241"/>
  <c r="F241"/>
  <c r="K241"/>
  <c r="G241"/>
  <c r="E241"/>
  <c r="J241"/>
  <c r="H240"/>
  <c r="F240"/>
  <c r="K240"/>
  <c r="G240"/>
  <c r="E240"/>
  <c r="J240"/>
  <c r="H239"/>
  <c r="F239"/>
  <c r="K239"/>
  <c r="G239"/>
  <c r="E239"/>
  <c r="J239"/>
  <c r="H238"/>
  <c r="F238"/>
  <c r="K238"/>
  <c r="G238"/>
  <c r="E238"/>
  <c r="J238"/>
  <c r="H237"/>
  <c r="F237"/>
  <c r="K237"/>
  <c r="G237"/>
  <c r="E237"/>
  <c r="J237"/>
  <c r="H236"/>
  <c r="F236"/>
  <c r="K236"/>
  <c r="G236"/>
  <c r="E236"/>
  <c r="J236"/>
  <c r="H235"/>
  <c r="F235"/>
  <c r="K235"/>
  <c r="G235"/>
  <c r="E235"/>
  <c r="J235"/>
  <c r="H234"/>
  <c r="F234"/>
  <c r="K234"/>
  <c r="G234"/>
  <c r="E234"/>
  <c r="J234"/>
  <c r="H233"/>
  <c r="F233"/>
  <c r="K233"/>
  <c r="G233"/>
  <c r="E233"/>
  <c r="J233"/>
  <c r="H232"/>
  <c r="F232"/>
  <c r="K232"/>
  <c r="G232"/>
  <c r="E232"/>
  <c r="J232"/>
  <c r="H231"/>
  <c r="F231"/>
  <c r="K231"/>
  <c r="G231"/>
  <c r="E231"/>
  <c r="J231"/>
  <c r="H230"/>
  <c r="F230"/>
  <c r="K230"/>
  <c r="G230"/>
  <c r="E230"/>
  <c r="J230"/>
  <c r="H229"/>
  <c r="F229"/>
  <c r="K229"/>
  <c r="G229"/>
  <c r="E229"/>
  <c r="J229"/>
  <c r="H228"/>
  <c r="F228"/>
  <c r="K228"/>
  <c r="G228"/>
  <c r="E228"/>
  <c r="J228"/>
  <c r="H227"/>
  <c r="F227"/>
  <c r="K227"/>
  <c r="G227"/>
  <c r="E227"/>
  <c r="J227"/>
  <c r="H226"/>
  <c r="F226"/>
  <c r="K226"/>
  <c r="G226"/>
  <c r="E226"/>
  <c r="J226"/>
  <c r="H225"/>
  <c r="F225"/>
  <c r="K225"/>
  <c r="G225"/>
  <c r="E225"/>
  <c r="J225"/>
  <c r="H224"/>
  <c r="F224"/>
  <c r="K224"/>
  <c r="G224"/>
  <c r="E224"/>
  <c r="J224"/>
  <c r="H223"/>
  <c r="F223"/>
  <c r="K223"/>
  <c r="G223"/>
  <c r="E223"/>
  <c r="J223"/>
  <c r="H222"/>
  <c r="F222"/>
  <c r="K222"/>
  <c r="G222"/>
  <c r="E222"/>
  <c r="J222"/>
  <c r="H221"/>
  <c r="F221"/>
  <c r="K221"/>
  <c r="G221"/>
  <c r="E221"/>
  <c r="J221"/>
  <c r="H220"/>
  <c r="F220"/>
  <c r="K220"/>
  <c r="G220"/>
  <c r="E220"/>
  <c r="J220"/>
  <c r="H219"/>
  <c r="F219"/>
  <c r="K219"/>
  <c r="G219"/>
  <c r="E219"/>
  <c r="J219"/>
  <c r="H218"/>
  <c r="F218"/>
  <c r="K218"/>
  <c r="G218"/>
  <c r="E218"/>
  <c r="J218"/>
  <c r="H217"/>
  <c r="F217"/>
  <c r="K217"/>
  <c r="G217"/>
  <c r="E217"/>
  <c r="J217"/>
  <c r="H216"/>
  <c r="F216"/>
  <c r="K216"/>
  <c r="G216"/>
  <c r="E216"/>
  <c r="J216"/>
  <c r="H215"/>
  <c r="F215"/>
  <c r="K215"/>
  <c r="G215"/>
  <c r="E215"/>
  <c r="J215"/>
  <c r="H214"/>
  <c r="F214"/>
  <c r="K214"/>
  <c r="G214"/>
  <c r="E214"/>
  <c r="J214"/>
  <c r="H213"/>
  <c r="F213"/>
  <c r="K213"/>
  <c r="G213"/>
  <c r="E213"/>
  <c r="J213"/>
  <c r="H212"/>
  <c r="F212"/>
  <c r="K212"/>
  <c r="G212"/>
  <c r="E212"/>
  <c r="J212"/>
  <c r="H211"/>
  <c r="F211"/>
  <c r="K211"/>
  <c r="G211"/>
  <c r="E211"/>
  <c r="J211"/>
  <c r="H210"/>
  <c r="F210"/>
  <c r="K210"/>
  <c r="G210"/>
  <c r="E210"/>
  <c r="J210"/>
  <c r="H209"/>
  <c r="F209"/>
  <c r="K209"/>
  <c r="G209"/>
  <c r="E209"/>
  <c r="J209"/>
  <c r="H208"/>
  <c r="F208"/>
  <c r="K208"/>
  <c r="G208"/>
  <c r="E208"/>
  <c r="J208"/>
  <c r="H207"/>
  <c r="F207"/>
  <c r="K207"/>
  <c r="G207"/>
  <c r="E207"/>
  <c r="J207"/>
  <c r="H206"/>
  <c r="F206"/>
  <c r="K206"/>
  <c r="G206"/>
  <c r="E206"/>
  <c r="J206"/>
  <c r="H205"/>
  <c r="F205"/>
  <c r="K205"/>
  <c r="G205"/>
  <c r="E205"/>
  <c r="J205"/>
  <c r="H204"/>
  <c r="F204"/>
  <c r="K204"/>
  <c r="G204"/>
  <c r="E204"/>
  <c r="J204"/>
  <c r="H203"/>
  <c r="F203"/>
  <c r="K203"/>
  <c r="G203"/>
  <c r="E203"/>
  <c r="J203"/>
  <c r="H202"/>
  <c r="F202"/>
  <c r="K202"/>
  <c r="G202"/>
  <c r="E202"/>
  <c r="J202"/>
  <c r="H201"/>
  <c r="F201"/>
  <c r="K201"/>
  <c r="G201"/>
  <c r="E201"/>
  <c r="J201"/>
  <c r="H200"/>
  <c r="F200"/>
  <c r="K200"/>
  <c r="G200"/>
  <c r="E200"/>
  <c r="J200"/>
  <c r="H199"/>
  <c r="F199"/>
  <c r="K199"/>
  <c r="G199"/>
  <c r="E199"/>
  <c r="J199"/>
  <c r="H198"/>
  <c r="F198"/>
  <c r="K198"/>
  <c r="G198"/>
  <c r="E198"/>
  <c r="J198"/>
  <c r="H197"/>
  <c r="F197"/>
  <c r="K197"/>
  <c r="G197"/>
  <c r="E197"/>
  <c r="J197"/>
  <c r="H196"/>
  <c r="F196"/>
  <c r="K196"/>
  <c r="G196"/>
  <c r="E196"/>
  <c r="J196"/>
  <c r="H195"/>
  <c r="F195"/>
  <c r="K195"/>
  <c r="G195"/>
  <c r="E195"/>
  <c r="J195"/>
  <c r="H194"/>
  <c r="F194"/>
  <c r="K194"/>
  <c r="G194"/>
  <c r="E194"/>
  <c r="J194"/>
  <c r="H193"/>
  <c r="F193"/>
  <c r="K193"/>
  <c r="G193"/>
  <c r="E193"/>
  <c r="J193"/>
  <c r="H192"/>
  <c r="F192"/>
  <c r="K192"/>
  <c r="G192"/>
  <c r="E192"/>
  <c r="J192"/>
  <c r="H191"/>
  <c r="F191"/>
  <c r="K191"/>
  <c r="G191"/>
  <c r="E191"/>
  <c r="J191"/>
  <c r="H190"/>
  <c r="F190"/>
  <c r="K190"/>
  <c r="G190"/>
  <c r="E190"/>
  <c r="J190"/>
  <c r="H189"/>
  <c r="F189"/>
  <c r="K189"/>
  <c r="G189"/>
  <c r="E189"/>
  <c r="J189"/>
  <c r="H188"/>
  <c r="F188"/>
  <c r="K188"/>
  <c r="G188"/>
  <c r="E188"/>
  <c r="J188"/>
  <c r="H187"/>
  <c r="F187"/>
  <c r="K187"/>
  <c r="G187"/>
  <c r="E187"/>
  <c r="J187"/>
  <c r="H186"/>
  <c r="F186"/>
  <c r="K186"/>
  <c r="G186"/>
  <c r="E186"/>
  <c r="J186"/>
  <c r="H185"/>
  <c r="F185"/>
  <c r="K185"/>
  <c r="G185"/>
  <c r="E185"/>
  <c r="J185"/>
  <c r="H184"/>
  <c r="F184"/>
  <c r="K184"/>
  <c r="G184"/>
  <c r="E184"/>
  <c r="J184"/>
  <c r="H183"/>
  <c r="F183"/>
  <c r="K183"/>
  <c r="G183"/>
  <c r="E183"/>
  <c r="J183"/>
  <c r="H182"/>
  <c r="F182"/>
  <c r="K182"/>
  <c r="G182"/>
  <c r="E182"/>
  <c r="J182"/>
  <c r="H181"/>
  <c r="F181"/>
  <c r="K181"/>
  <c r="G181"/>
  <c r="E181"/>
  <c r="J181"/>
  <c r="H180"/>
  <c r="F180"/>
  <c r="K180"/>
  <c r="G180"/>
  <c r="E180"/>
  <c r="J180"/>
  <c r="H179"/>
  <c r="F179"/>
  <c r="K179"/>
  <c r="G179"/>
  <c r="E179"/>
  <c r="J179"/>
  <c r="H178"/>
  <c r="F178"/>
  <c r="K178"/>
  <c r="G178"/>
  <c r="E178"/>
  <c r="J178"/>
  <c r="H177"/>
  <c r="F177"/>
  <c r="K177"/>
  <c r="G177"/>
  <c r="E177"/>
  <c r="J177"/>
  <c r="H176"/>
  <c r="F176"/>
  <c r="K176"/>
  <c r="G176"/>
  <c r="E176"/>
  <c r="J176"/>
  <c r="H175"/>
  <c r="F175"/>
  <c r="K175"/>
  <c r="G175"/>
  <c r="E175"/>
  <c r="J175"/>
  <c r="H174"/>
  <c r="F174"/>
  <c r="K174"/>
  <c r="G174"/>
  <c r="E174"/>
  <c r="J174"/>
  <c r="H173"/>
  <c r="F173"/>
  <c r="K173"/>
  <c r="G173"/>
  <c r="E173"/>
  <c r="J173"/>
  <c r="H172"/>
  <c r="F172"/>
  <c r="K172"/>
  <c r="G172"/>
  <c r="E172"/>
  <c r="J172"/>
  <c r="H171"/>
  <c r="F171"/>
  <c r="K171"/>
  <c r="G171"/>
  <c r="E171"/>
  <c r="J171"/>
  <c r="H170"/>
  <c r="F170"/>
  <c r="K170"/>
  <c r="G170"/>
  <c r="E170"/>
  <c r="J170"/>
  <c r="H169"/>
  <c r="F169"/>
  <c r="K169"/>
  <c r="G169"/>
  <c r="E169"/>
  <c r="J169"/>
  <c r="H168"/>
  <c r="F168"/>
  <c r="K168"/>
  <c r="G168"/>
  <c r="E168"/>
  <c r="J168"/>
  <c r="H167"/>
  <c r="F167"/>
  <c r="K167"/>
  <c r="G167"/>
  <c r="E167"/>
  <c r="J167"/>
  <c r="H166"/>
  <c r="F166"/>
  <c r="K166"/>
  <c r="G166"/>
  <c r="E166"/>
  <c r="J166"/>
  <c r="H165"/>
  <c r="F165"/>
  <c r="K165"/>
  <c r="G165"/>
  <c r="E165"/>
  <c r="J165"/>
  <c r="H164"/>
  <c r="F164"/>
  <c r="K164"/>
  <c r="G164"/>
  <c r="E164"/>
  <c r="J164"/>
  <c r="H163"/>
  <c r="F163"/>
  <c r="K163"/>
  <c r="G163"/>
  <c r="E163"/>
  <c r="J163"/>
  <c r="H162"/>
  <c r="F162"/>
  <c r="K162"/>
  <c r="G162"/>
  <c r="E162"/>
  <c r="J162"/>
  <c r="H161"/>
  <c r="F161"/>
  <c r="K161"/>
  <c r="G161"/>
  <c r="E161"/>
  <c r="J161"/>
  <c r="H160"/>
  <c r="F160"/>
  <c r="K160"/>
  <c r="G160"/>
  <c r="E160"/>
  <c r="J160"/>
  <c r="H159"/>
  <c r="F159"/>
  <c r="K159"/>
  <c r="G159"/>
  <c r="E159"/>
  <c r="J159"/>
  <c r="H158"/>
  <c r="F158"/>
  <c r="K158"/>
  <c r="G158"/>
  <c r="E158"/>
  <c r="J158"/>
  <c r="H157"/>
  <c r="F157"/>
  <c r="K157"/>
  <c r="G157"/>
  <c r="E157"/>
  <c r="J157"/>
  <c r="H156"/>
  <c r="F156"/>
  <c r="K156"/>
  <c r="G156"/>
  <c r="E156"/>
  <c r="J156"/>
  <c r="H155"/>
  <c r="F155"/>
  <c r="K155"/>
  <c r="G155"/>
  <c r="E155"/>
  <c r="J155"/>
  <c r="H154"/>
  <c r="F154"/>
  <c r="K154"/>
  <c r="G154"/>
  <c r="E154"/>
  <c r="J154"/>
  <c r="H153"/>
  <c r="F153"/>
  <c r="K153"/>
  <c r="G153"/>
  <c r="E153"/>
  <c r="J153"/>
  <c r="H152"/>
  <c r="F152"/>
  <c r="K152"/>
  <c r="G152"/>
  <c r="E152"/>
  <c r="J152"/>
  <c r="H151"/>
  <c r="F151"/>
  <c r="K151"/>
  <c r="G151"/>
  <c r="E151"/>
  <c r="J151"/>
  <c r="H150"/>
  <c r="F150"/>
  <c r="K150"/>
  <c r="G150"/>
  <c r="E150"/>
  <c r="J150"/>
  <c r="H149"/>
  <c r="F149"/>
  <c r="K149"/>
  <c r="G149"/>
  <c r="E149"/>
  <c r="J149"/>
  <c r="H148"/>
  <c r="F148"/>
  <c r="K148"/>
  <c r="G148"/>
  <c r="E148"/>
  <c r="J148"/>
  <c r="H147"/>
  <c r="F147"/>
  <c r="K147"/>
  <c r="G147"/>
  <c r="E147"/>
  <c r="J147"/>
  <c r="H146"/>
  <c r="F146"/>
  <c r="K146"/>
  <c r="G146"/>
  <c r="E146"/>
  <c r="J146"/>
  <c r="H145"/>
  <c r="F145"/>
  <c r="K145"/>
  <c r="G145"/>
  <c r="E145"/>
  <c r="J145"/>
  <c r="H144"/>
  <c r="F144"/>
  <c r="K144"/>
  <c r="G144"/>
  <c r="E144"/>
  <c r="J144"/>
  <c r="H143"/>
  <c r="F143"/>
  <c r="K143"/>
  <c r="G143"/>
  <c r="E143"/>
  <c r="J143"/>
  <c r="H142"/>
  <c r="F142"/>
  <c r="K142"/>
  <c r="G142"/>
  <c r="E142"/>
  <c r="J142"/>
  <c r="H141"/>
  <c r="F141"/>
  <c r="K141"/>
  <c r="G141"/>
  <c r="E141"/>
  <c r="J141"/>
  <c r="H140"/>
  <c r="F140"/>
  <c r="K140"/>
  <c r="G140"/>
  <c r="E140"/>
  <c r="J140"/>
  <c r="H139"/>
  <c r="F139"/>
  <c r="K139"/>
  <c r="G139"/>
  <c r="E139"/>
  <c r="J139"/>
  <c r="H138"/>
  <c r="F138"/>
  <c r="K138"/>
  <c r="G138"/>
  <c r="E138"/>
  <c r="J138"/>
  <c r="H137"/>
  <c r="F137"/>
  <c r="K137"/>
  <c r="G137"/>
  <c r="E137"/>
  <c r="J137"/>
  <c r="H136"/>
  <c r="F136"/>
  <c r="K136"/>
  <c r="G136"/>
  <c r="E136"/>
  <c r="J136"/>
  <c r="H135"/>
  <c r="F135"/>
  <c r="K135"/>
  <c r="G135"/>
  <c r="E135"/>
  <c r="J135"/>
  <c r="H134"/>
  <c r="F134"/>
  <c r="K134"/>
  <c r="G134"/>
  <c r="E134"/>
  <c r="J134"/>
  <c r="H133"/>
  <c r="F133"/>
  <c r="K133"/>
  <c r="G133"/>
  <c r="E133"/>
  <c r="J133"/>
  <c r="H132"/>
  <c r="F132"/>
  <c r="K132"/>
  <c r="G132"/>
  <c r="E132"/>
  <c r="J132"/>
  <c r="H131"/>
  <c r="F131"/>
  <c r="K131"/>
  <c r="G131"/>
  <c r="E131"/>
  <c r="J131"/>
  <c r="H130"/>
  <c r="F130"/>
  <c r="K130"/>
  <c r="G130"/>
  <c r="E130"/>
  <c r="J130"/>
  <c r="H129"/>
  <c r="F129"/>
  <c r="K129"/>
  <c r="G129"/>
  <c r="E129"/>
  <c r="J129"/>
  <c r="H128"/>
  <c r="F128"/>
  <c r="K128"/>
  <c r="G128"/>
  <c r="E128"/>
  <c r="J128"/>
  <c r="H127"/>
  <c r="F127"/>
  <c r="K127"/>
  <c r="G127"/>
  <c r="E127"/>
  <c r="J127"/>
  <c r="H126"/>
  <c r="F126"/>
  <c r="K126"/>
  <c r="G126"/>
  <c r="E126"/>
  <c r="J126"/>
  <c r="H125"/>
  <c r="F125"/>
  <c r="K125"/>
  <c r="G125"/>
  <c r="E125"/>
  <c r="J125"/>
  <c r="H124"/>
  <c r="F124"/>
  <c r="K124"/>
  <c r="G124"/>
  <c r="E124"/>
  <c r="J124"/>
  <c r="H123"/>
  <c r="F123"/>
  <c r="K123"/>
  <c r="G123"/>
  <c r="E123"/>
  <c r="J123"/>
  <c r="H122"/>
  <c r="F122"/>
  <c r="K122"/>
  <c r="G122"/>
  <c r="E122"/>
  <c r="J122"/>
  <c r="H121"/>
  <c r="F121"/>
  <c r="K121"/>
  <c r="G121"/>
  <c r="E121"/>
  <c r="J121"/>
  <c r="H120"/>
  <c r="F120"/>
  <c r="K120"/>
  <c r="G120"/>
  <c r="E120"/>
  <c r="J120"/>
  <c r="H119"/>
  <c r="F119"/>
  <c r="K119"/>
  <c r="G119"/>
  <c r="E119"/>
  <c r="J119"/>
  <c r="H118"/>
  <c r="F118"/>
  <c r="K118"/>
  <c r="G118"/>
  <c r="E118"/>
  <c r="J118"/>
  <c r="H117"/>
  <c r="F117"/>
  <c r="K117"/>
  <c r="G117"/>
  <c r="E117"/>
  <c r="J117"/>
  <c r="H116"/>
  <c r="F116"/>
  <c r="K116"/>
  <c r="G116"/>
  <c r="E116"/>
  <c r="J116"/>
  <c r="H115"/>
  <c r="F115"/>
  <c r="K115"/>
  <c r="G115"/>
  <c r="E115"/>
  <c r="J115"/>
  <c r="H114"/>
  <c r="F114"/>
  <c r="K114"/>
  <c r="G114"/>
  <c r="E114"/>
  <c r="J114"/>
  <c r="H113"/>
  <c r="F113"/>
  <c r="K113"/>
  <c r="G113"/>
  <c r="E113"/>
  <c r="J113"/>
  <c r="H112"/>
  <c r="F112"/>
  <c r="K112"/>
  <c r="G112"/>
  <c r="E112"/>
  <c r="J112"/>
  <c r="H111"/>
  <c r="F111"/>
  <c r="K111"/>
  <c r="G111"/>
  <c r="E111"/>
  <c r="J111"/>
  <c r="H110"/>
  <c r="F110"/>
  <c r="K110"/>
  <c r="G110"/>
  <c r="E110"/>
  <c r="J110"/>
  <c r="H109"/>
  <c r="F109"/>
  <c r="K109"/>
  <c r="G109"/>
  <c r="E109"/>
  <c r="J109"/>
  <c r="H108"/>
  <c r="F108"/>
  <c r="K108"/>
  <c r="G108"/>
  <c r="E108"/>
  <c r="J108"/>
  <c r="H107"/>
  <c r="F107"/>
  <c r="K107"/>
  <c r="G107"/>
  <c r="E107"/>
  <c r="J107"/>
  <c r="H106"/>
  <c r="F106"/>
  <c r="K106"/>
  <c r="G106"/>
  <c r="E106"/>
  <c r="J106"/>
  <c r="H105"/>
  <c r="F105"/>
  <c r="K105"/>
  <c r="G105"/>
  <c r="E105"/>
  <c r="J105"/>
  <c r="H104"/>
  <c r="F104"/>
  <c r="K104"/>
  <c r="G104"/>
  <c r="E104"/>
  <c r="J104"/>
  <c r="H103"/>
  <c r="F103"/>
  <c r="K103"/>
  <c r="G103"/>
  <c r="E103"/>
  <c r="J103"/>
  <c r="H102"/>
  <c r="F102"/>
  <c r="K102"/>
  <c r="G102"/>
  <c r="E102"/>
  <c r="J102"/>
  <c r="H101"/>
  <c r="F101"/>
  <c r="K101"/>
  <c r="G101"/>
  <c r="E101"/>
  <c r="J101"/>
  <c r="H100"/>
  <c r="F100"/>
  <c r="K100"/>
  <c r="G100"/>
  <c r="E100"/>
  <c r="J100"/>
  <c r="H99"/>
  <c r="F99"/>
  <c r="K99"/>
  <c r="G99"/>
  <c r="E99"/>
  <c r="J99"/>
  <c r="H98"/>
  <c r="F98"/>
  <c r="K98"/>
  <c r="G98"/>
  <c r="E98"/>
  <c r="J98"/>
  <c r="H97"/>
  <c r="F97"/>
  <c r="K97"/>
  <c r="G97"/>
  <c r="E97"/>
  <c r="J97"/>
  <c r="H96"/>
  <c r="F96"/>
  <c r="K96"/>
  <c r="G96"/>
  <c r="E96"/>
  <c r="J96"/>
  <c r="H95"/>
  <c r="F95"/>
  <c r="K95"/>
  <c r="G95"/>
  <c r="E95"/>
  <c r="J95"/>
  <c r="H94"/>
  <c r="F94"/>
  <c r="K94"/>
  <c r="G94"/>
  <c r="E94"/>
  <c r="J94"/>
  <c r="H93"/>
  <c r="F93"/>
  <c r="K93"/>
  <c r="G93"/>
  <c r="E93"/>
  <c r="J93"/>
  <c r="H92"/>
  <c r="F92"/>
  <c r="K92"/>
  <c r="G92"/>
  <c r="E92"/>
  <c r="J92"/>
  <c r="H91"/>
  <c r="F91"/>
  <c r="K91"/>
  <c r="G91"/>
  <c r="E91"/>
  <c r="J91"/>
  <c r="H90"/>
  <c r="F90"/>
  <c r="K90"/>
  <c r="G90"/>
  <c r="E90"/>
  <c r="J90"/>
  <c r="H89"/>
  <c r="F89"/>
  <c r="K89"/>
  <c r="G89"/>
  <c r="E89"/>
  <c r="J89"/>
  <c r="H88"/>
  <c r="F88"/>
  <c r="K88"/>
  <c r="G88"/>
  <c r="E88"/>
  <c r="J88"/>
  <c r="H87"/>
  <c r="F87"/>
  <c r="K87"/>
  <c r="G87"/>
  <c r="E87"/>
  <c r="J87"/>
  <c r="H86"/>
  <c r="F86"/>
  <c r="K86"/>
  <c r="G86"/>
  <c r="E86"/>
  <c r="J86"/>
  <c r="H85"/>
  <c r="F85"/>
  <c r="K85"/>
  <c r="G85"/>
  <c r="E85"/>
  <c r="J85"/>
  <c r="H84"/>
  <c r="F84"/>
  <c r="K84"/>
  <c r="G84"/>
  <c r="E84"/>
  <c r="J84"/>
  <c r="H83"/>
  <c r="F83"/>
  <c r="K83"/>
  <c r="G83"/>
  <c r="E83"/>
  <c r="J83"/>
  <c r="H82"/>
  <c r="F82"/>
  <c r="K82"/>
  <c r="G82"/>
  <c r="E82"/>
  <c r="J82"/>
  <c r="H81"/>
  <c r="F81"/>
  <c r="K81"/>
  <c r="G81"/>
  <c r="E81"/>
  <c r="J81"/>
  <c r="H80"/>
  <c r="F80"/>
  <c r="K80"/>
  <c r="G80"/>
  <c r="E80"/>
  <c r="J80"/>
  <c r="H79"/>
  <c r="F79"/>
  <c r="K79"/>
  <c r="G79"/>
  <c r="E79"/>
  <c r="J79"/>
  <c r="H78"/>
  <c r="F78"/>
  <c r="K78"/>
  <c r="G78"/>
  <c r="E78"/>
  <c r="J78"/>
  <c r="H77"/>
  <c r="F77"/>
  <c r="K77"/>
  <c r="G77"/>
  <c r="E77"/>
  <c r="J77"/>
  <c r="H76"/>
  <c r="F76"/>
  <c r="K76"/>
  <c r="G76"/>
  <c r="E76"/>
  <c r="J76"/>
  <c r="H75"/>
  <c r="F75"/>
  <c r="K75"/>
  <c r="G75"/>
  <c r="E75"/>
  <c r="J75"/>
  <c r="H74"/>
  <c r="F74"/>
  <c r="K74"/>
  <c r="G74"/>
  <c r="E74"/>
  <c r="J74"/>
  <c r="H73"/>
  <c r="F73"/>
  <c r="K73"/>
  <c r="G73"/>
  <c r="E73"/>
  <c r="J73"/>
  <c r="H72"/>
  <c r="F72"/>
  <c r="K72"/>
  <c r="G72"/>
  <c r="E72"/>
  <c r="J72"/>
  <c r="H71"/>
  <c r="F71"/>
  <c r="K71"/>
  <c r="G71"/>
  <c r="E71"/>
  <c r="J71"/>
  <c r="H70"/>
  <c r="F70"/>
  <c r="K70"/>
  <c r="G70"/>
  <c r="E70"/>
  <c r="J70"/>
  <c r="H69"/>
  <c r="F69"/>
  <c r="K69"/>
  <c r="G69"/>
  <c r="E69"/>
  <c r="J69"/>
  <c r="H68"/>
  <c r="F68"/>
  <c r="K68"/>
  <c r="G68"/>
  <c r="E68"/>
  <c r="J68"/>
  <c r="H67"/>
  <c r="F67"/>
  <c r="K67"/>
  <c r="G67"/>
  <c r="E67"/>
  <c r="J67"/>
  <c r="H66"/>
  <c r="F66"/>
  <c r="K66"/>
  <c r="G66"/>
  <c r="E66"/>
  <c r="J66"/>
  <c r="H65"/>
  <c r="F65"/>
  <c r="K65"/>
  <c r="G65"/>
  <c r="E65"/>
  <c r="J65"/>
  <c r="H64"/>
  <c r="F64"/>
  <c r="K64"/>
  <c r="G64"/>
  <c r="E64"/>
  <c r="J64"/>
  <c r="H63"/>
  <c r="F63"/>
  <c r="K63"/>
  <c r="G63"/>
  <c r="E63"/>
  <c r="J63"/>
  <c r="H62"/>
  <c r="F62"/>
  <c r="K62"/>
  <c r="G62"/>
  <c r="E62"/>
  <c r="J62"/>
  <c r="H61"/>
  <c r="F61"/>
  <c r="K61"/>
  <c r="G61"/>
  <c r="E61"/>
  <c r="J61"/>
  <c r="H60"/>
  <c r="F60"/>
  <c r="K60"/>
  <c r="G60"/>
  <c r="E60"/>
  <c r="J60"/>
  <c r="H59"/>
  <c r="F59"/>
  <c r="K59"/>
  <c r="G59"/>
  <c r="E59"/>
  <c r="J59"/>
  <c r="H58"/>
  <c r="F58"/>
  <c r="K58"/>
  <c r="G58"/>
  <c r="E58"/>
  <c r="J58"/>
  <c r="H57"/>
  <c r="F57"/>
  <c r="K57"/>
  <c r="G57"/>
  <c r="E57"/>
  <c r="J57"/>
  <c r="H56"/>
  <c r="F56"/>
  <c r="K56"/>
  <c r="G56"/>
  <c r="E56"/>
  <c r="J56"/>
  <c r="H55"/>
  <c r="F55"/>
  <c r="K55"/>
  <c r="G55"/>
  <c r="E55"/>
  <c r="J55"/>
  <c r="H54"/>
  <c r="F54"/>
  <c r="K54"/>
  <c r="G54"/>
  <c r="E54"/>
  <c r="J54"/>
  <c r="H53"/>
  <c r="F53"/>
  <c r="K53"/>
  <c r="G53"/>
  <c r="E53"/>
  <c r="J53"/>
  <c r="H52"/>
  <c r="F52"/>
  <c r="K52"/>
  <c r="G52"/>
  <c r="E52"/>
  <c r="J52"/>
  <c r="H51"/>
  <c r="F51"/>
  <c r="K51"/>
  <c r="G51"/>
  <c r="E51"/>
  <c r="J51"/>
  <c r="H50"/>
  <c r="F50"/>
  <c r="K50"/>
  <c r="G50"/>
  <c r="E50"/>
  <c r="J50"/>
  <c r="H49"/>
  <c r="F49"/>
  <c r="K49"/>
  <c r="G49"/>
  <c r="E49"/>
  <c r="J49"/>
  <c r="H48"/>
  <c r="F48"/>
  <c r="K48"/>
  <c r="G48"/>
  <c r="E48"/>
  <c r="J48"/>
  <c r="H47"/>
  <c r="F47"/>
  <c r="K47"/>
  <c r="G47"/>
  <c r="E47"/>
  <c r="J47"/>
  <c r="H46"/>
  <c r="F46"/>
  <c r="K46"/>
  <c r="G46"/>
  <c r="E46"/>
  <c r="J46"/>
  <c r="H45"/>
  <c r="F45"/>
  <c r="K45"/>
  <c r="G45"/>
  <c r="E45"/>
  <c r="J45"/>
  <c r="H44"/>
  <c r="F44"/>
  <c r="K44"/>
  <c r="G44"/>
  <c r="E44"/>
  <c r="J44"/>
  <c r="H43"/>
  <c r="F43"/>
  <c r="K43"/>
  <c r="G43"/>
  <c r="E43"/>
  <c r="J43"/>
  <c r="H42"/>
  <c r="F42"/>
  <c r="K42"/>
  <c r="G42"/>
  <c r="E42"/>
  <c r="J42"/>
  <c r="H41"/>
  <c r="F41"/>
  <c r="K41"/>
  <c r="G41"/>
  <c r="E41"/>
  <c r="J41"/>
  <c r="H40"/>
  <c r="F40"/>
  <c r="K40"/>
  <c r="G40"/>
  <c r="E40"/>
  <c r="J40"/>
  <c r="H39"/>
  <c r="F39"/>
  <c r="K39"/>
  <c r="G39"/>
  <c r="E39"/>
  <c r="J39"/>
  <c r="H38"/>
  <c r="F38"/>
  <c r="K38"/>
  <c r="G38"/>
  <c r="E38"/>
  <c r="J38"/>
  <c r="H37"/>
  <c r="F37"/>
  <c r="K37"/>
  <c r="G37"/>
  <c r="E37"/>
  <c r="J37"/>
  <c r="H36"/>
  <c r="F36"/>
  <c r="K36"/>
  <c r="G36"/>
  <c r="E36"/>
  <c r="J36"/>
  <c r="H35"/>
  <c r="F35"/>
  <c r="K35"/>
  <c r="G35"/>
  <c r="E35"/>
  <c r="J35"/>
  <c r="H34"/>
  <c r="F34"/>
  <c r="K34"/>
  <c r="G34"/>
  <c r="E34"/>
  <c r="J34"/>
  <c r="H33"/>
  <c r="F33"/>
  <c r="K33"/>
  <c r="G33"/>
  <c r="E33"/>
  <c r="J33"/>
  <c r="H32"/>
  <c r="F32"/>
  <c r="K32"/>
  <c r="G32"/>
  <c r="E32"/>
  <c r="J32"/>
  <c r="H31"/>
  <c r="F31"/>
  <c r="K31"/>
  <c r="G31"/>
  <c r="E31"/>
  <c r="J31"/>
  <c r="H30"/>
  <c r="F30"/>
  <c r="K30"/>
  <c r="G30"/>
  <c r="E30"/>
  <c r="J30"/>
  <c r="H29"/>
  <c r="F29"/>
  <c r="K29"/>
  <c r="G29"/>
  <c r="E29"/>
  <c r="J29"/>
  <c r="H28"/>
  <c r="F28"/>
  <c r="K28"/>
  <c r="G28"/>
  <c r="E28"/>
  <c r="J28"/>
  <c r="H27"/>
  <c r="F27"/>
  <c r="K27"/>
  <c r="G27"/>
  <c r="E27"/>
  <c r="J27"/>
  <c r="H26"/>
  <c r="F26"/>
  <c r="K26"/>
  <c r="G26"/>
  <c r="E26"/>
  <c r="J26"/>
  <c r="H25"/>
  <c r="F25"/>
  <c r="K25"/>
  <c r="G25"/>
  <c r="E25"/>
  <c r="J25"/>
  <c r="H24"/>
  <c r="F24"/>
  <c r="K24"/>
  <c r="G24"/>
  <c r="E24"/>
  <c r="J24"/>
  <c r="H23"/>
  <c r="F23"/>
  <c r="K23"/>
  <c r="G23"/>
  <c r="E23"/>
  <c r="J23"/>
  <c r="H22"/>
  <c r="F22"/>
  <c r="K22"/>
  <c r="G22"/>
  <c r="E22"/>
  <c r="J22"/>
  <c r="H21"/>
  <c r="F21"/>
  <c r="K21"/>
  <c r="G21"/>
  <c r="J21"/>
  <c r="H20"/>
  <c r="F20"/>
  <c r="K20"/>
  <c r="G20"/>
  <c r="E20"/>
  <c r="J20"/>
  <c r="H19"/>
  <c r="F19"/>
  <c r="K19"/>
  <c r="G19"/>
  <c r="E19"/>
  <c r="J19"/>
  <c r="H18"/>
  <c r="F18"/>
  <c r="K18"/>
  <c r="G18"/>
  <c r="E18"/>
  <c r="J18"/>
  <c r="H17"/>
  <c r="F17"/>
  <c r="K17"/>
  <c r="G17"/>
  <c r="E17"/>
  <c r="J17"/>
  <c r="H16"/>
  <c r="F16"/>
  <c r="K16"/>
  <c r="G16"/>
  <c r="E16"/>
  <c r="J16"/>
  <c r="H15"/>
  <c r="F15"/>
  <c r="K15"/>
  <c r="G15"/>
  <c r="E15"/>
  <c r="J15"/>
  <c r="H14"/>
  <c r="F14"/>
  <c r="K14"/>
  <c r="G14"/>
  <c r="E14"/>
  <c r="J14"/>
  <c r="H13"/>
  <c r="F13"/>
  <c r="K13"/>
  <c r="G13"/>
  <c r="E13"/>
  <c r="J13"/>
  <c r="H12"/>
  <c r="F12"/>
  <c r="K12"/>
  <c r="G12"/>
  <c r="E12"/>
  <c r="J12"/>
  <c r="H11"/>
  <c r="F11"/>
  <c r="K11"/>
  <c r="G11"/>
  <c r="E11"/>
  <c r="J11"/>
  <c r="H10"/>
  <c r="F10"/>
  <c r="K10"/>
  <c r="G10"/>
  <c r="E10"/>
  <c r="J10"/>
  <c r="H9"/>
  <c r="F9"/>
  <c r="K9"/>
  <c r="G9"/>
  <c r="J9"/>
  <c r="N10" i="10"/>
  <c r="N11"/>
  <c r="N12"/>
  <c r="N13"/>
  <c r="N14"/>
  <c r="N15"/>
  <c r="N16"/>
  <c r="N17"/>
  <c r="N18"/>
  <c r="N19"/>
  <c r="N20"/>
  <c r="C8" i="11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44" i="10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D10" i="8"/>
  <c r="C10"/>
  <c r="D11"/>
  <c r="C11"/>
  <c r="D12"/>
  <c r="C12"/>
  <c r="D13"/>
  <c r="C13"/>
  <c r="D14"/>
  <c r="C14"/>
  <c r="D15"/>
  <c r="C15"/>
  <c r="D16"/>
  <c r="C16"/>
  <c r="D17"/>
  <c r="C17"/>
  <c r="D18"/>
  <c r="C18"/>
  <c r="D19"/>
  <c r="C19"/>
  <c r="D20"/>
  <c r="C20"/>
  <c r="D21"/>
  <c r="C21"/>
  <c r="D22"/>
  <c r="C22"/>
  <c r="D23"/>
  <c r="C23"/>
  <c r="D24"/>
  <c r="C24"/>
  <c r="D25"/>
  <c r="C25"/>
  <c r="D26"/>
  <c r="C26"/>
  <c r="D27"/>
  <c r="C27"/>
  <c r="D28"/>
  <c r="C28"/>
  <c r="D29"/>
  <c r="C29"/>
  <c r="D30"/>
  <c r="C30"/>
  <c r="D31"/>
  <c r="C31"/>
  <c r="D32"/>
  <c r="C32"/>
  <c r="D33"/>
  <c r="C33"/>
  <c r="D34"/>
  <c r="C34"/>
  <c r="D35"/>
  <c r="C35"/>
  <c r="D36"/>
  <c r="C36"/>
  <c r="D37"/>
  <c r="C37"/>
  <c r="D38"/>
  <c r="C38"/>
  <c r="D39"/>
  <c r="C39"/>
  <c r="D40"/>
  <c r="C40"/>
  <c r="D41"/>
  <c r="C41"/>
  <c r="D42"/>
  <c r="C42"/>
  <c r="D43"/>
  <c r="C43"/>
  <c r="D44"/>
  <c r="C44"/>
  <c r="J44"/>
  <c r="I44"/>
  <c r="H44"/>
  <c r="J43"/>
  <c r="I43"/>
  <c r="H43"/>
  <c r="J42"/>
  <c r="I42"/>
  <c r="H42"/>
  <c r="J41"/>
  <c r="I41"/>
  <c r="H41"/>
  <c r="J40"/>
  <c r="I40"/>
  <c r="H40"/>
  <c r="J39"/>
  <c r="I39"/>
  <c r="H39"/>
  <c r="J38"/>
  <c r="I38"/>
  <c r="H38"/>
  <c r="J37"/>
  <c r="I37"/>
  <c r="H37"/>
  <c r="J36"/>
  <c r="I36"/>
  <c r="H36"/>
  <c r="J35"/>
  <c r="I35"/>
  <c r="H35"/>
  <c r="J34"/>
  <c r="I34"/>
  <c r="H34"/>
  <c r="J33"/>
  <c r="I33"/>
  <c r="H33"/>
  <c r="J32"/>
  <c r="I32"/>
  <c r="H32"/>
  <c r="J31"/>
  <c r="I31"/>
  <c r="H31"/>
  <c r="J30"/>
  <c r="I30"/>
  <c r="H30"/>
  <c r="J29"/>
  <c r="I29"/>
  <c r="H29"/>
  <c r="J28"/>
  <c r="I28"/>
  <c r="H28"/>
  <c r="J27"/>
  <c r="I27"/>
  <c r="H27"/>
  <c r="J26"/>
  <c r="I26"/>
  <c r="H26"/>
  <c r="J25"/>
  <c r="I25"/>
  <c r="H25"/>
  <c r="J24"/>
  <c r="I24"/>
  <c r="H24"/>
  <c r="J23"/>
  <c r="H23"/>
  <c r="J22"/>
  <c r="I22"/>
  <c r="H22"/>
  <c r="J21"/>
  <c r="I21"/>
  <c r="H21"/>
  <c r="J20"/>
  <c r="I20"/>
  <c r="H20"/>
  <c r="J19"/>
  <c r="I19"/>
  <c r="H19"/>
  <c r="J18"/>
  <c r="I18"/>
  <c r="H18"/>
  <c r="J17"/>
  <c r="I17"/>
  <c r="H17"/>
  <c r="J16"/>
  <c r="I16"/>
  <c r="H16"/>
  <c r="J15"/>
  <c r="I15"/>
  <c r="H15"/>
  <c r="J14"/>
  <c r="I14"/>
  <c r="H14"/>
  <c r="J13"/>
  <c r="I13"/>
  <c r="H13"/>
  <c r="J12"/>
  <c r="I12"/>
  <c r="H12"/>
  <c r="J11"/>
  <c r="I11"/>
  <c r="H11"/>
  <c r="J10"/>
  <c r="I10"/>
  <c r="H10"/>
  <c r="J9"/>
  <c r="I9"/>
  <c r="H9"/>
  <c r="G44"/>
  <c r="F44"/>
  <c r="E44"/>
  <c r="G43"/>
  <c r="F43"/>
  <c r="E43"/>
  <c r="G42"/>
  <c r="F42"/>
  <c r="E42"/>
  <c r="G41"/>
  <c r="F41"/>
  <c r="E41"/>
  <c r="G40"/>
  <c r="F40"/>
  <c r="E40"/>
  <c r="G39"/>
  <c r="F39"/>
  <c r="E39"/>
  <c r="G38"/>
  <c r="F38"/>
  <c r="E38"/>
  <c r="G37"/>
  <c r="F37"/>
  <c r="E37"/>
  <c r="G36"/>
  <c r="F36"/>
  <c r="E36"/>
  <c r="G35"/>
  <c r="F35"/>
  <c r="E35"/>
  <c r="G34"/>
  <c r="F34"/>
  <c r="E34"/>
  <c r="G33"/>
  <c r="F33"/>
  <c r="E33"/>
  <c r="G32"/>
  <c r="F32"/>
  <c r="E32"/>
  <c r="G31"/>
  <c r="F31"/>
  <c r="E31"/>
  <c r="G30"/>
  <c r="F30"/>
  <c r="E30"/>
  <c r="G29"/>
  <c r="F29"/>
  <c r="E29"/>
  <c r="G28"/>
  <c r="F28"/>
  <c r="E28"/>
  <c r="G27"/>
  <c r="F27"/>
  <c r="E27"/>
  <c r="G26"/>
  <c r="F26"/>
  <c r="E26"/>
  <c r="G25"/>
  <c r="F25"/>
  <c r="E25"/>
  <c r="G24"/>
  <c r="F24"/>
  <c r="E24"/>
  <c r="F23"/>
  <c r="E23"/>
  <c r="G22"/>
  <c r="F22"/>
  <c r="E22"/>
  <c r="G21"/>
  <c r="F21"/>
  <c r="E21"/>
  <c r="G20"/>
  <c r="F20"/>
  <c r="E20"/>
  <c r="G19"/>
  <c r="F19"/>
  <c r="E19"/>
  <c r="G18"/>
  <c r="F18"/>
  <c r="E18"/>
  <c r="G17"/>
  <c r="F17"/>
  <c r="E17"/>
  <c r="G16"/>
  <c r="F16"/>
  <c r="E16"/>
  <c r="G15"/>
  <c r="F15"/>
  <c r="E15"/>
  <c r="G14"/>
  <c r="F14"/>
  <c r="E14"/>
  <c r="G13"/>
  <c r="F13"/>
  <c r="E13"/>
  <c r="G12"/>
  <c r="F12"/>
  <c r="E12"/>
  <c r="G11"/>
  <c r="F11"/>
  <c r="E11"/>
  <c r="G10"/>
  <c r="F10"/>
  <c r="E10"/>
  <c r="G9"/>
  <c r="F9"/>
  <c r="E9"/>
</calcChain>
</file>

<file path=xl/sharedStrings.xml><?xml version="1.0" encoding="utf-8"?>
<sst xmlns="http://schemas.openxmlformats.org/spreadsheetml/2006/main" count="100" uniqueCount="40">
  <si>
    <t>kWh</t>
  </si>
  <si>
    <t>Rev</t>
  </si>
  <si>
    <t>$/kWh</t>
  </si>
  <si>
    <t>CUBE:</t>
  </si>
  <si>
    <t>forecasting:OpStat2</t>
  </si>
  <si>
    <t>forecasting:Version</t>
  </si>
  <si>
    <t>Act</t>
  </si>
  <si>
    <t>forecasting:Location</t>
  </si>
  <si>
    <t>Total Location</t>
  </si>
  <si>
    <t>forecasting:Revenue Class</t>
  </si>
  <si>
    <t>Industrial</t>
  </si>
  <si>
    <t>forecasting:Tariff Schedule</t>
  </si>
  <si>
    <t>RTP</t>
  </si>
  <si>
    <t>Service Pt Count</t>
  </si>
  <si>
    <t>Calendar Rev</t>
  </si>
  <si>
    <t>CustCharge</t>
  </si>
  <si>
    <t>CustRev</t>
  </si>
  <si>
    <t>Calendar kWh</t>
  </si>
  <si>
    <t>Commercial</t>
  </si>
  <si>
    <t>Ind</t>
  </si>
  <si>
    <t>Com</t>
  </si>
  <si>
    <t>Annual average $/kWh base revenue rates for RTP</t>
  </si>
  <si>
    <t>BaseRevNoCust</t>
  </si>
  <si>
    <t>Monthly ratios</t>
  </si>
  <si>
    <t>Annual</t>
  </si>
  <si>
    <t>Ratio</t>
  </si>
  <si>
    <t>Source file: S:\Workgroups\FPC Marketing\Forecasting\Data\Forecast\B2013\rev\RTP annual revenue rates.PDF</t>
  </si>
  <si>
    <t>Less customer charge revenue</t>
  </si>
  <si>
    <t>Source file: MFR E-8 (for RTP customers of 324)</t>
  </si>
  <si>
    <t>RTP kWh</t>
  </si>
  <si>
    <t xml:space="preserve"> </t>
  </si>
  <si>
    <t>RTP $/kWh</t>
  </si>
  <si>
    <t>B2013A (excl customer chg)</t>
  </si>
  <si>
    <t>B2013 (incl customer chg)</t>
  </si>
  <si>
    <t>difference</t>
  </si>
  <si>
    <t>Note: history was left for Sept 2008-Aug 2011 to intentially pickup pre-interim data</t>
  </si>
  <si>
    <t>RTP energy revenue</t>
  </si>
  <si>
    <t>RTP revenue</t>
  </si>
  <si>
    <t>RTP price for B2013A</t>
  </si>
  <si>
    <t>This worksheet includes links to a database that cannot be provided.  The data pulled from the database is replicated as values in the "values" worksheet to maintain the integrity of the file.</t>
  </si>
</sst>
</file>

<file path=xl/styles.xml><?xml version="1.0" encoding="utf-8"?>
<styleSheet xmlns="http://schemas.openxmlformats.org/spreadsheetml/2006/main">
  <numFmts count="2">
    <numFmt numFmtId="164" formatCode="0.00000"/>
    <numFmt numFmtId="165" formatCode="0.0000"/>
  </numFmts>
  <fonts count="7"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3" fontId="0" fillId="0" borderId="0" xfId="0" applyNumberFormat="1"/>
    <xf numFmtId="164" fontId="0" fillId="0" borderId="0" xfId="0" applyNumberFormat="1"/>
    <xf numFmtId="0" fontId="0" fillId="0" borderId="0" xfId="0" quotePrefix="1" applyAlignment="1">
      <alignment horizontal="left"/>
    </xf>
    <xf numFmtId="164" fontId="0" fillId="3" borderId="0" xfId="0" applyNumberFormat="1" applyFill="1"/>
    <xf numFmtId="0" fontId="1" fillId="2" borderId="0" xfId="0" applyFont="1" applyFill="1"/>
    <xf numFmtId="164" fontId="3" fillId="2" borderId="0" xfId="0" applyNumberFormat="1" applyFont="1" applyFill="1"/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4" fontId="3" fillId="2" borderId="0" xfId="0" applyNumberFormat="1" applyFont="1" applyFill="1"/>
    <xf numFmtId="0" fontId="4" fillId="0" borderId="0" xfId="0" applyFont="1"/>
    <xf numFmtId="3" fontId="0" fillId="0" borderId="1" xfId="0" applyNumberFormat="1" applyBorder="1"/>
    <xf numFmtId="0" fontId="5" fillId="0" borderId="0" xfId="0" applyFont="1" applyAlignment="1">
      <alignment horizontal="center"/>
    </xf>
    <xf numFmtId="164" fontId="0" fillId="4" borderId="0" xfId="0" applyNumberFormat="1" applyFill="1"/>
    <xf numFmtId="0" fontId="2" fillId="0" borderId="0" xfId="0" applyFont="1"/>
    <xf numFmtId="165" fontId="0" fillId="0" borderId="0" xfId="0" applyNumberFormat="1"/>
    <xf numFmtId="0" fontId="0" fillId="0" borderId="0" xfId="0" applyAlignment="1">
      <alignment vertical="center" wrapText="1"/>
    </xf>
    <xf numFmtId="0" fontId="6" fillId="0" borderId="0" xfId="0" quotePrefix="1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1:E18"/>
  <sheetViews>
    <sheetView workbookViewId="0">
      <selection activeCell="G12" sqref="G12"/>
    </sheetView>
  </sheetViews>
  <sheetFormatPr defaultRowHeight="15"/>
  <cols>
    <col min="1" max="2" width="1.7109375" customWidth="1"/>
    <col min="3" max="3" width="27.7109375" customWidth="1"/>
    <col min="4" max="5" width="12.7109375" customWidth="1"/>
  </cols>
  <sheetData>
    <row r="1" spans="3:5">
      <c r="C1" s="14" t="s">
        <v>38</v>
      </c>
    </row>
    <row r="3" spans="3:5">
      <c r="C3" s="10" t="s">
        <v>26</v>
      </c>
    </row>
    <row r="4" spans="3:5">
      <c r="C4" s="10" t="s">
        <v>28</v>
      </c>
    </row>
    <row r="7" spans="3:5">
      <c r="D7" s="12">
        <v>2012</v>
      </c>
      <c r="E7" s="12">
        <v>2013</v>
      </c>
    </row>
    <row r="8" spans="3:5">
      <c r="C8" t="s">
        <v>37</v>
      </c>
      <c r="D8" s="1">
        <v>18349929</v>
      </c>
      <c r="E8" s="1">
        <v>18478969</v>
      </c>
    </row>
    <row r="9" spans="3:5">
      <c r="C9" t="s">
        <v>27</v>
      </c>
      <c r="D9" s="11">
        <f>1000*324</f>
        <v>324000</v>
      </c>
      <c r="E9" s="11">
        <f>1000*324</f>
        <v>324000</v>
      </c>
    </row>
    <row r="10" spans="3:5">
      <c r="C10" t="s">
        <v>36</v>
      </c>
      <c r="D10" s="1">
        <f>D8-D9</f>
        <v>18025929</v>
      </c>
      <c r="E10" s="1">
        <f>E8-E9</f>
        <v>18154969</v>
      </c>
    </row>
    <row r="11" spans="3:5">
      <c r="D11" s="1"/>
      <c r="E11" s="1"/>
    </row>
    <row r="12" spans="3:5">
      <c r="C12" t="s">
        <v>29</v>
      </c>
      <c r="D12" s="1">
        <v>1029816000</v>
      </c>
      <c r="E12" s="1">
        <v>1029816000</v>
      </c>
    </row>
    <row r="13" spans="3:5">
      <c r="C13" t="s">
        <v>31</v>
      </c>
      <c r="D13" s="13">
        <f>ROUND(D10/D12,5)</f>
        <v>1.7500000000000002E-2</v>
      </c>
      <c r="E13" s="13">
        <f>ROUND(E10/E12,5)</f>
        <v>1.763E-2</v>
      </c>
    </row>
    <row r="14" spans="3:5">
      <c r="C14" t="s">
        <v>30</v>
      </c>
    </row>
    <row r="16" spans="3:5">
      <c r="C16" t="s">
        <v>33</v>
      </c>
      <c r="D16" s="15">
        <v>1.7819999999999999E-2</v>
      </c>
      <c r="E16" s="15">
        <v>1.7940000000000001E-2</v>
      </c>
    </row>
    <row r="17" spans="3:5">
      <c r="C17" t="s">
        <v>32</v>
      </c>
      <c r="D17" s="15">
        <f>D13</f>
        <v>1.7500000000000002E-2</v>
      </c>
      <c r="E17" s="15">
        <f>E13</f>
        <v>1.763E-2</v>
      </c>
    </row>
    <row r="18" spans="3:5">
      <c r="C18" t="s">
        <v>34</v>
      </c>
      <c r="D18" s="15">
        <f>D17-D16</f>
        <v>-3.1999999999999737E-4</v>
      </c>
      <c r="E18" s="15">
        <f>E17-E16</f>
        <v>-3.1000000000000125E-4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4"/>
  </sheetPr>
  <dimension ref="C3:E32"/>
  <sheetViews>
    <sheetView workbookViewId="0">
      <selection activeCell="G19" sqref="G19"/>
    </sheetView>
  </sheetViews>
  <sheetFormatPr defaultRowHeight="15"/>
  <cols>
    <col min="1" max="2" width="1.7109375" customWidth="1"/>
    <col min="3" max="3" width="6.7109375" customWidth="1"/>
    <col min="4" max="5" width="9.7109375" customWidth="1"/>
  </cols>
  <sheetData>
    <row r="3" spans="3:5">
      <c r="C3" s="3" t="s">
        <v>21</v>
      </c>
    </row>
    <row r="6" spans="3:5">
      <c r="D6" s="7" t="s">
        <v>19</v>
      </c>
      <c r="E6" s="7" t="s">
        <v>20</v>
      </c>
    </row>
    <row r="7" spans="3:5">
      <c r="C7" s="5">
        <v>2012</v>
      </c>
      <c r="D7" s="6">
        <v>1.7500000000000002E-2</v>
      </c>
      <c r="E7" s="6">
        <v>1.7500000000000002E-2</v>
      </c>
    </row>
    <row r="8" spans="3:5">
      <c r="C8">
        <f>C7+1</f>
        <v>2013</v>
      </c>
      <c r="D8" s="6">
        <v>1.763E-2</v>
      </c>
      <c r="E8" s="6">
        <v>1.763E-2</v>
      </c>
    </row>
    <row r="9" spans="3:5">
      <c r="C9">
        <f t="shared" ref="C9:C32" si="0">C8+1</f>
        <v>2014</v>
      </c>
      <c r="D9" s="6">
        <v>1.763E-2</v>
      </c>
      <c r="E9" s="6">
        <v>1.763E-2</v>
      </c>
    </row>
    <row r="10" spans="3:5">
      <c r="C10">
        <f t="shared" si="0"/>
        <v>2015</v>
      </c>
      <c r="D10" s="6">
        <v>1.763E-2</v>
      </c>
      <c r="E10" s="6">
        <v>1.763E-2</v>
      </c>
    </row>
    <row r="11" spans="3:5">
      <c r="C11">
        <f t="shared" si="0"/>
        <v>2016</v>
      </c>
      <c r="D11" s="6">
        <v>1.763E-2</v>
      </c>
      <c r="E11" s="6">
        <v>1.763E-2</v>
      </c>
    </row>
    <row r="12" spans="3:5">
      <c r="C12">
        <f t="shared" si="0"/>
        <v>2017</v>
      </c>
      <c r="D12" s="6">
        <v>1.763E-2</v>
      </c>
      <c r="E12" s="6">
        <v>1.763E-2</v>
      </c>
    </row>
    <row r="13" spans="3:5">
      <c r="C13">
        <f t="shared" si="0"/>
        <v>2018</v>
      </c>
      <c r="D13" s="6">
        <v>1.763E-2</v>
      </c>
      <c r="E13" s="6">
        <v>1.763E-2</v>
      </c>
    </row>
    <row r="14" spans="3:5">
      <c r="C14">
        <f t="shared" si="0"/>
        <v>2019</v>
      </c>
      <c r="D14" s="6">
        <v>1.763E-2</v>
      </c>
      <c r="E14" s="6">
        <v>1.763E-2</v>
      </c>
    </row>
    <row r="15" spans="3:5">
      <c r="C15">
        <f t="shared" si="0"/>
        <v>2020</v>
      </c>
      <c r="D15" s="6">
        <v>1.763E-2</v>
      </c>
      <c r="E15" s="6">
        <v>1.763E-2</v>
      </c>
    </row>
    <row r="16" spans="3:5">
      <c r="C16">
        <f t="shared" si="0"/>
        <v>2021</v>
      </c>
      <c r="D16" s="6">
        <v>1.763E-2</v>
      </c>
      <c r="E16" s="6">
        <v>1.763E-2</v>
      </c>
    </row>
    <row r="17" spans="3:5">
      <c r="C17">
        <f t="shared" si="0"/>
        <v>2022</v>
      </c>
      <c r="D17" s="6">
        <v>1.763E-2</v>
      </c>
      <c r="E17" s="6">
        <v>1.763E-2</v>
      </c>
    </row>
    <row r="18" spans="3:5">
      <c r="C18">
        <f t="shared" si="0"/>
        <v>2023</v>
      </c>
      <c r="D18" s="6">
        <v>1.763E-2</v>
      </c>
      <c r="E18" s="6">
        <v>1.763E-2</v>
      </c>
    </row>
    <row r="19" spans="3:5">
      <c r="C19">
        <f t="shared" si="0"/>
        <v>2024</v>
      </c>
      <c r="D19" s="6">
        <v>1.763E-2</v>
      </c>
      <c r="E19" s="6">
        <v>1.763E-2</v>
      </c>
    </row>
    <row r="20" spans="3:5">
      <c r="C20">
        <f t="shared" si="0"/>
        <v>2025</v>
      </c>
      <c r="D20" s="6">
        <v>1.763E-2</v>
      </c>
      <c r="E20" s="6">
        <v>1.763E-2</v>
      </c>
    </row>
    <row r="21" spans="3:5">
      <c r="C21">
        <f t="shared" si="0"/>
        <v>2026</v>
      </c>
      <c r="D21" s="6">
        <v>1.763E-2</v>
      </c>
      <c r="E21" s="6">
        <v>1.763E-2</v>
      </c>
    </row>
    <row r="22" spans="3:5">
      <c r="C22">
        <f t="shared" si="0"/>
        <v>2027</v>
      </c>
      <c r="D22" s="6">
        <v>1.763E-2</v>
      </c>
      <c r="E22" s="6">
        <v>1.763E-2</v>
      </c>
    </row>
    <row r="23" spans="3:5">
      <c r="C23">
        <f t="shared" si="0"/>
        <v>2028</v>
      </c>
      <c r="D23" s="6">
        <v>1.763E-2</v>
      </c>
      <c r="E23" s="6">
        <v>1.763E-2</v>
      </c>
    </row>
    <row r="24" spans="3:5">
      <c r="C24">
        <f t="shared" si="0"/>
        <v>2029</v>
      </c>
      <c r="D24" s="6">
        <v>1.763E-2</v>
      </c>
      <c r="E24" s="6">
        <v>1.763E-2</v>
      </c>
    </row>
    <row r="25" spans="3:5">
      <c r="C25">
        <f t="shared" si="0"/>
        <v>2030</v>
      </c>
      <c r="D25" s="6">
        <v>1.763E-2</v>
      </c>
      <c r="E25" s="6">
        <v>1.763E-2</v>
      </c>
    </row>
    <row r="26" spans="3:5">
      <c r="C26">
        <f t="shared" si="0"/>
        <v>2031</v>
      </c>
      <c r="D26" s="6">
        <v>1.763E-2</v>
      </c>
      <c r="E26" s="6">
        <v>1.763E-2</v>
      </c>
    </row>
    <row r="27" spans="3:5">
      <c r="C27">
        <f t="shared" si="0"/>
        <v>2032</v>
      </c>
      <c r="D27" s="6">
        <v>1.763E-2</v>
      </c>
      <c r="E27" s="6">
        <v>1.763E-2</v>
      </c>
    </row>
    <row r="28" spans="3:5">
      <c r="C28">
        <f t="shared" si="0"/>
        <v>2033</v>
      </c>
      <c r="D28" s="6">
        <v>1.763E-2</v>
      </c>
      <c r="E28" s="6">
        <v>1.763E-2</v>
      </c>
    </row>
    <row r="29" spans="3:5">
      <c r="C29">
        <f t="shared" si="0"/>
        <v>2034</v>
      </c>
      <c r="D29" s="6">
        <v>1.763E-2</v>
      </c>
      <c r="E29" s="6">
        <v>1.763E-2</v>
      </c>
    </row>
    <row r="30" spans="3:5">
      <c r="C30">
        <f t="shared" si="0"/>
        <v>2035</v>
      </c>
      <c r="D30" s="6">
        <v>1.763E-2</v>
      </c>
      <c r="E30" s="6">
        <v>1.763E-2</v>
      </c>
    </row>
    <row r="31" spans="3:5">
      <c r="C31">
        <f t="shared" si="0"/>
        <v>2036</v>
      </c>
      <c r="D31" s="6">
        <v>1.763E-2</v>
      </c>
      <c r="E31" s="6">
        <v>1.763E-2</v>
      </c>
    </row>
    <row r="32" spans="3:5">
      <c r="C32">
        <f t="shared" si="0"/>
        <v>2037</v>
      </c>
      <c r="D32" s="6">
        <v>1.763E-2</v>
      </c>
      <c r="E32" s="6">
        <v>1.763E-2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C1:R44"/>
  <sheetViews>
    <sheetView workbookViewId="0">
      <selection activeCell="M1" sqref="M1:R4"/>
    </sheetView>
  </sheetViews>
  <sheetFormatPr defaultRowHeight="15"/>
  <cols>
    <col min="1" max="2" width="1.5703125" customWidth="1"/>
    <col min="3" max="4" width="6.7109375" customWidth="1"/>
    <col min="5" max="5" width="15.5703125" bestFit="1" customWidth="1"/>
    <col min="6" max="6" width="13.7109375" bestFit="1" customWidth="1"/>
    <col min="7" max="7" width="12.5703125" bestFit="1" customWidth="1"/>
    <col min="8" max="8" width="15.5703125" bestFit="1" customWidth="1"/>
    <col min="9" max="9" width="13.7109375" bestFit="1" customWidth="1"/>
    <col min="10" max="10" width="12.5703125" bestFit="1" customWidth="1"/>
  </cols>
  <sheetData>
    <row r="1" spans="3:18">
      <c r="C1" t="s">
        <v>3</v>
      </c>
      <c r="D1" t="s">
        <v>4</v>
      </c>
      <c r="F1" s="10" t="s">
        <v>35</v>
      </c>
      <c r="M1" s="17" t="s">
        <v>39</v>
      </c>
      <c r="N1" s="16"/>
      <c r="O1" s="16"/>
      <c r="P1" s="16"/>
      <c r="Q1" s="16"/>
      <c r="R1" s="16"/>
    </row>
    <row r="2" spans="3:18">
      <c r="C2" t="s">
        <v>5</v>
      </c>
      <c r="D2" t="s">
        <v>6</v>
      </c>
      <c r="M2" s="16"/>
      <c r="N2" s="16"/>
      <c r="O2" s="16"/>
      <c r="P2" s="16"/>
      <c r="Q2" s="16"/>
      <c r="R2" s="16"/>
    </row>
    <row r="3" spans="3:18">
      <c r="C3" t="s">
        <v>7</v>
      </c>
      <c r="D3" t="s">
        <v>8</v>
      </c>
      <c r="M3" s="16"/>
      <c r="N3" s="16"/>
      <c r="O3" s="16"/>
      <c r="P3" s="16"/>
      <c r="Q3" s="16"/>
      <c r="R3" s="16"/>
    </row>
    <row r="4" spans="3:18">
      <c r="C4" t="s">
        <v>9</v>
      </c>
      <c r="M4" s="16"/>
      <c r="N4" s="16"/>
      <c r="O4" s="16"/>
      <c r="P4" s="16"/>
      <c r="Q4" s="16"/>
      <c r="R4" s="16"/>
    </row>
    <row r="5" spans="3:18">
      <c r="C5" t="s">
        <v>11</v>
      </c>
      <c r="D5" t="s">
        <v>12</v>
      </c>
    </row>
    <row r="7" spans="3:18">
      <c r="E7" t="s">
        <v>10</v>
      </c>
      <c r="F7" t="s">
        <v>10</v>
      </c>
      <c r="G7" t="s">
        <v>10</v>
      </c>
      <c r="H7" t="s">
        <v>18</v>
      </c>
      <c r="I7" t="s">
        <v>18</v>
      </c>
      <c r="J7" t="s">
        <v>18</v>
      </c>
    </row>
    <row r="8" spans="3:18">
      <c r="E8" t="s">
        <v>13</v>
      </c>
      <c r="F8" t="s">
        <v>17</v>
      </c>
      <c r="G8" s="3" t="s">
        <v>14</v>
      </c>
      <c r="H8" t="s">
        <v>13</v>
      </c>
      <c r="I8" t="s">
        <v>17</v>
      </c>
      <c r="J8" s="3" t="s">
        <v>14</v>
      </c>
    </row>
    <row r="9" spans="3:18">
      <c r="C9" s="5">
        <v>2008</v>
      </c>
      <c r="D9">
        <v>9</v>
      </c>
      <c r="E9" t="e">
        <f ca="1">_xll.DBRW($D$1,$C9,$D9,$D$3,E$7,$D$5,E$8,$D$2)</f>
        <v>#NAME?</v>
      </c>
      <c r="F9" s="1" t="e">
        <f ca="1">_xll.DBRW($D$1,$C9,$D9,$D$3,F$7,$D$5,F$8,$D$2)</f>
        <v>#NAME?</v>
      </c>
      <c r="G9" s="1" t="e">
        <f ca="1">_xll.DBRW($D$1,$C9,$D9,$D$3,G$7,$D$5,G$8,$D$2)</f>
        <v>#NAME?</v>
      </c>
      <c r="H9" t="e">
        <f ca="1">_xll.DBRW($D$1,$C9,$D9,$D$3,H$7,$D$5,H$8,$D$2)</f>
        <v>#NAME?</v>
      </c>
      <c r="I9" s="1" t="e">
        <f ca="1">_xll.DBRW($D$1,$C9,$D9,$D$3,I$7,$D$5,I$8,$D$2)</f>
        <v>#NAME?</v>
      </c>
      <c r="J9" s="1" t="e">
        <f ca="1">_xll.DBRW($D$1,$C9,$D9,$D$3,J$7,$D$5,J$8,$D$2)</f>
        <v>#NAME?</v>
      </c>
    </row>
    <row r="10" spans="3:18">
      <c r="C10">
        <f>IF(D10=1,C9+1,C9)</f>
        <v>2008</v>
      </c>
      <c r="D10">
        <f>IF(D9=12,1,D9+1)</f>
        <v>10</v>
      </c>
      <c r="E10" t="e">
        <f ca="1">_xll.DBRW($D$1,$C10,$D10,$D$3,E$7,$D$5,E$8,$D$2)</f>
        <v>#NAME?</v>
      </c>
      <c r="F10" s="1" t="e">
        <f ca="1">_xll.DBRW($D$1,$C10,$D10,$D$3,F$7,$D$5,F$8,$D$2)</f>
        <v>#NAME?</v>
      </c>
      <c r="G10" s="1" t="e">
        <f ca="1">_xll.DBRW($D$1,$C10,$D10,$D$3,G$7,$D$5,G$8,$D$2)</f>
        <v>#NAME?</v>
      </c>
      <c r="H10" t="e">
        <f ca="1">_xll.DBRW($D$1,$C10,$D10,$D$3,H$7,$D$5,H$8,$D$2)</f>
        <v>#NAME?</v>
      </c>
      <c r="I10" s="1" t="e">
        <f ca="1">_xll.DBRW($D$1,$C10,$D10,$D$3,I$7,$D$5,I$8,$D$2)</f>
        <v>#NAME?</v>
      </c>
      <c r="J10" s="1" t="e">
        <f ca="1">_xll.DBRW($D$1,$C10,$D10,$D$3,J$7,$D$5,J$8,$D$2)</f>
        <v>#NAME?</v>
      </c>
    </row>
    <row r="11" spans="3:18">
      <c r="C11">
        <f t="shared" ref="C11:C44" si="0">IF(D11=1,C10+1,C10)</f>
        <v>2008</v>
      </c>
      <c r="D11">
        <f t="shared" ref="D11:D44" si="1">IF(D10=12,1,D10+1)</f>
        <v>11</v>
      </c>
      <c r="E11" t="e">
        <f ca="1">_xll.DBRW($D$1,$C11,$D11,$D$3,E$7,$D$5,E$8,$D$2)</f>
        <v>#NAME?</v>
      </c>
      <c r="F11" s="1" t="e">
        <f ca="1">_xll.DBRW($D$1,$C11,$D11,$D$3,F$7,$D$5,F$8,$D$2)</f>
        <v>#NAME?</v>
      </c>
      <c r="G11" s="1" t="e">
        <f ca="1">_xll.DBRW($D$1,$C11,$D11,$D$3,G$7,$D$5,G$8,$D$2)</f>
        <v>#NAME?</v>
      </c>
      <c r="H11" t="e">
        <f ca="1">_xll.DBRW($D$1,$C11,$D11,$D$3,H$7,$D$5,H$8,$D$2)</f>
        <v>#NAME?</v>
      </c>
      <c r="I11" s="1" t="e">
        <f ca="1">_xll.DBRW($D$1,$C11,$D11,$D$3,I$7,$D$5,I$8,$D$2)</f>
        <v>#NAME?</v>
      </c>
      <c r="J11" s="1" t="e">
        <f ca="1">_xll.DBRW($D$1,$C11,$D11,$D$3,J$7,$D$5,J$8,$D$2)</f>
        <v>#NAME?</v>
      </c>
    </row>
    <row r="12" spans="3:18">
      <c r="C12">
        <f t="shared" si="0"/>
        <v>2008</v>
      </c>
      <c r="D12">
        <f t="shared" si="1"/>
        <v>12</v>
      </c>
      <c r="E12" t="e">
        <f ca="1">_xll.DBRW($D$1,$C12,$D12,$D$3,E$7,$D$5,E$8,$D$2)</f>
        <v>#NAME?</v>
      </c>
      <c r="F12" s="1" t="e">
        <f ca="1">_xll.DBRW($D$1,$C12,$D12,$D$3,F$7,$D$5,F$8,$D$2)</f>
        <v>#NAME?</v>
      </c>
      <c r="G12" s="1" t="e">
        <f ca="1">_xll.DBRW($D$1,$C12,$D12,$D$3,G$7,$D$5,G$8,$D$2)</f>
        <v>#NAME?</v>
      </c>
      <c r="H12" t="e">
        <f ca="1">_xll.DBRW($D$1,$C12,$D12,$D$3,H$7,$D$5,H$8,$D$2)</f>
        <v>#NAME?</v>
      </c>
      <c r="I12" s="1" t="e">
        <f ca="1">_xll.DBRW($D$1,$C12,$D12,$D$3,I$7,$D$5,I$8,$D$2)</f>
        <v>#NAME?</v>
      </c>
      <c r="J12" s="1" t="e">
        <f ca="1">_xll.DBRW($D$1,$C12,$D12,$D$3,J$7,$D$5,J$8,$D$2)</f>
        <v>#NAME?</v>
      </c>
    </row>
    <row r="13" spans="3:18">
      <c r="C13">
        <f t="shared" si="0"/>
        <v>2009</v>
      </c>
      <c r="D13">
        <f t="shared" si="1"/>
        <v>1</v>
      </c>
      <c r="E13" t="e">
        <f ca="1">_xll.DBRW($D$1,$C13,$D13,$D$3,E$7,$D$5,E$8,$D$2)</f>
        <v>#NAME?</v>
      </c>
      <c r="F13" s="1" t="e">
        <f ca="1">_xll.DBRW($D$1,$C13,$D13,$D$3,F$7,$D$5,F$8,$D$2)</f>
        <v>#NAME?</v>
      </c>
      <c r="G13" s="1" t="e">
        <f ca="1">_xll.DBRW($D$1,$C13,$D13,$D$3,G$7,$D$5,G$8,$D$2)</f>
        <v>#NAME?</v>
      </c>
      <c r="H13" t="e">
        <f ca="1">_xll.DBRW($D$1,$C13,$D13,$D$3,H$7,$D$5,H$8,$D$2)</f>
        <v>#NAME?</v>
      </c>
      <c r="I13" s="1" t="e">
        <f ca="1">_xll.DBRW($D$1,$C13,$D13,$D$3,I$7,$D$5,I$8,$D$2)</f>
        <v>#NAME?</v>
      </c>
      <c r="J13" s="1" t="e">
        <f ca="1">_xll.DBRW($D$1,$C13,$D13,$D$3,J$7,$D$5,J$8,$D$2)</f>
        <v>#NAME?</v>
      </c>
    </row>
    <row r="14" spans="3:18">
      <c r="C14">
        <f t="shared" si="0"/>
        <v>2009</v>
      </c>
      <c r="D14">
        <f t="shared" si="1"/>
        <v>2</v>
      </c>
      <c r="E14" t="e">
        <f ca="1">_xll.DBRW($D$1,$C14,$D14,$D$3,E$7,$D$5,E$8,$D$2)</f>
        <v>#NAME?</v>
      </c>
      <c r="F14" s="1" t="e">
        <f ca="1">_xll.DBRW($D$1,$C14,$D14,$D$3,F$7,$D$5,F$8,$D$2)</f>
        <v>#NAME?</v>
      </c>
      <c r="G14" s="1" t="e">
        <f ca="1">_xll.DBRW($D$1,$C14,$D14,$D$3,G$7,$D$5,G$8,$D$2)</f>
        <v>#NAME?</v>
      </c>
      <c r="H14" t="e">
        <f ca="1">_xll.DBRW($D$1,$C14,$D14,$D$3,H$7,$D$5,H$8,$D$2)</f>
        <v>#NAME?</v>
      </c>
      <c r="I14" s="1" t="e">
        <f ca="1">_xll.DBRW($D$1,$C14,$D14,$D$3,I$7,$D$5,I$8,$D$2)</f>
        <v>#NAME?</v>
      </c>
      <c r="J14" s="1" t="e">
        <f ca="1">_xll.DBRW($D$1,$C14,$D14,$D$3,J$7,$D$5,J$8,$D$2)</f>
        <v>#NAME?</v>
      </c>
    </row>
    <row r="15" spans="3:18">
      <c r="C15">
        <f t="shared" si="0"/>
        <v>2009</v>
      </c>
      <c r="D15">
        <f t="shared" si="1"/>
        <v>3</v>
      </c>
      <c r="E15" t="e">
        <f ca="1">_xll.DBRW($D$1,$C15,$D15,$D$3,E$7,$D$5,E$8,$D$2)</f>
        <v>#NAME?</v>
      </c>
      <c r="F15" s="1" t="e">
        <f ca="1">_xll.DBRW($D$1,$C15,$D15,$D$3,F$7,$D$5,F$8,$D$2)</f>
        <v>#NAME?</v>
      </c>
      <c r="G15" s="1" t="e">
        <f ca="1">_xll.DBRW($D$1,$C15,$D15,$D$3,G$7,$D$5,G$8,$D$2)</f>
        <v>#NAME?</v>
      </c>
      <c r="H15" t="e">
        <f ca="1">_xll.DBRW($D$1,$C15,$D15,$D$3,H$7,$D$5,H$8,$D$2)</f>
        <v>#NAME?</v>
      </c>
      <c r="I15" s="1" t="e">
        <f ca="1">_xll.DBRW($D$1,$C15,$D15,$D$3,I$7,$D$5,I$8,$D$2)</f>
        <v>#NAME?</v>
      </c>
      <c r="J15" s="1" t="e">
        <f ca="1">_xll.DBRW($D$1,$C15,$D15,$D$3,J$7,$D$5,J$8,$D$2)</f>
        <v>#NAME?</v>
      </c>
    </row>
    <row r="16" spans="3:18">
      <c r="C16">
        <f t="shared" si="0"/>
        <v>2009</v>
      </c>
      <c r="D16">
        <f t="shared" si="1"/>
        <v>4</v>
      </c>
      <c r="E16" t="e">
        <f ca="1">_xll.DBRW($D$1,$C16,$D16,$D$3,E$7,$D$5,E$8,$D$2)</f>
        <v>#NAME?</v>
      </c>
      <c r="F16" s="1" t="e">
        <f ca="1">_xll.DBRW($D$1,$C16,$D16,$D$3,F$7,$D$5,F$8,$D$2)</f>
        <v>#NAME?</v>
      </c>
      <c r="G16" s="1" t="e">
        <f ca="1">_xll.DBRW($D$1,$C16,$D16,$D$3,G$7,$D$5,G$8,$D$2)</f>
        <v>#NAME?</v>
      </c>
      <c r="H16" t="e">
        <f ca="1">_xll.DBRW($D$1,$C16,$D16,$D$3,H$7,$D$5,H$8,$D$2)</f>
        <v>#NAME?</v>
      </c>
      <c r="I16" s="1" t="e">
        <f ca="1">_xll.DBRW($D$1,$C16,$D16,$D$3,I$7,$D$5,I$8,$D$2)</f>
        <v>#NAME?</v>
      </c>
      <c r="J16" s="1" t="e">
        <f ca="1">_xll.DBRW($D$1,$C16,$D16,$D$3,J$7,$D$5,J$8,$D$2)</f>
        <v>#NAME?</v>
      </c>
    </row>
    <row r="17" spans="3:10">
      <c r="C17">
        <f t="shared" si="0"/>
        <v>2009</v>
      </c>
      <c r="D17">
        <f t="shared" si="1"/>
        <v>5</v>
      </c>
      <c r="E17" t="e">
        <f ca="1">_xll.DBRW($D$1,$C17,$D17,$D$3,E$7,$D$5,E$8,$D$2)</f>
        <v>#NAME?</v>
      </c>
      <c r="F17" s="1" t="e">
        <f ca="1">_xll.DBRW($D$1,$C17,$D17,$D$3,F$7,$D$5,F$8,$D$2)</f>
        <v>#NAME?</v>
      </c>
      <c r="G17" s="1" t="e">
        <f ca="1">_xll.DBRW($D$1,$C17,$D17,$D$3,G$7,$D$5,G$8,$D$2)</f>
        <v>#NAME?</v>
      </c>
      <c r="H17" t="e">
        <f ca="1">_xll.DBRW($D$1,$C17,$D17,$D$3,H$7,$D$5,H$8,$D$2)</f>
        <v>#NAME?</v>
      </c>
      <c r="I17" s="1" t="e">
        <f ca="1">_xll.DBRW($D$1,$C17,$D17,$D$3,I$7,$D$5,I$8,$D$2)</f>
        <v>#NAME?</v>
      </c>
      <c r="J17" s="1" t="e">
        <f ca="1">_xll.DBRW($D$1,$C17,$D17,$D$3,J$7,$D$5,J$8,$D$2)</f>
        <v>#NAME?</v>
      </c>
    </row>
    <row r="18" spans="3:10">
      <c r="C18">
        <f t="shared" si="0"/>
        <v>2009</v>
      </c>
      <c r="D18">
        <f t="shared" si="1"/>
        <v>6</v>
      </c>
      <c r="E18" t="e">
        <f ca="1">_xll.DBRW($D$1,$C18,$D18,$D$3,E$7,$D$5,E$8,$D$2)</f>
        <v>#NAME?</v>
      </c>
      <c r="F18" s="1" t="e">
        <f ca="1">_xll.DBRW($D$1,$C18,$D18,$D$3,F$7,$D$5,F$8,$D$2)</f>
        <v>#NAME?</v>
      </c>
      <c r="G18" s="1" t="e">
        <f ca="1">_xll.DBRW($D$1,$C18,$D18,$D$3,G$7,$D$5,G$8,$D$2)</f>
        <v>#NAME?</v>
      </c>
      <c r="H18" t="e">
        <f ca="1">_xll.DBRW($D$1,$C18,$D18,$D$3,H$7,$D$5,H$8,$D$2)</f>
        <v>#NAME?</v>
      </c>
      <c r="I18" s="1" t="e">
        <f ca="1">_xll.DBRW($D$1,$C18,$D18,$D$3,I$7,$D$5,I$8,$D$2)</f>
        <v>#NAME?</v>
      </c>
      <c r="J18" s="1" t="e">
        <f ca="1">_xll.DBRW($D$1,$C18,$D18,$D$3,J$7,$D$5,J$8,$D$2)</f>
        <v>#NAME?</v>
      </c>
    </row>
    <row r="19" spans="3:10">
      <c r="C19">
        <f t="shared" si="0"/>
        <v>2009</v>
      </c>
      <c r="D19">
        <f t="shared" si="1"/>
        <v>7</v>
      </c>
      <c r="E19" t="e">
        <f ca="1">_xll.DBRW($D$1,$C19,$D19,$D$3,E$7,$D$5,E$8,$D$2)</f>
        <v>#NAME?</v>
      </c>
      <c r="F19" s="1" t="e">
        <f ca="1">_xll.DBRW($D$1,$C19,$D19,$D$3,F$7,$D$5,F$8,$D$2)</f>
        <v>#NAME?</v>
      </c>
      <c r="G19" s="1" t="e">
        <f ca="1">_xll.DBRW($D$1,$C19,$D19,$D$3,G$7,$D$5,G$8,$D$2)</f>
        <v>#NAME?</v>
      </c>
      <c r="H19" t="e">
        <f ca="1">_xll.DBRW($D$1,$C19,$D19,$D$3,H$7,$D$5,H$8,$D$2)</f>
        <v>#NAME?</v>
      </c>
      <c r="I19" s="1" t="e">
        <f ca="1">_xll.DBRW($D$1,$C19,$D19,$D$3,I$7,$D$5,I$8,$D$2)</f>
        <v>#NAME?</v>
      </c>
      <c r="J19" s="1" t="e">
        <f ca="1">_xll.DBRW($D$1,$C19,$D19,$D$3,J$7,$D$5,J$8,$D$2)</f>
        <v>#NAME?</v>
      </c>
    </row>
    <row r="20" spans="3:10">
      <c r="C20">
        <f t="shared" si="0"/>
        <v>2009</v>
      </c>
      <c r="D20">
        <f t="shared" si="1"/>
        <v>8</v>
      </c>
      <c r="E20" t="e">
        <f ca="1">_xll.DBRW($D$1,$C20,$D20,$D$3,E$7,$D$5,E$8,$D$2)</f>
        <v>#NAME?</v>
      </c>
      <c r="F20" s="1" t="e">
        <f ca="1">_xll.DBRW($D$1,$C20,$D20,$D$3,F$7,$D$5,F$8,$D$2)</f>
        <v>#NAME?</v>
      </c>
      <c r="G20" s="1" t="e">
        <f ca="1">_xll.DBRW($D$1,$C20,$D20,$D$3,G$7,$D$5,G$8,$D$2)</f>
        <v>#NAME?</v>
      </c>
      <c r="H20" t="e">
        <f ca="1">_xll.DBRW($D$1,$C20,$D20,$D$3,H$7,$D$5,H$8,$D$2)</f>
        <v>#NAME?</v>
      </c>
      <c r="I20" s="1" t="e">
        <f ca="1">_xll.DBRW($D$1,$C20,$D20,$D$3,I$7,$D$5,I$8,$D$2)</f>
        <v>#NAME?</v>
      </c>
      <c r="J20" s="1" t="e">
        <f ca="1">_xll.DBRW($D$1,$C20,$D20,$D$3,J$7,$D$5,J$8,$D$2)</f>
        <v>#NAME?</v>
      </c>
    </row>
    <row r="21" spans="3:10">
      <c r="C21">
        <f t="shared" si="0"/>
        <v>2009</v>
      </c>
      <c r="D21">
        <f t="shared" si="1"/>
        <v>9</v>
      </c>
      <c r="E21" t="e">
        <f ca="1">_xll.DBRW($D$1,$C21,$D21,$D$3,E$7,$D$5,E$8,$D$2)</f>
        <v>#NAME?</v>
      </c>
      <c r="F21" s="1" t="e">
        <f ca="1">_xll.DBRW($D$1,$C21,$D21,$D$3,F$7,$D$5,F$8,$D$2)</f>
        <v>#NAME?</v>
      </c>
      <c r="G21" s="1" t="e">
        <f ca="1">_xll.DBRW($D$1,$C21,$D21,$D$3,G$7,$D$5,G$8,$D$2)</f>
        <v>#NAME?</v>
      </c>
      <c r="H21" t="e">
        <f ca="1">_xll.DBRW($D$1,$C21,$D21,$D$3,H$7,$D$5,H$8,$D$2)</f>
        <v>#NAME?</v>
      </c>
      <c r="I21" s="1" t="e">
        <f ca="1">_xll.DBRW($D$1,$C21,$D21,$D$3,I$7,$D$5,I$8,$D$2)</f>
        <v>#NAME?</v>
      </c>
      <c r="J21" s="1" t="e">
        <f ca="1">_xll.DBRW($D$1,$C21,$D21,$D$3,J$7,$D$5,J$8,$D$2)</f>
        <v>#NAME?</v>
      </c>
    </row>
    <row r="22" spans="3:10">
      <c r="C22">
        <f t="shared" si="0"/>
        <v>2009</v>
      </c>
      <c r="D22">
        <f t="shared" si="1"/>
        <v>10</v>
      </c>
      <c r="E22" t="e">
        <f ca="1">_xll.DBRW($D$1,$C22,$D22,$D$3,E$7,$D$5,E$8,$D$2)</f>
        <v>#NAME?</v>
      </c>
      <c r="F22" s="1" t="e">
        <f ca="1">_xll.DBRW($D$1,$C22,$D22,$D$3,F$7,$D$5,F$8,$D$2)</f>
        <v>#NAME?</v>
      </c>
      <c r="G22" s="1" t="e">
        <f ca="1">_xll.DBRW($D$1,$C22,$D22,$D$3,G$7,$D$5,G$8,$D$2)</f>
        <v>#NAME?</v>
      </c>
      <c r="H22" t="e">
        <f ca="1">_xll.DBRW($D$1,$C22,$D22,$D$3,H$7,$D$5,H$8,$D$2)</f>
        <v>#NAME?</v>
      </c>
      <c r="I22" s="1" t="e">
        <f ca="1">_xll.DBRW($D$1,$C22,$D22,$D$3,I$7,$D$5,I$8,$D$2)</f>
        <v>#NAME?</v>
      </c>
      <c r="J22" s="1" t="e">
        <f ca="1">_xll.DBRW($D$1,$C22,$D22,$D$3,J$7,$D$5,J$8,$D$2)</f>
        <v>#NAME?</v>
      </c>
    </row>
    <row r="23" spans="3:10">
      <c r="C23">
        <f t="shared" si="0"/>
        <v>2009</v>
      </c>
      <c r="D23">
        <f t="shared" si="1"/>
        <v>11</v>
      </c>
      <c r="E23" t="e">
        <f ca="1">_xll.DBRW($D$1,$C23,$D23,$D$3,E$7,$D$5,E$8,$D$2)</f>
        <v>#NAME?</v>
      </c>
      <c r="F23" s="1" t="e">
        <f ca="1">_xll.DBRW($D$1,$C23,$D23,$D$3,F$7,$D$5,F$8,$D$2)</f>
        <v>#NAME?</v>
      </c>
      <c r="G23" s="1" t="e">
        <f ca="1">_xll.DBRW($D$1,$C23,$D23,$D$3,G$7,$D$5,G$8,$D$2)</f>
        <v>#NAME?</v>
      </c>
      <c r="H23" t="e">
        <f ca="1">_xll.DBRW($D$1,$C23,$D23,$D$3,H$7,$D$5,H$8,$D$2)</f>
        <v>#NAME?</v>
      </c>
      <c r="I23" s="1" t="e">
        <f ca="1">_xll.DBRW($D$1,$C23,$D23,$D$3,I$7,$D$5,I$8,$D$2)</f>
        <v>#NAME?</v>
      </c>
      <c r="J23" s="1" t="e">
        <f ca="1">_xll.DBRW($D$1,$C23,$D23,$D$3,J$7,$D$5,J$8,$D$2)</f>
        <v>#NAME?</v>
      </c>
    </row>
    <row r="24" spans="3:10">
      <c r="C24">
        <f t="shared" si="0"/>
        <v>2009</v>
      </c>
      <c r="D24">
        <f t="shared" si="1"/>
        <v>12</v>
      </c>
      <c r="E24" t="e">
        <f ca="1">_xll.DBRW($D$1,$C24,$D24,$D$3,E$7,$D$5,E$8,$D$2)</f>
        <v>#NAME?</v>
      </c>
      <c r="F24" s="1" t="e">
        <f ca="1">_xll.DBRW($D$1,$C24,$D24,$D$3,F$7,$D$5,F$8,$D$2)</f>
        <v>#NAME?</v>
      </c>
      <c r="G24" s="1" t="e">
        <f ca="1">_xll.DBRW($D$1,$C24,$D24,$D$3,G$7,$D$5,G$8,$D$2)</f>
        <v>#NAME?</v>
      </c>
      <c r="H24" t="e">
        <f ca="1">_xll.DBRW($D$1,$C24,$D24,$D$3,H$7,$D$5,H$8,$D$2)</f>
        <v>#NAME?</v>
      </c>
      <c r="I24" s="1" t="e">
        <f ca="1">_xll.DBRW($D$1,$C24,$D24,$D$3,I$7,$D$5,I$8,$D$2)</f>
        <v>#NAME?</v>
      </c>
      <c r="J24" s="1" t="e">
        <f ca="1">_xll.DBRW($D$1,$C24,$D24,$D$3,J$7,$D$5,J$8,$D$2)</f>
        <v>#NAME?</v>
      </c>
    </row>
    <row r="25" spans="3:10">
      <c r="C25">
        <f t="shared" si="0"/>
        <v>2010</v>
      </c>
      <c r="D25">
        <f t="shared" si="1"/>
        <v>1</v>
      </c>
      <c r="E25" t="e">
        <f ca="1">_xll.DBRW($D$1,$C25,$D25,$D$3,E$7,$D$5,E$8,$D$2)</f>
        <v>#NAME?</v>
      </c>
      <c r="F25" s="1" t="e">
        <f ca="1">_xll.DBRW($D$1,$C25,$D25,$D$3,F$7,$D$5,F$8,$D$2)</f>
        <v>#NAME?</v>
      </c>
      <c r="G25" s="1" t="e">
        <f ca="1">_xll.DBRW($D$1,$C25,$D25,$D$3,G$7,$D$5,G$8,$D$2)</f>
        <v>#NAME?</v>
      </c>
      <c r="H25" t="e">
        <f ca="1">_xll.DBRW($D$1,$C25,$D25,$D$3,H$7,$D$5,H$8,$D$2)</f>
        <v>#NAME?</v>
      </c>
      <c r="I25" s="1" t="e">
        <f ca="1">_xll.DBRW($D$1,$C25,$D25,$D$3,I$7,$D$5,I$8,$D$2)</f>
        <v>#NAME?</v>
      </c>
      <c r="J25" s="1" t="e">
        <f ca="1">_xll.DBRW($D$1,$C25,$D25,$D$3,J$7,$D$5,J$8,$D$2)</f>
        <v>#NAME?</v>
      </c>
    </row>
    <row r="26" spans="3:10">
      <c r="C26">
        <f t="shared" si="0"/>
        <v>2010</v>
      </c>
      <c r="D26">
        <f t="shared" si="1"/>
        <v>2</v>
      </c>
      <c r="E26" t="e">
        <f ca="1">_xll.DBRW($D$1,$C26,$D26,$D$3,E$7,$D$5,E$8,$D$2)</f>
        <v>#NAME?</v>
      </c>
      <c r="F26" s="1" t="e">
        <f ca="1">_xll.DBRW($D$1,$C26,$D26,$D$3,F$7,$D$5,F$8,$D$2)</f>
        <v>#NAME?</v>
      </c>
      <c r="G26" s="1" t="e">
        <f ca="1">_xll.DBRW($D$1,$C26,$D26,$D$3,G$7,$D$5,G$8,$D$2)</f>
        <v>#NAME?</v>
      </c>
      <c r="H26" t="e">
        <f ca="1">_xll.DBRW($D$1,$C26,$D26,$D$3,H$7,$D$5,H$8,$D$2)</f>
        <v>#NAME?</v>
      </c>
      <c r="I26" s="1" t="e">
        <f ca="1">_xll.DBRW($D$1,$C26,$D26,$D$3,I$7,$D$5,I$8,$D$2)</f>
        <v>#NAME?</v>
      </c>
      <c r="J26" s="1" t="e">
        <f ca="1">_xll.DBRW($D$1,$C26,$D26,$D$3,J$7,$D$5,J$8,$D$2)</f>
        <v>#NAME?</v>
      </c>
    </row>
    <row r="27" spans="3:10">
      <c r="C27">
        <f t="shared" si="0"/>
        <v>2010</v>
      </c>
      <c r="D27">
        <f t="shared" si="1"/>
        <v>3</v>
      </c>
      <c r="E27" t="e">
        <f ca="1">_xll.DBRW($D$1,$C27,$D27,$D$3,E$7,$D$5,E$8,$D$2)</f>
        <v>#NAME?</v>
      </c>
      <c r="F27" s="1" t="e">
        <f ca="1">_xll.DBRW($D$1,$C27,$D27,$D$3,F$7,$D$5,F$8,$D$2)</f>
        <v>#NAME?</v>
      </c>
      <c r="G27" s="1" t="e">
        <f ca="1">_xll.DBRW($D$1,$C27,$D27,$D$3,G$7,$D$5,G$8,$D$2)</f>
        <v>#NAME?</v>
      </c>
      <c r="H27" t="e">
        <f ca="1">_xll.DBRW($D$1,$C27,$D27,$D$3,H$7,$D$5,H$8,$D$2)</f>
        <v>#NAME?</v>
      </c>
      <c r="I27" s="1" t="e">
        <f ca="1">_xll.DBRW($D$1,$C27,$D27,$D$3,I$7,$D$5,I$8,$D$2)</f>
        <v>#NAME?</v>
      </c>
      <c r="J27" s="1" t="e">
        <f ca="1">_xll.DBRW($D$1,$C27,$D27,$D$3,J$7,$D$5,J$8,$D$2)</f>
        <v>#NAME?</v>
      </c>
    </row>
    <row r="28" spans="3:10">
      <c r="C28">
        <f t="shared" si="0"/>
        <v>2010</v>
      </c>
      <c r="D28">
        <f t="shared" si="1"/>
        <v>4</v>
      </c>
      <c r="E28" t="e">
        <f ca="1">_xll.DBRW($D$1,$C28,$D28,$D$3,E$7,$D$5,E$8,$D$2)</f>
        <v>#NAME?</v>
      </c>
      <c r="F28" s="1" t="e">
        <f ca="1">_xll.DBRW($D$1,$C28,$D28,$D$3,F$7,$D$5,F$8,$D$2)</f>
        <v>#NAME?</v>
      </c>
      <c r="G28" s="1" t="e">
        <f ca="1">_xll.DBRW($D$1,$C28,$D28,$D$3,G$7,$D$5,G$8,$D$2)</f>
        <v>#NAME?</v>
      </c>
      <c r="H28" t="e">
        <f ca="1">_xll.DBRW($D$1,$C28,$D28,$D$3,H$7,$D$5,H$8,$D$2)</f>
        <v>#NAME?</v>
      </c>
      <c r="I28" s="1" t="e">
        <f ca="1">_xll.DBRW($D$1,$C28,$D28,$D$3,I$7,$D$5,I$8,$D$2)</f>
        <v>#NAME?</v>
      </c>
      <c r="J28" s="1" t="e">
        <f ca="1">_xll.DBRW($D$1,$C28,$D28,$D$3,J$7,$D$5,J$8,$D$2)</f>
        <v>#NAME?</v>
      </c>
    </row>
    <row r="29" spans="3:10">
      <c r="C29">
        <f t="shared" si="0"/>
        <v>2010</v>
      </c>
      <c r="D29">
        <f t="shared" si="1"/>
        <v>5</v>
      </c>
      <c r="E29" t="e">
        <f ca="1">_xll.DBRW($D$1,$C29,$D29,$D$3,E$7,$D$5,E$8,$D$2)</f>
        <v>#NAME?</v>
      </c>
      <c r="F29" s="1" t="e">
        <f ca="1">_xll.DBRW($D$1,$C29,$D29,$D$3,F$7,$D$5,F$8,$D$2)</f>
        <v>#NAME?</v>
      </c>
      <c r="G29" s="1" t="e">
        <f ca="1">_xll.DBRW($D$1,$C29,$D29,$D$3,G$7,$D$5,G$8,$D$2)</f>
        <v>#NAME?</v>
      </c>
      <c r="H29" t="e">
        <f ca="1">_xll.DBRW($D$1,$C29,$D29,$D$3,H$7,$D$5,H$8,$D$2)</f>
        <v>#NAME?</v>
      </c>
      <c r="I29" s="1" t="e">
        <f ca="1">_xll.DBRW($D$1,$C29,$D29,$D$3,I$7,$D$5,I$8,$D$2)</f>
        <v>#NAME?</v>
      </c>
      <c r="J29" s="1" t="e">
        <f ca="1">_xll.DBRW($D$1,$C29,$D29,$D$3,J$7,$D$5,J$8,$D$2)</f>
        <v>#NAME?</v>
      </c>
    </row>
    <row r="30" spans="3:10">
      <c r="C30">
        <f t="shared" si="0"/>
        <v>2010</v>
      </c>
      <c r="D30">
        <f t="shared" si="1"/>
        <v>6</v>
      </c>
      <c r="E30" t="e">
        <f ca="1">_xll.DBRW($D$1,$C30,$D30,$D$3,E$7,$D$5,E$8,$D$2)</f>
        <v>#NAME?</v>
      </c>
      <c r="F30" s="1" t="e">
        <f ca="1">_xll.DBRW($D$1,$C30,$D30,$D$3,F$7,$D$5,F$8,$D$2)</f>
        <v>#NAME?</v>
      </c>
      <c r="G30" s="1" t="e">
        <f ca="1">_xll.DBRW($D$1,$C30,$D30,$D$3,G$7,$D$5,G$8,$D$2)</f>
        <v>#NAME?</v>
      </c>
      <c r="H30" t="e">
        <f ca="1">_xll.DBRW($D$1,$C30,$D30,$D$3,H$7,$D$5,H$8,$D$2)</f>
        <v>#NAME?</v>
      </c>
      <c r="I30" s="1" t="e">
        <f ca="1">_xll.DBRW($D$1,$C30,$D30,$D$3,I$7,$D$5,I$8,$D$2)</f>
        <v>#NAME?</v>
      </c>
      <c r="J30" s="1" t="e">
        <f ca="1">_xll.DBRW($D$1,$C30,$D30,$D$3,J$7,$D$5,J$8,$D$2)</f>
        <v>#NAME?</v>
      </c>
    </row>
    <row r="31" spans="3:10">
      <c r="C31">
        <f t="shared" si="0"/>
        <v>2010</v>
      </c>
      <c r="D31">
        <f t="shared" si="1"/>
        <v>7</v>
      </c>
      <c r="E31" t="e">
        <f ca="1">_xll.DBRW($D$1,$C31,$D31,$D$3,E$7,$D$5,E$8,$D$2)</f>
        <v>#NAME?</v>
      </c>
      <c r="F31" s="1" t="e">
        <f ca="1">_xll.DBRW($D$1,$C31,$D31,$D$3,F$7,$D$5,F$8,$D$2)</f>
        <v>#NAME?</v>
      </c>
      <c r="G31" s="1" t="e">
        <f ca="1">_xll.DBRW($D$1,$C31,$D31,$D$3,G$7,$D$5,G$8,$D$2)</f>
        <v>#NAME?</v>
      </c>
      <c r="H31" t="e">
        <f ca="1">_xll.DBRW($D$1,$C31,$D31,$D$3,H$7,$D$5,H$8,$D$2)</f>
        <v>#NAME?</v>
      </c>
      <c r="I31" s="1" t="e">
        <f ca="1">_xll.DBRW($D$1,$C31,$D31,$D$3,I$7,$D$5,I$8,$D$2)</f>
        <v>#NAME?</v>
      </c>
      <c r="J31" s="1" t="e">
        <f ca="1">_xll.DBRW($D$1,$C31,$D31,$D$3,J$7,$D$5,J$8,$D$2)</f>
        <v>#NAME?</v>
      </c>
    </row>
    <row r="32" spans="3:10">
      <c r="C32">
        <f t="shared" si="0"/>
        <v>2010</v>
      </c>
      <c r="D32">
        <f t="shared" si="1"/>
        <v>8</v>
      </c>
      <c r="E32" t="e">
        <f ca="1">_xll.DBRW($D$1,$C32,$D32,$D$3,E$7,$D$5,E$8,$D$2)</f>
        <v>#NAME?</v>
      </c>
      <c r="F32" s="1" t="e">
        <f ca="1">_xll.DBRW($D$1,$C32,$D32,$D$3,F$7,$D$5,F$8,$D$2)</f>
        <v>#NAME?</v>
      </c>
      <c r="G32" s="1" t="e">
        <f ca="1">_xll.DBRW($D$1,$C32,$D32,$D$3,G$7,$D$5,G$8,$D$2)</f>
        <v>#NAME?</v>
      </c>
      <c r="H32" t="e">
        <f ca="1">_xll.DBRW($D$1,$C32,$D32,$D$3,H$7,$D$5,H$8,$D$2)</f>
        <v>#NAME?</v>
      </c>
      <c r="I32" s="1" t="e">
        <f ca="1">_xll.DBRW($D$1,$C32,$D32,$D$3,I$7,$D$5,I$8,$D$2)</f>
        <v>#NAME?</v>
      </c>
      <c r="J32" s="1" t="e">
        <f ca="1">_xll.DBRW($D$1,$C32,$D32,$D$3,J$7,$D$5,J$8,$D$2)</f>
        <v>#NAME?</v>
      </c>
    </row>
    <row r="33" spans="3:10">
      <c r="C33">
        <f t="shared" si="0"/>
        <v>2010</v>
      </c>
      <c r="D33">
        <f t="shared" si="1"/>
        <v>9</v>
      </c>
      <c r="E33" t="e">
        <f ca="1">_xll.DBRW($D$1,$C33,$D33,$D$3,E$7,$D$5,E$8,$D$2)</f>
        <v>#NAME?</v>
      </c>
      <c r="F33" s="1" t="e">
        <f ca="1">_xll.DBRW($D$1,$C33,$D33,$D$3,F$7,$D$5,F$8,$D$2)</f>
        <v>#NAME?</v>
      </c>
      <c r="G33" s="1" t="e">
        <f ca="1">_xll.DBRW($D$1,$C33,$D33,$D$3,G$7,$D$5,G$8,$D$2)</f>
        <v>#NAME?</v>
      </c>
      <c r="H33" t="e">
        <f ca="1">_xll.DBRW($D$1,$C33,$D33,$D$3,H$7,$D$5,H$8,$D$2)</f>
        <v>#NAME?</v>
      </c>
      <c r="I33" s="1" t="e">
        <f ca="1">_xll.DBRW($D$1,$C33,$D33,$D$3,I$7,$D$5,I$8,$D$2)</f>
        <v>#NAME?</v>
      </c>
      <c r="J33" s="1" t="e">
        <f ca="1">_xll.DBRW($D$1,$C33,$D33,$D$3,J$7,$D$5,J$8,$D$2)</f>
        <v>#NAME?</v>
      </c>
    </row>
    <row r="34" spans="3:10">
      <c r="C34">
        <f t="shared" si="0"/>
        <v>2010</v>
      </c>
      <c r="D34">
        <f t="shared" si="1"/>
        <v>10</v>
      </c>
      <c r="E34" t="e">
        <f ca="1">_xll.DBRW($D$1,$C34,$D34,$D$3,E$7,$D$5,E$8,$D$2)</f>
        <v>#NAME?</v>
      </c>
      <c r="F34" s="1" t="e">
        <f ca="1">_xll.DBRW($D$1,$C34,$D34,$D$3,F$7,$D$5,F$8,$D$2)</f>
        <v>#NAME?</v>
      </c>
      <c r="G34" s="1" t="e">
        <f ca="1">_xll.DBRW($D$1,$C34,$D34,$D$3,G$7,$D$5,G$8,$D$2)</f>
        <v>#NAME?</v>
      </c>
      <c r="H34" t="e">
        <f ca="1">_xll.DBRW($D$1,$C34,$D34,$D$3,H$7,$D$5,H$8,$D$2)</f>
        <v>#NAME?</v>
      </c>
      <c r="I34" s="1" t="e">
        <f ca="1">_xll.DBRW($D$1,$C34,$D34,$D$3,I$7,$D$5,I$8,$D$2)</f>
        <v>#NAME?</v>
      </c>
      <c r="J34" s="1" t="e">
        <f ca="1">_xll.DBRW($D$1,$C34,$D34,$D$3,J$7,$D$5,J$8,$D$2)</f>
        <v>#NAME?</v>
      </c>
    </row>
    <row r="35" spans="3:10">
      <c r="C35">
        <f t="shared" si="0"/>
        <v>2010</v>
      </c>
      <c r="D35">
        <f t="shared" si="1"/>
        <v>11</v>
      </c>
      <c r="E35" t="e">
        <f ca="1">_xll.DBRW($D$1,$C35,$D35,$D$3,E$7,$D$5,E$8,$D$2)</f>
        <v>#NAME?</v>
      </c>
      <c r="F35" s="1" t="e">
        <f ca="1">_xll.DBRW($D$1,$C35,$D35,$D$3,F$7,$D$5,F$8,$D$2)</f>
        <v>#NAME?</v>
      </c>
      <c r="G35" s="1" t="e">
        <f ca="1">_xll.DBRW($D$1,$C35,$D35,$D$3,G$7,$D$5,G$8,$D$2)</f>
        <v>#NAME?</v>
      </c>
      <c r="H35" t="e">
        <f ca="1">_xll.DBRW($D$1,$C35,$D35,$D$3,H$7,$D$5,H$8,$D$2)</f>
        <v>#NAME?</v>
      </c>
      <c r="I35" s="1" t="e">
        <f ca="1">_xll.DBRW($D$1,$C35,$D35,$D$3,I$7,$D$5,I$8,$D$2)</f>
        <v>#NAME?</v>
      </c>
      <c r="J35" s="1" t="e">
        <f ca="1">_xll.DBRW($D$1,$C35,$D35,$D$3,J$7,$D$5,J$8,$D$2)</f>
        <v>#NAME?</v>
      </c>
    </row>
    <row r="36" spans="3:10">
      <c r="C36">
        <f t="shared" si="0"/>
        <v>2010</v>
      </c>
      <c r="D36">
        <f t="shared" si="1"/>
        <v>12</v>
      </c>
      <c r="E36" t="e">
        <f ca="1">_xll.DBRW($D$1,$C36,$D36,$D$3,E$7,$D$5,E$8,$D$2)</f>
        <v>#NAME?</v>
      </c>
      <c r="F36" s="1" t="e">
        <f ca="1">_xll.DBRW($D$1,$C36,$D36,$D$3,F$7,$D$5,F$8,$D$2)</f>
        <v>#NAME?</v>
      </c>
      <c r="G36" s="1" t="e">
        <f ca="1">_xll.DBRW($D$1,$C36,$D36,$D$3,G$7,$D$5,G$8,$D$2)</f>
        <v>#NAME?</v>
      </c>
      <c r="H36" t="e">
        <f ca="1">_xll.DBRW($D$1,$C36,$D36,$D$3,H$7,$D$5,H$8,$D$2)</f>
        <v>#NAME?</v>
      </c>
      <c r="I36" s="1" t="e">
        <f ca="1">_xll.DBRW($D$1,$C36,$D36,$D$3,I$7,$D$5,I$8,$D$2)</f>
        <v>#NAME?</v>
      </c>
      <c r="J36" s="1" t="e">
        <f ca="1">_xll.DBRW($D$1,$C36,$D36,$D$3,J$7,$D$5,J$8,$D$2)</f>
        <v>#NAME?</v>
      </c>
    </row>
    <row r="37" spans="3:10">
      <c r="C37">
        <f t="shared" si="0"/>
        <v>2011</v>
      </c>
      <c r="D37">
        <f t="shared" si="1"/>
        <v>1</v>
      </c>
      <c r="E37" t="e">
        <f ca="1">_xll.DBRW($D$1,$C37,$D37,$D$3,E$7,$D$5,E$8,$D$2)</f>
        <v>#NAME?</v>
      </c>
      <c r="F37" s="1" t="e">
        <f ca="1">_xll.DBRW($D$1,$C37,$D37,$D$3,F$7,$D$5,F$8,$D$2)</f>
        <v>#NAME?</v>
      </c>
      <c r="G37" s="1" t="e">
        <f ca="1">_xll.DBRW($D$1,$C37,$D37,$D$3,G$7,$D$5,G$8,$D$2)</f>
        <v>#NAME?</v>
      </c>
      <c r="H37" t="e">
        <f ca="1">_xll.DBRW($D$1,$C37,$D37,$D$3,H$7,$D$5,H$8,$D$2)</f>
        <v>#NAME?</v>
      </c>
      <c r="I37" s="1" t="e">
        <f ca="1">_xll.DBRW($D$1,$C37,$D37,$D$3,I$7,$D$5,I$8,$D$2)</f>
        <v>#NAME?</v>
      </c>
      <c r="J37" s="1" t="e">
        <f ca="1">_xll.DBRW($D$1,$C37,$D37,$D$3,J$7,$D$5,J$8,$D$2)</f>
        <v>#NAME?</v>
      </c>
    </row>
    <row r="38" spans="3:10">
      <c r="C38">
        <f t="shared" si="0"/>
        <v>2011</v>
      </c>
      <c r="D38">
        <f t="shared" si="1"/>
        <v>2</v>
      </c>
      <c r="E38" t="e">
        <f ca="1">_xll.DBRW($D$1,$C38,$D38,$D$3,E$7,$D$5,E$8,$D$2)</f>
        <v>#NAME?</v>
      </c>
      <c r="F38" s="1" t="e">
        <f ca="1">_xll.DBRW($D$1,$C38,$D38,$D$3,F$7,$D$5,F$8,$D$2)</f>
        <v>#NAME?</v>
      </c>
      <c r="G38" s="1" t="e">
        <f ca="1">_xll.DBRW($D$1,$C38,$D38,$D$3,G$7,$D$5,G$8,$D$2)</f>
        <v>#NAME?</v>
      </c>
      <c r="H38" t="e">
        <f ca="1">_xll.DBRW($D$1,$C38,$D38,$D$3,H$7,$D$5,H$8,$D$2)</f>
        <v>#NAME?</v>
      </c>
      <c r="I38" s="1" t="e">
        <f ca="1">_xll.DBRW($D$1,$C38,$D38,$D$3,I$7,$D$5,I$8,$D$2)</f>
        <v>#NAME?</v>
      </c>
      <c r="J38" s="1" t="e">
        <f ca="1">_xll.DBRW($D$1,$C38,$D38,$D$3,J$7,$D$5,J$8,$D$2)</f>
        <v>#NAME?</v>
      </c>
    </row>
    <row r="39" spans="3:10">
      <c r="C39">
        <f t="shared" si="0"/>
        <v>2011</v>
      </c>
      <c r="D39">
        <f t="shared" si="1"/>
        <v>3</v>
      </c>
      <c r="E39" t="e">
        <f ca="1">_xll.DBRW($D$1,$C39,$D39,$D$3,E$7,$D$5,E$8,$D$2)</f>
        <v>#NAME?</v>
      </c>
      <c r="F39" s="1" t="e">
        <f ca="1">_xll.DBRW($D$1,$C39,$D39,$D$3,F$7,$D$5,F$8,$D$2)</f>
        <v>#NAME?</v>
      </c>
      <c r="G39" s="1" t="e">
        <f ca="1">_xll.DBRW($D$1,$C39,$D39,$D$3,G$7,$D$5,G$8,$D$2)</f>
        <v>#NAME?</v>
      </c>
      <c r="H39" t="e">
        <f ca="1">_xll.DBRW($D$1,$C39,$D39,$D$3,H$7,$D$5,H$8,$D$2)</f>
        <v>#NAME?</v>
      </c>
      <c r="I39" s="1" t="e">
        <f ca="1">_xll.DBRW($D$1,$C39,$D39,$D$3,I$7,$D$5,I$8,$D$2)</f>
        <v>#NAME?</v>
      </c>
      <c r="J39" s="1" t="e">
        <f ca="1">_xll.DBRW($D$1,$C39,$D39,$D$3,J$7,$D$5,J$8,$D$2)</f>
        <v>#NAME?</v>
      </c>
    </row>
    <row r="40" spans="3:10">
      <c r="C40">
        <f t="shared" si="0"/>
        <v>2011</v>
      </c>
      <c r="D40">
        <f t="shared" si="1"/>
        <v>4</v>
      </c>
      <c r="E40" t="e">
        <f ca="1">_xll.DBRW($D$1,$C40,$D40,$D$3,E$7,$D$5,E$8,$D$2)</f>
        <v>#NAME?</v>
      </c>
      <c r="F40" s="1" t="e">
        <f ca="1">_xll.DBRW($D$1,$C40,$D40,$D$3,F$7,$D$5,F$8,$D$2)</f>
        <v>#NAME?</v>
      </c>
      <c r="G40" s="1" t="e">
        <f ca="1">_xll.DBRW($D$1,$C40,$D40,$D$3,G$7,$D$5,G$8,$D$2)</f>
        <v>#NAME?</v>
      </c>
      <c r="H40" t="e">
        <f ca="1">_xll.DBRW($D$1,$C40,$D40,$D$3,H$7,$D$5,H$8,$D$2)</f>
        <v>#NAME?</v>
      </c>
      <c r="I40" s="1" t="e">
        <f ca="1">_xll.DBRW($D$1,$C40,$D40,$D$3,I$7,$D$5,I$8,$D$2)</f>
        <v>#NAME?</v>
      </c>
      <c r="J40" s="1" t="e">
        <f ca="1">_xll.DBRW($D$1,$C40,$D40,$D$3,J$7,$D$5,J$8,$D$2)</f>
        <v>#NAME?</v>
      </c>
    </row>
    <row r="41" spans="3:10">
      <c r="C41">
        <f t="shared" si="0"/>
        <v>2011</v>
      </c>
      <c r="D41">
        <f t="shared" si="1"/>
        <v>5</v>
      </c>
      <c r="E41" t="e">
        <f ca="1">_xll.DBRW($D$1,$C41,$D41,$D$3,E$7,$D$5,E$8,$D$2)</f>
        <v>#NAME?</v>
      </c>
      <c r="F41" s="1" t="e">
        <f ca="1">_xll.DBRW($D$1,$C41,$D41,$D$3,F$7,$D$5,F$8,$D$2)</f>
        <v>#NAME?</v>
      </c>
      <c r="G41" s="1" t="e">
        <f ca="1">_xll.DBRW($D$1,$C41,$D41,$D$3,G$7,$D$5,G$8,$D$2)</f>
        <v>#NAME?</v>
      </c>
      <c r="H41" t="e">
        <f ca="1">_xll.DBRW($D$1,$C41,$D41,$D$3,H$7,$D$5,H$8,$D$2)</f>
        <v>#NAME?</v>
      </c>
      <c r="I41" s="1" t="e">
        <f ca="1">_xll.DBRW($D$1,$C41,$D41,$D$3,I$7,$D$5,I$8,$D$2)</f>
        <v>#NAME?</v>
      </c>
      <c r="J41" s="1" t="e">
        <f ca="1">_xll.DBRW($D$1,$C41,$D41,$D$3,J$7,$D$5,J$8,$D$2)</f>
        <v>#NAME?</v>
      </c>
    </row>
    <row r="42" spans="3:10">
      <c r="C42">
        <f t="shared" si="0"/>
        <v>2011</v>
      </c>
      <c r="D42">
        <f t="shared" si="1"/>
        <v>6</v>
      </c>
      <c r="E42" t="e">
        <f ca="1">_xll.DBRW($D$1,$C42,$D42,$D$3,E$7,$D$5,E$8,$D$2)</f>
        <v>#NAME?</v>
      </c>
      <c r="F42" s="1" t="e">
        <f ca="1">_xll.DBRW($D$1,$C42,$D42,$D$3,F$7,$D$5,F$8,$D$2)</f>
        <v>#NAME?</v>
      </c>
      <c r="G42" s="1" t="e">
        <f ca="1">_xll.DBRW($D$1,$C42,$D42,$D$3,G$7,$D$5,G$8,$D$2)</f>
        <v>#NAME?</v>
      </c>
      <c r="H42" t="e">
        <f ca="1">_xll.DBRW($D$1,$C42,$D42,$D$3,H$7,$D$5,H$8,$D$2)</f>
        <v>#NAME?</v>
      </c>
      <c r="I42" s="1" t="e">
        <f ca="1">_xll.DBRW($D$1,$C42,$D42,$D$3,I$7,$D$5,I$8,$D$2)</f>
        <v>#NAME?</v>
      </c>
      <c r="J42" s="1" t="e">
        <f ca="1">_xll.DBRW($D$1,$C42,$D42,$D$3,J$7,$D$5,J$8,$D$2)</f>
        <v>#NAME?</v>
      </c>
    </row>
    <row r="43" spans="3:10">
      <c r="C43">
        <f t="shared" si="0"/>
        <v>2011</v>
      </c>
      <c r="D43">
        <f t="shared" si="1"/>
        <v>7</v>
      </c>
      <c r="E43" t="e">
        <f ca="1">_xll.DBRW($D$1,$C43,$D43,$D$3,E$7,$D$5,E$8,$D$2)</f>
        <v>#NAME?</v>
      </c>
      <c r="F43" s="1" t="e">
        <f ca="1">_xll.DBRW($D$1,$C43,$D43,$D$3,F$7,$D$5,F$8,$D$2)</f>
        <v>#NAME?</v>
      </c>
      <c r="G43" s="1" t="e">
        <f ca="1">_xll.DBRW($D$1,$C43,$D43,$D$3,G$7,$D$5,G$8,$D$2)</f>
        <v>#NAME?</v>
      </c>
      <c r="H43" t="e">
        <f ca="1">_xll.DBRW($D$1,$C43,$D43,$D$3,H$7,$D$5,H$8,$D$2)</f>
        <v>#NAME?</v>
      </c>
      <c r="I43" s="1" t="e">
        <f ca="1">_xll.DBRW($D$1,$C43,$D43,$D$3,I$7,$D$5,I$8,$D$2)</f>
        <v>#NAME?</v>
      </c>
      <c r="J43" s="1" t="e">
        <f ca="1">_xll.DBRW($D$1,$C43,$D43,$D$3,J$7,$D$5,J$8,$D$2)</f>
        <v>#NAME?</v>
      </c>
    </row>
    <row r="44" spans="3:10">
      <c r="C44">
        <f t="shared" si="0"/>
        <v>2011</v>
      </c>
      <c r="D44">
        <f t="shared" si="1"/>
        <v>8</v>
      </c>
      <c r="E44" t="e">
        <f ca="1">_xll.DBRW($D$1,$C44,$D44,$D$3,E$7,$D$5,E$8,$D$2)</f>
        <v>#NAME?</v>
      </c>
      <c r="F44" s="1" t="e">
        <f ca="1">_xll.DBRW($D$1,$C44,$D44,$D$3,F$7,$D$5,F$8,$D$2)</f>
        <v>#NAME?</v>
      </c>
      <c r="G44" s="1" t="e">
        <f ca="1">_xll.DBRW($D$1,$C44,$D44,$D$3,G$7,$D$5,G$8,$D$2)</f>
        <v>#NAME?</v>
      </c>
      <c r="H44" t="e">
        <f ca="1">_xll.DBRW($D$1,$C44,$D44,$D$3,H$7,$D$5,H$8,$D$2)</f>
        <v>#NAME?</v>
      </c>
      <c r="I44" s="1" t="e">
        <f ca="1">_xll.DBRW($D$1,$C44,$D44,$D$3,I$7,$D$5,I$8,$D$2)</f>
        <v>#NAME?</v>
      </c>
      <c r="J44" s="1" t="e">
        <f ca="1">_xll.DBRW($D$1,$C44,$D44,$D$3,J$7,$D$5,J$8,$D$2)</f>
        <v>#NAME?</v>
      </c>
    </row>
  </sheetData>
  <mergeCells count="1">
    <mergeCell ref="M1:R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C1:J44"/>
  <sheetViews>
    <sheetView workbookViewId="0">
      <selection activeCell="C1" sqref="C1:J1048576"/>
    </sheetView>
  </sheetViews>
  <sheetFormatPr defaultRowHeight="15"/>
  <cols>
    <col min="1" max="2" width="1.5703125" customWidth="1"/>
    <col min="3" max="4" width="6.7109375" customWidth="1"/>
    <col min="5" max="5" width="15.5703125" bestFit="1" customWidth="1"/>
    <col min="6" max="6" width="13.7109375" bestFit="1" customWidth="1"/>
    <col min="7" max="7" width="12.5703125" bestFit="1" customWidth="1"/>
    <col min="8" max="8" width="15.5703125" bestFit="1" customWidth="1"/>
    <col min="9" max="9" width="13.7109375" bestFit="1" customWidth="1"/>
    <col min="10" max="10" width="12.5703125" bestFit="1" customWidth="1"/>
  </cols>
  <sheetData>
    <row r="1" spans="3:10">
      <c r="C1" t="s">
        <v>3</v>
      </c>
      <c r="D1" t="s">
        <v>4</v>
      </c>
    </row>
    <row r="2" spans="3:10">
      <c r="C2" t="s">
        <v>5</v>
      </c>
      <c r="D2" t="s">
        <v>6</v>
      </c>
    </row>
    <row r="3" spans="3:10">
      <c r="C3" t="s">
        <v>7</v>
      </c>
      <c r="D3" t="s">
        <v>8</v>
      </c>
    </row>
    <row r="4" spans="3:10">
      <c r="C4" t="s">
        <v>9</v>
      </c>
    </row>
    <row r="5" spans="3:10">
      <c r="C5" t="s">
        <v>11</v>
      </c>
      <c r="D5" t="s">
        <v>12</v>
      </c>
    </row>
    <row r="7" spans="3:10">
      <c r="E7" t="s">
        <v>10</v>
      </c>
      <c r="F7" t="s">
        <v>10</v>
      </c>
      <c r="G7" t="s">
        <v>10</v>
      </c>
      <c r="H7" t="s">
        <v>18</v>
      </c>
      <c r="I7" t="s">
        <v>18</v>
      </c>
      <c r="J7" t="s">
        <v>18</v>
      </c>
    </row>
    <row r="8" spans="3:10">
      <c r="E8" t="s">
        <v>13</v>
      </c>
      <c r="F8" t="s">
        <v>17</v>
      </c>
      <c r="G8" s="3" t="s">
        <v>14</v>
      </c>
      <c r="H8" t="s">
        <v>13</v>
      </c>
      <c r="I8" t="s">
        <v>17</v>
      </c>
      <c r="J8" s="3" t="s">
        <v>14</v>
      </c>
    </row>
    <row r="9" spans="3:10">
      <c r="C9" s="5">
        <v>2008</v>
      </c>
      <c r="D9">
        <v>9</v>
      </c>
      <c r="E9">
        <v>19</v>
      </c>
      <c r="F9" s="1">
        <v>75704623</v>
      </c>
      <c r="G9" s="1">
        <v>1863014.7960608136</v>
      </c>
      <c r="H9">
        <v>5</v>
      </c>
      <c r="I9" s="1">
        <v>7513203</v>
      </c>
      <c r="J9" s="1">
        <v>125157.00424479271</v>
      </c>
    </row>
    <row r="10" spans="3:10">
      <c r="C10">
        <v>2008</v>
      </c>
      <c r="D10">
        <v>10</v>
      </c>
      <c r="E10">
        <v>19</v>
      </c>
      <c r="F10" s="1">
        <v>74128096</v>
      </c>
      <c r="G10" s="1">
        <v>429717.54715611786</v>
      </c>
      <c r="H10">
        <v>5</v>
      </c>
      <c r="I10" s="1">
        <v>6639952</v>
      </c>
      <c r="J10" s="1">
        <v>74425.877125773899</v>
      </c>
    </row>
    <row r="11" spans="3:10">
      <c r="C11">
        <v>2008</v>
      </c>
      <c r="D11">
        <v>11</v>
      </c>
      <c r="E11">
        <v>19</v>
      </c>
      <c r="F11" s="1">
        <v>68397585</v>
      </c>
      <c r="G11" s="1">
        <v>675654.10033281101</v>
      </c>
      <c r="H11">
        <v>5</v>
      </c>
      <c r="I11" s="1">
        <v>5750306</v>
      </c>
      <c r="J11" s="1">
        <v>60073.192725253779</v>
      </c>
    </row>
    <row r="12" spans="3:10">
      <c r="C12">
        <v>2008</v>
      </c>
      <c r="D12">
        <v>12</v>
      </c>
      <c r="E12">
        <v>19</v>
      </c>
      <c r="F12" s="1">
        <v>48755697</v>
      </c>
      <c r="G12" s="1">
        <v>430336.73860363103</v>
      </c>
      <c r="H12">
        <v>5</v>
      </c>
      <c r="I12" s="1">
        <v>5001819</v>
      </c>
      <c r="J12" s="1">
        <v>46657.603880785238</v>
      </c>
    </row>
    <row r="13" spans="3:10">
      <c r="C13">
        <v>2009</v>
      </c>
      <c r="D13">
        <v>1</v>
      </c>
      <c r="E13">
        <v>19</v>
      </c>
      <c r="F13" s="1">
        <v>56523102</v>
      </c>
      <c r="G13" s="1">
        <v>507215.1392266592</v>
      </c>
      <c r="H13">
        <v>5</v>
      </c>
      <c r="I13" s="1">
        <v>5171736</v>
      </c>
      <c r="J13" s="1">
        <v>49239.340557968215</v>
      </c>
    </row>
    <row r="14" spans="3:10">
      <c r="C14">
        <v>2009</v>
      </c>
      <c r="D14">
        <v>2</v>
      </c>
      <c r="E14">
        <v>19</v>
      </c>
      <c r="F14" s="1">
        <v>49296998</v>
      </c>
      <c r="G14" s="1">
        <v>435490.26532540563</v>
      </c>
      <c r="H14">
        <v>5</v>
      </c>
      <c r="I14" s="1">
        <v>5139348</v>
      </c>
      <c r="J14" s="1">
        <v>47961.892022978915</v>
      </c>
    </row>
    <row r="15" spans="3:10">
      <c r="C15">
        <v>2009</v>
      </c>
      <c r="D15">
        <v>3</v>
      </c>
      <c r="E15">
        <v>19</v>
      </c>
      <c r="F15" s="1">
        <v>49493094</v>
      </c>
      <c r="G15" s="1">
        <v>521487.80074823229</v>
      </c>
      <c r="H15">
        <v>5</v>
      </c>
      <c r="I15" s="1">
        <v>6050414</v>
      </c>
      <c r="J15" s="1">
        <v>66565.798073916303</v>
      </c>
    </row>
    <row r="16" spans="3:10">
      <c r="C16">
        <v>2009</v>
      </c>
      <c r="D16">
        <v>4</v>
      </c>
      <c r="E16">
        <v>19</v>
      </c>
      <c r="F16" s="1">
        <v>57078338</v>
      </c>
      <c r="G16" s="1">
        <v>560923.37156708073</v>
      </c>
      <c r="H16">
        <v>5</v>
      </c>
      <c r="I16" s="1">
        <v>6015674</v>
      </c>
      <c r="J16" s="1">
        <v>63132.208468807621</v>
      </c>
    </row>
    <row r="17" spans="3:10">
      <c r="C17">
        <v>2009</v>
      </c>
      <c r="D17">
        <v>5</v>
      </c>
      <c r="E17">
        <v>19</v>
      </c>
      <c r="F17" s="1">
        <v>55186528</v>
      </c>
      <c r="G17" s="1">
        <v>539986.12687548902</v>
      </c>
      <c r="H17">
        <v>5</v>
      </c>
      <c r="I17" s="1">
        <v>6394426</v>
      </c>
      <c r="J17" s="1">
        <v>66511.464432066583</v>
      </c>
    </row>
    <row r="18" spans="3:10">
      <c r="C18">
        <v>2009</v>
      </c>
      <c r="D18">
        <v>6</v>
      </c>
      <c r="E18">
        <v>19</v>
      </c>
      <c r="F18" s="1">
        <v>52580890</v>
      </c>
      <c r="G18" s="1">
        <v>1216589.0094849346</v>
      </c>
      <c r="H18">
        <v>5</v>
      </c>
      <c r="I18" s="1">
        <v>5878170</v>
      </c>
      <c r="J18" s="1">
        <v>117936.00581660356</v>
      </c>
    </row>
    <row r="19" spans="3:10">
      <c r="C19">
        <v>2009</v>
      </c>
      <c r="D19">
        <v>7</v>
      </c>
      <c r="E19">
        <v>19</v>
      </c>
      <c r="F19" s="1">
        <v>54774689</v>
      </c>
      <c r="G19" s="1">
        <v>1194970.0432628824</v>
      </c>
      <c r="H19">
        <v>5</v>
      </c>
      <c r="I19" s="1">
        <v>6181184</v>
      </c>
      <c r="J19" s="1">
        <v>117238.34681709664</v>
      </c>
    </row>
    <row r="20" spans="3:10">
      <c r="C20">
        <v>2009</v>
      </c>
      <c r="D20">
        <v>8</v>
      </c>
      <c r="E20">
        <v>19</v>
      </c>
      <c r="F20" s="1">
        <v>56964175</v>
      </c>
      <c r="G20" s="1">
        <v>1123891.8859782573</v>
      </c>
      <c r="H20">
        <v>5</v>
      </c>
      <c r="I20" s="1">
        <v>6045668</v>
      </c>
      <c r="J20" s="1">
        <v>103464.32679271608</v>
      </c>
    </row>
    <row r="21" spans="3:10">
      <c r="C21">
        <v>2009</v>
      </c>
      <c r="D21">
        <v>9</v>
      </c>
      <c r="E21">
        <v>19</v>
      </c>
      <c r="F21" s="1">
        <v>57732951</v>
      </c>
      <c r="G21" s="1">
        <v>1548949.0592440986</v>
      </c>
      <c r="H21">
        <v>5</v>
      </c>
      <c r="I21" s="1">
        <v>6174649</v>
      </c>
      <c r="J21" s="1">
        <v>107260.67681266708</v>
      </c>
    </row>
    <row r="22" spans="3:10">
      <c r="C22">
        <v>2009</v>
      </c>
      <c r="D22">
        <v>10</v>
      </c>
      <c r="E22">
        <v>19</v>
      </c>
      <c r="F22" s="1">
        <v>57116986</v>
      </c>
      <c r="G22" s="1">
        <v>757663.98756746808</v>
      </c>
      <c r="H22">
        <v>5</v>
      </c>
      <c r="I22" s="1">
        <v>6794307</v>
      </c>
      <c r="J22" s="1">
        <v>88865.869210159639</v>
      </c>
    </row>
    <row r="23" spans="3:10">
      <c r="C23">
        <v>2009</v>
      </c>
      <c r="D23">
        <v>11</v>
      </c>
      <c r="E23">
        <v>19</v>
      </c>
      <c r="F23" s="1">
        <v>51812615</v>
      </c>
      <c r="G23" s="1">
        <v>631370.50231545977</v>
      </c>
      <c r="H23">
        <v>5</v>
      </c>
      <c r="I23" s="1">
        <v>5434377</v>
      </c>
      <c r="J23" s="1">
        <v>69414.131512556167</v>
      </c>
    </row>
    <row r="24" spans="3:10">
      <c r="C24">
        <v>2009</v>
      </c>
      <c r="D24">
        <v>12</v>
      </c>
      <c r="E24">
        <v>20</v>
      </c>
      <c r="F24" s="1">
        <v>55681099</v>
      </c>
      <c r="G24" s="1">
        <v>768021.15410043136</v>
      </c>
      <c r="H24">
        <v>5</v>
      </c>
      <c r="I24" s="1">
        <v>5072904</v>
      </c>
      <c r="J24" s="1">
        <v>73990.621645398889</v>
      </c>
    </row>
    <row r="25" spans="3:10">
      <c r="C25">
        <v>2010</v>
      </c>
      <c r="D25">
        <v>1</v>
      </c>
      <c r="E25">
        <v>21</v>
      </c>
      <c r="F25" s="1">
        <v>57154156</v>
      </c>
      <c r="G25" s="1">
        <v>860475.68219139543</v>
      </c>
      <c r="H25">
        <v>5</v>
      </c>
      <c r="I25" s="1">
        <v>4994929</v>
      </c>
      <c r="J25" s="1">
        <v>78340.449467534112</v>
      </c>
    </row>
    <row r="26" spans="3:10">
      <c r="C26">
        <v>2010</v>
      </c>
      <c r="D26">
        <v>2</v>
      </c>
      <c r="E26">
        <v>21</v>
      </c>
      <c r="F26" s="1">
        <v>50126160</v>
      </c>
      <c r="G26" s="1">
        <v>718734.53881731885</v>
      </c>
      <c r="H26">
        <v>5</v>
      </c>
      <c r="I26" s="1">
        <v>4843338</v>
      </c>
      <c r="J26" s="1">
        <v>73235.52825764555</v>
      </c>
    </row>
    <row r="27" spans="3:10">
      <c r="C27">
        <v>2010</v>
      </c>
      <c r="D27">
        <v>3</v>
      </c>
      <c r="E27">
        <v>21</v>
      </c>
      <c r="F27" s="1">
        <v>54060689</v>
      </c>
      <c r="G27" s="1">
        <v>728847.8447377535</v>
      </c>
      <c r="H27">
        <v>5</v>
      </c>
      <c r="I27" s="1">
        <v>5504309</v>
      </c>
      <c r="J27" s="1">
        <v>78179.070267346615</v>
      </c>
    </row>
    <row r="28" spans="3:10">
      <c r="C28">
        <v>2010</v>
      </c>
      <c r="D28">
        <v>4</v>
      </c>
      <c r="E28">
        <v>21</v>
      </c>
      <c r="F28" s="1">
        <v>60935037</v>
      </c>
      <c r="G28" s="1">
        <v>773118.21967637353</v>
      </c>
      <c r="H28">
        <v>5</v>
      </c>
      <c r="I28" s="1">
        <v>5774313</v>
      </c>
      <c r="J28" s="1">
        <v>78100.511249014162</v>
      </c>
    </row>
    <row r="29" spans="3:10">
      <c r="C29">
        <v>2010</v>
      </c>
      <c r="D29">
        <v>5</v>
      </c>
      <c r="E29">
        <v>21</v>
      </c>
      <c r="F29" s="1">
        <v>62317993</v>
      </c>
      <c r="G29" s="1">
        <v>645111.39510458382</v>
      </c>
      <c r="H29">
        <v>5</v>
      </c>
      <c r="I29" s="1">
        <v>6462131</v>
      </c>
      <c r="J29" s="1">
        <v>70709.473976257344</v>
      </c>
    </row>
    <row r="30" spans="3:10">
      <c r="C30">
        <v>2010</v>
      </c>
      <c r="D30">
        <v>6</v>
      </c>
      <c r="E30">
        <v>21</v>
      </c>
      <c r="F30" s="1">
        <v>64502091</v>
      </c>
      <c r="G30" s="1">
        <v>1243299.4335566433</v>
      </c>
      <c r="H30">
        <v>5</v>
      </c>
      <c r="I30" s="1">
        <v>5829067</v>
      </c>
      <c r="J30" s="1">
        <v>102493.82466898023</v>
      </c>
    </row>
    <row r="31" spans="3:10">
      <c r="C31">
        <v>2010</v>
      </c>
      <c r="D31">
        <v>7</v>
      </c>
      <c r="E31">
        <v>21</v>
      </c>
      <c r="F31" s="1">
        <v>62880096</v>
      </c>
      <c r="G31" s="1">
        <v>1248377.9011532001</v>
      </c>
      <c r="H31">
        <v>5</v>
      </c>
      <c r="I31" s="1">
        <v>6421868</v>
      </c>
      <c r="J31" s="1">
        <v>119401.47407062969</v>
      </c>
    </row>
    <row r="32" spans="3:10">
      <c r="C32">
        <v>2010</v>
      </c>
      <c r="D32">
        <v>8</v>
      </c>
      <c r="E32">
        <v>21</v>
      </c>
      <c r="F32" s="1">
        <v>65113773</v>
      </c>
      <c r="G32" s="1">
        <v>1275662.553802646</v>
      </c>
      <c r="H32">
        <v>5</v>
      </c>
      <c r="I32" s="1">
        <v>6418150</v>
      </c>
      <c r="J32" s="1">
        <v>118830.73178881781</v>
      </c>
    </row>
    <row r="33" spans="3:10">
      <c r="C33">
        <v>2010</v>
      </c>
      <c r="D33">
        <v>9</v>
      </c>
      <c r="E33">
        <v>21</v>
      </c>
      <c r="F33" s="1">
        <v>59634989</v>
      </c>
      <c r="G33" s="1">
        <v>1090330.634378202</v>
      </c>
      <c r="H33">
        <v>5</v>
      </c>
      <c r="I33" s="1">
        <v>5994463</v>
      </c>
      <c r="J33" s="1">
        <v>98270.07441770623</v>
      </c>
    </row>
    <row r="34" spans="3:10">
      <c r="C34">
        <v>2010</v>
      </c>
      <c r="D34">
        <v>10</v>
      </c>
      <c r="E34">
        <v>21</v>
      </c>
      <c r="F34" s="1">
        <v>56953647</v>
      </c>
      <c r="G34" s="1">
        <v>978877.41459902446</v>
      </c>
      <c r="H34">
        <v>5</v>
      </c>
      <c r="I34" s="1">
        <v>6094650</v>
      </c>
      <c r="J34" s="1">
        <v>65844.187890006229</v>
      </c>
    </row>
    <row r="35" spans="3:10">
      <c r="C35">
        <v>2010</v>
      </c>
      <c r="D35">
        <v>11</v>
      </c>
      <c r="E35">
        <v>21</v>
      </c>
      <c r="F35" s="1">
        <v>57348260</v>
      </c>
      <c r="G35" s="1">
        <v>588446.77313864278</v>
      </c>
      <c r="H35">
        <v>5</v>
      </c>
      <c r="I35" s="1">
        <v>5555052</v>
      </c>
      <c r="J35" s="1">
        <v>60578.692361584886</v>
      </c>
    </row>
    <row r="36" spans="3:10">
      <c r="C36">
        <v>2010</v>
      </c>
      <c r="D36">
        <v>12</v>
      </c>
      <c r="E36">
        <v>21</v>
      </c>
      <c r="F36" s="1">
        <v>56416194</v>
      </c>
      <c r="G36" s="1">
        <v>651031.71758136759</v>
      </c>
      <c r="H36">
        <v>5</v>
      </c>
      <c r="I36" s="1">
        <v>4514786</v>
      </c>
      <c r="J36" s="1">
        <v>55621.777865462071</v>
      </c>
    </row>
    <row r="37" spans="3:10">
      <c r="C37">
        <v>2011</v>
      </c>
      <c r="D37">
        <v>1</v>
      </c>
      <c r="E37">
        <v>22</v>
      </c>
      <c r="F37" s="1">
        <v>54028785</v>
      </c>
      <c r="G37" s="1">
        <v>639346.08760948665</v>
      </c>
      <c r="H37">
        <v>5</v>
      </c>
      <c r="I37" s="1">
        <v>4781389</v>
      </c>
      <c r="J37" s="1">
        <v>59833.458675171554</v>
      </c>
    </row>
    <row r="38" spans="3:10">
      <c r="C38">
        <v>2011</v>
      </c>
      <c r="D38">
        <v>2</v>
      </c>
      <c r="E38">
        <v>23</v>
      </c>
      <c r="F38" s="1">
        <v>63387346</v>
      </c>
      <c r="G38" s="1">
        <v>694306.62231810158</v>
      </c>
      <c r="H38">
        <v>5</v>
      </c>
      <c r="I38" s="1">
        <v>4888982</v>
      </c>
      <c r="J38" s="1">
        <v>56485.872565051897</v>
      </c>
    </row>
    <row r="39" spans="3:10">
      <c r="C39">
        <v>2011</v>
      </c>
      <c r="D39">
        <v>3</v>
      </c>
      <c r="E39">
        <v>23</v>
      </c>
      <c r="F39" s="1">
        <v>76539378</v>
      </c>
      <c r="G39" s="1">
        <v>813380.30891038245</v>
      </c>
      <c r="H39">
        <v>5</v>
      </c>
      <c r="I39" s="1">
        <v>5833569</v>
      </c>
      <c r="J39" s="1">
        <v>66635.075202806896</v>
      </c>
    </row>
    <row r="40" spans="3:10">
      <c r="C40">
        <v>2011</v>
      </c>
      <c r="D40">
        <v>4</v>
      </c>
      <c r="E40">
        <v>23</v>
      </c>
      <c r="F40" s="1">
        <v>78114064</v>
      </c>
      <c r="G40" s="1">
        <v>878869.97968271701</v>
      </c>
      <c r="H40">
        <v>5</v>
      </c>
      <c r="I40" s="1">
        <v>6141221</v>
      </c>
      <c r="J40" s="1">
        <v>74379.408784393905</v>
      </c>
    </row>
    <row r="41" spans="3:10">
      <c r="C41">
        <v>2011</v>
      </c>
      <c r="D41">
        <v>5</v>
      </c>
      <c r="E41">
        <v>23</v>
      </c>
      <c r="F41" s="1">
        <v>76259232</v>
      </c>
      <c r="G41" s="1">
        <v>839918.51103772828</v>
      </c>
      <c r="H41">
        <v>5</v>
      </c>
      <c r="I41" s="1">
        <v>6116910</v>
      </c>
      <c r="J41" s="1">
        <v>72720.081617731601</v>
      </c>
    </row>
    <row r="42" spans="3:10">
      <c r="C42">
        <v>2011</v>
      </c>
      <c r="D42">
        <v>6</v>
      </c>
      <c r="E42">
        <v>23</v>
      </c>
      <c r="F42" s="1">
        <v>75552130</v>
      </c>
      <c r="G42" s="1">
        <v>1407241.1899245903</v>
      </c>
      <c r="H42">
        <v>5</v>
      </c>
      <c r="I42" s="1">
        <v>5652063</v>
      </c>
      <c r="J42" s="1">
        <v>100594.71929050973</v>
      </c>
    </row>
    <row r="43" spans="3:10">
      <c r="C43">
        <v>2011</v>
      </c>
      <c r="D43">
        <v>7</v>
      </c>
      <c r="E43">
        <v>23</v>
      </c>
      <c r="F43" s="1">
        <v>77616020</v>
      </c>
      <c r="G43" s="1">
        <v>1678249.6730544418</v>
      </c>
      <c r="H43">
        <v>5</v>
      </c>
      <c r="I43" s="1">
        <v>6035014</v>
      </c>
      <c r="J43" s="1">
        <v>123626.18989657919</v>
      </c>
    </row>
    <row r="44" spans="3:10">
      <c r="C44">
        <v>2011</v>
      </c>
      <c r="D44">
        <v>8</v>
      </c>
      <c r="E44">
        <v>23</v>
      </c>
      <c r="F44" s="1">
        <v>69970933</v>
      </c>
      <c r="G44" s="1">
        <v>1683727.0617458988</v>
      </c>
      <c r="H44">
        <v>5</v>
      </c>
      <c r="I44" s="1">
        <v>6124309</v>
      </c>
      <c r="J44" s="1">
        <v>137222.31103640859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C7:W44"/>
  <sheetViews>
    <sheetView workbookViewId="0">
      <selection activeCell="Q21" sqref="Q21"/>
    </sheetView>
  </sheetViews>
  <sheetFormatPr defaultRowHeight="15"/>
  <cols>
    <col min="1" max="2" width="1.5703125" customWidth="1"/>
    <col min="3" max="4" width="6.7109375" customWidth="1"/>
    <col min="5" max="6" width="11.7109375" customWidth="1"/>
    <col min="7" max="7" width="15" bestFit="1" customWidth="1"/>
    <col min="8" max="8" width="11.7109375" customWidth="1"/>
    <col min="9" max="9" width="1.7109375" customWidth="1"/>
    <col min="10" max="10" width="11.7109375" customWidth="1"/>
    <col min="11" max="11" width="15" bestFit="1" customWidth="1"/>
    <col min="12" max="12" width="11.7109375" customWidth="1"/>
    <col min="13" max="13" width="1.7109375" customWidth="1"/>
    <col min="14" max="14" width="6.7109375" customWidth="1"/>
    <col min="15" max="15" width="11.140625" bestFit="1" customWidth="1"/>
    <col min="16" max="16" width="12.7109375" bestFit="1" customWidth="1"/>
    <col min="18" max="18" width="14" bestFit="1" customWidth="1"/>
    <col min="19" max="19" width="1.7109375" customWidth="1"/>
    <col min="20" max="20" width="11.140625" bestFit="1" customWidth="1"/>
    <col min="21" max="21" width="12.7109375" bestFit="1" customWidth="1"/>
    <col min="23" max="23" width="14" bestFit="1" customWidth="1"/>
  </cols>
  <sheetData>
    <row r="7" spans="3:23">
      <c r="F7" t="s">
        <v>19</v>
      </c>
      <c r="G7" t="s">
        <v>19</v>
      </c>
      <c r="H7" t="s">
        <v>19</v>
      </c>
      <c r="J7" t="s">
        <v>20</v>
      </c>
      <c r="K7" t="s">
        <v>20</v>
      </c>
      <c r="L7" t="s">
        <v>20</v>
      </c>
      <c r="O7" t="s">
        <v>19</v>
      </c>
      <c r="P7" t="s">
        <v>19</v>
      </c>
      <c r="Q7" t="s">
        <v>19</v>
      </c>
      <c r="R7" t="s">
        <v>19</v>
      </c>
      <c r="T7" t="s">
        <v>20</v>
      </c>
      <c r="U7" t="s">
        <v>20</v>
      </c>
      <c r="V7" t="s">
        <v>20</v>
      </c>
      <c r="W7" t="s">
        <v>20</v>
      </c>
    </row>
    <row r="8" spans="3:23">
      <c r="E8" s="3" t="s">
        <v>15</v>
      </c>
      <c r="F8" s="3" t="s">
        <v>16</v>
      </c>
      <c r="G8" t="s">
        <v>22</v>
      </c>
      <c r="H8" t="s">
        <v>0</v>
      </c>
      <c r="J8" s="3" t="s">
        <v>16</v>
      </c>
      <c r="K8" t="s">
        <v>22</v>
      </c>
      <c r="L8" t="s">
        <v>0</v>
      </c>
      <c r="O8" t="s">
        <v>1</v>
      </c>
      <c r="P8" t="s">
        <v>0</v>
      </c>
      <c r="Q8" t="s">
        <v>2</v>
      </c>
      <c r="R8" t="s">
        <v>23</v>
      </c>
      <c r="T8" t="s">
        <v>1</v>
      </c>
      <c r="U8" t="s">
        <v>0</v>
      </c>
      <c r="V8" t="s">
        <v>2</v>
      </c>
      <c r="W8" t="s">
        <v>23</v>
      </c>
    </row>
    <row r="9" spans="3:23">
      <c r="C9">
        <f>values!C9</f>
        <v>2008</v>
      </c>
      <c r="D9">
        <f>values!D9</f>
        <v>9</v>
      </c>
      <c r="E9" s="9">
        <v>1000</v>
      </c>
      <c r="F9" s="1">
        <f>E9*values!E9</f>
        <v>19000</v>
      </c>
      <c r="G9" s="1">
        <f>values!G9-F9</f>
        <v>1844014.7960608136</v>
      </c>
      <c r="H9" s="1">
        <f>values!F9</f>
        <v>75704623</v>
      </c>
      <c r="J9" s="1">
        <f>E9*values!H9</f>
        <v>5000</v>
      </c>
      <c r="K9" s="1">
        <f>values!J9-J9</f>
        <v>120157.00424479271</v>
      </c>
      <c r="L9" s="1">
        <f>values!I9</f>
        <v>7513203</v>
      </c>
      <c r="N9">
        <v>1</v>
      </c>
      <c r="O9" s="1">
        <f>SUMIF($D$9:$D$44,$N9,$G$9:$G$44)</f>
        <v>1945036.9090275413</v>
      </c>
      <c r="P9" s="1">
        <f>SUMIF($D$9:$D$44,$N9,$H$9:$H$44)</f>
        <v>167706043</v>
      </c>
      <c r="Q9" s="2">
        <f>O9/P9</f>
        <v>1.1597893994956051E-2</v>
      </c>
      <c r="R9">
        <f>Q9/$Q$21</f>
        <v>0.79983902060332235</v>
      </c>
      <c r="T9" s="1">
        <f>SUMIF($D$9:$D$44,$N9,$K$9:$K$44)</f>
        <v>172413.24870067387</v>
      </c>
      <c r="U9" s="1">
        <f>SUMIF($D$9:$D$44,$N9,$L$9:$L$44)</f>
        <v>14948054</v>
      </c>
      <c r="V9" s="2">
        <f>T9/U9</f>
        <v>1.1534160145573054E-2</v>
      </c>
      <c r="W9">
        <f>V9/$V$21</f>
        <v>0.86532608715111115</v>
      </c>
    </row>
    <row r="10" spans="3:23">
      <c r="C10">
        <f>values!C10</f>
        <v>2008</v>
      </c>
      <c r="D10">
        <f>values!D10</f>
        <v>10</v>
      </c>
      <c r="E10" s="9">
        <v>1000</v>
      </c>
      <c r="F10" s="1">
        <f>E10*values!E10</f>
        <v>19000</v>
      </c>
      <c r="G10" s="1">
        <f>values!G10-F10</f>
        <v>410717.54715611786</v>
      </c>
      <c r="H10" s="1">
        <f>values!F10</f>
        <v>74128096</v>
      </c>
      <c r="J10" s="1">
        <f>E10*values!H10</f>
        <v>5000</v>
      </c>
      <c r="K10" s="1">
        <f>values!J10-J10</f>
        <v>69425.877125773899</v>
      </c>
      <c r="L10" s="1">
        <f>values!I10</f>
        <v>6639952</v>
      </c>
      <c r="N10">
        <f>N9+1</f>
        <v>2</v>
      </c>
      <c r="O10" s="1">
        <f t="shared" ref="O10:O20" si="0">SUMIF($D$9:$D$44,$N10,$G$9:$G$44)</f>
        <v>1785531.4264608261</v>
      </c>
      <c r="P10" s="1">
        <f t="shared" ref="P10:P20" si="1">SUMIF($D$9:$D$44,$N10,$H$9:$H$44)</f>
        <v>162810504</v>
      </c>
      <c r="Q10" s="2">
        <f t="shared" ref="Q10:Q20" si="2">O10/P10</f>
        <v>1.0966930158639065E-2</v>
      </c>
      <c r="R10">
        <f t="shared" ref="R10:R20" si="3">Q10/$Q$21</f>
        <v>0.75632512945244823</v>
      </c>
      <c r="T10" s="1">
        <f t="shared" ref="T10:T20" si="4">SUMIF($D$9:$D$44,$N10,$K$9:$K$44)</f>
        <v>162683.29284567636</v>
      </c>
      <c r="U10" s="1">
        <f t="shared" ref="U10:U20" si="5">SUMIF($D$9:$D$44,$N10,$L$9:$L$44)</f>
        <v>14871668</v>
      </c>
      <c r="V10" s="2">
        <f t="shared" ref="V10:V21" si="6">T10/U10</f>
        <v>1.0939142323892408E-2</v>
      </c>
      <c r="W10">
        <f t="shared" ref="W10:W20" si="7">V10/$V$21</f>
        <v>0.82068612750760739</v>
      </c>
    </row>
    <row r="11" spans="3:23">
      <c r="C11">
        <f>values!C11</f>
        <v>2008</v>
      </c>
      <c r="D11">
        <f>values!D11</f>
        <v>11</v>
      </c>
      <c r="E11" s="9">
        <v>1000</v>
      </c>
      <c r="F11" s="1">
        <f>E11*values!E11</f>
        <v>19000</v>
      </c>
      <c r="G11" s="1">
        <f>values!G11-F11</f>
        <v>656654.10033281101</v>
      </c>
      <c r="H11" s="1">
        <f>values!F11</f>
        <v>68397585</v>
      </c>
      <c r="J11" s="1">
        <f>E11*values!H11</f>
        <v>5000</v>
      </c>
      <c r="K11" s="1">
        <f>values!J11-J11</f>
        <v>55073.192725253779</v>
      </c>
      <c r="L11" s="1">
        <f>values!I11</f>
        <v>5750306</v>
      </c>
      <c r="N11">
        <f t="shared" ref="N11:N20" si="8">N10+1</f>
        <v>3</v>
      </c>
      <c r="O11" s="1">
        <f t="shared" si="0"/>
        <v>2000715.9543963682</v>
      </c>
      <c r="P11" s="1">
        <f t="shared" si="1"/>
        <v>180093161</v>
      </c>
      <c r="Q11" s="2">
        <f t="shared" si="2"/>
        <v>1.1109338873764163E-2</v>
      </c>
      <c r="R11">
        <f t="shared" si="3"/>
        <v>0.76614622691036371</v>
      </c>
      <c r="T11" s="1">
        <f t="shared" si="4"/>
        <v>196379.94354406983</v>
      </c>
      <c r="U11" s="1">
        <f t="shared" si="5"/>
        <v>17388292</v>
      </c>
      <c r="V11" s="2">
        <f t="shared" si="6"/>
        <v>1.1293802953393573E-2</v>
      </c>
      <c r="W11">
        <f t="shared" si="7"/>
        <v>0.84729379472563049</v>
      </c>
    </row>
    <row r="12" spans="3:23">
      <c r="C12">
        <f>values!C12</f>
        <v>2008</v>
      </c>
      <c r="D12">
        <f>values!D12</f>
        <v>12</v>
      </c>
      <c r="E12" s="9">
        <v>1000</v>
      </c>
      <c r="F12" s="1">
        <f>E12*values!E12</f>
        <v>19000</v>
      </c>
      <c r="G12" s="1">
        <f>values!G12-F12</f>
        <v>411336.73860363103</v>
      </c>
      <c r="H12" s="1">
        <f>values!F12</f>
        <v>48755697</v>
      </c>
      <c r="J12" s="1">
        <f>E12*values!H12</f>
        <v>5000</v>
      </c>
      <c r="K12" s="1">
        <f>values!J12-J12</f>
        <v>41657.603880785238</v>
      </c>
      <c r="L12" s="1">
        <f>values!I12</f>
        <v>5001819</v>
      </c>
      <c r="N12">
        <f t="shared" si="8"/>
        <v>4</v>
      </c>
      <c r="O12" s="1">
        <f t="shared" si="0"/>
        <v>2149911.5709261713</v>
      </c>
      <c r="P12" s="1">
        <f t="shared" si="1"/>
        <v>196127439</v>
      </c>
      <c r="Q12" s="2">
        <f t="shared" si="2"/>
        <v>1.0961809229182721E-2</v>
      </c>
      <c r="R12">
        <f t="shared" si="3"/>
        <v>0.75597196885253914</v>
      </c>
      <c r="T12" s="1">
        <f t="shared" si="4"/>
        <v>200612.12850221567</v>
      </c>
      <c r="U12" s="1">
        <f t="shared" si="5"/>
        <v>17931208</v>
      </c>
      <c r="V12" s="2">
        <f t="shared" si="6"/>
        <v>1.1187875825332887E-2</v>
      </c>
      <c r="W12">
        <f t="shared" si="7"/>
        <v>0.83934683490445194</v>
      </c>
    </row>
    <row r="13" spans="3:23">
      <c r="C13">
        <f>values!C13</f>
        <v>2009</v>
      </c>
      <c r="D13">
        <f>values!D13</f>
        <v>1</v>
      </c>
      <c r="E13" s="9">
        <v>1000</v>
      </c>
      <c r="F13" s="1">
        <f>E13*values!E13</f>
        <v>19000</v>
      </c>
      <c r="G13" s="1">
        <f>values!G13-F13</f>
        <v>488215.1392266592</v>
      </c>
      <c r="H13" s="1">
        <f>values!F13</f>
        <v>56523102</v>
      </c>
      <c r="J13" s="1">
        <f>E13*values!H13</f>
        <v>5000</v>
      </c>
      <c r="K13" s="1">
        <f>values!J13-J13</f>
        <v>44239.340557968215</v>
      </c>
      <c r="L13" s="1">
        <f>values!I13</f>
        <v>5171736</v>
      </c>
      <c r="N13">
        <f t="shared" si="8"/>
        <v>5</v>
      </c>
      <c r="O13" s="1">
        <f t="shared" si="0"/>
        <v>1962016.0330178011</v>
      </c>
      <c r="P13" s="1">
        <f t="shared" si="1"/>
        <v>193763753</v>
      </c>
      <c r="Q13" s="2">
        <f t="shared" si="2"/>
        <v>1.012581560090757E-2</v>
      </c>
      <c r="R13">
        <f t="shared" si="3"/>
        <v>0.69831837026291455</v>
      </c>
      <c r="T13" s="1">
        <f t="shared" si="4"/>
        <v>194941.02002605551</v>
      </c>
      <c r="U13" s="1">
        <f t="shared" si="5"/>
        <v>18973467</v>
      </c>
      <c r="V13" s="2">
        <f t="shared" si="6"/>
        <v>1.0274401617061104E-2</v>
      </c>
      <c r="W13">
        <f t="shared" si="7"/>
        <v>0.77081535516245558</v>
      </c>
    </row>
    <row r="14" spans="3:23">
      <c r="C14">
        <f>values!C14</f>
        <v>2009</v>
      </c>
      <c r="D14">
        <f>values!D14</f>
        <v>2</v>
      </c>
      <c r="E14" s="9">
        <v>1000</v>
      </c>
      <c r="F14" s="1">
        <f>E14*values!E14</f>
        <v>19000</v>
      </c>
      <c r="G14" s="1">
        <f>values!G14-F14</f>
        <v>416490.26532540563</v>
      </c>
      <c r="H14" s="1">
        <f>values!F14</f>
        <v>49296998</v>
      </c>
      <c r="J14" s="1">
        <f>E14*values!H14</f>
        <v>5000</v>
      </c>
      <c r="K14" s="1">
        <f>values!J14-J14</f>
        <v>42961.892022978915</v>
      </c>
      <c r="L14" s="1">
        <f>values!I14</f>
        <v>5139348</v>
      </c>
      <c r="N14">
        <f t="shared" si="8"/>
        <v>6</v>
      </c>
      <c r="O14" s="1">
        <f t="shared" si="0"/>
        <v>3804129.6329661682</v>
      </c>
      <c r="P14" s="1">
        <f t="shared" si="1"/>
        <v>192635111</v>
      </c>
      <c r="Q14" s="2">
        <f t="shared" si="2"/>
        <v>1.9747851849116791E-2</v>
      </c>
      <c r="R14">
        <f t="shared" si="3"/>
        <v>1.3618940204908241</v>
      </c>
      <c r="T14" s="1">
        <f t="shared" si="4"/>
        <v>306024.54977609357</v>
      </c>
      <c r="U14" s="1">
        <f t="shared" si="5"/>
        <v>17359300</v>
      </c>
      <c r="V14" s="2">
        <f t="shared" si="6"/>
        <v>1.7628853109059327E-2</v>
      </c>
      <c r="W14">
        <f t="shared" si="7"/>
        <v>1.3225675982727658</v>
      </c>
    </row>
    <row r="15" spans="3:23">
      <c r="C15">
        <f>values!C15</f>
        <v>2009</v>
      </c>
      <c r="D15">
        <f>values!D15</f>
        <v>3</v>
      </c>
      <c r="E15" s="9">
        <v>1000</v>
      </c>
      <c r="F15" s="1">
        <f>E15*values!E15</f>
        <v>19000</v>
      </c>
      <c r="G15" s="1">
        <f>values!G15-F15</f>
        <v>502487.80074823229</v>
      </c>
      <c r="H15" s="1">
        <f>values!F15</f>
        <v>49493094</v>
      </c>
      <c r="J15" s="1">
        <f>E15*values!H15</f>
        <v>5000</v>
      </c>
      <c r="K15" s="1">
        <f>values!J15-J15</f>
        <v>61565.798073916303</v>
      </c>
      <c r="L15" s="1">
        <f>values!I15</f>
        <v>6050414</v>
      </c>
      <c r="N15">
        <f t="shared" si="8"/>
        <v>7</v>
      </c>
      <c r="O15" s="1">
        <f t="shared" si="0"/>
        <v>4058597.6174705243</v>
      </c>
      <c r="P15" s="1">
        <f t="shared" si="1"/>
        <v>195270805</v>
      </c>
      <c r="Q15" s="2">
        <f t="shared" si="2"/>
        <v>2.0784456834038883E-2</v>
      </c>
      <c r="R15">
        <f t="shared" si="3"/>
        <v>1.4333826128381237</v>
      </c>
      <c r="T15" s="1">
        <f t="shared" si="4"/>
        <v>345266.01078430552</v>
      </c>
      <c r="U15" s="1">
        <f t="shared" si="5"/>
        <v>18638066</v>
      </c>
      <c r="V15" s="2">
        <f t="shared" si="6"/>
        <v>1.8524776700774938E-2</v>
      </c>
      <c r="W15">
        <f t="shared" si="7"/>
        <v>1.3897823799491928</v>
      </c>
    </row>
    <row r="16" spans="3:23">
      <c r="C16">
        <f>values!C16</f>
        <v>2009</v>
      </c>
      <c r="D16">
        <f>values!D16</f>
        <v>4</v>
      </c>
      <c r="E16" s="9">
        <v>1000</v>
      </c>
      <c r="F16" s="1">
        <f>E16*values!E16</f>
        <v>19000</v>
      </c>
      <c r="G16" s="1">
        <f>values!G16-F16</f>
        <v>541923.37156708073</v>
      </c>
      <c r="H16" s="1">
        <f>values!F16</f>
        <v>57078338</v>
      </c>
      <c r="J16" s="1">
        <f>E16*values!H16</f>
        <v>5000</v>
      </c>
      <c r="K16" s="1">
        <f>values!J16-J16</f>
        <v>58132.208468807621</v>
      </c>
      <c r="L16" s="1">
        <f>values!I16</f>
        <v>6015674</v>
      </c>
      <c r="N16">
        <f t="shared" si="8"/>
        <v>8</v>
      </c>
      <c r="O16" s="1">
        <f t="shared" si="0"/>
        <v>4020281.5015268018</v>
      </c>
      <c r="P16" s="1">
        <f t="shared" si="1"/>
        <v>192048881</v>
      </c>
      <c r="Q16" s="2">
        <f t="shared" si="2"/>
        <v>2.0933636689748802E-2</v>
      </c>
      <c r="R16">
        <f t="shared" si="3"/>
        <v>1.4436706763207403</v>
      </c>
      <c r="T16" s="1">
        <f t="shared" si="4"/>
        <v>344517.36961794249</v>
      </c>
      <c r="U16" s="1">
        <f t="shared" si="5"/>
        <v>18588127</v>
      </c>
      <c r="V16" s="2">
        <f t="shared" si="6"/>
        <v>1.8534270269293E-2</v>
      </c>
      <c r="W16">
        <f t="shared" si="7"/>
        <v>1.3904946149446458</v>
      </c>
    </row>
    <row r="17" spans="3:23">
      <c r="C17">
        <f>values!C17</f>
        <v>2009</v>
      </c>
      <c r="D17">
        <f>values!D17</f>
        <v>5</v>
      </c>
      <c r="E17" s="9">
        <v>1000</v>
      </c>
      <c r="F17" s="1">
        <f>E17*values!E17</f>
        <v>19000</v>
      </c>
      <c r="G17" s="1">
        <f>values!G17-F17</f>
        <v>520986.12687548902</v>
      </c>
      <c r="H17" s="1">
        <f>values!F17</f>
        <v>55186528</v>
      </c>
      <c r="J17" s="1">
        <f>E17*values!H17</f>
        <v>5000</v>
      </c>
      <c r="K17" s="1">
        <f>values!J17-J17</f>
        <v>61511.464432066583</v>
      </c>
      <c r="L17" s="1">
        <f>values!I17</f>
        <v>6394426</v>
      </c>
      <c r="N17">
        <f t="shared" si="8"/>
        <v>9</v>
      </c>
      <c r="O17" s="1">
        <f t="shared" si="0"/>
        <v>4443294.489683114</v>
      </c>
      <c r="P17" s="1">
        <f t="shared" si="1"/>
        <v>193072563</v>
      </c>
      <c r="Q17" s="2">
        <f t="shared" si="2"/>
        <v>2.3013598724968054E-2</v>
      </c>
      <c r="R17">
        <f t="shared" si="3"/>
        <v>1.5871135115342176</v>
      </c>
      <c r="T17" s="1">
        <f t="shared" si="4"/>
        <v>315687.75547516602</v>
      </c>
      <c r="U17" s="1">
        <f t="shared" si="5"/>
        <v>19682315</v>
      </c>
      <c r="V17" s="2">
        <f t="shared" si="6"/>
        <v>1.6039157765494864E-2</v>
      </c>
      <c r="W17">
        <f t="shared" si="7"/>
        <v>1.2033040512049757</v>
      </c>
    </row>
    <row r="18" spans="3:23">
      <c r="C18">
        <f>values!C18</f>
        <v>2009</v>
      </c>
      <c r="D18">
        <f>values!D18</f>
        <v>6</v>
      </c>
      <c r="E18" s="9">
        <v>1000</v>
      </c>
      <c r="F18" s="1">
        <f>E18*values!E18</f>
        <v>19000</v>
      </c>
      <c r="G18" s="1">
        <f>values!G18-F18</f>
        <v>1197589.0094849346</v>
      </c>
      <c r="H18" s="1">
        <f>values!F18</f>
        <v>52580890</v>
      </c>
      <c r="J18" s="1">
        <f>E18*values!H18</f>
        <v>5000</v>
      </c>
      <c r="K18" s="1">
        <f>values!J18-J18</f>
        <v>112936.00581660356</v>
      </c>
      <c r="L18" s="1">
        <f>values!I18</f>
        <v>5878170</v>
      </c>
      <c r="N18">
        <f t="shared" si="8"/>
        <v>10</v>
      </c>
      <c r="O18" s="1">
        <f t="shared" si="0"/>
        <v>2107258.9493226102</v>
      </c>
      <c r="P18" s="1">
        <f t="shared" si="1"/>
        <v>188198729</v>
      </c>
      <c r="Q18" s="2">
        <f t="shared" si="2"/>
        <v>1.1196988207729129E-2</v>
      </c>
      <c r="R18">
        <f t="shared" si="3"/>
        <v>0.77219088962805715</v>
      </c>
      <c r="T18" s="1">
        <f t="shared" si="4"/>
        <v>214135.93422593977</v>
      </c>
      <c r="U18" s="1">
        <f t="shared" si="5"/>
        <v>19528909</v>
      </c>
      <c r="V18" s="2">
        <f t="shared" si="6"/>
        <v>1.0965074097377368E-2</v>
      </c>
      <c r="W18">
        <f t="shared" si="7"/>
        <v>0.82263160423061288</v>
      </c>
    </row>
    <row r="19" spans="3:23">
      <c r="C19">
        <f>values!C19</f>
        <v>2009</v>
      </c>
      <c r="D19">
        <f>values!D19</f>
        <v>7</v>
      </c>
      <c r="E19" s="9">
        <v>1000</v>
      </c>
      <c r="F19" s="1">
        <f>E19*values!E19</f>
        <v>19000</v>
      </c>
      <c r="G19" s="1">
        <f>values!G19-F19</f>
        <v>1175970.0432628824</v>
      </c>
      <c r="H19" s="1">
        <f>values!F19</f>
        <v>54774689</v>
      </c>
      <c r="J19" s="1">
        <f>E19*values!H19</f>
        <v>5000</v>
      </c>
      <c r="K19" s="1">
        <f>values!J19-J19</f>
        <v>112238.34681709664</v>
      </c>
      <c r="L19" s="1">
        <f>values!I19</f>
        <v>6181184</v>
      </c>
      <c r="N19">
        <f t="shared" si="8"/>
        <v>11</v>
      </c>
      <c r="O19" s="1">
        <f t="shared" si="0"/>
        <v>1836471.3757869136</v>
      </c>
      <c r="P19" s="1">
        <f t="shared" si="1"/>
        <v>177558460</v>
      </c>
      <c r="Q19" s="2">
        <f t="shared" si="2"/>
        <v>1.0342911150428504E-2</v>
      </c>
      <c r="R19">
        <f t="shared" si="3"/>
        <v>0.71329018254035736</v>
      </c>
      <c r="T19" s="1">
        <f t="shared" si="4"/>
        <v>175066.01659939485</v>
      </c>
      <c r="U19" s="1">
        <f t="shared" si="5"/>
        <v>16739735</v>
      </c>
      <c r="V19" s="2">
        <f t="shared" si="6"/>
        <v>1.045811158894659E-2</v>
      </c>
      <c r="W19">
        <f t="shared" si="7"/>
        <v>0.78459780911974031</v>
      </c>
    </row>
    <row r="20" spans="3:23">
      <c r="C20">
        <f>values!C20</f>
        <v>2009</v>
      </c>
      <c r="D20">
        <f>values!D20</f>
        <v>8</v>
      </c>
      <c r="E20" s="9">
        <v>1000</v>
      </c>
      <c r="F20" s="1">
        <f>E20*values!E20</f>
        <v>19000</v>
      </c>
      <c r="G20" s="1">
        <f>values!G20-F20</f>
        <v>1104891.8859782573</v>
      </c>
      <c r="H20" s="1">
        <f>values!F20</f>
        <v>56964175</v>
      </c>
      <c r="J20" s="1">
        <f>E20*values!H20</f>
        <v>5000</v>
      </c>
      <c r="K20" s="1">
        <f>values!J20-J20</f>
        <v>98464.326792716078</v>
      </c>
      <c r="L20" s="1">
        <f>values!I20</f>
        <v>6045668</v>
      </c>
      <c r="N20">
        <f t="shared" si="8"/>
        <v>12</v>
      </c>
      <c r="O20" s="1">
        <f t="shared" si="0"/>
        <v>1789389.61028543</v>
      </c>
      <c r="P20" s="1">
        <f t="shared" si="1"/>
        <v>160852990</v>
      </c>
      <c r="Q20" s="2">
        <f t="shared" si="2"/>
        <v>1.1124378914469853E-2</v>
      </c>
      <c r="R20">
        <f t="shared" si="3"/>
        <v>0.76718345068850013</v>
      </c>
      <c r="T20" s="1">
        <f t="shared" si="4"/>
        <v>161270.0033916462</v>
      </c>
      <c r="U20" s="1">
        <f t="shared" si="5"/>
        <v>14589509</v>
      </c>
      <c r="V20" s="2">
        <f t="shared" si="6"/>
        <v>1.1053833504036784E-2</v>
      </c>
      <c r="W20">
        <f t="shared" si="7"/>
        <v>0.82929059188927867</v>
      </c>
    </row>
    <row r="21" spans="3:23">
      <c r="C21">
        <f>values!C21</f>
        <v>2009</v>
      </c>
      <c r="D21">
        <f>values!D21</f>
        <v>9</v>
      </c>
      <c r="E21" s="9">
        <v>1000</v>
      </c>
      <c r="F21" s="1">
        <f>E21*values!E21</f>
        <v>19000</v>
      </c>
      <c r="G21" s="1">
        <f>values!G21-F21</f>
        <v>1529949.0592440986</v>
      </c>
      <c r="H21" s="1">
        <f>values!F21</f>
        <v>57732951</v>
      </c>
      <c r="J21" s="1">
        <f>E21*values!H21</f>
        <v>5000</v>
      </c>
      <c r="K21" s="1">
        <f>values!J21-J21</f>
        <v>102260.67681266708</v>
      </c>
      <c r="L21" s="1">
        <f>values!I21</f>
        <v>6174649</v>
      </c>
      <c r="O21" s="1">
        <f>SUM(G9:G44)</f>
        <v>31902635.070870273</v>
      </c>
      <c r="P21" s="1">
        <f>SUM(H9:H44)</f>
        <v>2200138439</v>
      </c>
      <c r="Q21" s="2">
        <f>O21/P21</f>
        <v>1.4500285302669662E-2</v>
      </c>
      <c r="T21" s="1">
        <f>SUM(K9:K44)</f>
        <v>2788997.2734891796</v>
      </c>
      <c r="U21" s="1">
        <f>SUM(L9:L44)</f>
        <v>209238650</v>
      </c>
      <c r="V21" s="2">
        <f t="shared" si="6"/>
        <v>1.3329264328025342E-2</v>
      </c>
    </row>
    <row r="22" spans="3:23">
      <c r="C22">
        <f>values!C22</f>
        <v>2009</v>
      </c>
      <c r="D22">
        <f>values!D22</f>
        <v>10</v>
      </c>
      <c r="E22" s="9">
        <v>1000</v>
      </c>
      <c r="F22" s="1">
        <f>E22*values!E22</f>
        <v>19000</v>
      </c>
      <c r="G22" s="1">
        <f>values!G22-F22</f>
        <v>738663.98756746808</v>
      </c>
      <c r="H22" s="1">
        <f>values!F22</f>
        <v>57116986</v>
      </c>
      <c r="J22" s="1">
        <f>E22*values!H22</f>
        <v>5000</v>
      </c>
      <c r="K22" s="1">
        <f>values!J22-J22</f>
        <v>83865.869210159639</v>
      </c>
      <c r="L22" s="1">
        <f>values!I22</f>
        <v>6794307</v>
      </c>
    </row>
    <row r="23" spans="3:23">
      <c r="C23">
        <f>values!C23</f>
        <v>2009</v>
      </c>
      <c r="D23">
        <f>values!D23</f>
        <v>11</v>
      </c>
      <c r="E23" s="9">
        <v>1000</v>
      </c>
      <c r="F23" s="1">
        <f>E23*values!E23</f>
        <v>19000</v>
      </c>
      <c r="G23" s="1">
        <f>values!G23-F23</f>
        <v>612370.50231545977</v>
      </c>
      <c r="H23" s="1">
        <f>values!F23</f>
        <v>51812615</v>
      </c>
      <c r="J23" s="1">
        <f>E23*values!H23</f>
        <v>5000</v>
      </c>
      <c r="K23" s="1">
        <f>values!J23-J23</f>
        <v>64414.131512556167</v>
      </c>
      <c r="L23" s="1">
        <f>values!I23</f>
        <v>5434377</v>
      </c>
    </row>
    <row r="24" spans="3:23">
      <c r="C24">
        <f>values!C24</f>
        <v>2009</v>
      </c>
      <c r="D24">
        <f>values!D24</f>
        <v>12</v>
      </c>
      <c r="E24" s="9">
        <v>1000</v>
      </c>
      <c r="F24" s="1">
        <f>E24*values!E24</f>
        <v>20000</v>
      </c>
      <c r="G24" s="1">
        <f>values!G24-F24</f>
        <v>748021.15410043136</v>
      </c>
      <c r="H24" s="1">
        <f>values!F24</f>
        <v>55681099</v>
      </c>
      <c r="J24" s="1">
        <f>E24*values!H24</f>
        <v>5000</v>
      </c>
      <c r="K24" s="1">
        <f>values!J24-J24</f>
        <v>68990.621645398889</v>
      </c>
      <c r="L24" s="1">
        <f>values!I24</f>
        <v>5072904</v>
      </c>
    </row>
    <row r="25" spans="3:23">
      <c r="C25">
        <f>values!C25</f>
        <v>2010</v>
      </c>
      <c r="D25">
        <f>values!D25</f>
        <v>1</v>
      </c>
      <c r="E25" s="9">
        <v>1000</v>
      </c>
      <c r="F25" s="1">
        <f>E25*values!E25</f>
        <v>21000</v>
      </c>
      <c r="G25" s="1">
        <f>values!G25-F25</f>
        <v>839475.68219139543</v>
      </c>
      <c r="H25" s="1">
        <f>values!F25</f>
        <v>57154156</v>
      </c>
      <c r="J25" s="1">
        <f>E25*values!H25</f>
        <v>5000</v>
      </c>
      <c r="K25" s="1">
        <f>values!J25-J25</f>
        <v>73340.449467534112</v>
      </c>
      <c r="L25" s="1">
        <f>values!I25</f>
        <v>4994929</v>
      </c>
    </row>
    <row r="26" spans="3:23">
      <c r="C26">
        <f>values!C26</f>
        <v>2010</v>
      </c>
      <c r="D26">
        <f>values!D26</f>
        <v>2</v>
      </c>
      <c r="E26" s="9">
        <v>1000</v>
      </c>
      <c r="F26" s="1">
        <f>E26*values!E26</f>
        <v>21000</v>
      </c>
      <c r="G26" s="1">
        <f>values!G26-F26</f>
        <v>697734.53881731885</v>
      </c>
      <c r="H26" s="1">
        <f>values!F26</f>
        <v>50126160</v>
      </c>
      <c r="J26" s="1">
        <f>E26*values!H26</f>
        <v>5000</v>
      </c>
      <c r="K26" s="1">
        <f>values!J26-J26</f>
        <v>68235.52825764555</v>
      </c>
      <c r="L26" s="1">
        <f>values!I26</f>
        <v>4843338</v>
      </c>
    </row>
    <row r="27" spans="3:23">
      <c r="C27">
        <f>values!C27</f>
        <v>2010</v>
      </c>
      <c r="D27">
        <f>values!D27</f>
        <v>3</v>
      </c>
      <c r="E27" s="9">
        <v>1000</v>
      </c>
      <c r="F27" s="1">
        <f>E27*values!E27</f>
        <v>21000</v>
      </c>
      <c r="G27" s="1">
        <f>values!G27-F27</f>
        <v>707847.8447377535</v>
      </c>
      <c r="H27" s="1">
        <f>values!F27</f>
        <v>54060689</v>
      </c>
      <c r="J27" s="1">
        <f>E27*values!H27</f>
        <v>5000</v>
      </c>
      <c r="K27" s="1">
        <f>values!J27-J27</f>
        <v>73179.070267346615</v>
      </c>
      <c r="L27" s="1">
        <f>values!I27</f>
        <v>5504309</v>
      </c>
    </row>
    <row r="28" spans="3:23">
      <c r="C28">
        <f>values!C28</f>
        <v>2010</v>
      </c>
      <c r="D28">
        <f>values!D28</f>
        <v>4</v>
      </c>
      <c r="E28" s="9">
        <v>1000</v>
      </c>
      <c r="F28" s="1">
        <f>E28*values!E28</f>
        <v>21000</v>
      </c>
      <c r="G28" s="1">
        <f>values!G28-F28</f>
        <v>752118.21967637353</v>
      </c>
      <c r="H28" s="1">
        <f>values!F28</f>
        <v>60935037</v>
      </c>
      <c r="J28" s="1">
        <f>E28*values!H28</f>
        <v>5000</v>
      </c>
      <c r="K28" s="1">
        <f>values!J28-J28</f>
        <v>73100.511249014162</v>
      </c>
      <c r="L28" s="1">
        <f>values!I28</f>
        <v>5774313</v>
      </c>
    </row>
    <row r="29" spans="3:23">
      <c r="C29">
        <f>values!C29</f>
        <v>2010</v>
      </c>
      <c r="D29">
        <f>values!D29</f>
        <v>5</v>
      </c>
      <c r="E29" s="9">
        <v>1000</v>
      </c>
      <c r="F29" s="1">
        <f>E29*values!E29</f>
        <v>21000</v>
      </c>
      <c r="G29" s="1">
        <f>values!G29-F29</f>
        <v>624111.39510458382</v>
      </c>
      <c r="H29" s="1">
        <f>values!F29</f>
        <v>62317993</v>
      </c>
      <c r="J29" s="1">
        <f>E29*values!H29</f>
        <v>5000</v>
      </c>
      <c r="K29" s="1">
        <f>values!J29-J29</f>
        <v>65709.473976257344</v>
      </c>
      <c r="L29" s="1">
        <f>values!I29</f>
        <v>6462131</v>
      </c>
    </row>
    <row r="30" spans="3:23">
      <c r="C30">
        <f>values!C30</f>
        <v>2010</v>
      </c>
      <c r="D30">
        <f>values!D30</f>
        <v>6</v>
      </c>
      <c r="E30" s="9">
        <v>1000</v>
      </c>
      <c r="F30" s="1">
        <f>E30*values!E30</f>
        <v>21000</v>
      </c>
      <c r="G30" s="1">
        <f>values!G30-F30</f>
        <v>1222299.4335566433</v>
      </c>
      <c r="H30" s="1">
        <f>values!F30</f>
        <v>64502091</v>
      </c>
      <c r="J30" s="1">
        <f>E30*values!H30</f>
        <v>5000</v>
      </c>
      <c r="K30" s="1">
        <f>values!J30-J30</f>
        <v>97493.824668980233</v>
      </c>
      <c r="L30" s="1">
        <f>values!I30</f>
        <v>5829067</v>
      </c>
    </row>
    <row r="31" spans="3:23">
      <c r="C31">
        <f>values!C31</f>
        <v>2010</v>
      </c>
      <c r="D31">
        <f>values!D31</f>
        <v>7</v>
      </c>
      <c r="E31" s="9">
        <v>1000</v>
      </c>
      <c r="F31" s="1">
        <f>E31*values!E31</f>
        <v>21000</v>
      </c>
      <c r="G31" s="1">
        <f>values!G31-F31</f>
        <v>1227377.9011532001</v>
      </c>
      <c r="H31" s="1">
        <f>values!F31</f>
        <v>62880096</v>
      </c>
      <c r="J31" s="1">
        <f>E31*values!H31</f>
        <v>5000</v>
      </c>
      <c r="K31" s="1">
        <f>values!J31-J31</f>
        <v>114401.47407062969</v>
      </c>
      <c r="L31" s="1">
        <f>values!I31</f>
        <v>6421868</v>
      </c>
    </row>
    <row r="32" spans="3:23">
      <c r="C32">
        <f>values!C32</f>
        <v>2010</v>
      </c>
      <c r="D32">
        <f>values!D32</f>
        <v>8</v>
      </c>
      <c r="E32" s="9">
        <v>1000</v>
      </c>
      <c r="F32" s="1">
        <f>E32*values!E32</f>
        <v>21000</v>
      </c>
      <c r="G32" s="1">
        <f>values!G32-F32</f>
        <v>1254662.553802646</v>
      </c>
      <c r="H32" s="1">
        <f>values!F32</f>
        <v>65113773</v>
      </c>
      <c r="J32" s="1">
        <f>E32*values!H32</f>
        <v>5000</v>
      </c>
      <c r="K32" s="1">
        <f>values!J32-J32</f>
        <v>113830.73178881781</v>
      </c>
      <c r="L32" s="1">
        <f>values!I32</f>
        <v>6418150</v>
      </c>
    </row>
    <row r="33" spans="3:12">
      <c r="C33">
        <f>values!C33</f>
        <v>2010</v>
      </c>
      <c r="D33">
        <f>values!D33</f>
        <v>9</v>
      </c>
      <c r="E33" s="9">
        <v>1000</v>
      </c>
      <c r="F33" s="1">
        <f>E33*values!E33</f>
        <v>21000</v>
      </c>
      <c r="G33" s="1">
        <f>values!G33-F33</f>
        <v>1069330.634378202</v>
      </c>
      <c r="H33" s="1">
        <f>values!F33</f>
        <v>59634989</v>
      </c>
      <c r="J33" s="1">
        <f>E33*values!H33</f>
        <v>5000</v>
      </c>
      <c r="K33" s="1">
        <f>values!J33-J33</f>
        <v>93270.07441770623</v>
      </c>
      <c r="L33" s="1">
        <f>values!I33</f>
        <v>5994463</v>
      </c>
    </row>
    <row r="34" spans="3:12">
      <c r="C34">
        <f>values!C34</f>
        <v>2010</v>
      </c>
      <c r="D34">
        <f>values!D34</f>
        <v>10</v>
      </c>
      <c r="E34" s="9">
        <v>1000</v>
      </c>
      <c r="F34" s="1">
        <f>E34*values!E34</f>
        <v>21000</v>
      </c>
      <c r="G34" s="1">
        <f>values!G34-F34</f>
        <v>957877.41459902446</v>
      </c>
      <c r="H34" s="1">
        <f>values!F34</f>
        <v>56953647</v>
      </c>
      <c r="J34" s="1">
        <f>E34*values!H34</f>
        <v>5000</v>
      </c>
      <c r="K34" s="1">
        <f>values!J34-J34</f>
        <v>60844.187890006229</v>
      </c>
      <c r="L34" s="1">
        <f>values!I34</f>
        <v>6094650</v>
      </c>
    </row>
    <row r="35" spans="3:12">
      <c r="C35">
        <f>values!C35</f>
        <v>2010</v>
      </c>
      <c r="D35">
        <f>values!D35</f>
        <v>11</v>
      </c>
      <c r="E35" s="9">
        <v>1000</v>
      </c>
      <c r="F35" s="1">
        <f>E35*values!E35</f>
        <v>21000</v>
      </c>
      <c r="G35" s="1">
        <f>values!G35-F35</f>
        <v>567446.77313864278</v>
      </c>
      <c r="H35" s="1">
        <f>values!F35</f>
        <v>57348260</v>
      </c>
      <c r="J35" s="1">
        <f>E35*values!H35</f>
        <v>5000</v>
      </c>
      <c r="K35" s="1">
        <f>values!J35-J35</f>
        <v>55578.692361584886</v>
      </c>
      <c r="L35" s="1">
        <f>values!I35</f>
        <v>5555052</v>
      </c>
    </row>
    <row r="36" spans="3:12">
      <c r="C36">
        <f>values!C36</f>
        <v>2010</v>
      </c>
      <c r="D36">
        <f>values!D36</f>
        <v>12</v>
      </c>
      <c r="E36" s="9">
        <v>1000</v>
      </c>
      <c r="F36" s="1">
        <f>E36*values!E36</f>
        <v>21000</v>
      </c>
      <c r="G36" s="1">
        <f>values!G36-F36</f>
        <v>630031.71758136759</v>
      </c>
      <c r="H36" s="1">
        <f>values!F36</f>
        <v>56416194</v>
      </c>
      <c r="J36" s="1">
        <f>E36*values!H36</f>
        <v>5000</v>
      </c>
      <c r="K36" s="1">
        <f>values!J36-J36</f>
        <v>50621.777865462071</v>
      </c>
      <c r="L36" s="1">
        <f>values!I36</f>
        <v>4514786</v>
      </c>
    </row>
    <row r="37" spans="3:12">
      <c r="C37">
        <f>values!C37</f>
        <v>2011</v>
      </c>
      <c r="D37">
        <f>values!D37</f>
        <v>1</v>
      </c>
      <c r="E37" s="9">
        <v>1000</v>
      </c>
      <c r="F37" s="1">
        <f>E37*values!E37</f>
        <v>22000</v>
      </c>
      <c r="G37" s="1">
        <f>values!G37-F37</f>
        <v>617346.08760948665</v>
      </c>
      <c r="H37" s="1">
        <f>values!F37</f>
        <v>54028785</v>
      </c>
      <c r="J37" s="1">
        <f>E37*values!H37</f>
        <v>5000</v>
      </c>
      <c r="K37" s="1">
        <f>values!J37-J37</f>
        <v>54833.458675171554</v>
      </c>
      <c r="L37" s="1">
        <f>values!I37</f>
        <v>4781389</v>
      </c>
    </row>
    <row r="38" spans="3:12">
      <c r="C38">
        <f>values!C38</f>
        <v>2011</v>
      </c>
      <c r="D38">
        <f>values!D38</f>
        <v>2</v>
      </c>
      <c r="E38" s="9">
        <v>1000</v>
      </c>
      <c r="F38" s="1">
        <f>E38*values!E38</f>
        <v>23000</v>
      </c>
      <c r="G38" s="1">
        <f>values!G38-F38</f>
        <v>671306.62231810158</v>
      </c>
      <c r="H38" s="1">
        <f>values!F38</f>
        <v>63387346</v>
      </c>
      <c r="J38" s="1">
        <f>E38*values!H38</f>
        <v>5000</v>
      </c>
      <c r="K38" s="1">
        <f>values!J38-J38</f>
        <v>51485.872565051897</v>
      </c>
      <c r="L38" s="1">
        <f>values!I38</f>
        <v>4888982</v>
      </c>
    </row>
    <row r="39" spans="3:12">
      <c r="C39">
        <f>values!C39</f>
        <v>2011</v>
      </c>
      <c r="D39">
        <f>values!D39</f>
        <v>3</v>
      </c>
      <c r="E39" s="9">
        <v>1000</v>
      </c>
      <c r="F39" s="1">
        <f>E39*values!E39</f>
        <v>23000</v>
      </c>
      <c r="G39" s="1">
        <f>values!G39-F39</f>
        <v>790380.30891038245</v>
      </c>
      <c r="H39" s="1">
        <f>values!F39</f>
        <v>76539378</v>
      </c>
      <c r="J39" s="1">
        <f>E39*values!H39</f>
        <v>5000</v>
      </c>
      <c r="K39" s="1">
        <f>values!J39-J39</f>
        <v>61635.075202806896</v>
      </c>
      <c r="L39" s="1">
        <f>values!I39</f>
        <v>5833569</v>
      </c>
    </row>
    <row r="40" spans="3:12">
      <c r="C40">
        <f>values!C40</f>
        <v>2011</v>
      </c>
      <c r="D40">
        <f>values!D40</f>
        <v>4</v>
      </c>
      <c r="E40" s="9">
        <v>1000</v>
      </c>
      <c r="F40" s="1">
        <f>E40*values!E40</f>
        <v>23000</v>
      </c>
      <c r="G40" s="1">
        <f>values!G40-F40</f>
        <v>855869.97968271701</v>
      </c>
      <c r="H40" s="1">
        <f>values!F40</f>
        <v>78114064</v>
      </c>
      <c r="J40" s="1">
        <f>E40*values!H40</f>
        <v>5000</v>
      </c>
      <c r="K40" s="1">
        <f>values!J40-J40</f>
        <v>69379.408784393905</v>
      </c>
      <c r="L40" s="1">
        <f>values!I40</f>
        <v>6141221</v>
      </c>
    </row>
    <row r="41" spans="3:12">
      <c r="C41">
        <f>values!C41</f>
        <v>2011</v>
      </c>
      <c r="D41">
        <f>values!D41</f>
        <v>5</v>
      </c>
      <c r="E41" s="9">
        <v>1000</v>
      </c>
      <c r="F41" s="1">
        <f>E41*values!E41</f>
        <v>23000</v>
      </c>
      <c r="G41" s="1">
        <f>values!G41-F41</f>
        <v>816918.51103772828</v>
      </c>
      <c r="H41" s="1">
        <f>values!F41</f>
        <v>76259232</v>
      </c>
      <c r="J41" s="1">
        <f>E41*values!H41</f>
        <v>5000</v>
      </c>
      <c r="K41" s="1">
        <f>values!J41-J41</f>
        <v>67720.081617731601</v>
      </c>
      <c r="L41" s="1">
        <f>values!I41</f>
        <v>6116910</v>
      </c>
    </row>
    <row r="42" spans="3:12">
      <c r="C42">
        <f>values!C42</f>
        <v>2011</v>
      </c>
      <c r="D42">
        <f>values!D42</f>
        <v>6</v>
      </c>
      <c r="E42" s="9">
        <v>1000</v>
      </c>
      <c r="F42" s="1">
        <f>E42*values!E42</f>
        <v>23000</v>
      </c>
      <c r="G42" s="1">
        <f>values!G42-F42</f>
        <v>1384241.1899245903</v>
      </c>
      <c r="H42" s="1">
        <f>values!F42</f>
        <v>75552130</v>
      </c>
      <c r="J42" s="1">
        <f>E42*values!H42</f>
        <v>5000</v>
      </c>
      <c r="K42" s="1">
        <f>values!J42-J42</f>
        <v>95594.719290509733</v>
      </c>
      <c r="L42" s="1">
        <f>values!I42</f>
        <v>5652063</v>
      </c>
    </row>
    <row r="43" spans="3:12">
      <c r="C43">
        <f>values!C43</f>
        <v>2011</v>
      </c>
      <c r="D43">
        <f>values!D43</f>
        <v>7</v>
      </c>
      <c r="E43" s="9">
        <v>1000</v>
      </c>
      <c r="F43" s="1">
        <f>E43*values!E43</f>
        <v>23000</v>
      </c>
      <c r="G43" s="1">
        <f>values!G43-F43</f>
        <v>1655249.6730544418</v>
      </c>
      <c r="H43" s="1">
        <f>values!F43</f>
        <v>77616020</v>
      </c>
      <c r="J43" s="1">
        <f>E43*values!H43</f>
        <v>5000</v>
      </c>
      <c r="K43" s="1">
        <f>values!J43-J43</f>
        <v>118626.18989657919</v>
      </c>
      <c r="L43" s="1">
        <f>values!I43</f>
        <v>6035014</v>
      </c>
    </row>
    <row r="44" spans="3:12">
      <c r="C44">
        <f>values!C44</f>
        <v>2011</v>
      </c>
      <c r="D44">
        <f>values!D44</f>
        <v>8</v>
      </c>
      <c r="E44" s="9">
        <v>1000</v>
      </c>
      <c r="F44" s="1">
        <f>E44*values!E44</f>
        <v>23000</v>
      </c>
      <c r="G44" s="1">
        <f>values!G44-F44</f>
        <v>1660727.0617458988</v>
      </c>
      <c r="H44" s="1">
        <f>values!F44</f>
        <v>69970933</v>
      </c>
      <c r="J44" s="1">
        <f>E44*values!H44</f>
        <v>5000</v>
      </c>
      <c r="K44" s="1">
        <f>values!J44-J44</f>
        <v>132222.31103640859</v>
      </c>
      <c r="L44" s="1">
        <f>values!I44</f>
        <v>6124309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6"/>
  </sheetPr>
  <dimension ref="C7:K320"/>
  <sheetViews>
    <sheetView tabSelected="1" workbookViewId="0">
      <selection activeCell="J9" sqref="J9:K320"/>
    </sheetView>
  </sheetViews>
  <sheetFormatPr defaultRowHeight="15"/>
  <cols>
    <col min="1" max="2" width="1.5703125" customWidth="1"/>
    <col min="3" max="4" width="6.7109375" customWidth="1"/>
    <col min="9" max="9" width="1.7109375" customWidth="1"/>
  </cols>
  <sheetData>
    <row r="7" spans="3:11">
      <c r="E7" s="8" t="s">
        <v>19</v>
      </c>
      <c r="F7" s="8" t="s">
        <v>20</v>
      </c>
      <c r="G7" s="8" t="s">
        <v>19</v>
      </c>
      <c r="H7" s="8" t="s">
        <v>20</v>
      </c>
      <c r="J7" s="8" t="s">
        <v>19</v>
      </c>
      <c r="K7" s="8" t="s">
        <v>20</v>
      </c>
    </row>
    <row r="8" spans="3:11">
      <c r="E8" s="8" t="s">
        <v>24</v>
      </c>
      <c r="F8" s="8" t="s">
        <v>24</v>
      </c>
      <c r="G8" s="8" t="s">
        <v>25</v>
      </c>
      <c r="H8" s="8" t="s">
        <v>25</v>
      </c>
      <c r="J8" s="8" t="s">
        <v>12</v>
      </c>
      <c r="K8" s="8" t="s">
        <v>12</v>
      </c>
    </row>
    <row r="9" spans="3:11">
      <c r="C9">
        <f>'input_Annual RTP rev rates'!C7</f>
        <v>2012</v>
      </c>
      <c r="D9">
        <v>1</v>
      </c>
      <c r="E9">
        <f>VLOOKUP($C9,'input_Annual RTP rev rates'!$C$7:$E$32,2,FALSE)</f>
        <v>1.7500000000000002E-2</v>
      </c>
      <c r="F9">
        <f>VLOOKUP($C9,'input_Annual RTP rev rates'!$C$7:$E$32,3,FALSE)</f>
        <v>1.7500000000000002E-2</v>
      </c>
      <c r="G9">
        <f ca="1">OFFSET(calc_1!$R$8,D9,0)</f>
        <v>0.79983902060332235</v>
      </c>
      <c r="H9">
        <f ca="1">OFFSET(calc_1!$W$8,D9,0)</f>
        <v>0.86532608715111115</v>
      </c>
      <c r="J9" s="4">
        <f ca="1">ROUND(E9*G9,5)</f>
        <v>1.4E-2</v>
      </c>
      <c r="K9" s="4">
        <f ca="1">ROUND(F9*H9,5)</f>
        <v>1.5140000000000001E-2</v>
      </c>
    </row>
    <row r="10" spans="3:11">
      <c r="C10">
        <f>IF(D10=1,C9+1,C9)</f>
        <v>2012</v>
      </c>
      <c r="D10">
        <f>IF(D9=12,1,D9+1)</f>
        <v>2</v>
      </c>
      <c r="E10">
        <f>VLOOKUP($C10,'input_Annual RTP rev rates'!$C$7:$E$32,2,FALSE)</f>
        <v>1.7500000000000002E-2</v>
      </c>
      <c r="F10">
        <f>VLOOKUP($C10,'input_Annual RTP rev rates'!$C$7:$E$32,3,FALSE)</f>
        <v>1.7500000000000002E-2</v>
      </c>
      <c r="G10">
        <f ca="1">OFFSET(calc_1!$R$8,D10,0)</f>
        <v>0.75632512945244823</v>
      </c>
      <c r="H10">
        <f ca="1">OFFSET(calc_1!$W$8,D10,0)</f>
        <v>0.82068612750760739</v>
      </c>
      <c r="J10" s="4">
        <f t="shared" ref="J10:J73" ca="1" si="0">ROUND(E10*G10,5)</f>
        <v>1.324E-2</v>
      </c>
      <c r="K10" s="4">
        <f t="shared" ref="K10:K73" ca="1" si="1">ROUND(F10*H10,5)</f>
        <v>1.436E-2</v>
      </c>
    </row>
    <row r="11" spans="3:11">
      <c r="C11">
        <f t="shared" ref="C11:C44" si="2">IF(D11=1,C10+1,C10)</f>
        <v>2012</v>
      </c>
      <c r="D11">
        <f t="shared" ref="D11:D44" si="3">IF(D10=12,1,D10+1)</f>
        <v>3</v>
      </c>
      <c r="E11">
        <f>VLOOKUP($C11,'input_Annual RTP rev rates'!$C$7:$E$32,2,FALSE)</f>
        <v>1.7500000000000002E-2</v>
      </c>
      <c r="F11">
        <f>VLOOKUP($C11,'input_Annual RTP rev rates'!$C$7:$E$32,3,FALSE)</f>
        <v>1.7500000000000002E-2</v>
      </c>
      <c r="G11">
        <f ca="1">OFFSET(calc_1!$R$8,D11,0)</f>
        <v>0.76614622691036371</v>
      </c>
      <c r="H11">
        <f ca="1">OFFSET(calc_1!$W$8,D11,0)</f>
        <v>0.84729379472563049</v>
      </c>
      <c r="J11" s="4">
        <f t="shared" ca="1" si="0"/>
        <v>1.341E-2</v>
      </c>
      <c r="K11" s="4">
        <f t="shared" ca="1" si="1"/>
        <v>1.4829999999999999E-2</v>
      </c>
    </row>
    <row r="12" spans="3:11">
      <c r="C12">
        <f t="shared" si="2"/>
        <v>2012</v>
      </c>
      <c r="D12">
        <f t="shared" si="3"/>
        <v>4</v>
      </c>
      <c r="E12">
        <f>VLOOKUP($C12,'input_Annual RTP rev rates'!$C$7:$E$32,2,FALSE)</f>
        <v>1.7500000000000002E-2</v>
      </c>
      <c r="F12">
        <f>VLOOKUP($C12,'input_Annual RTP rev rates'!$C$7:$E$32,3,FALSE)</f>
        <v>1.7500000000000002E-2</v>
      </c>
      <c r="G12">
        <f ca="1">OFFSET(calc_1!$R$8,D12,0)</f>
        <v>0.75597196885253914</v>
      </c>
      <c r="H12">
        <f ca="1">OFFSET(calc_1!$W$8,D12,0)</f>
        <v>0.83934683490445194</v>
      </c>
      <c r="J12" s="4">
        <f t="shared" ca="1" si="0"/>
        <v>1.323E-2</v>
      </c>
      <c r="K12" s="4">
        <f t="shared" ca="1" si="1"/>
        <v>1.469E-2</v>
      </c>
    </row>
    <row r="13" spans="3:11">
      <c r="C13">
        <f t="shared" si="2"/>
        <v>2012</v>
      </c>
      <c r="D13">
        <f t="shared" si="3"/>
        <v>5</v>
      </c>
      <c r="E13">
        <f>VLOOKUP($C13,'input_Annual RTP rev rates'!$C$7:$E$32,2,FALSE)</f>
        <v>1.7500000000000002E-2</v>
      </c>
      <c r="F13">
        <f>VLOOKUP($C13,'input_Annual RTP rev rates'!$C$7:$E$32,3,FALSE)</f>
        <v>1.7500000000000002E-2</v>
      </c>
      <c r="G13">
        <f ca="1">OFFSET(calc_1!$R$8,D13,0)</f>
        <v>0.69831837026291455</v>
      </c>
      <c r="H13">
        <f ca="1">OFFSET(calc_1!$W$8,D13,0)</f>
        <v>0.77081535516245558</v>
      </c>
      <c r="J13" s="4">
        <f t="shared" ca="1" si="0"/>
        <v>1.222E-2</v>
      </c>
      <c r="K13" s="4">
        <f t="shared" ca="1" si="1"/>
        <v>1.349E-2</v>
      </c>
    </row>
    <row r="14" spans="3:11">
      <c r="C14">
        <f t="shared" si="2"/>
        <v>2012</v>
      </c>
      <c r="D14">
        <f t="shared" si="3"/>
        <v>6</v>
      </c>
      <c r="E14">
        <f>VLOOKUP($C14,'input_Annual RTP rev rates'!$C$7:$E$32,2,FALSE)</f>
        <v>1.7500000000000002E-2</v>
      </c>
      <c r="F14">
        <f>VLOOKUP($C14,'input_Annual RTP rev rates'!$C$7:$E$32,3,FALSE)</f>
        <v>1.7500000000000002E-2</v>
      </c>
      <c r="G14">
        <f ca="1">OFFSET(calc_1!$R$8,D14,0)</f>
        <v>1.3618940204908241</v>
      </c>
      <c r="H14">
        <f ca="1">OFFSET(calc_1!$W$8,D14,0)</f>
        <v>1.3225675982727658</v>
      </c>
      <c r="J14" s="4">
        <f t="shared" ca="1" si="0"/>
        <v>2.383E-2</v>
      </c>
      <c r="K14" s="4">
        <f t="shared" ca="1" si="1"/>
        <v>2.3140000000000001E-2</v>
      </c>
    </row>
    <row r="15" spans="3:11">
      <c r="C15">
        <f t="shared" si="2"/>
        <v>2012</v>
      </c>
      <c r="D15">
        <f t="shared" si="3"/>
        <v>7</v>
      </c>
      <c r="E15">
        <f>VLOOKUP($C15,'input_Annual RTP rev rates'!$C$7:$E$32,2,FALSE)</f>
        <v>1.7500000000000002E-2</v>
      </c>
      <c r="F15">
        <f>VLOOKUP($C15,'input_Annual RTP rev rates'!$C$7:$E$32,3,FALSE)</f>
        <v>1.7500000000000002E-2</v>
      </c>
      <c r="G15">
        <f ca="1">OFFSET(calc_1!$R$8,D15,0)</f>
        <v>1.4333826128381237</v>
      </c>
      <c r="H15">
        <f ca="1">OFFSET(calc_1!$W$8,D15,0)</f>
        <v>1.3897823799491928</v>
      </c>
      <c r="J15" s="4">
        <f t="shared" ca="1" si="0"/>
        <v>2.5080000000000002E-2</v>
      </c>
      <c r="K15" s="4">
        <f t="shared" ca="1" si="1"/>
        <v>2.4320000000000001E-2</v>
      </c>
    </row>
    <row r="16" spans="3:11">
      <c r="C16">
        <f t="shared" si="2"/>
        <v>2012</v>
      </c>
      <c r="D16">
        <f t="shared" si="3"/>
        <v>8</v>
      </c>
      <c r="E16">
        <f>VLOOKUP($C16,'input_Annual RTP rev rates'!$C$7:$E$32,2,FALSE)</f>
        <v>1.7500000000000002E-2</v>
      </c>
      <c r="F16">
        <f>VLOOKUP($C16,'input_Annual RTP rev rates'!$C$7:$E$32,3,FALSE)</f>
        <v>1.7500000000000002E-2</v>
      </c>
      <c r="G16">
        <f ca="1">OFFSET(calc_1!$R$8,D16,0)</f>
        <v>1.4436706763207403</v>
      </c>
      <c r="H16">
        <f ca="1">OFFSET(calc_1!$W$8,D16,0)</f>
        <v>1.3904946149446458</v>
      </c>
      <c r="J16" s="4">
        <f t="shared" ca="1" si="0"/>
        <v>2.5260000000000001E-2</v>
      </c>
      <c r="K16" s="4">
        <f t="shared" ca="1" si="1"/>
        <v>2.4330000000000001E-2</v>
      </c>
    </row>
    <row r="17" spans="3:11">
      <c r="C17">
        <f t="shared" si="2"/>
        <v>2012</v>
      </c>
      <c r="D17">
        <f t="shared" si="3"/>
        <v>9</v>
      </c>
      <c r="E17">
        <f>VLOOKUP($C17,'input_Annual RTP rev rates'!$C$7:$E$32,2,FALSE)</f>
        <v>1.7500000000000002E-2</v>
      </c>
      <c r="F17">
        <f>VLOOKUP($C17,'input_Annual RTP rev rates'!$C$7:$E$32,3,FALSE)</f>
        <v>1.7500000000000002E-2</v>
      </c>
      <c r="G17">
        <f ca="1">OFFSET(calc_1!$R$8,D17,0)</f>
        <v>1.5871135115342176</v>
      </c>
      <c r="H17">
        <f ca="1">OFFSET(calc_1!$W$8,D17,0)</f>
        <v>1.2033040512049757</v>
      </c>
      <c r="J17" s="4">
        <f t="shared" ca="1" si="0"/>
        <v>2.777E-2</v>
      </c>
      <c r="K17" s="4">
        <f t="shared" ca="1" si="1"/>
        <v>2.1059999999999999E-2</v>
      </c>
    </row>
    <row r="18" spans="3:11">
      <c r="C18">
        <f t="shared" si="2"/>
        <v>2012</v>
      </c>
      <c r="D18">
        <f t="shared" si="3"/>
        <v>10</v>
      </c>
      <c r="E18">
        <f>VLOOKUP($C18,'input_Annual RTP rev rates'!$C$7:$E$32,2,FALSE)</f>
        <v>1.7500000000000002E-2</v>
      </c>
      <c r="F18">
        <f>VLOOKUP($C18,'input_Annual RTP rev rates'!$C$7:$E$32,3,FALSE)</f>
        <v>1.7500000000000002E-2</v>
      </c>
      <c r="G18">
        <f ca="1">OFFSET(calc_1!$R$8,D18,0)</f>
        <v>0.77219088962805715</v>
      </c>
      <c r="H18">
        <f ca="1">OFFSET(calc_1!$W$8,D18,0)</f>
        <v>0.82263160423061288</v>
      </c>
      <c r="J18" s="4">
        <f t="shared" ca="1" si="0"/>
        <v>1.3509999999999999E-2</v>
      </c>
      <c r="K18" s="4">
        <f t="shared" ca="1" si="1"/>
        <v>1.44E-2</v>
      </c>
    </row>
    <row r="19" spans="3:11">
      <c r="C19">
        <f t="shared" si="2"/>
        <v>2012</v>
      </c>
      <c r="D19">
        <f t="shared" si="3"/>
        <v>11</v>
      </c>
      <c r="E19">
        <f>VLOOKUP($C19,'input_Annual RTP rev rates'!$C$7:$E$32,2,FALSE)</f>
        <v>1.7500000000000002E-2</v>
      </c>
      <c r="F19">
        <f>VLOOKUP($C19,'input_Annual RTP rev rates'!$C$7:$E$32,3,FALSE)</f>
        <v>1.7500000000000002E-2</v>
      </c>
      <c r="G19">
        <f ca="1">OFFSET(calc_1!$R$8,D19,0)</f>
        <v>0.71329018254035736</v>
      </c>
      <c r="H19">
        <f ca="1">OFFSET(calc_1!$W$8,D19,0)</f>
        <v>0.78459780911974031</v>
      </c>
      <c r="J19" s="4">
        <f t="shared" ca="1" si="0"/>
        <v>1.248E-2</v>
      </c>
      <c r="K19" s="4">
        <f t="shared" ca="1" si="1"/>
        <v>1.3729999999999999E-2</v>
      </c>
    </row>
    <row r="20" spans="3:11">
      <c r="C20">
        <f t="shared" si="2"/>
        <v>2012</v>
      </c>
      <c r="D20">
        <f t="shared" si="3"/>
        <v>12</v>
      </c>
      <c r="E20">
        <f>VLOOKUP($C20,'input_Annual RTP rev rates'!$C$7:$E$32,2,FALSE)</f>
        <v>1.7500000000000002E-2</v>
      </c>
      <c r="F20">
        <f>VLOOKUP($C20,'input_Annual RTP rev rates'!$C$7:$E$32,3,FALSE)</f>
        <v>1.7500000000000002E-2</v>
      </c>
      <c r="G20">
        <f ca="1">OFFSET(calc_1!$R$8,D20,0)</f>
        <v>0.76718345068850013</v>
      </c>
      <c r="H20">
        <f ca="1">OFFSET(calc_1!$W$8,D20,0)</f>
        <v>0.82929059188927867</v>
      </c>
      <c r="J20" s="4">
        <f t="shared" ca="1" si="0"/>
        <v>1.3429999999999999E-2</v>
      </c>
      <c r="K20" s="4">
        <f t="shared" ca="1" si="1"/>
        <v>1.451E-2</v>
      </c>
    </row>
    <row r="21" spans="3:11">
      <c r="C21">
        <f t="shared" si="2"/>
        <v>2013</v>
      </c>
      <c r="D21">
        <f t="shared" si="3"/>
        <v>1</v>
      </c>
      <c r="E21">
        <f>VLOOKUP($C21,'input_Annual RTP rev rates'!$C$7:$E$32,2,FALSE)</f>
        <v>1.763E-2</v>
      </c>
      <c r="F21">
        <f>VLOOKUP($C21,'input_Annual RTP rev rates'!$C$7:$E$32,3,FALSE)</f>
        <v>1.763E-2</v>
      </c>
      <c r="G21">
        <f ca="1">OFFSET(calc_1!$R$8,D21,0)</f>
        <v>0.79983902060332235</v>
      </c>
      <c r="H21">
        <f ca="1">OFFSET(calc_1!$W$8,D21,0)</f>
        <v>0.86532608715111115</v>
      </c>
      <c r="J21" s="4">
        <f t="shared" ca="1" si="0"/>
        <v>1.41E-2</v>
      </c>
      <c r="K21" s="4">
        <f t="shared" ca="1" si="1"/>
        <v>1.5259999999999999E-2</v>
      </c>
    </row>
    <row r="22" spans="3:11">
      <c r="C22">
        <f t="shared" si="2"/>
        <v>2013</v>
      </c>
      <c r="D22">
        <f t="shared" si="3"/>
        <v>2</v>
      </c>
      <c r="E22">
        <f>VLOOKUP($C22,'input_Annual RTP rev rates'!$C$7:$E$32,2,FALSE)</f>
        <v>1.763E-2</v>
      </c>
      <c r="F22">
        <f>VLOOKUP($C22,'input_Annual RTP rev rates'!$C$7:$E$32,3,FALSE)</f>
        <v>1.763E-2</v>
      </c>
      <c r="G22">
        <f ca="1">OFFSET(calc_1!$R$8,D22,0)</f>
        <v>0.75632512945244823</v>
      </c>
      <c r="H22">
        <f ca="1">OFFSET(calc_1!$W$8,D22,0)</f>
        <v>0.82068612750760739</v>
      </c>
      <c r="J22" s="4">
        <f t="shared" ca="1" si="0"/>
        <v>1.333E-2</v>
      </c>
      <c r="K22" s="4">
        <f t="shared" ca="1" si="1"/>
        <v>1.447E-2</v>
      </c>
    </row>
    <row r="23" spans="3:11">
      <c r="C23">
        <f t="shared" si="2"/>
        <v>2013</v>
      </c>
      <c r="D23">
        <f t="shared" si="3"/>
        <v>3</v>
      </c>
      <c r="E23">
        <f>VLOOKUP($C23,'input_Annual RTP rev rates'!$C$7:$E$32,2,FALSE)</f>
        <v>1.763E-2</v>
      </c>
      <c r="F23">
        <f>VLOOKUP($C23,'input_Annual RTP rev rates'!$C$7:$E$32,3,FALSE)</f>
        <v>1.763E-2</v>
      </c>
      <c r="G23">
        <f ca="1">OFFSET(calc_1!$R$8,D23,0)</f>
        <v>0.76614622691036371</v>
      </c>
      <c r="H23">
        <f ca="1">OFFSET(calc_1!$W$8,D23,0)</f>
        <v>0.84729379472563049</v>
      </c>
      <c r="J23" s="4">
        <f t="shared" ca="1" si="0"/>
        <v>1.3509999999999999E-2</v>
      </c>
      <c r="K23" s="4">
        <f t="shared" ca="1" si="1"/>
        <v>1.494E-2</v>
      </c>
    </row>
    <row r="24" spans="3:11">
      <c r="C24">
        <f t="shared" si="2"/>
        <v>2013</v>
      </c>
      <c r="D24">
        <f t="shared" si="3"/>
        <v>4</v>
      </c>
      <c r="E24">
        <f>VLOOKUP($C24,'input_Annual RTP rev rates'!$C$7:$E$32,2,FALSE)</f>
        <v>1.763E-2</v>
      </c>
      <c r="F24">
        <f>VLOOKUP($C24,'input_Annual RTP rev rates'!$C$7:$E$32,3,FALSE)</f>
        <v>1.763E-2</v>
      </c>
      <c r="G24">
        <f ca="1">OFFSET(calc_1!$R$8,D24,0)</f>
        <v>0.75597196885253914</v>
      </c>
      <c r="H24">
        <f ca="1">OFFSET(calc_1!$W$8,D24,0)</f>
        <v>0.83934683490445194</v>
      </c>
      <c r="J24" s="4">
        <f t="shared" ca="1" si="0"/>
        <v>1.333E-2</v>
      </c>
      <c r="K24" s="4">
        <f t="shared" ca="1" si="1"/>
        <v>1.4800000000000001E-2</v>
      </c>
    </row>
    <row r="25" spans="3:11">
      <c r="C25">
        <f t="shared" si="2"/>
        <v>2013</v>
      </c>
      <c r="D25">
        <f t="shared" si="3"/>
        <v>5</v>
      </c>
      <c r="E25">
        <f>VLOOKUP($C25,'input_Annual RTP rev rates'!$C$7:$E$32,2,FALSE)</f>
        <v>1.763E-2</v>
      </c>
      <c r="F25">
        <f>VLOOKUP($C25,'input_Annual RTP rev rates'!$C$7:$E$32,3,FALSE)</f>
        <v>1.763E-2</v>
      </c>
      <c r="G25">
        <f ca="1">OFFSET(calc_1!$R$8,D25,0)</f>
        <v>0.69831837026291455</v>
      </c>
      <c r="H25">
        <f ca="1">OFFSET(calc_1!$W$8,D25,0)</f>
        <v>0.77081535516245558</v>
      </c>
      <c r="J25" s="4">
        <f t="shared" ca="1" si="0"/>
        <v>1.231E-2</v>
      </c>
      <c r="K25" s="4">
        <f t="shared" ca="1" si="1"/>
        <v>1.359E-2</v>
      </c>
    </row>
    <row r="26" spans="3:11">
      <c r="C26">
        <f t="shared" si="2"/>
        <v>2013</v>
      </c>
      <c r="D26">
        <f t="shared" si="3"/>
        <v>6</v>
      </c>
      <c r="E26">
        <f>VLOOKUP($C26,'input_Annual RTP rev rates'!$C$7:$E$32,2,FALSE)</f>
        <v>1.763E-2</v>
      </c>
      <c r="F26">
        <f>VLOOKUP($C26,'input_Annual RTP rev rates'!$C$7:$E$32,3,FALSE)</f>
        <v>1.763E-2</v>
      </c>
      <c r="G26">
        <f ca="1">OFFSET(calc_1!$R$8,D26,0)</f>
        <v>1.3618940204908241</v>
      </c>
      <c r="H26">
        <f ca="1">OFFSET(calc_1!$W$8,D26,0)</f>
        <v>1.3225675982727658</v>
      </c>
      <c r="J26" s="4">
        <f t="shared" ca="1" si="0"/>
        <v>2.401E-2</v>
      </c>
      <c r="K26" s="4">
        <f t="shared" ca="1" si="1"/>
        <v>2.332E-2</v>
      </c>
    </row>
    <row r="27" spans="3:11">
      <c r="C27">
        <f t="shared" si="2"/>
        <v>2013</v>
      </c>
      <c r="D27">
        <f t="shared" si="3"/>
        <v>7</v>
      </c>
      <c r="E27">
        <f>VLOOKUP($C27,'input_Annual RTP rev rates'!$C$7:$E$32,2,FALSE)</f>
        <v>1.763E-2</v>
      </c>
      <c r="F27">
        <f>VLOOKUP($C27,'input_Annual RTP rev rates'!$C$7:$E$32,3,FALSE)</f>
        <v>1.763E-2</v>
      </c>
      <c r="G27">
        <f ca="1">OFFSET(calc_1!$R$8,D27,0)</f>
        <v>1.4333826128381237</v>
      </c>
      <c r="H27">
        <f ca="1">OFFSET(calc_1!$W$8,D27,0)</f>
        <v>1.3897823799491928</v>
      </c>
      <c r="J27" s="4">
        <f t="shared" ca="1" si="0"/>
        <v>2.5270000000000001E-2</v>
      </c>
      <c r="K27" s="4">
        <f t="shared" ca="1" si="1"/>
        <v>2.4500000000000001E-2</v>
      </c>
    </row>
    <row r="28" spans="3:11">
      <c r="C28">
        <f t="shared" si="2"/>
        <v>2013</v>
      </c>
      <c r="D28">
        <f t="shared" si="3"/>
        <v>8</v>
      </c>
      <c r="E28">
        <f>VLOOKUP($C28,'input_Annual RTP rev rates'!$C$7:$E$32,2,FALSE)</f>
        <v>1.763E-2</v>
      </c>
      <c r="F28">
        <f>VLOOKUP($C28,'input_Annual RTP rev rates'!$C$7:$E$32,3,FALSE)</f>
        <v>1.763E-2</v>
      </c>
      <c r="G28">
        <f ca="1">OFFSET(calc_1!$R$8,D28,0)</f>
        <v>1.4436706763207403</v>
      </c>
      <c r="H28">
        <f ca="1">OFFSET(calc_1!$W$8,D28,0)</f>
        <v>1.3904946149446458</v>
      </c>
      <c r="J28" s="4">
        <f t="shared" ca="1" si="0"/>
        <v>2.545E-2</v>
      </c>
      <c r="K28" s="4">
        <f t="shared" ca="1" si="1"/>
        <v>2.4510000000000001E-2</v>
      </c>
    </row>
    <row r="29" spans="3:11">
      <c r="C29">
        <f t="shared" si="2"/>
        <v>2013</v>
      </c>
      <c r="D29">
        <f t="shared" si="3"/>
        <v>9</v>
      </c>
      <c r="E29">
        <f>VLOOKUP($C29,'input_Annual RTP rev rates'!$C$7:$E$32,2,FALSE)</f>
        <v>1.763E-2</v>
      </c>
      <c r="F29">
        <f>VLOOKUP($C29,'input_Annual RTP rev rates'!$C$7:$E$32,3,FALSE)</f>
        <v>1.763E-2</v>
      </c>
      <c r="G29">
        <f ca="1">OFFSET(calc_1!$R$8,D29,0)</f>
        <v>1.5871135115342176</v>
      </c>
      <c r="H29">
        <f ca="1">OFFSET(calc_1!$W$8,D29,0)</f>
        <v>1.2033040512049757</v>
      </c>
      <c r="J29" s="4">
        <f t="shared" ca="1" si="0"/>
        <v>2.7980000000000001E-2</v>
      </c>
      <c r="K29" s="4">
        <f t="shared" ca="1" si="1"/>
        <v>2.121E-2</v>
      </c>
    </row>
    <row r="30" spans="3:11">
      <c r="C30">
        <f t="shared" si="2"/>
        <v>2013</v>
      </c>
      <c r="D30">
        <f t="shared" si="3"/>
        <v>10</v>
      </c>
      <c r="E30">
        <f>VLOOKUP($C30,'input_Annual RTP rev rates'!$C$7:$E$32,2,FALSE)</f>
        <v>1.763E-2</v>
      </c>
      <c r="F30">
        <f>VLOOKUP($C30,'input_Annual RTP rev rates'!$C$7:$E$32,3,FALSE)</f>
        <v>1.763E-2</v>
      </c>
      <c r="G30">
        <f ca="1">OFFSET(calc_1!$R$8,D30,0)</f>
        <v>0.77219088962805715</v>
      </c>
      <c r="H30">
        <f ca="1">OFFSET(calc_1!$W$8,D30,0)</f>
        <v>0.82263160423061288</v>
      </c>
      <c r="J30" s="4">
        <f t="shared" ca="1" si="0"/>
        <v>1.3610000000000001E-2</v>
      </c>
      <c r="K30" s="4">
        <f t="shared" ca="1" si="1"/>
        <v>1.4500000000000001E-2</v>
      </c>
    </row>
    <row r="31" spans="3:11">
      <c r="C31">
        <f t="shared" si="2"/>
        <v>2013</v>
      </c>
      <c r="D31">
        <f t="shared" si="3"/>
        <v>11</v>
      </c>
      <c r="E31">
        <f>VLOOKUP($C31,'input_Annual RTP rev rates'!$C$7:$E$32,2,FALSE)</f>
        <v>1.763E-2</v>
      </c>
      <c r="F31">
        <f>VLOOKUP($C31,'input_Annual RTP rev rates'!$C$7:$E$32,3,FALSE)</f>
        <v>1.763E-2</v>
      </c>
      <c r="G31">
        <f ca="1">OFFSET(calc_1!$R$8,D31,0)</f>
        <v>0.71329018254035736</v>
      </c>
      <c r="H31">
        <f ca="1">OFFSET(calc_1!$W$8,D31,0)</f>
        <v>0.78459780911974031</v>
      </c>
      <c r="J31" s="4">
        <f t="shared" ca="1" si="0"/>
        <v>1.2579999999999999E-2</v>
      </c>
      <c r="K31" s="4">
        <f t="shared" ca="1" si="1"/>
        <v>1.383E-2</v>
      </c>
    </row>
    <row r="32" spans="3:11">
      <c r="C32">
        <f t="shared" si="2"/>
        <v>2013</v>
      </c>
      <c r="D32">
        <f t="shared" si="3"/>
        <v>12</v>
      </c>
      <c r="E32">
        <f>VLOOKUP($C32,'input_Annual RTP rev rates'!$C$7:$E$32,2,FALSE)</f>
        <v>1.763E-2</v>
      </c>
      <c r="F32">
        <f>VLOOKUP($C32,'input_Annual RTP rev rates'!$C$7:$E$32,3,FALSE)</f>
        <v>1.763E-2</v>
      </c>
      <c r="G32">
        <f ca="1">OFFSET(calc_1!$R$8,D32,0)</f>
        <v>0.76718345068850013</v>
      </c>
      <c r="H32">
        <f ca="1">OFFSET(calc_1!$W$8,D32,0)</f>
        <v>0.82929059188927867</v>
      </c>
      <c r="J32" s="4">
        <f t="shared" ca="1" si="0"/>
        <v>1.353E-2</v>
      </c>
      <c r="K32" s="4">
        <f t="shared" ca="1" si="1"/>
        <v>1.4619999999999999E-2</v>
      </c>
    </row>
    <row r="33" spans="3:11">
      <c r="C33">
        <f t="shared" si="2"/>
        <v>2014</v>
      </c>
      <c r="D33">
        <f t="shared" si="3"/>
        <v>1</v>
      </c>
      <c r="E33">
        <f>VLOOKUP($C33,'input_Annual RTP rev rates'!$C$7:$E$32,2,FALSE)</f>
        <v>1.763E-2</v>
      </c>
      <c r="F33">
        <f>VLOOKUP($C33,'input_Annual RTP rev rates'!$C$7:$E$32,3,FALSE)</f>
        <v>1.763E-2</v>
      </c>
      <c r="G33">
        <f ca="1">OFFSET(calc_1!$R$8,D33,0)</f>
        <v>0.79983902060332235</v>
      </c>
      <c r="H33">
        <f ca="1">OFFSET(calc_1!$W$8,D33,0)</f>
        <v>0.86532608715111115</v>
      </c>
      <c r="J33" s="4">
        <f t="shared" ca="1" si="0"/>
        <v>1.41E-2</v>
      </c>
      <c r="K33" s="4">
        <f t="shared" ca="1" si="1"/>
        <v>1.5259999999999999E-2</v>
      </c>
    </row>
    <row r="34" spans="3:11">
      <c r="C34">
        <f t="shared" si="2"/>
        <v>2014</v>
      </c>
      <c r="D34">
        <f t="shared" si="3"/>
        <v>2</v>
      </c>
      <c r="E34">
        <f>VLOOKUP($C34,'input_Annual RTP rev rates'!$C$7:$E$32,2,FALSE)</f>
        <v>1.763E-2</v>
      </c>
      <c r="F34">
        <f>VLOOKUP($C34,'input_Annual RTP rev rates'!$C$7:$E$32,3,FALSE)</f>
        <v>1.763E-2</v>
      </c>
      <c r="G34">
        <f ca="1">OFFSET(calc_1!$R$8,D34,0)</f>
        <v>0.75632512945244823</v>
      </c>
      <c r="H34">
        <f ca="1">OFFSET(calc_1!$W$8,D34,0)</f>
        <v>0.82068612750760739</v>
      </c>
      <c r="J34" s="4">
        <f t="shared" ca="1" si="0"/>
        <v>1.333E-2</v>
      </c>
      <c r="K34" s="4">
        <f t="shared" ca="1" si="1"/>
        <v>1.447E-2</v>
      </c>
    </row>
    <row r="35" spans="3:11">
      <c r="C35">
        <f t="shared" si="2"/>
        <v>2014</v>
      </c>
      <c r="D35">
        <f t="shared" si="3"/>
        <v>3</v>
      </c>
      <c r="E35">
        <f>VLOOKUP($C35,'input_Annual RTP rev rates'!$C$7:$E$32,2,FALSE)</f>
        <v>1.763E-2</v>
      </c>
      <c r="F35">
        <f>VLOOKUP($C35,'input_Annual RTP rev rates'!$C$7:$E$32,3,FALSE)</f>
        <v>1.763E-2</v>
      </c>
      <c r="G35">
        <f ca="1">OFFSET(calc_1!$R$8,D35,0)</f>
        <v>0.76614622691036371</v>
      </c>
      <c r="H35">
        <f ca="1">OFFSET(calc_1!$W$8,D35,0)</f>
        <v>0.84729379472563049</v>
      </c>
      <c r="J35" s="4">
        <f t="shared" ca="1" si="0"/>
        <v>1.3509999999999999E-2</v>
      </c>
      <c r="K35" s="4">
        <f t="shared" ca="1" si="1"/>
        <v>1.494E-2</v>
      </c>
    </row>
    <row r="36" spans="3:11">
      <c r="C36">
        <f t="shared" si="2"/>
        <v>2014</v>
      </c>
      <c r="D36">
        <f t="shared" si="3"/>
        <v>4</v>
      </c>
      <c r="E36">
        <f>VLOOKUP($C36,'input_Annual RTP rev rates'!$C$7:$E$32,2,FALSE)</f>
        <v>1.763E-2</v>
      </c>
      <c r="F36">
        <f>VLOOKUP($C36,'input_Annual RTP rev rates'!$C$7:$E$32,3,FALSE)</f>
        <v>1.763E-2</v>
      </c>
      <c r="G36">
        <f ca="1">OFFSET(calc_1!$R$8,D36,0)</f>
        <v>0.75597196885253914</v>
      </c>
      <c r="H36">
        <f ca="1">OFFSET(calc_1!$W$8,D36,0)</f>
        <v>0.83934683490445194</v>
      </c>
      <c r="J36" s="4">
        <f t="shared" ca="1" si="0"/>
        <v>1.333E-2</v>
      </c>
      <c r="K36" s="4">
        <f t="shared" ca="1" si="1"/>
        <v>1.4800000000000001E-2</v>
      </c>
    </row>
    <row r="37" spans="3:11">
      <c r="C37">
        <f t="shared" si="2"/>
        <v>2014</v>
      </c>
      <c r="D37">
        <f t="shared" si="3"/>
        <v>5</v>
      </c>
      <c r="E37">
        <f>VLOOKUP($C37,'input_Annual RTP rev rates'!$C$7:$E$32,2,FALSE)</f>
        <v>1.763E-2</v>
      </c>
      <c r="F37">
        <f>VLOOKUP($C37,'input_Annual RTP rev rates'!$C$7:$E$32,3,FALSE)</f>
        <v>1.763E-2</v>
      </c>
      <c r="G37">
        <f ca="1">OFFSET(calc_1!$R$8,D37,0)</f>
        <v>0.69831837026291455</v>
      </c>
      <c r="H37">
        <f ca="1">OFFSET(calc_1!$W$8,D37,0)</f>
        <v>0.77081535516245558</v>
      </c>
      <c r="J37" s="4">
        <f t="shared" ca="1" si="0"/>
        <v>1.231E-2</v>
      </c>
      <c r="K37" s="4">
        <f t="shared" ca="1" si="1"/>
        <v>1.359E-2</v>
      </c>
    </row>
    <row r="38" spans="3:11">
      <c r="C38">
        <f t="shared" si="2"/>
        <v>2014</v>
      </c>
      <c r="D38">
        <f t="shared" si="3"/>
        <v>6</v>
      </c>
      <c r="E38">
        <f>VLOOKUP($C38,'input_Annual RTP rev rates'!$C$7:$E$32,2,FALSE)</f>
        <v>1.763E-2</v>
      </c>
      <c r="F38">
        <f>VLOOKUP($C38,'input_Annual RTP rev rates'!$C$7:$E$32,3,FALSE)</f>
        <v>1.763E-2</v>
      </c>
      <c r="G38">
        <f ca="1">OFFSET(calc_1!$R$8,D38,0)</f>
        <v>1.3618940204908241</v>
      </c>
      <c r="H38">
        <f ca="1">OFFSET(calc_1!$W$8,D38,0)</f>
        <v>1.3225675982727658</v>
      </c>
      <c r="J38" s="4">
        <f t="shared" ca="1" si="0"/>
        <v>2.401E-2</v>
      </c>
      <c r="K38" s="4">
        <f t="shared" ca="1" si="1"/>
        <v>2.332E-2</v>
      </c>
    </row>
    <row r="39" spans="3:11">
      <c r="C39">
        <f t="shared" si="2"/>
        <v>2014</v>
      </c>
      <c r="D39">
        <f t="shared" si="3"/>
        <v>7</v>
      </c>
      <c r="E39">
        <f>VLOOKUP($C39,'input_Annual RTP rev rates'!$C$7:$E$32,2,FALSE)</f>
        <v>1.763E-2</v>
      </c>
      <c r="F39">
        <f>VLOOKUP($C39,'input_Annual RTP rev rates'!$C$7:$E$32,3,FALSE)</f>
        <v>1.763E-2</v>
      </c>
      <c r="G39">
        <f ca="1">OFFSET(calc_1!$R$8,D39,0)</f>
        <v>1.4333826128381237</v>
      </c>
      <c r="H39">
        <f ca="1">OFFSET(calc_1!$W$8,D39,0)</f>
        <v>1.3897823799491928</v>
      </c>
      <c r="J39" s="4">
        <f t="shared" ca="1" si="0"/>
        <v>2.5270000000000001E-2</v>
      </c>
      <c r="K39" s="4">
        <f t="shared" ca="1" si="1"/>
        <v>2.4500000000000001E-2</v>
      </c>
    </row>
    <row r="40" spans="3:11">
      <c r="C40">
        <f t="shared" si="2"/>
        <v>2014</v>
      </c>
      <c r="D40">
        <f t="shared" si="3"/>
        <v>8</v>
      </c>
      <c r="E40">
        <f>VLOOKUP($C40,'input_Annual RTP rev rates'!$C$7:$E$32,2,FALSE)</f>
        <v>1.763E-2</v>
      </c>
      <c r="F40">
        <f>VLOOKUP($C40,'input_Annual RTP rev rates'!$C$7:$E$32,3,FALSE)</f>
        <v>1.763E-2</v>
      </c>
      <c r="G40">
        <f ca="1">OFFSET(calc_1!$R$8,D40,0)</f>
        <v>1.4436706763207403</v>
      </c>
      <c r="H40">
        <f ca="1">OFFSET(calc_1!$W$8,D40,0)</f>
        <v>1.3904946149446458</v>
      </c>
      <c r="J40" s="4">
        <f t="shared" ca="1" si="0"/>
        <v>2.545E-2</v>
      </c>
      <c r="K40" s="4">
        <f t="shared" ca="1" si="1"/>
        <v>2.4510000000000001E-2</v>
      </c>
    </row>
    <row r="41" spans="3:11">
      <c r="C41">
        <f t="shared" si="2"/>
        <v>2014</v>
      </c>
      <c r="D41">
        <f t="shared" si="3"/>
        <v>9</v>
      </c>
      <c r="E41">
        <f>VLOOKUP($C41,'input_Annual RTP rev rates'!$C$7:$E$32,2,FALSE)</f>
        <v>1.763E-2</v>
      </c>
      <c r="F41">
        <f>VLOOKUP($C41,'input_Annual RTP rev rates'!$C$7:$E$32,3,FALSE)</f>
        <v>1.763E-2</v>
      </c>
      <c r="G41">
        <f ca="1">OFFSET(calc_1!$R$8,D41,0)</f>
        <v>1.5871135115342176</v>
      </c>
      <c r="H41">
        <f ca="1">OFFSET(calc_1!$W$8,D41,0)</f>
        <v>1.2033040512049757</v>
      </c>
      <c r="J41" s="4">
        <f t="shared" ca="1" si="0"/>
        <v>2.7980000000000001E-2</v>
      </c>
      <c r="K41" s="4">
        <f t="shared" ca="1" si="1"/>
        <v>2.121E-2</v>
      </c>
    </row>
    <row r="42" spans="3:11">
      <c r="C42">
        <f t="shared" si="2"/>
        <v>2014</v>
      </c>
      <c r="D42">
        <f t="shared" si="3"/>
        <v>10</v>
      </c>
      <c r="E42">
        <f>VLOOKUP($C42,'input_Annual RTP rev rates'!$C$7:$E$32,2,FALSE)</f>
        <v>1.763E-2</v>
      </c>
      <c r="F42">
        <f>VLOOKUP($C42,'input_Annual RTP rev rates'!$C$7:$E$32,3,FALSE)</f>
        <v>1.763E-2</v>
      </c>
      <c r="G42">
        <f ca="1">OFFSET(calc_1!$R$8,D42,0)</f>
        <v>0.77219088962805715</v>
      </c>
      <c r="H42">
        <f ca="1">OFFSET(calc_1!$W$8,D42,0)</f>
        <v>0.82263160423061288</v>
      </c>
      <c r="J42" s="4">
        <f t="shared" ca="1" si="0"/>
        <v>1.3610000000000001E-2</v>
      </c>
      <c r="K42" s="4">
        <f t="shared" ca="1" si="1"/>
        <v>1.4500000000000001E-2</v>
      </c>
    </row>
    <row r="43" spans="3:11">
      <c r="C43">
        <f t="shared" si="2"/>
        <v>2014</v>
      </c>
      <c r="D43">
        <f t="shared" si="3"/>
        <v>11</v>
      </c>
      <c r="E43">
        <f>VLOOKUP($C43,'input_Annual RTP rev rates'!$C$7:$E$32,2,FALSE)</f>
        <v>1.763E-2</v>
      </c>
      <c r="F43">
        <f>VLOOKUP($C43,'input_Annual RTP rev rates'!$C$7:$E$32,3,FALSE)</f>
        <v>1.763E-2</v>
      </c>
      <c r="G43">
        <f ca="1">OFFSET(calc_1!$R$8,D43,0)</f>
        <v>0.71329018254035736</v>
      </c>
      <c r="H43">
        <f ca="1">OFFSET(calc_1!$W$8,D43,0)</f>
        <v>0.78459780911974031</v>
      </c>
      <c r="J43" s="4">
        <f t="shared" ca="1" si="0"/>
        <v>1.2579999999999999E-2</v>
      </c>
      <c r="K43" s="4">
        <f t="shared" ca="1" si="1"/>
        <v>1.383E-2</v>
      </c>
    </row>
    <row r="44" spans="3:11">
      <c r="C44">
        <f t="shared" si="2"/>
        <v>2014</v>
      </c>
      <c r="D44">
        <f t="shared" si="3"/>
        <v>12</v>
      </c>
      <c r="E44">
        <f>VLOOKUP($C44,'input_Annual RTP rev rates'!$C$7:$E$32,2,FALSE)</f>
        <v>1.763E-2</v>
      </c>
      <c r="F44">
        <f>VLOOKUP($C44,'input_Annual RTP rev rates'!$C$7:$E$32,3,FALSE)</f>
        <v>1.763E-2</v>
      </c>
      <c r="G44">
        <f ca="1">OFFSET(calc_1!$R$8,D44,0)</f>
        <v>0.76718345068850013</v>
      </c>
      <c r="H44">
        <f ca="1">OFFSET(calc_1!$W$8,D44,0)</f>
        <v>0.82929059188927867</v>
      </c>
      <c r="J44" s="4">
        <f t="shared" ca="1" si="0"/>
        <v>1.353E-2</v>
      </c>
      <c r="K44" s="4">
        <f t="shared" ca="1" si="1"/>
        <v>1.4619999999999999E-2</v>
      </c>
    </row>
    <row r="45" spans="3:11">
      <c r="C45">
        <f t="shared" ref="C45:C108" si="4">IF(D45=1,C44+1,C44)</f>
        <v>2015</v>
      </c>
      <c r="D45">
        <f t="shared" ref="D45:D108" si="5">IF(D44=12,1,D44+1)</f>
        <v>1</v>
      </c>
      <c r="E45">
        <f>VLOOKUP($C45,'input_Annual RTP rev rates'!$C$7:$E$32,2,FALSE)</f>
        <v>1.763E-2</v>
      </c>
      <c r="F45">
        <f>VLOOKUP($C45,'input_Annual RTP rev rates'!$C$7:$E$32,3,FALSE)</f>
        <v>1.763E-2</v>
      </c>
      <c r="G45">
        <f ca="1">OFFSET(calc_1!$R$8,D45,0)</f>
        <v>0.79983902060332235</v>
      </c>
      <c r="H45">
        <f ca="1">OFFSET(calc_1!$W$8,D45,0)</f>
        <v>0.86532608715111115</v>
      </c>
      <c r="J45" s="4">
        <f t="shared" ca="1" si="0"/>
        <v>1.41E-2</v>
      </c>
      <c r="K45" s="4">
        <f t="shared" ca="1" si="1"/>
        <v>1.5259999999999999E-2</v>
      </c>
    </row>
    <row r="46" spans="3:11">
      <c r="C46">
        <f t="shared" si="4"/>
        <v>2015</v>
      </c>
      <c r="D46">
        <f t="shared" si="5"/>
        <v>2</v>
      </c>
      <c r="E46">
        <f>VLOOKUP($C46,'input_Annual RTP rev rates'!$C$7:$E$32,2,FALSE)</f>
        <v>1.763E-2</v>
      </c>
      <c r="F46">
        <f>VLOOKUP($C46,'input_Annual RTP rev rates'!$C$7:$E$32,3,FALSE)</f>
        <v>1.763E-2</v>
      </c>
      <c r="G46">
        <f ca="1">OFFSET(calc_1!$R$8,D46,0)</f>
        <v>0.75632512945244823</v>
      </c>
      <c r="H46">
        <f ca="1">OFFSET(calc_1!$W$8,D46,0)</f>
        <v>0.82068612750760739</v>
      </c>
      <c r="J46" s="4">
        <f t="shared" ca="1" si="0"/>
        <v>1.333E-2</v>
      </c>
      <c r="K46" s="4">
        <f t="shared" ca="1" si="1"/>
        <v>1.447E-2</v>
      </c>
    </row>
    <row r="47" spans="3:11">
      <c r="C47">
        <f t="shared" si="4"/>
        <v>2015</v>
      </c>
      <c r="D47">
        <f t="shared" si="5"/>
        <v>3</v>
      </c>
      <c r="E47">
        <f>VLOOKUP($C47,'input_Annual RTP rev rates'!$C$7:$E$32,2,FALSE)</f>
        <v>1.763E-2</v>
      </c>
      <c r="F47">
        <f>VLOOKUP($C47,'input_Annual RTP rev rates'!$C$7:$E$32,3,FALSE)</f>
        <v>1.763E-2</v>
      </c>
      <c r="G47">
        <f ca="1">OFFSET(calc_1!$R$8,D47,0)</f>
        <v>0.76614622691036371</v>
      </c>
      <c r="H47">
        <f ca="1">OFFSET(calc_1!$W$8,D47,0)</f>
        <v>0.84729379472563049</v>
      </c>
      <c r="J47" s="4">
        <f t="shared" ca="1" si="0"/>
        <v>1.3509999999999999E-2</v>
      </c>
      <c r="K47" s="4">
        <f t="shared" ca="1" si="1"/>
        <v>1.494E-2</v>
      </c>
    </row>
    <row r="48" spans="3:11">
      <c r="C48">
        <f t="shared" si="4"/>
        <v>2015</v>
      </c>
      <c r="D48">
        <f t="shared" si="5"/>
        <v>4</v>
      </c>
      <c r="E48">
        <f>VLOOKUP($C48,'input_Annual RTP rev rates'!$C$7:$E$32,2,FALSE)</f>
        <v>1.763E-2</v>
      </c>
      <c r="F48">
        <f>VLOOKUP($C48,'input_Annual RTP rev rates'!$C$7:$E$32,3,FALSE)</f>
        <v>1.763E-2</v>
      </c>
      <c r="G48">
        <f ca="1">OFFSET(calc_1!$R$8,D48,0)</f>
        <v>0.75597196885253914</v>
      </c>
      <c r="H48">
        <f ca="1">OFFSET(calc_1!$W$8,D48,0)</f>
        <v>0.83934683490445194</v>
      </c>
      <c r="J48" s="4">
        <f t="shared" ca="1" si="0"/>
        <v>1.333E-2</v>
      </c>
      <c r="K48" s="4">
        <f t="shared" ca="1" si="1"/>
        <v>1.4800000000000001E-2</v>
      </c>
    </row>
    <row r="49" spans="3:11">
      <c r="C49">
        <f t="shared" si="4"/>
        <v>2015</v>
      </c>
      <c r="D49">
        <f t="shared" si="5"/>
        <v>5</v>
      </c>
      <c r="E49">
        <f>VLOOKUP($C49,'input_Annual RTP rev rates'!$C$7:$E$32,2,FALSE)</f>
        <v>1.763E-2</v>
      </c>
      <c r="F49">
        <f>VLOOKUP($C49,'input_Annual RTP rev rates'!$C$7:$E$32,3,FALSE)</f>
        <v>1.763E-2</v>
      </c>
      <c r="G49">
        <f ca="1">OFFSET(calc_1!$R$8,D49,0)</f>
        <v>0.69831837026291455</v>
      </c>
      <c r="H49">
        <f ca="1">OFFSET(calc_1!$W$8,D49,0)</f>
        <v>0.77081535516245558</v>
      </c>
      <c r="J49" s="4">
        <f t="shared" ca="1" si="0"/>
        <v>1.231E-2</v>
      </c>
      <c r="K49" s="4">
        <f t="shared" ca="1" si="1"/>
        <v>1.359E-2</v>
      </c>
    </row>
    <row r="50" spans="3:11">
      <c r="C50">
        <f t="shared" si="4"/>
        <v>2015</v>
      </c>
      <c r="D50">
        <f t="shared" si="5"/>
        <v>6</v>
      </c>
      <c r="E50">
        <f>VLOOKUP($C50,'input_Annual RTP rev rates'!$C$7:$E$32,2,FALSE)</f>
        <v>1.763E-2</v>
      </c>
      <c r="F50">
        <f>VLOOKUP($C50,'input_Annual RTP rev rates'!$C$7:$E$32,3,FALSE)</f>
        <v>1.763E-2</v>
      </c>
      <c r="G50">
        <f ca="1">OFFSET(calc_1!$R$8,D50,0)</f>
        <v>1.3618940204908241</v>
      </c>
      <c r="H50">
        <f ca="1">OFFSET(calc_1!$W$8,D50,0)</f>
        <v>1.3225675982727658</v>
      </c>
      <c r="J50" s="4">
        <f t="shared" ca="1" si="0"/>
        <v>2.401E-2</v>
      </c>
      <c r="K50" s="4">
        <f t="shared" ca="1" si="1"/>
        <v>2.332E-2</v>
      </c>
    </row>
    <row r="51" spans="3:11">
      <c r="C51">
        <f t="shared" si="4"/>
        <v>2015</v>
      </c>
      <c r="D51">
        <f t="shared" si="5"/>
        <v>7</v>
      </c>
      <c r="E51">
        <f>VLOOKUP($C51,'input_Annual RTP rev rates'!$C$7:$E$32,2,FALSE)</f>
        <v>1.763E-2</v>
      </c>
      <c r="F51">
        <f>VLOOKUP($C51,'input_Annual RTP rev rates'!$C$7:$E$32,3,FALSE)</f>
        <v>1.763E-2</v>
      </c>
      <c r="G51">
        <f ca="1">OFFSET(calc_1!$R$8,D51,0)</f>
        <v>1.4333826128381237</v>
      </c>
      <c r="H51">
        <f ca="1">OFFSET(calc_1!$W$8,D51,0)</f>
        <v>1.3897823799491928</v>
      </c>
      <c r="J51" s="4">
        <f t="shared" ca="1" si="0"/>
        <v>2.5270000000000001E-2</v>
      </c>
      <c r="K51" s="4">
        <f t="shared" ca="1" si="1"/>
        <v>2.4500000000000001E-2</v>
      </c>
    </row>
    <row r="52" spans="3:11">
      <c r="C52">
        <f t="shared" si="4"/>
        <v>2015</v>
      </c>
      <c r="D52">
        <f t="shared" si="5"/>
        <v>8</v>
      </c>
      <c r="E52">
        <f>VLOOKUP($C52,'input_Annual RTP rev rates'!$C$7:$E$32,2,FALSE)</f>
        <v>1.763E-2</v>
      </c>
      <c r="F52">
        <f>VLOOKUP($C52,'input_Annual RTP rev rates'!$C$7:$E$32,3,FALSE)</f>
        <v>1.763E-2</v>
      </c>
      <c r="G52">
        <f ca="1">OFFSET(calc_1!$R$8,D52,0)</f>
        <v>1.4436706763207403</v>
      </c>
      <c r="H52">
        <f ca="1">OFFSET(calc_1!$W$8,D52,0)</f>
        <v>1.3904946149446458</v>
      </c>
      <c r="J52" s="4">
        <f t="shared" ca="1" si="0"/>
        <v>2.545E-2</v>
      </c>
      <c r="K52" s="4">
        <f t="shared" ca="1" si="1"/>
        <v>2.4510000000000001E-2</v>
      </c>
    </row>
    <row r="53" spans="3:11">
      <c r="C53">
        <f t="shared" si="4"/>
        <v>2015</v>
      </c>
      <c r="D53">
        <f t="shared" si="5"/>
        <v>9</v>
      </c>
      <c r="E53">
        <f>VLOOKUP($C53,'input_Annual RTP rev rates'!$C$7:$E$32,2,FALSE)</f>
        <v>1.763E-2</v>
      </c>
      <c r="F53">
        <f>VLOOKUP($C53,'input_Annual RTP rev rates'!$C$7:$E$32,3,FALSE)</f>
        <v>1.763E-2</v>
      </c>
      <c r="G53">
        <f ca="1">OFFSET(calc_1!$R$8,D53,0)</f>
        <v>1.5871135115342176</v>
      </c>
      <c r="H53">
        <f ca="1">OFFSET(calc_1!$W$8,D53,0)</f>
        <v>1.2033040512049757</v>
      </c>
      <c r="J53" s="4">
        <f t="shared" ca="1" si="0"/>
        <v>2.7980000000000001E-2</v>
      </c>
      <c r="K53" s="4">
        <f t="shared" ca="1" si="1"/>
        <v>2.121E-2</v>
      </c>
    </row>
    <row r="54" spans="3:11">
      <c r="C54">
        <f t="shared" si="4"/>
        <v>2015</v>
      </c>
      <c r="D54">
        <f t="shared" si="5"/>
        <v>10</v>
      </c>
      <c r="E54">
        <f>VLOOKUP($C54,'input_Annual RTP rev rates'!$C$7:$E$32,2,FALSE)</f>
        <v>1.763E-2</v>
      </c>
      <c r="F54">
        <f>VLOOKUP($C54,'input_Annual RTP rev rates'!$C$7:$E$32,3,FALSE)</f>
        <v>1.763E-2</v>
      </c>
      <c r="G54">
        <f ca="1">OFFSET(calc_1!$R$8,D54,0)</f>
        <v>0.77219088962805715</v>
      </c>
      <c r="H54">
        <f ca="1">OFFSET(calc_1!$W$8,D54,0)</f>
        <v>0.82263160423061288</v>
      </c>
      <c r="J54" s="4">
        <f t="shared" ca="1" si="0"/>
        <v>1.3610000000000001E-2</v>
      </c>
      <c r="K54" s="4">
        <f t="shared" ca="1" si="1"/>
        <v>1.4500000000000001E-2</v>
      </c>
    </row>
    <row r="55" spans="3:11">
      <c r="C55">
        <f t="shared" si="4"/>
        <v>2015</v>
      </c>
      <c r="D55">
        <f t="shared" si="5"/>
        <v>11</v>
      </c>
      <c r="E55">
        <f>VLOOKUP($C55,'input_Annual RTP rev rates'!$C$7:$E$32,2,FALSE)</f>
        <v>1.763E-2</v>
      </c>
      <c r="F55">
        <f>VLOOKUP($C55,'input_Annual RTP rev rates'!$C$7:$E$32,3,FALSE)</f>
        <v>1.763E-2</v>
      </c>
      <c r="G55">
        <f ca="1">OFFSET(calc_1!$R$8,D55,0)</f>
        <v>0.71329018254035736</v>
      </c>
      <c r="H55">
        <f ca="1">OFFSET(calc_1!$W$8,D55,0)</f>
        <v>0.78459780911974031</v>
      </c>
      <c r="J55" s="4">
        <f t="shared" ca="1" si="0"/>
        <v>1.2579999999999999E-2</v>
      </c>
      <c r="K55" s="4">
        <f t="shared" ca="1" si="1"/>
        <v>1.383E-2</v>
      </c>
    </row>
    <row r="56" spans="3:11">
      <c r="C56">
        <f t="shared" si="4"/>
        <v>2015</v>
      </c>
      <c r="D56">
        <f t="shared" si="5"/>
        <v>12</v>
      </c>
      <c r="E56">
        <f>VLOOKUP($C56,'input_Annual RTP rev rates'!$C$7:$E$32,2,FALSE)</f>
        <v>1.763E-2</v>
      </c>
      <c r="F56">
        <f>VLOOKUP($C56,'input_Annual RTP rev rates'!$C$7:$E$32,3,FALSE)</f>
        <v>1.763E-2</v>
      </c>
      <c r="G56">
        <f ca="1">OFFSET(calc_1!$R$8,D56,0)</f>
        <v>0.76718345068850013</v>
      </c>
      <c r="H56">
        <f ca="1">OFFSET(calc_1!$W$8,D56,0)</f>
        <v>0.82929059188927867</v>
      </c>
      <c r="J56" s="4">
        <f t="shared" ca="1" si="0"/>
        <v>1.353E-2</v>
      </c>
      <c r="K56" s="4">
        <f t="shared" ca="1" si="1"/>
        <v>1.4619999999999999E-2</v>
      </c>
    </row>
    <row r="57" spans="3:11">
      <c r="C57">
        <f t="shared" si="4"/>
        <v>2016</v>
      </c>
      <c r="D57">
        <f t="shared" si="5"/>
        <v>1</v>
      </c>
      <c r="E57">
        <f>VLOOKUP($C57,'input_Annual RTP rev rates'!$C$7:$E$32,2,FALSE)</f>
        <v>1.763E-2</v>
      </c>
      <c r="F57">
        <f>VLOOKUP($C57,'input_Annual RTP rev rates'!$C$7:$E$32,3,FALSE)</f>
        <v>1.763E-2</v>
      </c>
      <c r="G57">
        <f ca="1">OFFSET(calc_1!$R$8,D57,0)</f>
        <v>0.79983902060332235</v>
      </c>
      <c r="H57">
        <f ca="1">OFFSET(calc_1!$W$8,D57,0)</f>
        <v>0.86532608715111115</v>
      </c>
      <c r="J57" s="4">
        <f t="shared" ca="1" si="0"/>
        <v>1.41E-2</v>
      </c>
      <c r="K57" s="4">
        <f t="shared" ca="1" si="1"/>
        <v>1.5259999999999999E-2</v>
      </c>
    </row>
    <row r="58" spans="3:11">
      <c r="C58">
        <f t="shared" si="4"/>
        <v>2016</v>
      </c>
      <c r="D58">
        <f t="shared" si="5"/>
        <v>2</v>
      </c>
      <c r="E58">
        <f>VLOOKUP($C58,'input_Annual RTP rev rates'!$C$7:$E$32,2,FALSE)</f>
        <v>1.763E-2</v>
      </c>
      <c r="F58">
        <f>VLOOKUP($C58,'input_Annual RTP rev rates'!$C$7:$E$32,3,FALSE)</f>
        <v>1.763E-2</v>
      </c>
      <c r="G58">
        <f ca="1">OFFSET(calc_1!$R$8,D58,0)</f>
        <v>0.75632512945244823</v>
      </c>
      <c r="H58">
        <f ca="1">OFFSET(calc_1!$W$8,D58,0)</f>
        <v>0.82068612750760739</v>
      </c>
      <c r="J58" s="4">
        <f t="shared" ca="1" si="0"/>
        <v>1.333E-2</v>
      </c>
      <c r="K58" s="4">
        <f t="shared" ca="1" si="1"/>
        <v>1.447E-2</v>
      </c>
    </row>
    <row r="59" spans="3:11">
      <c r="C59">
        <f t="shared" si="4"/>
        <v>2016</v>
      </c>
      <c r="D59">
        <f t="shared" si="5"/>
        <v>3</v>
      </c>
      <c r="E59">
        <f>VLOOKUP($C59,'input_Annual RTP rev rates'!$C$7:$E$32,2,FALSE)</f>
        <v>1.763E-2</v>
      </c>
      <c r="F59">
        <f>VLOOKUP($C59,'input_Annual RTP rev rates'!$C$7:$E$32,3,FALSE)</f>
        <v>1.763E-2</v>
      </c>
      <c r="G59">
        <f ca="1">OFFSET(calc_1!$R$8,D59,0)</f>
        <v>0.76614622691036371</v>
      </c>
      <c r="H59">
        <f ca="1">OFFSET(calc_1!$W$8,D59,0)</f>
        <v>0.84729379472563049</v>
      </c>
      <c r="J59" s="4">
        <f t="shared" ca="1" si="0"/>
        <v>1.3509999999999999E-2</v>
      </c>
      <c r="K59" s="4">
        <f t="shared" ca="1" si="1"/>
        <v>1.494E-2</v>
      </c>
    </row>
    <row r="60" spans="3:11">
      <c r="C60">
        <f t="shared" si="4"/>
        <v>2016</v>
      </c>
      <c r="D60">
        <f t="shared" si="5"/>
        <v>4</v>
      </c>
      <c r="E60">
        <f>VLOOKUP($C60,'input_Annual RTP rev rates'!$C$7:$E$32,2,FALSE)</f>
        <v>1.763E-2</v>
      </c>
      <c r="F60">
        <f>VLOOKUP($C60,'input_Annual RTP rev rates'!$C$7:$E$32,3,FALSE)</f>
        <v>1.763E-2</v>
      </c>
      <c r="G60">
        <f ca="1">OFFSET(calc_1!$R$8,D60,0)</f>
        <v>0.75597196885253914</v>
      </c>
      <c r="H60">
        <f ca="1">OFFSET(calc_1!$W$8,D60,0)</f>
        <v>0.83934683490445194</v>
      </c>
      <c r="J60" s="4">
        <f t="shared" ca="1" si="0"/>
        <v>1.333E-2</v>
      </c>
      <c r="K60" s="4">
        <f t="shared" ca="1" si="1"/>
        <v>1.4800000000000001E-2</v>
      </c>
    </row>
    <row r="61" spans="3:11">
      <c r="C61">
        <f t="shared" si="4"/>
        <v>2016</v>
      </c>
      <c r="D61">
        <f t="shared" si="5"/>
        <v>5</v>
      </c>
      <c r="E61">
        <f>VLOOKUP($C61,'input_Annual RTP rev rates'!$C$7:$E$32,2,FALSE)</f>
        <v>1.763E-2</v>
      </c>
      <c r="F61">
        <f>VLOOKUP($C61,'input_Annual RTP rev rates'!$C$7:$E$32,3,FALSE)</f>
        <v>1.763E-2</v>
      </c>
      <c r="G61">
        <f ca="1">OFFSET(calc_1!$R$8,D61,0)</f>
        <v>0.69831837026291455</v>
      </c>
      <c r="H61">
        <f ca="1">OFFSET(calc_1!$W$8,D61,0)</f>
        <v>0.77081535516245558</v>
      </c>
      <c r="J61" s="4">
        <f t="shared" ca="1" si="0"/>
        <v>1.231E-2</v>
      </c>
      <c r="K61" s="4">
        <f t="shared" ca="1" si="1"/>
        <v>1.359E-2</v>
      </c>
    </row>
    <row r="62" spans="3:11">
      <c r="C62">
        <f t="shared" si="4"/>
        <v>2016</v>
      </c>
      <c r="D62">
        <f t="shared" si="5"/>
        <v>6</v>
      </c>
      <c r="E62">
        <f>VLOOKUP($C62,'input_Annual RTP rev rates'!$C$7:$E$32,2,FALSE)</f>
        <v>1.763E-2</v>
      </c>
      <c r="F62">
        <f>VLOOKUP($C62,'input_Annual RTP rev rates'!$C$7:$E$32,3,FALSE)</f>
        <v>1.763E-2</v>
      </c>
      <c r="G62">
        <f ca="1">OFFSET(calc_1!$R$8,D62,0)</f>
        <v>1.3618940204908241</v>
      </c>
      <c r="H62">
        <f ca="1">OFFSET(calc_1!$W$8,D62,0)</f>
        <v>1.3225675982727658</v>
      </c>
      <c r="J62" s="4">
        <f t="shared" ca="1" si="0"/>
        <v>2.401E-2</v>
      </c>
      <c r="K62" s="4">
        <f t="shared" ca="1" si="1"/>
        <v>2.332E-2</v>
      </c>
    </row>
    <row r="63" spans="3:11">
      <c r="C63">
        <f t="shared" si="4"/>
        <v>2016</v>
      </c>
      <c r="D63">
        <f t="shared" si="5"/>
        <v>7</v>
      </c>
      <c r="E63">
        <f>VLOOKUP($C63,'input_Annual RTP rev rates'!$C$7:$E$32,2,FALSE)</f>
        <v>1.763E-2</v>
      </c>
      <c r="F63">
        <f>VLOOKUP($C63,'input_Annual RTP rev rates'!$C$7:$E$32,3,FALSE)</f>
        <v>1.763E-2</v>
      </c>
      <c r="G63">
        <f ca="1">OFFSET(calc_1!$R$8,D63,0)</f>
        <v>1.4333826128381237</v>
      </c>
      <c r="H63">
        <f ca="1">OFFSET(calc_1!$W$8,D63,0)</f>
        <v>1.3897823799491928</v>
      </c>
      <c r="J63" s="4">
        <f t="shared" ca="1" si="0"/>
        <v>2.5270000000000001E-2</v>
      </c>
      <c r="K63" s="4">
        <f t="shared" ca="1" si="1"/>
        <v>2.4500000000000001E-2</v>
      </c>
    </row>
    <row r="64" spans="3:11">
      <c r="C64">
        <f t="shared" si="4"/>
        <v>2016</v>
      </c>
      <c r="D64">
        <f t="shared" si="5"/>
        <v>8</v>
      </c>
      <c r="E64">
        <f>VLOOKUP($C64,'input_Annual RTP rev rates'!$C$7:$E$32,2,FALSE)</f>
        <v>1.763E-2</v>
      </c>
      <c r="F64">
        <f>VLOOKUP($C64,'input_Annual RTP rev rates'!$C$7:$E$32,3,FALSE)</f>
        <v>1.763E-2</v>
      </c>
      <c r="G64">
        <f ca="1">OFFSET(calc_1!$R$8,D64,0)</f>
        <v>1.4436706763207403</v>
      </c>
      <c r="H64">
        <f ca="1">OFFSET(calc_1!$W$8,D64,0)</f>
        <v>1.3904946149446458</v>
      </c>
      <c r="J64" s="4">
        <f t="shared" ca="1" si="0"/>
        <v>2.545E-2</v>
      </c>
      <c r="K64" s="4">
        <f t="shared" ca="1" si="1"/>
        <v>2.4510000000000001E-2</v>
      </c>
    </row>
    <row r="65" spans="3:11">
      <c r="C65">
        <f t="shared" si="4"/>
        <v>2016</v>
      </c>
      <c r="D65">
        <f t="shared" si="5"/>
        <v>9</v>
      </c>
      <c r="E65">
        <f>VLOOKUP($C65,'input_Annual RTP rev rates'!$C$7:$E$32,2,FALSE)</f>
        <v>1.763E-2</v>
      </c>
      <c r="F65">
        <f>VLOOKUP($C65,'input_Annual RTP rev rates'!$C$7:$E$32,3,FALSE)</f>
        <v>1.763E-2</v>
      </c>
      <c r="G65">
        <f ca="1">OFFSET(calc_1!$R$8,D65,0)</f>
        <v>1.5871135115342176</v>
      </c>
      <c r="H65">
        <f ca="1">OFFSET(calc_1!$W$8,D65,0)</f>
        <v>1.2033040512049757</v>
      </c>
      <c r="J65" s="4">
        <f t="shared" ca="1" si="0"/>
        <v>2.7980000000000001E-2</v>
      </c>
      <c r="K65" s="4">
        <f t="shared" ca="1" si="1"/>
        <v>2.121E-2</v>
      </c>
    </row>
    <row r="66" spans="3:11">
      <c r="C66">
        <f t="shared" si="4"/>
        <v>2016</v>
      </c>
      <c r="D66">
        <f t="shared" si="5"/>
        <v>10</v>
      </c>
      <c r="E66">
        <f>VLOOKUP($C66,'input_Annual RTP rev rates'!$C$7:$E$32,2,FALSE)</f>
        <v>1.763E-2</v>
      </c>
      <c r="F66">
        <f>VLOOKUP($C66,'input_Annual RTP rev rates'!$C$7:$E$32,3,FALSE)</f>
        <v>1.763E-2</v>
      </c>
      <c r="G66">
        <f ca="1">OFFSET(calc_1!$R$8,D66,0)</f>
        <v>0.77219088962805715</v>
      </c>
      <c r="H66">
        <f ca="1">OFFSET(calc_1!$W$8,D66,0)</f>
        <v>0.82263160423061288</v>
      </c>
      <c r="J66" s="4">
        <f t="shared" ca="1" si="0"/>
        <v>1.3610000000000001E-2</v>
      </c>
      <c r="K66" s="4">
        <f t="shared" ca="1" si="1"/>
        <v>1.4500000000000001E-2</v>
      </c>
    </row>
    <row r="67" spans="3:11">
      <c r="C67">
        <f t="shared" si="4"/>
        <v>2016</v>
      </c>
      <c r="D67">
        <f t="shared" si="5"/>
        <v>11</v>
      </c>
      <c r="E67">
        <f>VLOOKUP($C67,'input_Annual RTP rev rates'!$C$7:$E$32,2,FALSE)</f>
        <v>1.763E-2</v>
      </c>
      <c r="F67">
        <f>VLOOKUP($C67,'input_Annual RTP rev rates'!$C$7:$E$32,3,FALSE)</f>
        <v>1.763E-2</v>
      </c>
      <c r="G67">
        <f ca="1">OFFSET(calc_1!$R$8,D67,0)</f>
        <v>0.71329018254035736</v>
      </c>
      <c r="H67">
        <f ca="1">OFFSET(calc_1!$W$8,D67,0)</f>
        <v>0.78459780911974031</v>
      </c>
      <c r="J67" s="4">
        <f t="shared" ca="1" si="0"/>
        <v>1.2579999999999999E-2</v>
      </c>
      <c r="K67" s="4">
        <f t="shared" ca="1" si="1"/>
        <v>1.383E-2</v>
      </c>
    </row>
    <row r="68" spans="3:11">
      <c r="C68">
        <f t="shared" si="4"/>
        <v>2016</v>
      </c>
      <c r="D68">
        <f t="shared" si="5"/>
        <v>12</v>
      </c>
      <c r="E68">
        <f>VLOOKUP($C68,'input_Annual RTP rev rates'!$C$7:$E$32,2,FALSE)</f>
        <v>1.763E-2</v>
      </c>
      <c r="F68">
        <f>VLOOKUP($C68,'input_Annual RTP rev rates'!$C$7:$E$32,3,FALSE)</f>
        <v>1.763E-2</v>
      </c>
      <c r="G68">
        <f ca="1">OFFSET(calc_1!$R$8,D68,0)</f>
        <v>0.76718345068850013</v>
      </c>
      <c r="H68">
        <f ca="1">OFFSET(calc_1!$W$8,D68,0)</f>
        <v>0.82929059188927867</v>
      </c>
      <c r="J68" s="4">
        <f t="shared" ca="1" si="0"/>
        <v>1.353E-2</v>
      </c>
      <c r="K68" s="4">
        <f t="shared" ca="1" si="1"/>
        <v>1.4619999999999999E-2</v>
      </c>
    </row>
    <row r="69" spans="3:11">
      <c r="C69">
        <f t="shared" si="4"/>
        <v>2017</v>
      </c>
      <c r="D69">
        <f t="shared" si="5"/>
        <v>1</v>
      </c>
      <c r="E69">
        <f>VLOOKUP($C69,'input_Annual RTP rev rates'!$C$7:$E$32,2,FALSE)</f>
        <v>1.763E-2</v>
      </c>
      <c r="F69">
        <f>VLOOKUP($C69,'input_Annual RTP rev rates'!$C$7:$E$32,3,FALSE)</f>
        <v>1.763E-2</v>
      </c>
      <c r="G69">
        <f ca="1">OFFSET(calc_1!$R$8,D69,0)</f>
        <v>0.79983902060332235</v>
      </c>
      <c r="H69">
        <f ca="1">OFFSET(calc_1!$W$8,D69,0)</f>
        <v>0.86532608715111115</v>
      </c>
      <c r="J69" s="4">
        <f t="shared" ca="1" si="0"/>
        <v>1.41E-2</v>
      </c>
      <c r="K69" s="4">
        <f t="shared" ca="1" si="1"/>
        <v>1.5259999999999999E-2</v>
      </c>
    </row>
    <row r="70" spans="3:11">
      <c r="C70">
        <f t="shared" si="4"/>
        <v>2017</v>
      </c>
      <c r="D70">
        <f t="shared" si="5"/>
        <v>2</v>
      </c>
      <c r="E70">
        <f>VLOOKUP($C70,'input_Annual RTP rev rates'!$C$7:$E$32,2,FALSE)</f>
        <v>1.763E-2</v>
      </c>
      <c r="F70">
        <f>VLOOKUP($C70,'input_Annual RTP rev rates'!$C$7:$E$32,3,FALSE)</f>
        <v>1.763E-2</v>
      </c>
      <c r="G70">
        <f ca="1">OFFSET(calc_1!$R$8,D70,0)</f>
        <v>0.75632512945244823</v>
      </c>
      <c r="H70">
        <f ca="1">OFFSET(calc_1!$W$8,D70,0)</f>
        <v>0.82068612750760739</v>
      </c>
      <c r="J70" s="4">
        <f t="shared" ca="1" si="0"/>
        <v>1.333E-2</v>
      </c>
      <c r="K70" s="4">
        <f t="shared" ca="1" si="1"/>
        <v>1.447E-2</v>
      </c>
    </row>
    <row r="71" spans="3:11">
      <c r="C71">
        <f t="shared" si="4"/>
        <v>2017</v>
      </c>
      <c r="D71">
        <f t="shared" si="5"/>
        <v>3</v>
      </c>
      <c r="E71">
        <f>VLOOKUP($C71,'input_Annual RTP rev rates'!$C$7:$E$32,2,FALSE)</f>
        <v>1.763E-2</v>
      </c>
      <c r="F71">
        <f>VLOOKUP($C71,'input_Annual RTP rev rates'!$C$7:$E$32,3,FALSE)</f>
        <v>1.763E-2</v>
      </c>
      <c r="G71">
        <f ca="1">OFFSET(calc_1!$R$8,D71,0)</f>
        <v>0.76614622691036371</v>
      </c>
      <c r="H71">
        <f ca="1">OFFSET(calc_1!$W$8,D71,0)</f>
        <v>0.84729379472563049</v>
      </c>
      <c r="J71" s="4">
        <f t="shared" ca="1" si="0"/>
        <v>1.3509999999999999E-2</v>
      </c>
      <c r="K71" s="4">
        <f t="shared" ca="1" si="1"/>
        <v>1.494E-2</v>
      </c>
    </row>
    <row r="72" spans="3:11">
      <c r="C72">
        <f t="shared" si="4"/>
        <v>2017</v>
      </c>
      <c r="D72">
        <f t="shared" si="5"/>
        <v>4</v>
      </c>
      <c r="E72">
        <f>VLOOKUP($C72,'input_Annual RTP rev rates'!$C$7:$E$32,2,FALSE)</f>
        <v>1.763E-2</v>
      </c>
      <c r="F72">
        <f>VLOOKUP($C72,'input_Annual RTP rev rates'!$C$7:$E$32,3,FALSE)</f>
        <v>1.763E-2</v>
      </c>
      <c r="G72">
        <f ca="1">OFFSET(calc_1!$R$8,D72,0)</f>
        <v>0.75597196885253914</v>
      </c>
      <c r="H72">
        <f ca="1">OFFSET(calc_1!$W$8,D72,0)</f>
        <v>0.83934683490445194</v>
      </c>
      <c r="J72" s="4">
        <f t="shared" ca="1" si="0"/>
        <v>1.333E-2</v>
      </c>
      <c r="K72" s="4">
        <f t="shared" ca="1" si="1"/>
        <v>1.4800000000000001E-2</v>
      </c>
    </row>
    <row r="73" spans="3:11">
      <c r="C73">
        <f t="shared" si="4"/>
        <v>2017</v>
      </c>
      <c r="D73">
        <f t="shared" si="5"/>
        <v>5</v>
      </c>
      <c r="E73">
        <f>VLOOKUP($C73,'input_Annual RTP rev rates'!$C$7:$E$32,2,FALSE)</f>
        <v>1.763E-2</v>
      </c>
      <c r="F73">
        <f>VLOOKUP($C73,'input_Annual RTP rev rates'!$C$7:$E$32,3,FALSE)</f>
        <v>1.763E-2</v>
      </c>
      <c r="G73">
        <f ca="1">OFFSET(calc_1!$R$8,D73,0)</f>
        <v>0.69831837026291455</v>
      </c>
      <c r="H73">
        <f ca="1">OFFSET(calc_1!$W$8,D73,0)</f>
        <v>0.77081535516245558</v>
      </c>
      <c r="J73" s="4">
        <f t="shared" ca="1" si="0"/>
        <v>1.231E-2</v>
      </c>
      <c r="K73" s="4">
        <f t="shared" ca="1" si="1"/>
        <v>1.359E-2</v>
      </c>
    </row>
    <row r="74" spans="3:11">
      <c r="C74">
        <f t="shared" si="4"/>
        <v>2017</v>
      </c>
      <c r="D74">
        <f t="shared" si="5"/>
        <v>6</v>
      </c>
      <c r="E74">
        <f>VLOOKUP($C74,'input_Annual RTP rev rates'!$C$7:$E$32,2,FALSE)</f>
        <v>1.763E-2</v>
      </c>
      <c r="F74">
        <f>VLOOKUP($C74,'input_Annual RTP rev rates'!$C$7:$E$32,3,FALSE)</f>
        <v>1.763E-2</v>
      </c>
      <c r="G74">
        <f ca="1">OFFSET(calc_1!$R$8,D74,0)</f>
        <v>1.3618940204908241</v>
      </c>
      <c r="H74">
        <f ca="1">OFFSET(calc_1!$W$8,D74,0)</f>
        <v>1.3225675982727658</v>
      </c>
      <c r="J74" s="4">
        <f t="shared" ref="J74:J137" ca="1" si="6">ROUND(E74*G74,5)</f>
        <v>2.401E-2</v>
      </c>
      <c r="K74" s="4">
        <f t="shared" ref="K74:K137" ca="1" si="7">ROUND(F74*H74,5)</f>
        <v>2.332E-2</v>
      </c>
    </row>
    <row r="75" spans="3:11">
      <c r="C75">
        <f t="shared" si="4"/>
        <v>2017</v>
      </c>
      <c r="D75">
        <f t="shared" si="5"/>
        <v>7</v>
      </c>
      <c r="E75">
        <f>VLOOKUP($C75,'input_Annual RTP rev rates'!$C$7:$E$32,2,FALSE)</f>
        <v>1.763E-2</v>
      </c>
      <c r="F75">
        <f>VLOOKUP($C75,'input_Annual RTP rev rates'!$C$7:$E$32,3,FALSE)</f>
        <v>1.763E-2</v>
      </c>
      <c r="G75">
        <f ca="1">OFFSET(calc_1!$R$8,D75,0)</f>
        <v>1.4333826128381237</v>
      </c>
      <c r="H75">
        <f ca="1">OFFSET(calc_1!$W$8,D75,0)</f>
        <v>1.3897823799491928</v>
      </c>
      <c r="J75" s="4">
        <f t="shared" ca="1" si="6"/>
        <v>2.5270000000000001E-2</v>
      </c>
      <c r="K75" s="4">
        <f t="shared" ca="1" si="7"/>
        <v>2.4500000000000001E-2</v>
      </c>
    </row>
    <row r="76" spans="3:11">
      <c r="C76">
        <f t="shared" si="4"/>
        <v>2017</v>
      </c>
      <c r="D76">
        <f t="shared" si="5"/>
        <v>8</v>
      </c>
      <c r="E76">
        <f>VLOOKUP($C76,'input_Annual RTP rev rates'!$C$7:$E$32,2,FALSE)</f>
        <v>1.763E-2</v>
      </c>
      <c r="F76">
        <f>VLOOKUP($C76,'input_Annual RTP rev rates'!$C$7:$E$32,3,FALSE)</f>
        <v>1.763E-2</v>
      </c>
      <c r="G76">
        <f ca="1">OFFSET(calc_1!$R$8,D76,0)</f>
        <v>1.4436706763207403</v>
      </c>
      <c r="H76">
        <f ca="1">OFFSET(calc_1!$W$8,D76,0)</f>
        <v>1.3904946149446458</v>
      </c>
      <c r="J76" s="4">
        <f t="shared" ca="1" si="6"/>
        <v>2.545E-2</v>
      </c>
      <c r="K76" s="4">
        <f t="shared" ca="1" si="7"/>
        <v>2.4510000000000001E-2</v>
      </c>
    </row>
    <row r="77" spans="3:11">
      <c r="C77">
        <f t="shared" si="4"/>
        <v>2017</v>
      </c>
      <c r="D77">
        <f t="shared" si="5"/>
        <v>9</v>
      </c>
      <c r="E77">
        <f>VLOOKUP($C77,'input_Annual RTP rev rates'!$C$7:$E$32,2,FALSE)</f>
        <v>1.763E-2</v>
      </c>
      <c r="F77">
        <f>VLOOKUP($C77,'input_Annual RTP rev rates'!$C$7:$E$32,3,FALSE)</f>
        <v>1.763E-2</v>
      </c>
      <c r="G77">
        <f ca="1">OFFSET(calc_1!$R$8,D77,0)</f>
        <v>1.5871135115342176</v>
      </c>
      <c r="H77">
        <f ca="1">OFFSET(calc_1!$W$8,D77,0)</f>
        <v>1.2033040512049757</v>
      </c>
      <c r="J77" s="4">
        <f t="shared" ca="1" si="6"/>
        <v>2.7980000000000001E-2</v>
      </c>
      <c r="K77" s="4">
        <f t="shared" ca="1" si="7"/>
        <v>2.121E-2</v>
      </c>
    </row>
    <row r="78" spans="3:11">
      <c r="C78">
        <f t="shared" si="4"/>
        <v>2017</v>
      </c>
      <c r="D78">
        <f t="shared" si="5"/>
        <v>10</v>
      </c>
      <c r="E78">
        <f>VLOOKUP($C78,'input_Annual RTP rev rates'!$C$7:$E$32,2,FALSE)</f>
        <v>1.763E-2</v>
      </c>
      <c r="F78">
        <f>VLOOKUP($C78,'input_Annual RTP rev rates'!$C$7:$E$32,3,FALSE)</f>
        <v>1.763E-2</v>
      </c>
      <c r="G78">
        <f ca="1">OFFSET(calc_1!$R$8,D78,0)</f>
        <v>0.77219088962805715</v>
      </c>
      <c r="H78">
        <f ca="1">OFFSET(calc_1!$W$8,D78,0)</f>
        <v>0.82263160423061288</v>
      </c>
      <c r="J78" s="4">
        <f t="shared" ca="1" si="6"/>
        <v>1.3610000000000001E-2</v>
      </c>
      <c r="K78" s="4">
        <f t="shared" ca="1" si="7"/>
        <v>1.4500000000000001E-2</v>
      </c>
    </row>
    <row r="79" spans="3:11">
      <c r="C79">
        <f t="shared" si="4"/>
        <v>2017</v>
      </c>
      <c r="D79">
        <f t="shared" si="5"/>
        <v>11</v>
      </c>
      <c r="E79">
        <f>VLOOKUP($C79,'input_Annual RTP rev rates'!$C$7:$E$32,2,FALSE)</f>
        <v>1.763E-2</v>
      </c>
      <c r="F79">
        <f>VLOOKUP($C79,'input_Annual RTP rev rates'!$C$7:$E$32,3,FALSE)</f>
        <v>1.763E-2</v>
      </c>
      <c r="G79">
        <f ca="1">OFFSET(calc_1!$R$8,D79,0)</f>
        <v>0.71329018254035736</v>
      </c>
      <c r="H79">
        <f ca="1">OFFSET(calc_1!$W$8,D79,0)</f>
        <v>0.78459780911974031</v>
      </c>
      <c r="J79" s="4">
        <f t="shared" ca="1" si="6"/>
        <v>1.2579999999999999E-2</v>
      </c>
      <c r="K79" s="4">
        <f t="shared" ca="1" si="7"/>
        <v>1.383E-2</v>
      </c>
    </row>
    <row r="80" spans="3:11">
      <c r="C80">
        <f t="shared" si="4"/>
        <v>2017</v>
      </c>
      <c r="D80">
        <f t="shared" si="5"/>
        <v>12</v>
      </c>
      <c r="E80">
        <f>VLOOKUP($C80,'input_Annual RTP rev rates'!$C$7:$E$32,2,FALSE)</f>
        <v>1.763E-2</v>
      </c>
      <c r="F80">
        <f>VLOOKUP($C80,'input_Annual RTP rev rates'!$C$7:$E$32,3,FALSE)</f>
        <v>1.763E-2</v>
      </c>
      <c r="G80">
        <f ca="1">OFFSET(calc_1!$R$8,D80,0)</f>
        <v>0.76718345068850013</v>
      </c>
      <c r="H80">
        <f ca="1">OFFSET(calc_1!$W$8,D80,0)</f>
        <v>0.82929059188927867</v>
      </c>
      <c r="J80" s="4">
        <f t="shared" ca="1" si="6"/>
        <v>1.353E-2</v>
      </c>
      <c r="K80" s="4">
        <f t="shared" ca="1" si="7"/>
        <v>1.4619999999999999E-2</v>
      </c>
    </row>
    <row r="81" spans="3:11">
      <c r="C81">
        <f t="shared" si="4"/>
        <v>2018</v>
      </c>
      <c r="D81">
        <f t="shared" si="5"/>
        <v>1</v>
      </c>
      <c r="E81">
        <f>VLOOKUP($C81,'input_Annual RTP rev rates'!$C$7:$E$32,2,FALSE)</f>
        <v>1.763E-2</v>
      </c>
      <c r="F81">
        <f>VLOOKUP($C81,'input_Annual RTP rev rates'!$C$7:$E$32,3,FALSE)</f>
        <v>1.763E-2</v>
      </c>
      <c r="G81">
        <f ca="1">OFFSET(calc_1!$R$8,D81,0)</f>
        <v>0.79983902060332235</v>
      </c>
      <c r="H81">
        <f ca="1">OFFSET(calc_1!$W$8,D81,0)</f>
        <v>0.86532608715111115</v>
      </c>
      <c r="J81" s="4">
        <f t="shared" ca="1" si="6"/>
        <v>1.41E-2</v>
      </c>
      <c r="K81" s="4">
        <f t="shared" ca="1" si="7"/>
        <v>1.5259999999999999E-2</v>
      </c>
    </row>
    <row r="82" spans="3:11">
      <c r="C82">
        <f t="shared" si="4"/>
        <v>2018</v>
      </c>
      <c r="D82">
        <f t="shared" si="5"/>
        <v>2</v>
      </c>
      <c r="E82">
        <f>VLOOKUP($C82,'input_Annual RTP rev rates'!$C$7:$E$32,2,FALSE)</f>
        <v>1.763E-2</v>
      </c>
      <c r="F82">
        <f>VLOOKUP($C82,'input_Annual RTP rev rates'!$C$7:$E$32,3,FALSE)</f>
        <v>1.763E-2</v>
      </c>
      <c r="G82">
        <f ca="1">OFFSET(calc_1!$R$8,D82,0)</f>
        <v>0.75632512945244823</v>
      </c>
      <c r="H82">
        <f ca="1">OFFSET(calc_1!$W$8,D82,0)</f>
        <v>0.82068612750760739</v>
      </c>
      <c r="J82" s="4">
        <f t="shared" ca="1" si="6"/>
        <v>1.333E-2</v>
      </c>
      <c r="K82" s="4">
        <f t="shared" ca="1" si="7"/>
        <v>1.447E-2</v>
      </c>
    </row>
    <row r="83" spans="3:11">
      <c r="C83">
        <f t="shared" si="4"/>
        <v>2018</v>
      </c>
      <c r="D83">
        <f t="shared" si="5"/>
        <v>3</v>
      </c>
      <c r="E83">
        <f>VLOOKUP($C83,'input_Annual RTP rev rates'!$C$7:$E$32,2,FALSE)</f>
        <v>1.763E-2</v>
      </c>
      <c r="F83">
        <f>VLOOKUP($C83,'input_Annual RTP rev rates'!$C$7:$E$32,3,FALSE)</f>
        <v>1.763E-2</v>
      </c>
      <c r="G83">
        <f ca="1">OFFSET(calc_1!$R$8,D83,0)</f>
        <v>0.76614622691036371</v>
      </c>
      <c r="H83">
        <f ca="1">OFFSET(calc_1!$W$8,D83,0)</f>
        <v>0.84729379472563049</v>
      </c>
      <c r="J83" s="4">
        <f t="shared" ca="1" si="6"/>
        <v>1.3509999999999999E-2</v>
      </c>
      <c r="K83" s="4">
        <f t="shared" ca="1" si="7"/>
        <v>1.494E-2</v>
      </c>
    </row>
    <row r="84" spans="3:11">
      <c r="C84">
        <f t="shared" si="4"/>
        <v>2018</v>
      </c>
      <c r="D84">
        <f t="shared" si="5"/>
        <v>4</v>
      </c>
      <c r="E84">
        <f>VLOOKUP($C84,'input_Annual RTP rev rates'!$C$7:$E$32,2,FALSE)</f>
        <v>1.763E-2</v>
      </c>
      <c r="F84">
        <f>VLOOKUP($C84,'input_Annual RTP rev rates'!$C$7:$E$32,3,FALSE)</f>
        <v>1.763E-2</v>
      </c>
      <c r="G84">
        <f ca="1">OFFSET(calc_1!$R$8,D84,0)</f>
        <v>0.75597196885253914</v>
      </c>
      <c r="H84">
        <f ca="1">OFFSET(calc_1!$W$8,D84,0)</f>
        <v>0.83934683490445194</v>
      </c>
      <c r="J84" s="4">
        <f t="shared" ca="1" si="6"/>
        <v>1.333E-2</v>
      </c>
      <c r="K84" s="4">
        <f t="shared" ca="1" si="7"/>
        <v>1.4800000000000001E-2</v>
      </c>
    </row>
    <row r="85" spans="3:11">
      <c r="C85">
        <f t="shared" si="4"/>
        <v>2018</v>
      </c>
      <c r="D85">
        <f t="shared" si="5"/>
        <v>5</v>
      </c>
      <c r="E85">
        <f>VLOOKUP($C85,'input_Annual RTP rev rates'!$C$7:$E$32,2,FALSE)</f>
        <v>1.763E-2</v>
      </c>
      <c r="F85">
        <f>VLOOKUP($C85,'input_Annual RTP rev rates'!$C$7:$E$32,3,FALSE)</f>
        <v>1.763E-2</v>
      </c>
      <c r="G85">
        <f ca="1">OFFSET(calc_1!$R$8,D85,0)</f>
        <v>0.69831837026291455</v>
      </c>
      <c r="H85">
        <f ca="1">OFFSET(calc_1!$W$8,D85,0)</f>
        <v>0.77081535516245558</v>
      </c>
      <c r="J85" s="4">
        <f t="shared" ca="1" si="6"/>
        <v>1.231E-2</v>
      </c>
      <c r="K85" s="4">
        <f t="shared" ca="1" si="7"/>
        <v>1.359E-2</v>
      </c>
    </row>
    <row r="86" spans="3:11">
      <c r="C86">
        <f t="shared" si="4"/>
        <v>2018</v>
      </c>
      <c r="D86">
        <f t="shared" si="5"/>
        <v>6</v>
      </c>
      <c r="E86">
        <f>VLOOKUP($C86,'input_Annual RTP rev rates'!$C$7:$E$32,2,FALSE)</f>
        <v>1.763E-2</v>
      </c>
      <c r="F86">
        <f>VLOOKUP($C86,'input_Annual RTP rev rates'!$C$7:$E$32,3,FALSE)</f>
        <v>1.763E-2</v>
      </c>
      <c r="G86">
        <f ca="1">OFFSET(calc_1!$R$8,D86,0)</f>
        <v>1.3618940204908241</v>
      </c>
      <c r="H86">
        <f ca="1">OFFSET(calc_1!$W$8,D86,0)</f>
        <v>1.3225675982727658</v>
      </c>
      <c r="J86" s="4">
        <f t="shared" ca="1" si="6"/>
        <v>2.401E-2</v>
      </c>
      <c r="K86" s="4">
        <f t="shared" ca="1" si="7"/>
        <v>2.332E-2</v>
      </c>
    </row>
    <row r="87" spans="3:11">
      <c r="C87">
        <f t="shared" si="4"/>
        <v>2018</v>
      </c>
      <c r="D87">
        <f t="shared" si="5"/>
        <v>7</v>
      </c>
      <c r="E87">
        <f>VLOOKUP($C87,'input_Annual RTP rev rates'!$C$7:$E$32,2,FALSE)</f>
        <v>1.763E-2</v>
      </c>
      <c r="F87">
        <f>VLOOKUP($C87,'input_Annual RTP rev rates'!$C$7:$E$32,3,FALSE)</f>
        <v>1.763E-2</v>
      </c>
      <c r="G87">
        <f ca="1">OFFSET(calc_1!$R$8,D87,0)</f>
        <v>1.4333826128381237</v>
      </c>
      <c r="H87">
        <f ca="1">OFFSET(calc_1!$W$8,D87,0)</f>
        <v>1.3897823799491928</v>
      </c>
      <c r="J87" s="4">
        <f t="shared" ca="1" si="6"/>
        <v>2.5270000000000001E-2</v>
      </c>
      <c r="K87" s="4">
        <f t="shared" ca="1" si="7"/>
        <v>2.4500000000000001E-2</v>
      </c>
    </row>
    <row r="88" spans="3:11">
      <c r="C88">
        <f t="shared" si="4"/>
        <v>2018</v>
      </c>
      <c r="D88">
        <f t="shared" si="5"/>
        <v>8</v>
      </c>
      <c r="E88">
        <f>VLOOKUP($C88,'input_Annual RTP rev rates'!$C$7:$E$32,2,FALSE)</f>
        <v>1.763E-2</v>
      </c>
      <c r="F88">
        <f>VLOOKUP($C88,'input_Annual RTP rev rates'!$C$7:$E$32,3,FALSE)</f>
        <v>1.763E-2</v>
      </c>
      <c r="G88">
        <f ca="1">OFFSET(calc_1!$R$8,D88,0)</f>
        <v>1.4436706763207403</v>
      </c>
      <c r="H88">
        <f ca="1">OFFSET(calc_1!$W$8,D88,0)</f>
        <v>1.3904946149446458</v>
      </c>
      <c r="J88" s="4">
        <f t="shared" ca="1" si="6"/>
        <v>2.545E-2</v>
      </c>
      <c r="K88" s="4">
        <f t="shared" ca="1" si="7"/>
        <v>2.4510000000000001E-2</v>
      </c>
    </row>
    <row r="89" spans="3:11">
      <c r="C89">
        <f t="shared" si="4"/>
        <v>2018</v>
      </c>
      <c r="D89">
        <f t="shared" si="5"/>
        <v>9</v>
      </c>
      <c r="E89">
        <f>VLOOKUP($C89,'input_Annual RTP rev rates'!$C$7:$E$32,2,FALSE)</f>
        <v>1.763E-2</v>
      </c>
      <c r="F89">
        <f>VLOOKUP($C89,'input_Annual RTP rev rates'!$C$7:$E$32,3,FALSE)</f>
        <v>1.763E-2</v>
      </c>
      <c r="G89">
        <f ca="1">OFFSET(calc_1!$R$8,D89,0)</f>
        <v>1.5871135115342176</v>
      </c>
      <c r="H89">
        <f ca="1">OFFSET(calc_1!$W$8,D89,0)</f>
        <v>1.2033040512049757</v>
      </c>
      <c r="J89" s="4">
        <f t="shared" ca="1" si="6"/>
        <v>2.7980000000000001E-2</v>
      </c>
      <c r="K89" s="4">
        <f t="shared" ca="1" si="7"/>
        <v>2.121E-2</v>
      </c>
    </row>
    <row r="90" spans="3:11">
      <c r="C90">
        <f t="shared" si="4"/>
        <v>2018</v>
      </c>
      <c r="D90">
        <f t="shared" si="5"/>
        <v>10</v>
      </c>
      <c r="E90">
        <f>VLOOKUP($C90,'input_Annual RTP rev rates'!$C$7:$E$32,2,FALSE)</f>
        <v>1.763E-2</v>
      </c>
      <c r="F90">
        <f>VLOOKUP($C90,'input_Annual RTP rev rates'!$C$7:$E$32,3,FALSE)</f>
        <v>1.763E-2</v>
      </c>
      <c r="G90">
        <f ca="1">OFFSET(calc_1!$R$8,D90,0)</f>
        <v>0.77219088962805715</v>
      </c>
      <c r="H90">
        <f ca="1">OFFSET(calc_1!$W$8,D90,0)</f>
        <v>0.82263160423061288</v>
      </c>
      <c r="J90" s="4">
        <f t="shared" ca="1" si="6"/>
        <v>1.3610000000000001E-2</v>
      </c>
      <c r="K90" s="4">
        <f t="shared" ca="1" si="7"/>
        <v>1.4500000000000001E-2</v>
      </c>
    </row>
    <row r="91" spans="3:11">
      <c r="C91">
        <f t="shared" si="4"/>
        <v>2018</v>
      </c>
      <c r="D91">
        <f t="shared" si="5"/>
        <v>11</v>
      </c>
      <c r="E91">
        <f>VLOOKUP($C91,'input_Annual RTP rev rates'!$C$7:$E$32,2,FALSE)</f>
        <v>1.763E-2</v>
      </c>
      <c r="F91">
        <f>VLOOKUP($C91,'input_Annual RTP rev rates'!$C$7:$E$32,3,FALSE)</f>
        <v>1.763E-2</v>
      </c>
      <c r="G91">
        <f ca="1">OFFSET(calc_1!$R$8,D91,0)</f>
        <v>0.71329018254035736</v>
      </c>
      <c r="H91">
        <f ca="1">OFFSET(calc_1!$W$8,D91,0)</f>
        <v>0.78459780911974031</v>
      </c>
      <c r="J91" s="4">
        <f t="shared" ca="1" si="6"/>
        <v>1.2579999999999999E-2</v>
      </c>
      <c r="K91" s="4">
        <f t="shared" ca="1" si="7"/>
        <v>1.383E-2</v>
      </c>
    </row>
    <row r="92" spans="3:11">
      <c r="C92">
        <f t="shared" si="4"/>
        <v>2018</v>
      </c>
      <c r="D92">
        <f t="shared" si="5"/>
        <v>12</v>
      </c>
      <c r="E92">
        <f>VLOOKUP($C92,'input_Annual RTP rev rates'!$C$7:$E$32,2,FALSE)</f>
        <v>1.763E-2</v>
      </c>
      <c r="F92">
        <f>VLOOKUP($C92,'input_Annual RTP rev rates'!$C$7:$E$32,3,FALSE)</f>
        <v>1.763E-2</v>
      </c>
      <c r="G92">
        <f ca="1">OFFSET(calc_1!$R$8,D92,0)</f>
        <v>0.76718345068850013</v>
      </c>
      <c r="H92">
        <f ca="1">OFFSET(calc_1!$W$8,D92,0)</f>
        <v>0.82929059188927867</v>
      </c>
      <c r="J92" s="4">
        <f t="shared" ca="1" si="6"/>
        <v>1.353E-2</v>
      </c>
      <c r="K92" s="4">
        <f t="shared" ca="1" si="7"/>
        <v>1.4619999999999999E-2</v>
      </c>
    </row>
    <row r="93" spans="3:11">
      <c r="C93">
        <f t="shared" si="4"/>
        <v>2019</v>
      </c>
      <c r="D93">
        <f t="shared" si="5"/>
        <v>1</v>
      </c>
      <c r="E93">
        <f>VLOOKUP($C93,'input_Annual RTP rev rates'!$C$7:$E$32,2,FALSE)</f>
        <v>1.763E-2</v>
      </c>
      <c r="F93">
        <f>VLOOKUP($C93,'input_Annual RTP rev rates'!$C$7:$E$32,3,FALSE)</f>
        <v>1.763E-2</v>
      </c>
      <c r="G93">
        <f ca="1">OFFSET(calc_1!$R$8,D93,0)</f>
        <v>0.79983902060332235</v>
      </c>
      <c r="H93">
        <f ca="1">OFFSET(calc_1!$W$8,D93,0)</f>
        <v>0.86532608715111115</v>
      </c>
      <c r="J93" s="4">
        <f t="shared" ca="1" si="6"/>
        <v>1.41E-2</v>
      </c>
      <c r="K93" s="4">
        <f t="shared" ca="1" si="7"/>
        <v>1.5259999999999999E-2</v>
      </c>
    </row>
    <row r="94" spans="3:11">
      <c r="C94">
        <f t="shared" si="4"/>
        <v>2019</v>
      </c>
      <c r="D94">
        <f t="shared" si="5"/>
        <v>2</v>
      </c>
      <c r="E94">
        <f>VLOOKUP($C94,'input_Annual RTP rev rates'!$C$7:$E$32,2,FALSE)</f>
        <v>1.763E-2</v>
      </c>
      <c r="F94">
        <f>VLOOKUP($C94,'input_Annual RTP rev rates'!$C$7:$E$32,3,FALSE)</f>
        <v>1.763E-2</v>
      </c>
      <c r="G94">
        <f ca="1">OFFSET(calc_1!$R$8,D94,0)</f>
        <v>0.75632512945244823</v>
      </c>
      <c r="H94">
        <f ca="1">OFFSET(calc_1!$W$8,D94,0)</f>
        <v>0.82068612750760739</v>
      </c>
      <c r="J94" s="4">
        <f t="shared" ca="1" si="6"/>
        <v>1.333E-2</v>
      </c>
      <c r="K94" s="4">
        <f t="shared" ca="1" si="7"/>
        <v>1.447E-2</v>
      </c>
    </row>
    <row r="95" spans="3:11">
      <c r="C95">
        <f t="shared" si="4"/>
        <v>2019</v>
      </c>
      <c r="D95">
        <f t="shared" si="5"/>
        <v>3</v>
      </c>
      <c r="E95">
        <f>VLOOKUP($C95,'input_Annual RTP rev rates'!$C$7:$E$32,2,FALSE)</f>
        <v>1.763E-2</v>
      </c>
      <c r="F95">
        <f>VLOOKUP($C95,'input_Annual RTP rev rates'!$C$7:$E$32,3,FALSE)</f>
        <v>1.763E-2</v>
      </c>
      <c r="G95">
        <f ca="1">OFFSET(calc_1!$R$8,D95,0)</f>
        <v>0.76614622691036371</v>
      </c>
      <c r="H95">
        <f ca="1">OFFSET(calc_1!$W$8,D95,0)</f>
        <v>0.84729379472563049</v>
      </c>
      <c r="J95" s="4">
        <f t="shared" ca="1" si="6"/>
        <v>1.3509999999999999E-2</v>
      </c>
      <c r="K95" s="4">
        <f t="shared" ca="1" si="7"/>
        <v>1.494E-2</v>
      </c>
    </row>
    <row r="96" spans="3:11">
      <c r="C96">
        <f t="shared" si="4"/>
        <v>2019</v>
      </c>
      <c r="D96">
        <f t="shared" si="5"/>
        <v>4</v>
      </c>
      <c r="E96">
        <f>VLOOKUP($C96,'input_Annual RTP rev rates'!$C$7:$E$32,2,FALSE)</f>
        <v>1.763E-2</v>
      </c>
      <c r="F96">
        <f>VLOOKUP($C96,'input_Annual RTP rev rates'!$C$7:$E$32,3,FALSE)</f>
        <v>1.763E-2</v>
      </c>
      <c r="G96">
        <f ca="1">OFFSET(calc_1!$R$8,D96,0)</f>
        <v>0.75597196885253914</v>
      </c>
      <c r="H96">
        <f ca="1">OFFSET(calc_1!$W$8,D96,0)</f>
        <v>0.83934683490445194</v>
      </c>
      <c r="J96" s="4">
        <f t="shared" ca="1" si="6"/>
        <v>1.333E-2</v>
      </c>
      <c r="K96" s="4">
        <f t="shared" ca="1" si="7"/>
        <v>1.4800000000000001E-2</v>
      </c>
    </row>
    <row r="97" spans="3:11">
      <c r="C97">
        <f t="shared" si="4"/>
        <v>2019</v>
      </c>
      <c r="D97">
        <f t="shared" si="5"/>
        <v>5</v>
      </c>
      <c r="E97">
        <f>VLOOKUP($C97,'input_Annual RTP rev rates'!$C$7:$E$32,2,FALSE)</f>
        <v>1.763E-2</v>
      </c>
      <c r="F97">
        <f>VLOOKUP($C97,'input_Annual RTP rev rates'!$C$7:$E$32,3,FALSE)</f>
        <v>1.763E-2</v>
      </c>
      <c r="G97">
        <f ca="1">OFFSET(calc_1!$R$8,D97,0)</f>
        <v>0.69831837026291455</v>
      </c>
      <c r="H97">
        <f ca="1">OFFSET(calc_1!$W$8,D97,0)</f>
        <v>0.77081535516245558</v>
      </c>
      <c r="J97" s="4">
        <f t="shared" ca="1" si="6"/>
        <v>1.231E-2</v>
      </c>
      <c r="K97" s="4">
        <f t="shared" ca="1" si="7"/>
        <v>1.359E-2</v>
      </c>
    </row>
    <row r="98" spans="3:11">
      <c r="C98">
        <f t="shared" si="4"/>
        <v>2019</v>
      </c>
      <c r="D98">
        <f t="shared" si="5"/>
        <v>6</v>
      </c>
      <c r="E98">
        <f>VLOOKUP($C98,'input_Annual RTP rev rates'!$C$7:$E$32,2,FALSE)</f>
        <v>1.763E-2</v>
      </c>
      <c r="F98">
        <f>VLOOKUP($C98,'input_Annual RTP rev rates'!$C$7:$E$32,3,FALSE)</f>
        <v>1.763E-2</v>
      </c>
      <c r="G98">
        <f ca="1">OFFSET(calc_1!$R$8,D98,0)</f>
        <v>1.3618940204908241</v>
      </c>
      <c r="H98">
        <f ca="1">OFFSET(calc_1!$W$8,D98,0)</f>
        <v>1.3225675982727658</v>
      </c>
      <c r="J98" s="4">
        <f t="shared" ca="1" si="6"/>
        <v>2.401E-2</v>
      </c>
      <c r="K98" s="4">
        <f t="shared" ca="1" si="7"/>
        <v>2.332E-2</v>
      </c>
    </row>
    <row r="99" spans="3:11">
      <c r="C99">
        <f t="shared" si="4"/>
        <v>2019</v>
      </c>
      <c r="D99">
        <f t="shared" si="5"/>
        <v>7</v>
      </c>
      <c r="E99">
        <f>VLOOKUP($C99,'input_Annual RTP rev rates'!$C$7:$E$32,2,FALSE)</f>
        <v>1.763E-2</v>
      </c>
      <c r="F99">
        <f>VLOOKUP($C99,'input_Annual RTP rev rates'!$C$7:$E$32,3,FALSE)</f>
        <v>1.763E-2</v>
      </c>
      <c r="G99">
        <f ca="1">OFFSET(calc_1!$R$8,D99,0)</f>
        <v>1.4333826128381237</v>
      </c>
      <c r="H99">
        <f ca="1">OFFSET(calc_1!$W$8,D99,0)</f>
        <v>1.3897823799491928</v>
      </c>
      <c r="J99" s="4">
        <f t="shared" ca="1" si="6"/>
        <v>2.5270000000000001E-2</v>
      </c>
      <c r="K99" s="4">
        <f t="shared" ca="1" si="7"/>
        <v>2.4500000000000001E-2</v>
      </c>
    </row>
    <row r="100" spans="3:11">
      <c r="C100">
        <f t="shared" si="4"/>
        <v>2019</v>
      </c>
      <c r="D100">
        <f t="shared" si="5"/>
        <v>8</v>
      </c>
      <c r="E100">
        <f>VLOOKUP($C100,'input_Annual RTP rev rates'!$C$7:$E$32,2,FALSE)</f>
        <v>1.763E-2</v>
      </c>
      <c r="F100">
        <f>VLOOKUP($C100,'input_Annual RTP rev rates'!$C$7:$E$32,3,FALSE)</f>
        <v>1.763E-2</v>
      </c>
      <c r="G100">
        <f ca="1">OFFSET(calc_1!$R$8,D100,0)</f>
        <v>1.4436706763207403</v>
      </c>
      <c r="H100">
        <f ca="1">OFFSET(calc_1!$W$8,D100,0)</f>
        <v>1.3904946149446458</v>
      </c>
      <c r="J100" s="4">
        <f t="shared" ca="1" si="6"/>
        <v>2.545E-2</v>
      </c>
      <c r="K100" s="4">
        <f t="shared" ca="1" si="7"/>
        <v>2.4510000000000001E-2</v>
      </c>
    </row>
    <row r="101" spans="3:11">
      <c r="C101">
        <f t="shared" si="4"/>
        <v>2019</v>
      </c>
      <c r="D101">
        <f t="shared" si="5"/>
        <v>9</v>
      </c>
      <c r="E101">
        <f>VLOOKUP($C101,'input_Annual RTP rev rates'!$C$7:$E$32,2,FALSE)</f>
        <v>1.763E-2</v>
      </c>
      <c r="F101">
        <f>VLOOKUP($C101,'input_Annual RTP rev rates'!$C$7:$E$32,3,FALSE)</f>
        <v>1.763E-2</v>
      </c>
      <c r="G101">
        <f ca="1">OFFSET(calc_1!$R$8,D101,0)</f>
        <v>1.5871135115342176</v>
      </c>
      <c r="H101">
        <f ca="1">OFFSET(calc_1!$W$8,D101,0)</f>
        <v>1.2033040512049757</v>
      </c>
      <c r="J101" s="4">
        <f t="shared" ca="1" si="6"/>
        <v>2.7980000000000001E-2</v>
      </c>
      <c r="K101" s="4">
        <f t="shared" ca="1" si="7"/>
        <v>2.121E-2</v>
      </c>
    </row>
    <row r="102" spans="3:11">
      <c r="C102">
        <f t="shared" si="4"/>
        <v>2019</v>
      </c>
      <c r="D102">
        <f t="shared" si="5"/>
        <v>10</v>
      </c>
      <c r="E102">
        <f>VLOOKUP($C102,'input_Annual RTP rev rates'!$C$7:$E$32,2,FALSE)</f>
        <v>1.763E-2</v>
      </c>
      <c r="F102">
        <f>VLOOKUP($C102,'input_Annual RTP rev rates'!$C$7:$E$32,3,FALSE)</f>
        <v>1.763E-2</v>
      </c>
      <c r="G102">
        <f ca="1">OFFSET(calc_1!$R$8,D102,0)</f>
        <v>0.77219088962805715</v>
      </c>
      <c r="H102">
        <f ca="1">OFFSET(calc_1!$W$8,D102,0)</f>
        <v>0.82263160423061288</v>
      </c>
      <c r="J102" s="4">
        <f t="shared" ca="1" si="6"/>
        <v>1.3610000000000001E-2</v>
      </c>
      <c r="K102" s="4">
        <f t="shared" ca="1" si="7"/>
        <v>1.4500000000000001E-2</v>
      </c>
    </row>
    <row r="103" spans="3:11">
      <c r="C103">
        <f t="shared" si="4"/>
        <v>2019</v>
      </c>
      <c r="D103">
        <f t="shared" si="5"/>
        <v>11</v>
      </c>
      <c r="E103">
        <f>VLOOKUP($C103,'input_Annual RTP rev rates'!$C$7:$E$32,2,FALSE)</f>
        <v>1.763E-2</v>
      </c>
      <c r="F103">
        <f>VLOOKUP($C103,'input_Annual RTP rev rates'!$C$7:$E$32,3,FALSE)</f>
        <v>1.763E-2</v>
      </c>
      <c r="G103">
        <f ca="1">OFFSET(calc_1!$R$8,D103,0)</f>
        <v>0.71329018254035736</v>
      </c>
      <c r="H103">
        <f ca="1">OFFSET(calc_1!$W$8,D103,0)</f>
        <v>0.78459780911974031</v>
      </c>
      <c r="J103" s="4">
        <f t="shared" ca="1" si="6"/>
        <v>1.2579999999999999E-2</v>
      </c>
      <c r="K103" s="4">
        <f t="shared" ca="1" si="7"/>
        <v>1.383E-2</v>
      </c>
    </row>
    <row r="104" spans="3:11">
      <c r="C104">
        <f t="shared" si="4"/>
        <v>2019</v>
      </c>
      <c r="D104">
        <f t="shared" si="5"/>
        <v>12</v>
      </c>
      <c r="E104">
        <f>VLOOKUP($C104,'input_Annual RTP rev rates'!$C$7:$E$32,2,FALSE)</f>
        <v>1.763E-2</v>
      </c>
      <c r="F104">
        <f>VLOOKUP($C104,'input_Annual RTP rev rates'!$C$7:$E$32,3,FALSE)</f>
        <v>1.763E-2</v>
      </c>
      <c r="G104">
        <f ca="1">OFFSET(calc_1!$R$8,D104,0)</f>
        <v>0.76718345068850013</v>
      </c>
      <c r="H104">
        <f ca="1">OFFSET(calc_1!$W$8,D104,0)</f>
        <v>0.82929059188927867</v>
      </c>
      <c r="J104" s="4">
        <f t="shared" ca="1" si="6"/>
        <v>1.353E-2</v>
      </c>
      <c r="K104" s="4">
        <f t="shared" ca="1" si="7"/>
        <v>1.4619999999999999E-2</v>
      </c>
    </row>
    <row r="105" spans="3:11">
      <c r="C105">
        <f t="shared" si="4"/>
        <v>2020</v>
      </c>
      <c r="D105">
        <f t="shared" si="5"/>
        <v>1</v>
      </c>
      <c r="E105">
        <f>VLOOKUP($C105,'input_Annual RTP rev rates'!$C$7:$E$32,2,FALSE)</f>
        <v>1.763E-2</v>
      </c>
      <c r="F105">
        <f>VLOOKUP($C105,'input_Annual RTP rev rates'!$C$7:$E$32,3,FALSE)</f>
        <v>1.763E-2</v>
      </c>
      <c r="G105">
        <f ca="1">OFFSET(calc_1!$R$8,D105,0)</f>
        <v>0.79983902060332235</v>
      </c>
      <c r="H105">
        <f ca="1">OFFSET(calc_1!$W$8,D105,0)</f>
        <v>0.86532608715111115</v>
      </c>
      <c r="J105" s="4">
        <f t="shared" ca="1" si="6"/>
        <v>1.41E-2</v>
      </c>
      <c r="K105" s="4">
        <f t="shared" ca="1" si="7"/>
        <v>1.5259999999999999E-2</v>
      </c>
    </row>
    <row r="106" spans="3:11">
      <c r="C106">
        <f t="shared" si="4"/>
        <v>2020</v>
      </c>
      <c r="D106">
        <f t="shared" si="5"/>
        <v>2</v>
      </c>
      <c r="E106">
        <f>VLOOKUP($C106,'input_Annual RTP rev rates'!$C$7:$E$32,2,FALSE)</f>
        <v>1.763E-2</v>
      </c>
      <c r="F106">
        <f>VLOOKUP($C106,'input_Annual RTP rev rates'!$C$7:$E$32,3,FALSE)</f>
        <v>1.763E-2</v>
      </c>
      <c r="G106">
        <f ca="1">OFFSET(calc_1!$R$8,D106,0)</f>
        <v>0.75632512945244823</v>
      </c>
      <c r="H106">
        <f ca="1">OFFSET(calc_1!$W$8,D106,0)</f>
        <v>0.82068612750760739</v>
      </c>
      <c r="J106" s="4">
        <f t="shared" ca="1" si="6"/>
        <v>1.333E-2</v>
      </c>
      <c r="K106" s="4">
        <f t="shared" ca="1" si="7"/>
        <v>1.447E-2</v>
      </c>
    </row>
    <row r="107" spans="3:11">
      <c r="C107">
        <f t="shared" si="4"/>
        <v>2020</v>
      </c>
      <c r="D107">
        <f t="shared" si="5"/>
        <v>3</v>
      </c>
      <c r="E107">
        <f>VLOOKUP($C107,'input_Annual RTP rev rates'!$C$7:$E$32,2,FALSE)</f>
        <v>1.763E-2</v>
      </c>
      <c r="F107">
        <f>VLOOKUP($C107,'input_Annual RTP rev rates'!$C$7:$E$32,3,FALSE)</f>
        <v>1.763E-2</v>
      </c>
      <c r="G107">
        <f ca="1">OFFSET(calc_1!$R$8,D107,0)</f>
        <v>0.76614622691036371</v>
      </c>
      <c r="H107">
        <f ca="1">OFFSET(calc_1!$W$8,D107,0)</f>
        <v>0.84729379472563049</v>
      </c>
      <c r="J107" s="4">
        <f t="shared" ca="1" si="6"/>
        <v>1.3509999999999999E-2</v>
      </c>
      <c r="K107" s="4">
        <f t="shared" ca="1" si="7"/>
        <v>1.494E-2</v>
      </c>
    </row>
    <row r="108" spans="3:11">
      <c r="C108">
        <f t="shared" si="4"/>
        <v>2020</v>
      </c>
      <c r="D108">
        <f t="shared" si="5"/>
        <v>4</v>
      </c>
      <c r="E108">
        <f>VLOOKUP($C108,'input_Annual RTP rev rates'!$C$7:$E$32,2,FALSE)</f>
        <v>1.763E-2</v>
      </c>
      <c r="F108">
        <f>VLOOKUP($C108,'input_Annual RTP rev rates'!$C$7:$E$32,3,FALSE)</f>
        <v>1.763E-2</v>
      </c>
      <c r="G108">
        <f ca="1">OFFSET(calc_1!$R$8,D108,0)</f>
        <v>0.75597196885253914</v>
      </c>
      <c r="H108">
        <f ca="1">OFFSET(calc_1!$W$8,D108,0)</f>
        <v>0.83934683490445194</v>
      </c>
      <c r="J108" s="4">
        <f t="shared" ca="1" si="6"/>
        <v>1.333E-2</v>
      </c>
      <c r="K108" s="4">
        <f t="shared" ca="1" si="7"/>
        <v>1.4800000000000001E-2</v>
      </c>
    </row>
    <row r="109" spans="3:11">
      <c r="C109">
        <f t="shared" ref="C109:C172" si="8">IF(D109=1,C108+1,C108)</f>
        <v>2020</v>
      </c>
      <c r="D109">
        <f t="shared" ref="D109:D172" si="9">IF(D108=12,1,D108+1)</f>
        <v>5</v>
      </c>
      <c r="E109">
        <f>VLOOKUP($C109,'input_Annual RTP rev rates'!$C$7:$E$32,2,FALSE)</f>
        <v>1.763E-2</v>
      </c>
      <c r="F109">
        <f>VLOOKUP($C109,'input_Annual RTP rev rates'!$C$7:$E$32,3,FALSE)</f>
        <v>1.763E-2</v>
      </c>
      <c r="G109">
        <f ca="1">OFFSET(calc_1!$R$8,D109,0)</f>
        <v>0.69831837026291455</v>
      </c>
      <c r="H109">
        <f ca="1">OFFSET(calc_1!$W$8,D109,0)</f>
        <v>0.77081535516245558</v>
      </c>
      <c r="J109" s="4">
        <f t="shared" ca="1" si="6"/>
        <v>1.231E-2</v>
      </c>
      <c r="K109" s="4">
        <f t="shared" ca="1" si="7"/>
        <v>1.359E-2</v>
      </c>
    </row>
    <row r="110" spans="3:11">
      <c r="C110">
        <f t="shared" si="8"/>
        <v>2020</v>
      </c>
      <c r="D110">
        <f t="shared" si="9"/>
        <v>6</v>
      </c>
      <c r="E110">
        <f>VLOOKUP($C110,'input_Annual RTP rev rates'!$C$7:$E$32,2,FALSE)</f>
        <v>1.763E-2</v>
      </c>
      <c r="F110">
        <f>VLOOKUP($C110,'input_Annual RTP rev rates'!$C$7:$E$32,3,FALSE)</f>
        <v>1.763E-2</v>
      </c>
      <c r="G110">
        <f ca="1">OFFSET(calc_1!$R$8,D110,0)</f>
        <v>1.3618940204908241</v>
      </c>
      <c r="H110">
        <f ca="1">OFFSET(calc_1!$W$8,D110,0)</f>
        <v>1.3225675982727658</v>
      </c>
      <c r="J110" s="4">
        <f t="shared" ca="1" si="6"/>
        <v>2.401E-2</v>
      </c>
      <c r="K110" s="4">
        <f t="shared" ca="1" si="7"/>
        <v>2.332E-2</v>
      </c>
    </row>
    <row r="111" spans="3:11">
      <c r="C111">
        <f t="shared" si="8"/>
        <v>2020</v>
      </c>
      <c r="D111">
        <f t="shared" si="9"/>
        <v>7</v>
      </c>
      <c r="E111">
        <f>VLOOKUP($C111,'input_Annual RTP rev rates'!$C$7:$E$32,2,FALSE)</f>
        <v>1.763E-2</v>
      </c>
      <c r="F111">
        <f>VLOOKUP($C111,'input_Annual RTP rev rates'!$C$7:$E$32,3,FALSE)</f>
        <v>1.763E-2</v>
      </c>
      <c r="G111">
        <f ca="1">OFFSET(calc_1!$R$8,D111,0)</f>
        <v>1.4333826128381237</v>
      </c>
      <c r="H111">
        <f ca="1">OFFSET(calc_1!$W$8,D111,0)</f>
        <v>1.3897823799491928</v>
      </c>
      <c r="J111" s="4">
        <f t="shared" ca="1" si="6"/>
        <v>2.5270000000000001E-2</v>
      </c>
      <c r="K111" s="4">
        <f t="shared" ca="1" si="7"/>
        <v>2.4500000000000001E-2</v>
      </c>
    </row>
    <row r="112" spans="3:11">
      <c r="C112">
        <f t="shared" si="8"/>
        <v>2020</v>
      </c>
      <c r="D112">
        <f t="shared" si="9"/>
        <v>8</v>
      </c>
      <c r="E112">
        <f>VLOOKUP($C112,'input_Annual RTP rev rates'!$C$7:$E$32,2,FALSE)</f>
        <v>1.763E-2</v>
      </c>
      <c r="F112">
        <f>VLOOKUP($C112,'input_Annual RTP rev rates'!$C$7:$E$32,3,FALSE)</f>
        <v>1.763E-2</v>
      </c>
      <c r="G112">
        <f ca="1">OFFSET(calc_1!$R$8,D112,0)</f>
        <v>1.4436706763207403</v>
      </c>
      <c r="H112">
        <f ca="1">OFFSET(calc_1!$W$8,D112,0)</f>
        <v>1.3904946149446458</v>
      </c>
      <c r="J112" s="4">
        <f t="shared" ca="1" si="6"/>
        <v>2.545E-2</v>
      </c>
      <c r="K112" s="4">
        <f t="shared" ca="1" si="7"/>
        <v>2.4510000000000001E-2</v>
      </c>
    </row>
    <row r="113" spans="3:11">
      <c r="C113">
        <f t="shared" si="8"/>
        <v>2020</v>
      </c>
      <c r="D113">
        <f t="shared" si="9"/>
        <v>9</v>
      </c>
      <c r="E113">
        <f>VLOOKUP($C113,'input_Annual RTP rev rates'!$C$7:$E$32,2,FALSE)</f>
        <v>1.763E-2</v>
      </c>
      <c r="F113">
        <f>VLOOKUP($C113,'input_Annual RTP rev rates'!$C$7:$E$32,3,FALSE)</f>
        <v>1.763E-2</v>
      </c>
      <c r="G113">
        <f ca="1">OFFSET(calc_1!$R$8,D113,0)</f>
        <v>1.5871135115342176</v>
      </c>
      <c r="H113">
        <f ca="1">OFFSET(calc_1!$W$8,D113,0)</f>
        <v>1.2033040512049757</v>
      </c>
      <c r="J113" s="4">
        <f t="shared" ca="1" si="6"/>
        <v>2.7980000000000001E-2</v>
      </c>
      <c r="K113" s="4">
        <f t="shared" ca="1" si="7"/>
        <v>2.121E-2</v>
      </c>
    </row>
    <row r="114" spans="3:11">
      <c r="C114">
        <f t="shared" si="8"/>
        <v>2020</v>
      </c>
      <c r="D114">
        <f t="shared" si="9"/>
        <v>10</v>
      </c>
      <c r="E114">
        <f>VLOOKUP($C114,'input_Annual RTP rev rates'!$C$7:$E$32,2,FALSE)</f>
        <v>1.763E-2</v>
      </c>
      <c r="F114">
        <f>VLOOKUP($C114,'input_Annual RTP rev rates'!$C$7:$E$32,3,FALSE)</f>
        <v>1.763E-2</v>
      </c>
      <c r="G114">
        <f ca="1">OFFSET(calc_1!$R$8,D114,0)</f>
        <v>0.77219088962805715</v>
      </c>
      <c r="H114">
        <f ca="1">OFFSET(calc_1!$W$8,D114,0)</f>
        <v>0.82263160423061288</v>
      </c>
      <c r="J114" s="4">
        <f t="shared" ca="1" si="6"/>
        <v>1.3610000000000001E-2</v>
      </c>
      <c r="K114" s="4">
        <f t="shared" ca="1" si="7"/>
        <v>1.4500000000000001E-2</v>
      </c>
    </row>
    <row r="115" spans="3:11">
      <c r="C115">
        <f t="shared" si="8"/>
        <v>2020</v>
      </c>
      <c r="D115">
        <f t="shared" si="9"/>
        <v>11</v>
      </c>
      <c r="E115">
        <f>VLOOKUP($C115,'input_Annual RTP rev rates'!$C$7:$E$32,2,FALSE)</f>
        <v>1.763E-2</v>
      </c>
      <c r="F115">
        <f>VLOOKUP($C115,'input_Annual RTP rev rates'!$C$7:$E$32,3,FALSE)</f>
        <v>1.763E-2</v>
      </c>
      <c r="G115">
        <f ca="1">OFFSET(calc_1!$R$8,D115,0)</f>
        <v>0.71329018254035736</v>
      </c>
      <c r="H115">
        <f ca="1">OFFSET(calc_1!$W$8,D115,0)</f>
        <v>0.78459780911974031</v>
      </c>
      <c r="J115" s="4">
        <f t="shared" ca="1" si="6"/>
        <v>1.2579999999999999E-2</v>
      </c>
      <c r="K115" s="4">
        <f t="shared" ca="1" si="7"/>
        <v>1.383E-2</v>
      </c>
    </row>
    <row r="116" spans="3:11">
      <c r="C116">
        <f t="shared" si="8"/>
        <v>2020</v>
      </c>
      <c r="D116">
        <f t="shared" si="9"/>
        <v>12</v>
      </c>
      <c r="E116">
        <f>VLOOKUP($C116,'input_Annual RTP rev rates'!$C$7:$E$32,2,FALSE)</f>
        <v>1.763E-2</v>
      </c>
      <c r="F116">
        <f>VLOOKUP($C116,'input_Annual RTP rev rates'!$C$7:$E$32,3,FALSE)</f>
        <v>1.763E-2</v>
      </c>
      <c r="G116">
        <f ca="1">OFFSET(calc_1!$R$8,D116,0)</f>
        <v>0.76718345068850013</v>
      </c>
      <c r="H116">
        <f ca="1">OFFSET(calc_1!$W$8,D116,0)</f>
        <v>0.82929059188927867</v>
      </c>
      <c r="J116" s="4">
        <f t="shared" ca="1" si="6"/>
        <v>1.353E-2</v>
      </c>
      <c r="K116" s="4">
        <f t="shared" ca="1" si="7"/>
        <v>1.4619999999999999E-2</v>
      </c>
    </row>
    <row r="117" spans="3:11">
      <c r="C117">
        <f t="shared" si="8"/>
        <v>2021</v>
      </c>
      <c r="D117">
        <f t="shared" si="9"/>
        <v>1</v>
      </c>
      <c r="E117">
        <f>VLOOKUP($C117,'input_Annual RTP rev rates'!$C$7:$E$32,2,FALSE)</f>
        <v>1.763E-2</v>
      </c>
      <c r="F117">
        <f>VLOOKUP($C117,'input_Annual RTP rev rates'!$C$7:$E$32,3,FALSE)</f>
        <v>1.763E-2</v>
      </c>
      <c r="G117">
        <f ca="1">OFFSET(calc_1!$R$8,D117,0)</f>
        <v>0.79983902060332235</v>
      </c>
      <c r="H117">
        <f ca="1">OFFSET(calc_1!$W$8,D117,0)</f>
        <v>0.86532608715111115</v>
      </c>
      <c r="J117" s="4">
        <f t="shared" ca="1" si="6"/>
        <v>1.41E-2</v>
      </c>
      <c r="K117" s="4">
        <f t="shared" ca="1" si="7"/>
        <v>1.5259999999999999E-2</v>
      </c>
    </row>
    <row r="118" spans="3:11">
      <c r="C118">
        <f t="shared" si="8"/>
        <v>2021</v>
      </c>
      <c r="D118">
        <f t="shared" si="9"/>
        <v>2</v>
      </c>
      <c r="E118">
        <f>VLOOKUP($C118,'input_Annual RTP rev rates'!$C$7:$E$32,2,FALSE)</f>
        <v>1.763E-2</v>
      </c>
      <c r="F118">
        <f>VLOOKUP($C118,'input_Annual RTP rev rates'!$C$7:$E$32,3,FALSE)</f>
        <v>1.763E-2</v>
      </c>
      <c r="G118">
        <f ca="1">OFFSET(calc_1!$R$8,D118,0)</f>
        <v>0.75632512945244823</v>
      </c>
      <c r="H118">
        <f ca="1">OFFSET(calc_1!$W$8,D118,0)</f>
        <v>0.82068612750760739</v>
      </c>
      <c r="J118" s="4">
        <f t="shared" ca="1" si="6"/>
        <v>1.333E-2</v>
      </c>
      <c r="K118" s="4">
        <f t="shared" ca="1" si="7"/>
        <v>1.447E-2</v>
      </c>
    </row>
    <row r="119" spans="3:11">
      <c r="C119">
        <f t="shared" si="8"/>
        <v>2021</v>
      </c>
      <c r="D119">
        <f t="shared" si="9"/>
        <v>3</v>
      </c>
      <c r="E119">
        <f>VLOOKUP($C119,'input_Annual RTP rev rates'!$C$7:$E$32,2,FALSE)</f>
        <v>1.763E-2</v>
      </c>
      <c r="F119">
        <f>VLOOKUP($C119,'input_Annual RTP rev rates'!$C$7:$E$32,3,FALSE)</f>
        <v>1.763E-2</v>
      </c>
      <c r="G119">
        <f ca="1">OFFSET(calc_1!$R$8,D119,0)</f>
        <v>0.76614622691036371</v>
      </c>
      <c r="H119">
        <f ca="1">OFFSET(calc_1!$W$8,D119,0)</f>
        <v>0.84729379472563049</v>
      </c>
      <c r="J119" s="4">
        <f t="shared" ca="1" si="6"/>
        <v>1.3509999999999999E-2</v>
      </c>
      <c r="K119" s="4">
        <f t="shared" ca="1" si="7"/>
        <v>1.494E-2</v>
      </c>
    </row>
    <row r="120" spans="3:11">
      <c r="C120">
        <f t="shared" si="8"/>
        <v>2021</v>
      </c>
      <c r="D120">
        <f t="shared" si="9"/>
        <v>4</v>
      </c>
      <c r="E120">
        <f>VLOOKUP($C120,'input_Annual RTP rev rates'!$C$7:$E$32,2,FALSE)</f>
        <v>1.763E-2</v>
      </c>
      <c r="F120">
        <f>VLOOKUP($C120,'input_Annual RTP rev rates'!$C$7:$E$32,3,FALSE)</f>
        <v>1.763E-2</v>
      </c>
      <c r="G120">
        <f ca="1">OFFSET(calc_1!$R$8,D120,0)</f>
        <v>0.75597196885253914</v>
      </c>
      <c r="H120">
        <f ca="1">OFFSET(calc_1!$W$8,D120,0)</f>
        <v>0.83934683490445194</v>
      </c>
      <c r="J120" s="4">
        <f t="shared" ca="1" si="6"/>
        <v>1.333E-2</v>
      </c>
      <c r="K120" s="4">
        <f t="shared" ca="1" si="7"/>
        <v>1.4800000000000001E-2</v>
      </c>
    </row>
    <row r="121" spans="3:11">
      <c r="C121">
        <f t="shared" si="8"/>
        <v>2021</v>
      </c>
      <c r="D121">
        <f t="shared" si="9"/>
        <v>5</v>
      </c>
      <c r="E121">
        <f>VLOOKUP($C121,'input_Annual RTP rev rates'!$C$7:$E$32,2,FALSE)</f>
        <v>1.763E-2</v>
      </c>
      <c r="F121">
        <f>VLOOKUP($C121,'input_Annual RTP rev rates'!$C$7:$E$32,3,FALSE)</f>
        <v>1.763E-2</v>
      </c>
      <c r="G121">
        <f ca="1">OFFSET(calc_1!$R$8,D121,0)</f>
        <v>0.69831837026291455</v>
      </c>
      <c r="H121">
        <f ca="1">OFFSET(calc_1!$W$8,D121,0)</f>
        <v>0.77081535516245558</v>
      </c>
      <c r="J121" s="4">
        <f t="shared" ca="1" si="6"/>
        <v>1.231E-2</v>
      </c>
      <c r="K121" s="4">
        <f t="shared" ca="1" si="7"/>
        <v>1.359E-2</v>
      </c>
    </row>
    <row r="122" spans="3:11">
      <c r="C122">
        <f t="shared" si="8"/>
        <v>2021</v>
      </c>
      <c r="D122">
        <f t="shared" si="9"/>
        <v>6</v>
      </c>
      <c r="E122">
        <f>VLOOKUP($C122,'input_Annual RTP rev rates'!$C$7:$E$32,2,FALSE)</f>
        <v>1.763E-2</v>
      </c>
      <c r="F122">
        <f>VLOOKUP($C122,'input_Annual RTP rev rates'!$C$7:$E$32,3,FALSE)</f>
        <v>1.763E-2</v>
      </c>
      <c r="G122">
        <f ca="1">OFFSET(calc_1!$R$8,D122,0)</f>
        <v>1.3618940204908241</v>
      </c>
      <c r="H122">
        <f ca="1">OFFSET(calc_1!$W$8,D122,0)</f>
        <v>1.3225675982727658</v>
      </c>
      <c r="J122" s="4">
        <f t="shared" ca="1" si="6"/>
        <v>2.401E-2</v>
      </c>
      <c r="K122" s="4">
        <f t="shared" ca="1" si="7"/>
        <v>2.332E-2</v>
      </c>
    </row>
    <row r="123" spans="3:11">
      <c r="C123">
        <f t="shared" si="8"/>
        <v>2021</v>
      </c>
      <c r="D123">
        <f t="shared" si="9"/>
        <v>7</v>
      </c>
      <c r="E123">
        <f>VLOOKUP($C123,'input_Annual RTP rev rates'!$C$7:$E$32,2,FALSE)</f>
        <v>1.763E-2</v>
      </c>
      <c r="F123">
        <f>VLOOKUP($C123,'input_Annual RTP rev rates'!$C$7:$E$32,3,FALSE)</f>
        <v>1.763E-2</v>
      </c>
      <c r="G123">
        <f ca="1">OFFSET(calc_1!$R$8,D123,0)</f>
        <v>1.4333826128381237</v>
      </c>
      <c r="H123">
        <f ca="1">OFFSET(calc_1!$W$8,D123,0)</f>
        <v>1.3897823799491928</v>
      </c>
      <c r="J123" s="4">
        <f t="shared" ca="1" si="6"/>
        <v>2.5270000000000001E-2</v>
      </c>
      <c r="K123" s="4">
        <f t="shared" ca="1" si="7"/>
        <v>2.4500000000000001E-2</v>
      </c>
    </row>
    <row r="124" spans="3:11">
      <c r="C124">
        <f t="shared" si="8"/>
        <v>2021</v>
      </c>
      <c r="D124">
        <f t="shared" si="9"/>
        <v>8</v>
      </c>
      <c r="E124">
        <f>VLOOKUP($C124,'input_Annual RTP rev rates'!$C$7:$E$32,2,FALSE)</f>
        <v>1.763E-2</v>
      </c>
      <c r="F124">
        <f>VLOOKUP($C124,'input_Annual RTP rev rates'!$C$7:$E$32,3,FALSE)</f>
        <v>1.763E-2</v>
      </c>
      <c r="G124">
        <f ca="1">OFFSET(calc_1!$R$8,D124,0)</f>
        <v>1.4436706763207403</v>
      </c>
      <c r="H124">
        <f ca="1">OFFSET(calc_1!$W$8,D124,0)</f>
        <v>1.3904946149446458</v>
      </c>
      <c r="J124" s="4">
        <f t="shared" ca="1" si="6"/>
        <v>2.545E-2</v>
      </c>
      <c r="K124" s="4">
        <f t="shared" ca="1" si="7"/>
        <v>2.4510000000000001E-2</v>
      </c>
    </row>
    <row r="125" spans="3:11">
      <c r="C125">
        <f t="shared" si="8"/>
        <v>2021</v>
      </c>
      <c r="D125">
        <f t="shared" si="9"/>
        <v>9</v>
      </c>
      <c r="E125">
        <f>VLOOKUP($C125,'input_Annual RTP rev rates'!$C$7:$E$32,2,FALSE)</f>
        <v>1.763E-2</v>
      </c>
      <c r="F125">
        <f>VLOOKUP($C125,'input_Annual RTP rev rates'!$C$7:$E$32,3,FALSE)</f>
        <v>1.763E-2</v>
      </c>
      <c r="G125">
        <f ca="1">OFFSET(calc_1!$R$8,D125,0)</f>
        <v>1.5871135115342176</v>
      </c>
      <c r="H125">
        <f ca="1">OFFSET(calc_1!$W$8,D125,0)</f>
        <v>1.2033040512049757</v>
      </c>
      <c r="J125" s="4">
        <f t="shared" ca="1" si="6"/>
        <v>2.7980000000000001E-2</v>
      </c>
      <c r="K125" s="4">
        <f t="shared" ca="1" si="7"/>
        <v>2.121E-2</v>
      </c>
    </row>
    <row r="126" spans="3:11">
      <c r="C126">
        <f t="shared" si="8"/>
        <v>2021</v>
      </c>
      <c r="D126">
        <f t="shared" si="9"/>
        <v>10</v>
      </c>
      <c r="E126">
        <f>VLOOKUP($C126,'input_Annual RTP rev rates'!$C$7:$E$32,2,FALSE)</f>
        <v>1.763E-2</v>
      </c>
      <c r="F126">
        <f>VLOOKUP($C126,'input_Annual RTP rev rates'!$C$7:$E$32,3,FALSE)</f>
        <v>1.763E-2</v>
      </c>
      <c r="G126">
        <f ca="1">OFFSET(calc_1!$R$8,D126,0)</f>
        <v>0.77219088962805715</v>
      </c>
      <c r="H126">
        <f ca="1">OFFSET(calc_1!$W$8,D126,0)</f>
        <v>0.82263160423061288</v>
      </c>
      <c r="J126" s="4">
        <f t="shared" ca="1" si="6"/>
        <v>1.3610000000000001E-2</v>
      </c>
      <c r="K126" s="4">
        <f t="shared" ca="1" si="7"/>
        <v>1.4500000000000001E-2</v>
      </c>
    </row>
    <row r="127" spans="3:11">
      <c r="C127">
        <f t="shared" si="8"/>
        <v>2021</v>
      </c>
      <c r="D127">
        <f t="shared" si="9"/>
        <v>11</v>
      </c>
      <c r="E127">
        <f>VLOOKUP($C127,'input_Annual RTP rev rates'!$C$7:$E$32,2,FALSE)</f>
        <v>1.763E-2</v>
      </c>
      <c r="F127">
        <f>VLOOKUP($C127,'input_Annual RTP rev rates'!$C$7:$E$32,3,FALSE)</f>
        <v>1.763E-2</v>
      </c>
      <c r="G127">
        <f ca="1">OFFSET(calc_1!$R$8,D127,0)</f>
        <v>0.71329018254035736</v>
      </c>
      <c r="H127">
        <f ca="1">OFFSET(calc_1!$W$8,D127,0)</f>
        <v>0.78459780911974031</v>
      </c>
      <c r="J127" s="4">
        <f t="shared" ca="1" si="6"/>
        <v>1.2579999999999999E-2</v>
      </c>
      <c r="K127" s="4">
        <f t="shared" ca="1" si="7"/>
        <v>1.383E-2</v>
      </c>
    </row>
    <row r="128" spans="3:11">
      <c r="C128">
        <f t="shared" si="8"/>
        <v>2021</v>
      </c>
      <c r="D128">
        <f t="shared" si="9"/>
        <v>12</v>
      </c>
      <c r="E128">
        <f>VLOOKUP($C128,'input_Annual RTP rev rates'!$C$7:$E$32,2,FALSE)</f>
        <v>1.763E-2</v>
      </c>
      <c r="F128">
        <f>VLOOKUP($C128,'input_Annual RTP rev rates'!$C$7:$E$32,3,FALSE)</f>
        <v>1.763E-2</v>
      </c>
      <c r="G128">
        <f ca="1">OFFSET(calc_1!$R$8,D128,0)</f>
        <v>0.76718345068850013</v>
      </c>
      <c r="H128">
        <f ca="1">OFFSET(calc_1!$W$8,D128,0)</f>
        <v>0.82929059188927867</v>
      </c>
      <c r="J128" s="4">
        <f t="shared" ca="1" si="6"/>
        <v>1.353E-2</v>
      </c>
      <c r="K128" s="4">
        <f t="shared" ca="1" si="7"/>
        <v>1.4619999999999999E-2</v>
      </c>
    </row>
    <row r="129" spans="3:11">
      <c r="C129">
        <f t="shared" si="8"/>
        <v>2022</v>
      </c>
      <c r="D129">
        <f t="shared" si="9"/>
        <v>1</v>
      </c>
      <c r="E129">
        <f>VLOOKUP($C129,'input_Annual RTP rev rates'!$C$7:$E$32,2,FALSE)</f>
        <v>1.763E-2</v>
      </c>
      <c r="F129">
        <f>VLOOKUP($C129,'input_Annual RTP rev rates'!$C$7:$E$32,3,FALSE)</f>
        <v>1.763E-2</v>
      </c>
      <c r="G129">
        <f ca="1">OFFSET(calc_1!$R$8,D129,0)</f>
        <v>0.79983902060332235</v>
      </c>
      <c r="H129">
        <f ca="1">OFFSET(calc_1!$W$8,D129,0)</f>
        <v>0.86532608715111115</v>
      </c>
      <c r="J129" s="4">
        <f t="shared" ca="1" si="6"/>
        <v>1.41E-2</v>
      </c>
      <c r="K129" s="4">
        <f t="shared" ca="1" si="7"/>
        <v>1.5259999999999999E-2</v>
      </c>
    </row>
    <row r="130" spans="3:11">
      <c r="C130">
        <f t="shared" si="8"/>
        <v>2022</v>
      </c>
      <c r="D130">
        <f t="shared" si="9"/>
        <v>2</v>
      </c>
      <c r="E130">
        <f>VLOOKUP($C130,'input_Annual RTP rev rates'!$C$7:$E$32,2,FALSE)</f>
        <v>1.763E-2</v>
      </c>
      <c r="F130">
        <f>VLOOKUP($C130,'input_Annual RTP rev rates'!$C$7:$E$32,3,FALSE)</f>
        <v>1.763E-2</v>
      </c>
      <c r="G130">
        <f ca="1">OFFSET(calc_1!$R$8,D130,0)</f>
        <v>0.75632512945244823</v>
      </c>
      <c r="H130">
        <f ca="1">OFFSET(calc_1!$W$8,D130,0)</f>
        <v>0.82068612750760739</v>
      </c>
      <c r="J130" s="4">
        <f t="shared" ca="1" si="6"/>
        <v>1.333E-2</v>
      </c>
      <c r="K130" s="4">
        <f t="shared" ca="1" si="7"/>
        <v>1.447E-2</v>
      </c>
    </row>
    <row r="131" spans="3:11">
      <c r="C131">
        <f t="shared" si="8"/>
        <v>2022</v>
      </c>
      <c r="D131">
        <f t="shared" si="9"/>
        <v>3</v>
      </c>
      <c r="E131">
        <f>VLOOKUP($C131,'input_Annual RTP rev rates'!$C$7:$E$32,2,FALSE)</f>
        <v>1.763E-2</v>
      </c>
      <c r="F131">
        <f>VLOOKUP($C131,'input_Annual RTP rev rates'!$C$7:$E$32,3,FALSE)</f>
        <v>1.763E-2</v>
      </c>
      <c r="G131">
        <f ca="1">OFFSET(calc_1!$R$8,D131,0)</f>
        <v>0.76614622691036371</v>
      </c>
      <c r="H131">
        <f ca="1">OFFSET(calc_1!$W$8,D131,0)</f>
        <v>0.84729379472563049</v>
      </c>
      <c r="J131" s="4">
        <f t="shared" ca="1" si="6"/>
        <v>1.3509999999999999E-2</v>
      </c>
      <c r="K131" s="4">
        <f t="shared" ca="1" si="7"/>
        <v>1.494E-2</v>
      </c>
    </row>
    <row r="132" spans="3:11">
      <c r="C132">
        <f t="shared" si="8"/>
        <v>2022</v>
      </c>
      <c r="D132">
        <f t="shared" si="9"/>
        <v>4</v>
      </c>
      <c r="E132">
        <f>VLOOKUP($C132,'input_Annual RTP rev rates'!$C$7:$E$32,2,FALSE)</f>
        <v>1.763E-2</v>
      </c>
      <c r="F132">
        <f>VLOOKUP($C132,'input_Annual RTP rev rates'!$C$7:$E$32,3,FALSE)</f>
        <v>1.763E-2</v>
      </c>
      <c r="G132">
        <f ca="1">OFFSET(calc_1!$R$8,D132,0)</f>
        <v>0.75597196885253914</v>
      </c>
      <c r="H132">
        <f ca="1">OFFSET(calc_1!$W$8,D132,0)</f>
        <v>0.83934683490445194</v>
      </c>
      <c r="J132" s="4">
        <f t="shared" ca="1" si="6"/>
        <v>1.333E-2</v>
      </c>
      <c r="K132" s="4">
        <f t="shared" ca="1" si="7"/>
        <v>1.4800000000000001E-2</v>
      </c>
    </row>
    <row r="133" spans="3:11">
      <c r="C133">
        <f t="shared" si="8"/>
        <v>2022</v>
      </c>
      <c r="D133">
        <f t="shared" si="9"/>
        <v>5</v>
      </c>
      <c r="E133">
        <f>VLOOKUP($C133,'input_Annual RTP rev rates'!$C$7:$E$32,2,FALSE)</f>
        <v>1.763E-2</v>
      </c>
      <c r="F133">
        <f>VLOOKUP($C133,'input_Annual RTP rev rates'!$C$7:$E$32,3,FALSE)</f>
        <v>1.763E-2</v>
      </c>
      <c r="G133">
        <f ca="1">OFFSET(calc_1!$R$8,D133,0)</f>
        <v>0.69831837026291455</v>
      </c>
      <c r="H133">
        <f ca="1">OFFSET(calc_1!$W$8,D133,0)</f>
        <v>0.77081535516245558</v>
      </c>
      <c r="J133" s="4">
        <f t="shared" ca="1" si="6"/>
        <v>1.231E-2</v>
      </c>
      <c r="K133" s="4">
        <f t="shared" ca="1" si="7"/>
        <v>1.359E-2</v>
      </c>
    </row>
    <row r="134" spans="3:11">
      <c r="C134">
        <f t="shared" si="8"/>
        <v>2022</v>
      </c>
      <c r="D134">
        <f t="shared" si="9"/>
        <v>6</v>
      </c>
      <c r="E134">
        <f>VLOOKUP($C134,'input_Annual RTP rev rates'!$C$7:$E$32,2,FALSE)</f>
        <v>1.763E-2</v>
      </c>
      <c r="F134">
        <f>VLOOKUP($C134,'input_Annual RTP rev rates'!$C$7:$E$32,3,FALSE)</f>
        <v>1.763E-2</v>
      </c>
      <c r="G134">
        <f ca="1">OFFSET(calc_1!$R$8,D134,0)</f>
        <v>1.3618940204908241</v>
      </c>
      <c r="H134">
        <f ca="1">OFFSET(calc_1!$W$8,D134,0)</f>
        <v>1.3225675982727658</v>
      </c>
      <c r="J134" s="4">
        <f t="shared" ca="1" si="6"/>
        <v>2.401E-2</v>
      </c>
      <c r="K134" s="4">
        <f t="shared" ca="1" si="7"/>
        <v>2.332E-2</v>
      </c>
    </row>
    <row r="135" spans="3:11">
      <c r="C135">
        <f t="shared" si="8"/>
        <v>2022</v>
      </c>
      <c r="D135">
        <f t="shared" si="9"/>
        <v>7</v>
      </c>
      <c r="E135">
        <f>VLOOKUP($C135,'input_Annual RTP rev rates'!$C$7:$E$32,2,FALSE)</f>
        <v>1.763E-2</v>
      </c>
      <c r="F135">
        <f>VLOOKUP($C135,'input_Annual RTP rev rates'!$C$7:$E$32,3,FALSE)</f>
        <v>1.763E-2</v>
      </c>
      <c r="G135">
        <f ca="1">OFFSET(calc_1!$R$8,D135,0)</f>
        <v>1.4333826128381237</v>
      </c>
      <c r="H135">
        <f ca="1">OFFSET(calc_1!$W$8,D135,0)</f>
        <v>1.3897823799491928</v>
      </c>
      <c r="J135" s="4">
        <f t="shared" ca="1" si="6"/>
        <v>2.5270000000000001E-2</v>
      </c>
      <c r="K135" s="4">
        <f t="shared" ca="1" si="7"/>
        <v>2.4500000000000001E-2</v>
      </c>
    </row>
    <row r="136" spans="3:11">
      <c r="C136">
        <f t="shared" si="8"/>
        <v>2022</v>
      </c>
      <c r="D136">
        <f t="shared" si="9"/>
        <v>8</v>
      </c>
      <c r="E136">
        <f>VLOOKUP($C136,'input_Annual RTP rev rates'!$C$7:$E$32,2,FALSE)</f>
        <v>1.763E-2</v>
      </c>
      <c r="F136">
        <f>VLOOKUP($C136,'input_Annual RTP rev rates'!$C$7:$E$32,3,FALSE)</f>
        <v>1.763E-2</v>
      </c>
      <c r="G136">
        <f ca="1">OFFSET(calc_1!$R$8,D136,0)</f>
        <v>1.4436706763207403</v>
      </c>
      <c r="H136">
        <f ca="1">OFFSET(calc_1!$W$8,D136,0)</f>
        <v>1.3904946149446458</v>
      </c>
      <c r="J136" s="4">
        <f t="shared" ca="1" si="6"/>
        <v>2.545E-2</v>
      </c>
      <c r="K136" s="4">
        <f t="shared" ca="1" si="7"/>
        <v>2.4510000000000001E-2</v>
      </c>
    </row>
    <row r="137" spans="3:11">
      <c r="C137">
        <f t="shared" si="8"/>
        <v>2022</v>
      </c>
      <c r="D137">
        <f t="shared" si="9"/>
        <v>9</v>
      </c>
      <c r="E137">
        <f>VLOOKUP($C137,'input_Annual RTP rev rates'!$C$7:$E$32,2,FALSE)</f>
        <v>1.763E-2</v>
      </c>
      <c r="F137">
        <f>VLOOKUP($C137,'input_Annual RTP rev rates'!$C$7:$E$32,3,FALSE)</f>
        <v>1.763E-2</v>
      </c>
      <c r="G137">
        <f ca="1">OFFSET(calc_1!$R$8,D137,0)</f>
        <v>1.5871135115342176</v>
      </c>
      <c r="H137">
        <f ca="1">OFFSET(calc_1!$W$8,D137,0)</f>
        <v>1.2033040512049757</v>
      </c>
      <c r="J137" s="4">
        <f t="shared" ca="1" si="6"/>
        <v>2.7980000000000001E-2</v>
      </c>
      <c r="K137" s="4">
        <f t="shared" ca="1" si="7"/>
        <v>2.121E-2</v>
      </c>
    </row>
    <row r="138" spans="3:11">
      <c r="C138">
        <f t="shared" si="8"/>
        <v>2022</v>
      </c>
      <c r="D138">
        <f t="shared" si="9"/>
        <v>10</v>
      </c>
      <c r="E138">
        <f>VLOOKUP($C138,'input_Annual RTP rev rates'!$C$7:$E$32,2,FALSE)</f>
        <v>1.763E-2</v>
      </c>
      <c r="F138">
        <f>VLOOKUP($C138,'input_Annual RTP rev rates'!$C$7:$E$32,3,FALSE)</f>
        <v>1.763E-2</v>
      </c>
      <c r="G138">
        <f ca="1">OFFSET(calc_1!$R$8,D138,0)</f>
        <v>0.77219088962805715</v>
      </c>
      <c r="H138">
        <f ca="1">OFFSET(calc_1!$W$8,D138,0)</f>
        <v>0.82263160423061288</v>
      </c>
      <c r="J138" s="4">
        <f t="shared" ref="J138:J201" ca="1" si="10">ROUND(E138*G138,5)</f>
        <v>1.3610000000000001E-2</v>
      </c>
      <c r="K138" s="4">
        <f t="shared" ref="K138:K201" ca="1" si="11">ROUND(F138*H138,5)</f>
        <v>1.4500000000000001E-2</v>
      </c>
    </row>
    <row r="139" spans="3:11">
      <c r="C139">
        <f t="shared" si="8"/>
        <v>2022</v>
      </c>
      <c r="D139">
        <f t="shared" si="9"/>
        <v>11</v>
      </c>
      <c r="E139">
        <f>VLOOKUP($C139,'input_Annual RTP rev rates'!$C$7:$E$32,2,FALSE)</f>
        <v>1.763E-2</v>
      </c>
      <c r="F139">
        <f>VLOOKUP($C139,'input_Annual RTP rev rates'!$C$7:$E$32,3,FALSE)</f>
        <v>1.763E-2</v>
      </c>
      <c r="G139">
        <f ca="1">OFFSET(calc_1!$R$8,D139,0)</f>
        <v>0.71329018254035736</v>
      </c>
      <c r="H139">
        <f ca="1">OFFSET(calc_1!$W$8,D139,0)</f>
        <v>0.78459780911974031</v>
      </c>
      <c r="J139" s="4">
        <f t="shared" ca="1" si="10"/>
        <v>1.2579999999999999E-2</v>
      </c>
      <c r="K139" s="4">
        <f t="shared" ca="1" si="11"/>
        <v>1.383E-2</v>
      </c>
    </row>
    <row r="140" spans="3:11">
      <c r="C140">
        <f t="shared" si="8"/>
        <v>2022</v>
      </c>
      <c r="D140">
        <f t="shared" si="9"/>
        <v>12</v>
      </c>
      <c r="E140">
        <f>VLOOKUP($C140,'input_Annual RTP rev rates'!$C$7:$E$32,2,FALSE)</f>
        <v>1.763E-2</v>
      </c>
      <c r="F140">
        <f>VLOOKUP($C140,'input_Annual RTP rev rates'!$C$7:$E$32,3,FALSE)</f>
        <v>1.763E-2</v>
      </c>
      <c r="G140">
        <f ca="1">OFFSET(calc_1!$R$8,D140,0)</f>
        <v>0.76718345068850013</v>
      </c>
      <c r="H140">
        <f ca="1">OFFSET(calc_1!$W$8,D140,0)</f>
        <v>0.82929059188927867</v>
      </c>
      <c r="J140" s="4">
        <f t="shared" ca="1" si="10"/>
        <v>1.353E-2</v>
      </c>
      <c r="K140" s="4">
        <f t="shared" ca="1" si="11"/>
        <v>1.4619999999999999E-2</v>
      </c>
    </row>
    <row r="141" spans="3:11">
      <c r="C141">
        <f t="shared" si="8"/>
        <v>2023</v>
      </c>
      <c r="D141">
        <f t="shared" si="9"/>
        <v>1</v>
      </c>
      <c r="E141">
        <f>VLOOKUP($C141,'input_Annual RTP rev rates'!$C$7:$E$32,2,FALSE)</f>
        <v>1.763E-2</v>
      </c>
      <c r="F141">
        <f>VLOOKUP($C141,'input_Annual RTP rev rates'!$C$7:$E$32,3,FALSE)</f>
        <v>1.763E-2</v>
      </c>
      <c r="G141">
        <f ca="1">OFFSET(calc_1!$R$8,D141,0)</f>
        <v>0.79983902060332235</v>
      </c>
      <c r="H141">
        <f ca="1">OFFSET(calc_1!$W$8,D141,0)</f>
        <v>0.86532608715111115</v>
      </c>
      <c r="J141" s="4">
        <f t="shared" ca="1" si="10"/>
        <v>1.41E-2</v>
      </c>
      <c r="K141" s="4">
        <f t="shared" ca="1" si="11"/>
        <v>1.5259999999999999E-2</v>
      </c>
    </row>
    <row r="142" spans="3:11">
      <c r="C142">
        <f t="shared" si="8"/>
        <v>2023</v>
      </c>
      <c r="D142">
        <f t="shared" si="9"/>
        <v>2</v>
      </c>
      <c r="E142">
        <f>VLOOKUP($C142,'input_Annual RTP rev rates'!$C$7:$E$32,2,FALSE)</f>
        <v>1.763E-2</v>
      </c>
      <c r="F142">
        <f>VLOOKUP($C142,'input_Annual RTP rev rates'!$C$7:$E$32,3,FALSE)</f>
        <v>1.763E-2</v>
      </c>
      <c r="G142">
        <f ca="1">OFFSET(calc_1!$R$8,D142,0)</f>
        <v>0.75632512945244823</v>
      </c>
      <c r="H142">
        <f ca="1">OFFSET(calc_1!$W$8,D142,0)</f>
        <v>0.82068612750760739</v>
      </c>
      <c r="J142" s="4">
        <f t="shared" ca="1" si="10"/>
        <v>1.333E-2</v>
      </c>
      <c r="K142" s="4">
        <f t="shared" ca="1" si="11"/>
        <v>1.447E-2</v>
      </c>
    </row>
    <row r="143" spans="3:11">
      <c r="C143">
        <f t="shared" si="8"/>
        <v>2023</v>
      </c>
      <c r="D143">
        <f t="shared" si="9"/>
        <v>3</v>
      </c>
      <c r="E143">
        <f>VLOOKUP($C143,'input_Annual RTP rev rates'!$C$7:$E$32,2,FALSE)</f>
        <v>1.763E-2</v>
      </c>
      <c r="F143">
        <f>VLOOKUP($C143,'input_Annual RTP rev rates'!$C$7:$E$32,3,FALSE)</f>
        <v>1.763E-2</v>
      </c>
      <c r="G143">
        <f ca="1">OFFSET(calc_1!$R$8,D143,0)</f>
        <v>0.76614622691036371</v>
      </c>
      <c r="H143">
        <f ca="1">OFFSET(calc_1!$W$8,D143,0)</f>
        <v>0.84729379472563049</v>
      </c>
      <c r="J143" s="4">
        <f t="shared" ca="1" si="10"/>
        <v>1.3509999999999999E-2</v>
      </c>
      <c r="K143" s="4">
        <f t="shared" ca="1" si="11"/>
        <v>1.494E-2</v>
      </c>
    </row>
    <row r="144" spans="3:11">
      <c r="C144">
        <f t="shared" si="8"/>
        <v>2023</v>
      </c>
      <c r="D144">
        <f t="shared" si="9"/>
        <v>4</v>
      </c>
      <c r="E144">
        <f>VLOOKUP($C144,'input_Annual RTP rev rates'!$C$7:$E$32,2,FALSE)</f>
        <v>1.763E-2</v>
      </c>
      <c r="F144">
        <f>VLOOKUP($C144,'input_Annual RTP rev rates'!$C$7:$E$32,3,FALSE)</f>
        <v>1.763E-2</v>
      </c>
      <c r="G144">
        <f ca="1">OFFSET(calc_1!$R$8,D144,0)</f>
        <v>0.75597196885253914</v>
      </c>
      <c r="H144">
        <f ca="1">OFFSET(calc_1!$W$8,D144,0)</f>
        <v>0.83934683490445194</v>
      </c>
      <c r="J144" s="4">
        <f t="shared" ca="1" si="10"/>
        <v>1.333E-2</v>
      </c>
      <c r="K144" s="4">
        <f t="shared" ca="1" si="11"/>
        <v>1.4800000000000001E-2</v>
      </c>
    </row>
    <row r="145" spans="3:11">
      <c r="C145">
        <f t="shared" si="8"/>
        <v>2023</v>
      </c>
      <c r="D145">
        <f t="shared" si="9"/>
        <v>5</v>
      </c>
      <c r="E145">
        <f>VLOOKUP($C145,'input_Annual RTP rev rates'!$C$7:$E$32,2,FALSE)</f>
        <v>1.763E-2</v>
      </c>
      <c r="F145">
        <f>VLOOKUP($C145,'input_Annual RTP rev rates'!$C$7:$E$32,3,FALSE)</f>
        <v>1.763E-2</v>
      </c>
      <c r="G145">
        <f ca="1">OFFSET(calc_1!$R$8,D145,0)</f>
        <v>0.69831837026291455</v>
      </c>
      <c r="H145">
        <f ca="1">OFFSET(calc_1!$W$8,D145,0)</f>
        <v>0.77081535516245558</v>
      </c>
      <c r="J145" s="4">
        <f t="shared" ca="1" si="10"/>
        <v>1.231E-2</v>
      </c>
      <c r="K145" s="4">
        <f t="shared" ca="1" si="11"/>
        <v>1.359E-2</v>
      </c>
    </row>
    <row r="146" spans="3:11">
      <c r="C146">
        <f t="shared" si="8"/>
        <v>2023</v>
      </c>
      <c r="D146">
        <f t="shared" si="9"/>
        <v>6</v>
      </c>
      <c r="E146">
        <f>VLOOKUP($C146,'input_Annual RTP rev rates'!$C$7:$E$32,2,FALSE)</f>
        <v>1.763E-2</v>
      </c>
      <c r="F146">
        <f>VLOOKUP($C146,'input_Annual RTP rev rates'!$C$7:$E$32,3,FALSE)</f>
        <v>1.763E-2</v>
      </c>
      <c r="G146">
        <f ca="1">OFFSET(calc_1!$R$8,D146,0)</f>
        <v>1.3618940204908241</v>
      </c>
      <c r="H146">
        <f ca="1">OFFSET(calc_1!$W$8,D146,0)</f>
        <v>1.3225675982727658</v>
      </c>
      <c r="J146" s="4">
        <f t="shared" ca="1" si="10"/>
        <v>2.401E-2</v>
      </c>
      <c r="K146" s="4">
        <f t="shared" ca="1" si="11"/>
        <v>2.332E-2</v>
      </c>
    </row>
    <row r="147" spans="3:11">
      <c r="C147">
        <f t="shared" si="8"/>
        <v>2023</v>
      </c>
      <c r="D147">
        <f t="shared" si="9"/>
        <v>7</v>
      </c>
      <c r="E147">
        <f>VLOOKUP($C147,'input_Annual RTP rev rates'!$C$7:$E$32,2,FALSE)</f>
        <v>1.763E-2</v>
      </c>
      <c r="F147">
        <f>VLOOKUP($C147,'input_Annual RTP rev rates'!$C$7:$E$32,3,FALSE)</f>
        <v>1.763E-2</v>
      </c>
      <c r="G147">
        <f ca="1">OFFSET(calc_1!$R$8,D147,0)</f>
        <v>1.4333826128381237</v>
      </c>
      <c r="H147">
        <f ca="1">OFFSET(calc_1!$W$8,D147,0)</f>
        <v>1.3897823799491928</v>
      </c>
      <c r="J147" s="4">
        <f t="shared" ca="1" si="10"/>
        <v>2.5270000000000001E-2</v>
      </c>
      <c r="K147" s="4">
        <f t="shared" ca="1" si="11"/>
        <v>2.4500000000000001E-2</v>
      </c>
    </row>
    <row r="148" spans="3:11">
      <c r="C148">
        <f t="shared" si="8"/>
        <v>2023</v>
      </c>
      <c r="D148">
        <f t="shared" si="9"/>
        <v>8</v>
      </c>
      <c r="E148">
        <f>VLOOKUP($C148,'input_Annual RTP rev rates'!$C$7:$E$32,2,FALSE)</f>
        <v>1.763E-2</v>
      </c>
      <c r="F148">
        <f>VLOOKUP($C148,'input_Annual RTP rev rates'!$C$7:$E$32,3,FALSE)</f>
        <v>1.763E-2</v>
      </c>
      <c r="G148">
        <f ca="1">OFFSET(calc_1!$R$8,D148,0)</f>
        <v>1.4436706763207403</v>
      </c>
      <c r="H148">
        <f ca="1">OFFSET(calc_1!$W$8,D148,0)</f>
        <v>1.3904946149446458</v>
      </c>
      <c r="J148" s="4">
        <f t="shared" ca="1" si="10"/>
        <v>2.545E-2</v>
      </c>
      <c r="K148" s="4">
        <f t="shared" ca="1" si="11"/>
        <v>2.4510000000000001E-2</v>
      </c>
    </row>
    <row r="149" spans="3:11">
      <c r="C149">
        <f t="shared" si="8"/>
        <v>2023</v>
      </c>
      <c r="D149">
        <f t="shared" si="9"/>
        <v>9</v>
      </c>
      <c r="E149">
        <f>VLOOKUP($C149,'input_Annual RTP rev rates'!$C$7:$E$32,2,FALSE)</f>
        <v>1.763E-2</v>
      </c>
      <c r="F149">
        <f>VLOOKUP($C149,'input_Annual RTP rev rates'!$C$7:$E$32,3,FALSE)</f>
        <v>1.763E-2</v>
      </c>
      <c r="G149">
        <f ca="1">OFFSET(calc_1!$R$8,D149,0)</f>
        <v>1.5871135115342176</v>
      </c>
      <c r="H149">
        <f ca="1">OFFSET(calc_1!$W$8,D149,0)</f>
        <v>1.2033040512049757</v>
      </c>
      <c r="J149" s="4">
        <f t="shared" ca="1" si="10"/>
        <v>2.7980000000000001E-2</v>
      </c>
      <c r="K149" s="4">
        <f t="shared" ca="1" si="11"/>
        <v>2.121E-2</v>
      </c>
    </row>
    <row r="150" spans="3:11">
      <c r="C150">
        <f t="shared" si="8"/>
        <v>2023</v>
      </c>
      <c r="D150">
        <f t="shared" si="9"/>
        <v>10</v>
      </c>
      <c r="E150">
        <f>VLOOKUP($C150,'input_Annual RTP rev rates'!$C$7:$E$32,2,FALSE)</f>
        <v>1.763E-2</v>
      </c>
      <c r="F150">
        <f>VLOOKUP($C150,'input_Annual RTP rev rates'!$C$7:$E$32,3,FALSE)</f>
        <v>1.763E-2</v>
      </c>
      <c r="G150">
        <f ca="1">OFFSET(calc_1!$R$8,D150,0)</f>
        <v>0.77219088962805715</v>
      </c>
      <c r="H150">
        <f ca="1">OFFSET(calc_1!$W$8,D150,0)</f>
        <v>0.82263160423061288</v>
      </c>
      <c r="J150" s="4">
        <f t="shared" ca="1" si="10"/>
        <v>1.3610000000000001E-2</v>
      </c>
      <c r="K150" s="4">
        <f t="shared" ca="1" si="11"/>
        <v>1.4500000000000001E-2</v>
      </c>
    </row>
    <row r="151" spans="3:11">
      <c r="C151">
        <f t="shared" si="8"/>
        <v>2023</v>
      </c>
      <c r="D151">
        <f t="shared" si="9"/>
        <v>11</v>
      </c>
      <c r="E151">
        <f>VLOOKUP($C151,'input_Annual RTP rev rates'!$C$7:$E$32,2,FALSE)</f>
        <v>1.763E-2</v>
      </c>
      <c r="F151">
        <f>VLOOKUP($C151,'input_Annual RTP rev rates'!$C$7:$E$32,3,FALSE)</f>
        <v>1.763E-2</v>
      </c>
      <c r="G151">
        <f ca="1">OFFSET(calc_1!$R$8,D151,0)</f>
        <v>0.71329018254035736</v>
      </c>
      <c r="H151">
        <f ca="1">OFFSET(calc_1!$W$8,D151,0)</f>
        <v>0.78459780911974031</v>
      </c>
      <c r="J151" s="4">
        <f t="shared" ca="1" si="10"/>
        <v>1.2579999999999999E-2</v>
      </c>
      <c r="K151" s="4">
        <f t="shared" ca="1" si="11"/>
        <v>1.383E-2</v>
      </c>
    </row>
    <row r="152" spans="3:11">
      <c r="C152">
        <f t="shared" si="8"/>
        <v>2023</v>
      </c>
      <c r="D152">
        <f t="shared" si="9"/>
        <v>12</v>
      </c>
      <c r="E152">
        <f>VLOOKUP($C152,'input_Annual RTP rev rates'!$C$7:$E$32,2,FALSE)</f>
        <v>1.763E-2</v>
      </c>
      <c r="F152">
        <f>VLOOKUP($C152,'input_Annual RTP rev rates'!$C$7:$E$32,3,FALSE)</f>
        <v>1.763E-2</v>
      </c>
      <c r="G152">
        <f ca="1">OFFSET(calc_1!$R$8,D152,0)</f>
        <v>0.76718345068850013</v>
      </c>
      <c r="H152">
        <f ca="1">OFFSET(calc_1!$W$8,D152,0)</f>
        <v>0.82929059188927867</v>
      </c>
      <c r="J152" s="4">
        <f t="shared" ca="1" si="10"/>
        <v>1.353E-2</v>
      </c>
      <c r="K152" s="4">
        <f t="shared" ca="1" si="11"/>
        <v>1.4619999999999999E-2</v>
      </c>
    </row>
    <row r="153" spans="3:11">
      <c r="C153">
        <f t="shared" si="8"/>
        <v>2024</v>
      </c>
      <c r="D153">
        <f t="shared" si="9"/>
        <v>1</v>
      </c>
      <c r="E153">
        <f>VLOOKUP($C153,'input_Annual RTP rev rates'!$C$7:$E$32,2,FALSE)</f>
        <v>1.763E-2</v>
      </c>
      <c r="F153">
        <f>VLOOKUP($C153,'input_Annual RTP rev rates'!$C$7:$E$32,3,FALSE)</f>
        <v>1.763E-2</v>
      </c>
      <c r="G153">
        <f ca="1">OFFSET(calc_1!$R$8,D153,0)</f>
        <v>0.79983902060332235</v>
      </c>
      <c r="H153">
        <f ca="1">OFFSET(calc_1!$W$8,D153,0)</f>
        <v>0.86532608715111115</v>
      </c>
      <c r="J153" s="4">
        <f t="shared" ca="1" si="10"/>
        <v>1.41E-2</v>
      </c>
      <c r="K153" s="4">
        <f t="shared" ca="1" si="11"/>
        <v>1.5259999999999999E-2</v>
      </c>
    </row>
    <row r="154" spans="3:11">
      <c r="C154">
        <f t="shared" si="8"/>
        <v>2024</v>
      </c>
      <c r="D154">
        <f t="shared" si="9"/>
        <v>2</v>
      </c>
      <c r="E154">
        <f>VLOOKUP($C154,'input_Annual RTP rev rates'!$C$7:$E$32,2,FALSE)</f>
        <v>1.763E-2</v>
      </c>
      <c r="F154">
        <f>VLOOKUP($C154,'input_Annual RTP rev rates'!$C$7:$E$32,3,FALSE)</f>
        <v>1.763E-2</v>
      </c>
      <c r="G154">
        <f ca="1">OFFSET(calc_1!$R$8,D154,0)</f>
        <v>0.75632512945244823</v>
      </c>
      <c r="H154">
        <f ca="1">OFFSET(calc_1!$W$8,D154,0)</f>
        <v>0.82068612750760739</v>
      </c>
      <c r="J154" s="4">
        <f t="shared" ca="1" si="10"/>
        <v>1.333E-2</v>
      </c>
      <c r="K154" s="4">
        <f t="shared" ca="1" si="11"/>
        <v>1.447E-2</v>
      </c>
    </row>
    <row r="155" spans="3:11">
      <c r="C155">
        <f t="shared" si="8"/>
        <v>2024</v>
      </c>
      <c r="D155">
        <f t="shared" si="9"/>
        <v>3</v>
      </c>
      <c r="E155">
        <f>VLOOKUP($C155,'input_Annual RTP rev rates'!$C$7:$E$32,2,FALSE)</f>
        <v>1.763E-2</v>
      </c>
      <c r="F155">
        <f>VLOOKUP($C155,'input_Annual RTP rev rates'!$C$7:$E$32,3,FALSE)</f>
        <v>1.763E-2</v>
      </c>
      <c r="G155">
        <f ca="1">OFFSET(calc_1!$R$8,D155,0)</f>
        <v>0.76614622691036371</v>
      </c>
      <c r="H155">
        <f ca="1">OFFSET(calc_1!$W$8,D155,0)</f>
        <v>0.84729379472563049</v>
      </c>
      <c r="J155" s="4">
        <f t="shared" ca="1" si="10"/>
        <v>1.3509999999999999E-2</v>
      </c>
      <c r="K155" s="4">
        <f t="shared" ca="1" si="11"/>
        <v>1.494E-2</v>
      </c>
    </row>
    <row r="156" spans="3:11">
      <c r="C156">
        <f t="shared" si="8"/>
        <v>2024</v>
      </c>
      <c r="D156">
        <f t="shared" si="9"/>
        <v>4</v>
      </c>
      <c r="E156">
        <f>VLOOKUP($C156,'input_Annual RTP rev rates'!$C$7:$E$32,2,FALSE)</f>
        <v>1.763E-2</v>
      </c>
      <c r="F156">
        <f>VLOOKUP($C156,'input_Annual RTP rev rates'!$C$7:$E$32,3,FALSE)</f>
        <v>1.763E-2</v>
      </c>
      <c r="G156">
        <f ca="1">OFFSET(calc_1!$R$8,D156,0)</f>
        <v>0.75597196885253914</v>
      </c>
      <c r="H156">
        <f ca="1">OFFSET(calc_1!$W$8,D156,0)</f>
        <v>0.83934683490445194</v>
      </c>
      <c r="J156" s="4">
        <f t="shared" ca="1" si="10"/>
        <v>1.333E-2</v>
      </c>
      <c r="K156" s="4">
        <f t="shared" ca="1" si="11"/>
        <v>1.4800000000000001E-2</v>
      </c>
    </row>
    <row r="157" spans="3:11">
      <c r="C157">
        <f t="shared" si="8"/>
        <v>2024</v>
      </c>
      <c r="D157">
        <f t="shared" si="9"/>
        <v>5</v>
      </c>
      <c r="E157">
        <f>VLOOKUP($C157,'input_Annual RTP rev rates'!$C$7:$E$32,2,FALSE)</f>
        <v>1.763E-2</v>
      </c>
      <c r="F157">
        <f>VLOOKUP($C157,'input_Annual RTP rev rates'!$C$7:$E$32,3,FALSE)</f>
        <v>1.763E-2</v>
      </c>
      <c r="G157">
        <f ca="1">OFFSET(calc_1!$R$8,D157,0)</f>
        <v>0.69831837026291455</v>
      </c>
      <c r="H157">
        <f ca="1">OFFSET(calc_1!$W$8,D157,0)</f>
        <v>0.77081535516245558</v>
      </c>
      <c r="J157" s="4">
        <f t="shared" ca="1" si="10"/>
        <v>1.231E-2</v>
      </c>
      <c r="K157" s="4">
        <f t="shared" ca="1" si="11"/>
        <v>1.359E-2</v>
      </c>
    </row>
    <row r="158" spans="3:11">
      <c r="C158">
        <f t="shared" si="8"/>
        <v>2024</v>
      </c>
      <c r="D158">
        <f t="shared" si="9"/>
        <v>6</v>
      </c>
      <c r="E158">
        <f>VLOOKUP($C158,'input_Annual RTP rev rates'!$C$7:$E$32,2,FALSE)</f>
        <v>1.763E-2</v>
      </c>
      <c r="F158">
        <f>VLOOKUP($C158,'input_Annual RTP rev rates'!$C$7:$E$32,3,FALSE)</f>
        <v>1.763E-2</v>
      </c>
      <c r="G158">
        <f ca="1">OFFSET(calc_1!$R$8,D158,0)</f>
        <v>1.3618940204908241</v>
      </c>
      <c r="H158">
        <f ca="1">OFFSET(calc_1!$W$8,D158,0)</f>
        <v>1.3225675982727658</v>
      </c>
      <c r="J158" s="4">
        <f t="shared" ca="1" si="10"/>
        <v>2.401E-2</v>
      </c>
      <c r="K158" s="4">
        <f t="shared" ca="1" si="11"/>
        <v>2.332E-2</v>
      </c>
    </row>
    <row r="159" spans="3:11">
      <c r="C159">
        <f t="shared" si="8"/>
        <v>2024</v>
      </c>
      <c r="D159">
        <f t="shared" si="9"/>
        <v>7</v>
      </c>
      <c r="E159">
        <f>VLOOKUP($C159,'input_Annual RTP rev rates'!$C$7:$E$32,2,FALSE)</f>
        <v>1.763E-2</v>
      </c>
      <c r="F159">
        <f>VLOOKUP($C159,'input_Annual RTP rev rates'!$C$7:$E$32,3,FALSE)</f>
        <v>1.763E-2</v>
      </c>
      <c r="G159">
        <f ca="1">OFFSET(calc_1!$R$8,D159,0)</f>
        <v>1.4333826128381237</v>
      </c>
      <c r="H159">
        <f ca="1">OFFSET(calc_1!$W$8,D159,0)</f>
        <v>1.3897823799491928</v>
      </c>
      <c r="J159" s="4">
        <f t="shared" ca="1" si="10"/>
        <v>2.5270000000000001E-2</v>
      </c>
      <c r="K159" s="4">
        <f t="shared" ca="1" si="11"/>
        <v>2.4500000000000001E-2</v>
      </c>
    </row>
    <row r="160" spans="3:11">
      <c r="C160">
        <f t="shared" si="8"/>
        <v>2024</v>
      </c>
      <c r="D160">
        <f t="shared" si="9"/>
        <v>8</v>
      </c>
      <c r="E160">
        <f>VLOOKUP($C160,'input_Annual RTP rev rates'!$C$7:$E$32,2,FALSE)</f>
        <v>1.763E-2</v>
      </c>
      <c r="F160">
        <f>VLOOKUP($C160,'input_Annual RTP rev rates'!$C$7:$E$32,3,FALSE)</f>
        <v>1.763E-2</v>
      </c>
      <c r="G160">
        <f ca="1">OFFSET(calc_1!$R$8,D160,0)</f>
        <v>1.4436706763207403</v>
      </c>
      <c r="H160">
        <f ca="1">OFFSET(calc_1!$W$8,D160,0)</f>
        <v>1.3904946149446458</v>
      </c>
      <c r="J160" s="4">
        <f t="shared" ca="1" si="10"/>
        <v>2.545E-2</v>
      </c>
      <c r="K160" s="4">
        <f t="shared" ca="1" si="11"/>
        <v>2.4510000000000001E-2</v>
      </c>
    </row>
    <row r="161" spans="3:11">
      <c r="C161">
        <f t="shared" si="8"/>
        <v>2024</v>
      </c>
      <c r="D161">
        <f t="shared" si="9"/>
        <v>9</v>
      </c>
      <c r="E161">
        <f>VLOOKUP($C161,'input_Annual RTP rev rates'!$C$7:$E$32,2,FALSE)</f>
        <v>1.763E-2</v>
      </c>
      <c r="F161">
        <f>VLOOKUP($C161,'input_Annual RTP rev rates'!$C$7:$E$32,3,FALSE)</f>
        <v>1.763E-2</v>
      </c>
      <c r="G161">
        <f ca="1">OFFSET(calc_1!$R$8,D161,0)</f>
        <v>1.5871135115342176</v>
      </c>
      <c r="H161">
        <f ca="1">OFFSET(calc_1!$W$8,D161,0)</f>
        <v>1.2033040512049757</v>
      </c>
      <c r="J161" s="4">
        <f t="shared" ca="1" si="10"/>
        <v>2.7980000000000001E-2</v>
      </c>
      <c r="K161" s="4">
        <f t="shared" ca="1" si="11"/>
        <v>2.121E-2</v>
      </c>
    </row>
    <row r="162" spans="3:11">
      <c r="C162">
        <f t="shared" si="8"/>
        <v>2024</v>
      </c>
      <c r="D162">
        <f t="shared" si="9"/>
        <v>10</v>
      </c>
      <c r="E162">
        <f>VLOOKUP($C162,'input_Annual RTP rev rates'!$C$7:$E$32,2,FALSE)</f>
        <v>1.763E-2</v>
      </c>
      <c r="F162">
        <f>VLOOKUP($C162,'input_Annual RTP rev rates'!$C$7:$E$32,3,FALSE)</f>
        <v>1.763E-2</v>
      </c>
      <c r="G162">
        <f ca="1">OFFSET(calc_1!$R$8,D162,0)</f>
        <v>0.77219088962805715</v>
      </c>
      <c r="H162">
        <f ca="1">OFFSET(calc_1!$W$8,D162,0)</f>
        <v>0.82263160423061288</v>
      </c>
      <c r="J162" s="4">
        <f t="shared" ca="1" si="10"/>
        <v>1.3610000000000001E-2</v>
      </c>
      <c r="K162" s="4">
        <f t="shared" ca="1" si="11"/>
        <v>1.4500000000000001E-2</v>
      </c>
    </row>
    <row r="163" spans="3:11">
      <c r="C163">
        <f t="shared" si="8"/>
        <v>2024</v>
      </c>
      <c r="D163">
        <f t="shared" si="9"/>
        <v>11</v>
      </c>
      <c r="E163">
        <f>VLOOKUP($C163,'input_Annual RTP rev rates'!$C$7:$E$32,2,FALSE)</f>
        <v>1.763E-2</v>
      </c>
      <c r="F163">
        <f>VLOOKUP($C163,'input_Annual RTP rev rates'!$C$7:$E$32,3,FALSE)</f>
        <v>1.763E-2</v>
      </c>
      <c r="G163">
        <f ca="1">OFFSET(calc_1!$R$8,D163,0)</f>
        <v>0.71329018254035736</v>
      </c>
      <c r="H163">
        <f ca="1">OFFSET(calc_1!$W$8,D163,0)</f>
        <v>0.78459780911974031</v>
      </c>
      <c r="J163" s="4">
        <f t="shared" ca="1" si="10"/>
        <v>1.2579999999999999E-2</v>
      </c>
      <c r="K163" s="4">
        <f t="shared" ca="1" si="11"/>
        <v>1.383E-2</v>
      </c>
    </row>
    <row r="164" spans="3:11">
      <c r="C164">
        <f t="shared" si="8"/>
        <v>2024</v>
      </c>
      <c r="D164">
        <f t="shared" si="9"/>
        <v>12</v>
      </c>
      <c r="E164">
        <f>VLOOKUP($C164,'input_Annual RTP rev rates'!$C$7:$E$32,2,FALSE)</f>
        <v>1.763E-2</v>
      </c>
      <c r="F164">
        <f>VLOOKUP($C164,'input_Annual RTP rev rates'!$C$7:$E$32,3,FALSE)</f>
        <v>1.763E-2</v>
      </c>
      <c r="G164">
        <f ca="1">OFFSET(calc_1!$R$8,D164,0)</f>
        <v>0.76718345068850013</v>
      </c>
      <c r="H164">
        <f ca="1">OFFSET(calc_1!$W$8,D164,0)</f>
        <v>0.82929059188927867</v>
      </c>
      <c r="J164" s="4">
        <f t="shared" ca="1" si="10"/>
        <v>1.353E-2</v>
      </c>
      <c r="K164" s="4">
        <f t="shared" ca="1" si="11"/>
        <v>1.4619999999999999E-2</v>
      </c>
    </row>
    <row r="165" spans="3:11">
      <c r="C165">
        <f t="shared" si="8"/>
        <v>2025</v>
      </c>
      <c r="D165">
        <f t="shared" si="9"/>
        <v>1</v>
      </c>
      <c r="E165">
        <f>VLOOKUP($C165,'input_Annual RTP rev rates'!$C$7:$E$32,2,FALSE)</f>
        <v>1.763E-2</v>
      </c>
      <c r="F165">
        <f>VLOOKUP($C165,'input_Annual RTP rev rates'!$C$7:$E$32,3,FALSE)</f>
        <v>1.763E-2</v>
      </c>
      <c r="G165">
        <f ca="1">OFFSET(calc_1!$R$8,D165,0)</f>
        <v>0.79983902060332235</v>
      </c>
      <c r="H165">
        <f ca="1">OFFSET(calc_1!$W$8,D165,0)</f>
        <v>0.86532608715111115</v>
      </c>
      <c r="J165" s="4">
        <f t="shared" ca="1" si="10"/>
        <v>1.41E-2</v>
      </c>
      <c r="K165" s="4">
        <f t="shared" ca="1" si="11"/>
        <v>1.5259999999999999E-2</v>
      </c>
    </row>
    <row r="166" spans="3:11">
      <c r="C166">
        <f t="shared" si="8"/>
        <v>2025</v>
      </c>
      <c r="D166">
        <f t="shared" si="9"/>
        <v>2</v>
      </c>
      <c r="E166">
        <f>VLOOKUP($C166,'input_Annual RTP rev rates'!$C$7:$E$32,2,FALSE)</f>
        <v>1.763E-2</v>
      </c>
      <c r="F166">
        <f>VLOOKUP($C166,'input_Annual RTP rev rates'!$C$7:$E$32,3,FALSE)</f>
        <v>1.763E-2</v>
      </c>
      <c r="G166">
        <f ca="1">OFFSET(calc_1!$R$8,D166,0)</f>
        <v>0.75632512945244823</v>
      </c>
      <c r="H166">
        <f ca="1">OFFSET(calc_1!$W$8,D166,0)</f>
        <v>0.82068612750760739</v>
      </c>
      <c r="J166" s="4">
        <f t="shared" ca="1" si="10"/>
        <v>1.333E-2</v>
      </c>
      <c r="K166" s="4">
        <f t="shared" ca="1" si="11"/>
        <v>1.447E-2</v>
      </c>
    </row>
    <row r="167" spans="3:11">
      <c r="C167">
        <f t="shared" si="8"/>
        <v>2025</v>
      </c>
      <c r="D167">
        <f t="shared" si="9"/>
        <v>3</v>
      </c>
      <c r="E167">
        <f>VLOOKUP($C167,'input_Annual RTP rev rates'!$C$7:$E$32,2,FALSE)</f>
        <v>1.763E-2</v>
      </c>
      <c r="F167">
        <f>VLOOKUP($C167,'input_Annual RTP rev rates'!$C$7:$E$32,3,FALSE)</f>
        <v>1.763E-2</v>
      </c>
      <c r="G167">
        <f ca="1">OFFSET(calc_1!$R$8,D167,0)</f>
        <v>0.76614622691036371</v>
      </c>
      <c r="H167">
        <f ca="1">OFFSET(calc_1!$W$8,D167,0)</f>
        <v>0.84729379472563049</v>
      </c>
      <c r="J167" s="4">
        <f t="shared" ca="1" si="10"/>
        <v>1.3509999999999999E-2</v>
      </c>
      <c r="K167" s="4">
        <f t="shared" ca="1" si="11"/>
        <v>1.494E-2</v>
      </c>
    </row>
    <row r="168" spans="3:11">
      <c r="C168">
        <f t="shared" si="8"/>
        <v>2025</v>
      </c>
      <c r="D168">
        <f t="shared" si="9"/>
        <v>4</v>
      </c>
      <c r="E168">
        <f>VLOOKUP($C168,'input_Annual RTP rev rates'!$C$7:$E$32,2,FALSE)</f>
        <v>1.763E-2</v>
      </c>
      <c r="F168">
        <f>VLOOKUP($C168,'input_Annual RTP rev rates'!$C$7:$E$32,3,FALSE)</f>
        <v>1.763E-2</v>
      </c>
      <c r="G168">
        <f ca="1">OFFSET(calc_1!$R$8,D168,0)</f>
        <v>0.75597196885253914</v>
      </c>
      <c r="H168">
        <f ca="1">OFFSET(calc_1!$W$8,D168,0)</f>
        <v>0.83934683490445194</v>
      </c>
      <c r="J168" s="4">
        <f t="shared" ca="1" si="10"/>
        <v>1.333E-2</v>
      </c>
      <c r="K168" s="4">
        <f t="shared" ca="1" si="11"/>
        <v>1.4800000000000001E-2</v>
      </c>
    </row>
    <row r="169" spans="3:11">
      <c r="C169">
        <f t="shared" si="8"/>
        <v>2025</v>
      </c>
      <c r="D169">
        <f t="shared" si="9"/>
        <v>5</v>
      </c>
      <c r="E169">
        <f>VLOOKUP($C169,'input_Annual RTP rev rates'!$C$7:$E$32,2,FALSE)</f>
        <v>1.763E-2</v>
      </c>
      <c r="F169">
        <f>VLOOKUP($C169,'input_Annual RTP rev rates'!$C$7:$E$32,3,FALSE)</f>
        <v>1.763E-2</v>
      </c>
      <c r="G169">
        <f ca="1">OFFSET(calc_1!$R$8,D169,0)</f>
        <v>0.69831837026291455</v>
      </c>
      <c r="H169">
        <f ca="1">OFFSET(calc_1!$W$8,D169,0)</f>
        <v>0.77081535516245558</v>
      </c>
      <c r="J169" s="4">
        <f t="shared" ca="1" si="10"/>
        <v>1.231E-2</v>
      </c>
      <c r="K169" s="4">
        <f t="shared" ca="1" si="11"/>
        <v>1.359E-2</v>
      </c>
    </row>
    <row r="170" spans="3:11">
      <c r="C170">
        <f t="shared" si="8"/>
        <v>2025</v>
      </c>
      <c r="D170">
        <f t="shared" si="9"/>
        <v>6</v>
      </c>
      <c r="E170">
        <f>VLOOKUP($C170,'input_Annual RTP rev rates'!$C$7:$E$32,2,FALSE)</f>
        <v>1.763E-2</v>
      </c>
      <c r="F170">
        <f>VLOOKUP($C170,'input_Annual RTP rev rates'!$C$7:$E$32,3,FALSE)</f>
        <v>1.763E-2</v>
      </c>
      <c r="G170">
        <f ca="1">OFFSET(calc_1!$R$8,D170,0)</f>
        <v>1.3618940204908241</v>
      </c>
      <c r="H170">
        <f ca="1">OFFSET(calc_1!$W$8,D170,0)</f>
        <v>1.3225675982727658</v>
      </c>
      <c r="J170" s="4">
        <f t="shared" ca="1" si="10"/>
        <v>2.401E-2</v>
      </c>
      <c r="K170" s="4">
        <f t="shared" ca="1" si="11"/>
        <v>2.332E-2</v>
      </c>
    </row>
    <row r="171" spans="3:11">
      <c r="C171">
        <f t="shared" si="8"/>
        <v>2025</v>
      </c>
      <c r="D171">
        <f t="shared" si="9"/>
        <v>7</v>
      </c>
      <c r="E171">
        <f>VLOOKUP($C171,'input_Annual RTP rev rates'!$C$7:$E$32,2,FALSE)</f>
        <v>1.763E-2</v>
      </c>
      <c r="F171">
        <f>VLOOKUP($C171,'input_Annual RTP rev rates'!$C$7:$E$32,3,FALSE)</f>
        <v>1.763E-2</v>
      </c>
      <c r="G171">
        <f ca="1">OFFSET(calc_1!$R$8,D171,0)</f>
        <v>1.4333826128381237</v>
      </c>
      <c r="H171">
        <f ca="1">OFFSET(calc_1!$W$8,D171,0)</f>
        <v>1.3897823799491928</v>
      </c>
      <c r="J171" s="4">
        <f t="shared" ca="1" si="10"/>
        <v>2.5270000000000001E-2</v>
      </c>
      <c r="K171" s="4">
        <f t="shared" ca="1" si="11"/>
        <v>2.4500000000000001E-2</v>
      </c>
    </row>
    <row r="172" spans="3:11">
      <c r="C172">
        <f t="shared" si="8"/>
        <v>2025</v>
      </c>
      <c r="D172">
        <f t="shared" si="9"/>
        <v>8</v>
      </c>
      <c r="E172">
        <f>VLOOKUP($C172,'input_Annual RTP rev rates'!$C$7:$E$32,2,FALSE)</f>
        <v>1.763E-2</v>
      </c>
      <c r="F172">
        <f>VLOOKUP($C172,'input_Annual RTP rev rates'!$C$7:$E$32,3,FALSE)</f>
        <v>1.763E-2</v>
      </c>
      <c r="G172">
        <f ca="1">OFFSET(calc_1!$R$8,D172,0)</f>
        <v>1.4436706763207403</v>
      </c>
      <c r="H172">
        <f ca="1">OFFSET(calc_1!$W$8,D172,0)</f>
        <v>1.3904946149446458</v>
      </c>
      <c r="J172" s="4">
        <f t="shared" ca="1" si="10"/>
        <v>2.545E-2</v>
      </c>
      <c r="K172" s="4">
        <f t="shared" ca="1" si="11"/>
        <v>2.4510000000000001E-2</v>
      </c>
    </row>
    <row r="173" spans="3:11">
      <c r="C173">
        <f t="shared" ref="C173:C236" si="12">IF(D173=1,C172+1,C172)</f>
        <v>2025</v>
      </c>
      <c r="D173">
        <f t="shared" ref="D173:D236" si="13">IF(D172=12,1,D172+1)</f>
        <v>9</v>
      </c>
      <c r="E173">
        <f>VLOOKUP($C173,'input_Annual RTP rev rates'!$C$7:$E$32,2,FALSE)</f>
        <v>1.763E-2</v>
      </c>
      <c r="F173">
        <f>VLOOKUP($C173,'input_Annual RTP rev rates'!$C$7:$E$32,3,FALSE)</f>
        <v>1.763E-2</v>
      </c>
      <c r="G173">
        <f ca="1">OFFSET(calc_1!$R$8,D173,0)</f>
        <v>1.5871135115342176</v>
      </c>
      <c r="H173">
        <f ca="1">OFFSET(calc_1!$W$8,D173,0)</f>
        <v>1.2033040512049757</v>
      </c>
      <c r="J173" s="4">
        <f t="shared" ca="1" si="10"/>
        <v>2.7980000000000001E-2</v>
      </c>
      <c r="K173" s="4">
        <f t="shared" ca="1" si="11"/>
        <v>2.121E-2</v>
      </c>
    </row>
    <row r="174" spans="3:11">
      <c r="C174">
        <f t="shared" si="12"/>
        <v>2025</v>
      </c>
      <c r="D174">
        <f t="shared" si="13"/>
        <v>10</v>
      </c>
      <c r="E174">
        <f>VLOOKUP($C174,'input_Annual RTP rev rates'!$C$7:$E$32,2,FALSE)</f>
        <v>1.763E-2</v>
      </c>
      <c r="F174">
        <f>VLOOKUP($C174,'input_Annual RTP rev rates'!$C$7:$E$32,3,FALSE)</f>
        <v>1.763E-2</v>
      </c>
      <c r="G174">
        <f ca="1">OFFSET(calc_1!$R$8,D174,0)</f>
        <v>0.77219088962805715</v>
      </c>
      <c r="H174">
        <f ca="1">OFFSET(calc_1!$W$8,D174,0)</f>
        <v>0.82263160423061288</v>
      </c>
      <c r="J174" s="4">
        <f t="shared" ca="1" si="10"/>
        <v>1.3610000000000001E-2</v>
      </c>
      <c r="K174" s="4">
        <f t="shared" ca="1" si="11"/>
        <v>1.4500000000000001E-2</v>
      </c>
    </row>
    <row r="175" spans="3:11">
      <c r="C175">
        <f t="shared" si="12"/>
        <v>2025</v>
      </c>
      <c r="D175">
        <f t="shared" si="13"/>
        <v>11</v>
      </c>
      <c r="E175">
        <f>VLOOKUP($C175,'input_Annual RTP rev rates'!$C$7:$E$32,2,FALSE)</f>
        <v>1.763E-2</v>
      </c>
      <c r="F175">
        <f>VLOOKUP($C175,'input_Annual RTP rev rates'!$C$7:$E$32,3,FALSE)</f>
        <v>1.763E-2</v>
      </c>
      <c r="G175">
        <f ca="1">OFFSET(calc_1!$R$8,D175,0)</f>
        <v>0.71329018254035736</v>
      </c>
      <c r="H175">
        <f ca="1">OFFSET(calc_1!$W$8,D175,0)</f>
        <v>0.78459780911974031</v>
      </c>
      <c r="J175" s="4">
        <f t="shared" ca="1" si="10"/>
        <v>1.2579999999999999E-2</v>
      </c>
      <c r="K175" s="4">
        <f t="shared" ca="1" si="11"/>
        <v>1.383E-2</v>
      </c>
    </row>
    <row r="176" spans="3:11">
      <c r="C176">
        <f t="shared" si="12"/>
        <v>2025</v>
      </c>
      <c r="D176">
        <f t="shared" si="13"/>
        <v>12</v>
      </c>
      <c r="E176">
        <f>VLOOKUP($C176,'input_Annual RTP rev rates'!$C$7:$E$32,2,FALSE)</f>
        <v>1.763E-2</v>
      </c>
      <c r="F176">
        <f>VLOOKUP($C176,'input_Annual RTP rev rates'!$C$7:$E$32,3,FALSE)</f>
        <v>1.763E-2</v>
      </c>
      <c r="G176">
        <f ca="1">OFFSET(calc_1!$R$8,D176,0)</f>
        <v>0.76718345068850013</v>
      </c>
      <c r="H176">
        <f ca="1">OFFSET(calc_1!$W$8,D176,0)</f>
        <v>0.82929059188927867</v>
      </c>
      <c r="J176" s="4">
        <f t="shared" ca="1" si="10"/>
        <v>1.353E-2</v>
      </c>
      <c r="K176" s="4">
        <f t="shared" ca="1" si="11"/>
        <v>1.4619999999999999E-2</v>
      </c>
    </row>
    <row r="177" spans="3:11">
      <c r="C177">
        <f t="shared" si="12"/>
        <v>2026</v>
      </c>
      <c r="D177">
        <f t="shared" si="13"/>
        <v>1</v>
      </c>
      <c r="E177">
        <f>VLOOKUP($C177,'input_Annual RTP rev rates'!$C$7:$E$32,2,FALSE)</f>
        <v>1.763E-2</v>
      </c>
      <c r="F177">
        <f>VLOOKUP($C177,'input_Annual RTP rev rates'!$C$7:$E$32,3,FALSE)</f>
        <v>1.763E-2</v>
      </c>
      <c r="G177">
        <f ca="1">OFFSET(calc_1!$R$8,D177,0)</f>
        <v>0.79983902060332235</v>
      </c>
      <c r="H177">
        <f ca="1">OFFSET(calc_1!$W$8,D177,0)</f>
        <v>0.86532608715111115</v>
      </c>
      <c r="J177" s="4">
        <f t="shared" ca="1" si="10"/>
        <v>1.41E-2</v>
      </c>
      <c r="K177" s="4">
        <f t="shared" ca="1" si="11"/>
        <v>1.5259999999999999E-2</v>
      </c>
    </row>
    <row r="178" spans="3:11">
      <c r="C178">
        <f t="shared" si="12"/>
        <v>2026</v>
      </c>
      <c r="D178">
        <f t="shared" si="13"/>
        <v>2</v>
      </c>
      <c r="E178">
        <f>VLOOKUP($C178,'input_Annual RTP rev rates'!$C$7:$E$32,2,FALSE)</f>
        <v>1.763E-2</v>
      </c>
      <c r="F178">
        <f>VLOOKUP($C178,'input_Annual RTP rev rates'!$C$7:$E$32,3,FALSE)</f>
        <v>1.763E-2</v>
      </c>
      <c r="G178">
        <f ca="1">OFFSET(calc_1!$R$8,D178,0)</f>
        <v>0.75632512945244823</v>
      </c>
      <c r="H178">
        <f ca="1">OFFSET(calc_1!$W$8,D178,0)</f>
        <v>0.82068612750760739</v>
      </c>
      <c r="J178" s="4">
        <f t="shared" ca="1" si="10"/>
        <v>1.333E-2</v>
      </c>
      <c r="K178" s="4">
        <f t="shared" ca="1" si="11"/>
        <v>1.447E-2</v>
      </c>
    </row>
    <row r="179" spans="3:11">
      <c r="C179">
        <f t="shared" si="12"/>
        <v>2026</v>
      </c>
      <c r="D179">
        <f t="shared" si="13"/>
        <v>3</v>
      </c>
      <c r="E179">
        <f>VLOOKUP($C179,'input_Annual RTP rev rates'!$C$7:$E$32,2,FALSE)</f>
        <v>1.763E-2</v>
      </c>
      <c r="F179">
        <f>VLOOKUP($C179,'input_Annual RTP rev rates'!$C$7:$E$32,3,FALSE)</f>
        <v>1.763E-2</v>
      </c>
      <c r="G179">
        <f ca="1">OFFSET(calc_1!$R$8,D179,0)</f>
        <v>0.76614622691036371</v>
      </c>
      <c r="H179">
        <f ca="1">OFFSET(calc_1!$W$8,D179,0)</f>
        <v>0.84729379472563049</v>
      </c>
      <c r="J179" s="4">
        <f t="shared" ca="1" si="10"/>
        <v>1.3509999999999999E-2</v>
      </c>
      <c r="K179" s="4">
        <f t="shared" ca="1" si="11"/>
        <v>1.494E-2</v>
      </c>
    </row>
    <row r="180" spans="3:11">
      <c r="C180">
        <f t="shared" si="12"/>
        <v>2026</v>
      </c>
      <c r="D180">
        <f t="shared" si="13"/>
        <v>4</v>
      </c>
      <c r="E180">
        <f>VLOOKUP($C180,'input_Annual RTP rev rates'!$C$7:$E$32,2,FALSE)</f>
        <v>1.763E-2</v>
      </c>
      <c r="F180">
        <f>VLOOKUP($C180,'input_Annual RTP rev rates'!$C$7:$E$32,3,FALSE)</f>
        <v>1.763E-2</v>
      </c>
      <c r="G180">
        <f ca="1">OFFSET(calc_1!$R$8,D180,0)</f>
        <v>0.75597196885253914</v>
      </c>
      <c r="H180">
        <f ca="1">OFFSET(calc_1!$W$8,D180,0)</f>
        <v>0.83934683490445194</v>
      </c>
      <c r="J180" s="4">
        <f t="shared" ca="1" si="10"/>
        <v>1.333E-2</v>
      </c>
      <c r="K180" s="4">
        <f t="shared" ca="1" si="11"/>
        <v>1.4800000000000001E-2</v>
      </c>
    </row>
    <row r="181" spans="3:11">
      <c r="C181">
        <f t="shared" si="12"/>
        <v>2026</v>
      </c>
      <c r="D181">
        <f t="shared" si="13"/>
        <v>5</v>
      </c>
      <c r="E181">
        <f>VLOOKUP($C181,'input_Annual RTP rev rates'!$C$7:$E$32,2,FALSE)</f>
        <v>1.763E-2</v>
      </c>
      <c r="F181">
        <f>VLOOKUP($C181,'input_Annual RTP rev rates'!$C$7:$E$32,3,FALSE)</f>
        <v>1.763E-2</v>
      </c>
      <c r="G181">
        <f ca="1">OFFSET(calc_1!$R$8,D181,0)</f>
        <v>0.69831837026291455</v>
      </c>
      <c r="H181">
        <f ca="1">OFFSET(calc_1!$W$8,D181,0)</f>
        <v>0.77081535516245558</v>
      </c>
      <c r="J181" s="4">
        <f t="shared" ca="1" si="10"/>
        <v>1.231E-2</v>
      </c>
      <c r="K181" s="4">
        <f t="shared" ca="1" si="11"/>
        <v>1.359E-2</v>
      </c>
    </row>
    <row r="182" spans="3:11">
      <c r="C182">
        <f t="shared" si="12"/>
        <v>2026</v>
      </c>
      <c r="D182">
        <f t="shared" si="13"/>
        <v>6</v>
      </c>
      <c r="E182">
        <f>VLOOKUP($C182,'input_Annual RTP rev rates'!$C$7:$E$32,2,FALSE)</f>
        <v>1.763E-2</v>
      </c>
      <c r="F182">
        <f>VLOOKUP($C182,'input_Annual RTP rev rates'!$C$7:$E$32,3,FALSE)</f>
        <v>1.763E-2</v>
      </c>
      <c r="G182">
        <f ca="1">OFFSET(calc_1!$R$8,D182,0)</f>
        <v>1.3618940204908241</v>
      </c>
      <c r="H182">
        <f ca="1">OFFSET(calc_1!$W$8,D182,0)</f>
        <v>1.3225675982727658</v>
      </c>
      <c r="J182" s="4">
        <f t="shared" ca="1" si="10"/>
        <v>2.401E-2</v>
      </c>
      <c r="K182" s="4">
        <f t="shared" ca="1" si="11"/>
        <v>2.332E-2</v>
      </c>
    </row>
    <row r="183" spans="3:11">
      <c r="C183">
        <f t="shared" si="12"/>
        <v>2026</v>
      </c>
      <c r="D183">
        <f t="shared" si="13"/>
        <v>7</v>
      </c>
      <c r="E183">
        <f>VLOOKUP($C183,'input_Annual RTP rev rates'!$C$7:$E$32,2,FALSE)</f>
        <v>1.763E-2</v>
      </c>
      <c r="F183">
        <f>VLOOKUP($C183,'input_Annual RTP rev rates'!$C$7:$E$32,3,FALSE)</f>
        <v>1.763E-2</v>
      </c>
      <c r="G183">
        <f ca="1">OFFSET(calc_1!$R$8,D183,0)</f>
        <v>1.4333826128381237</v>
      </c>
      <c r="H183">
        <f ca="1">OFFSET(calc_1!$W$8,D183,0)</f>
        <v>1.3897823799491928</v>
      </c>
      <c r="J183" s="4">
        <f t="shared" ca="1" si="10"/>
        <v>2.5270000000000001E-2</v>
      </c>
      <c r="K183" s="4">
        <f t="shared" ca="1" si="11"/>
        <v>2.4500000000000001E-2</v>
      </c>
    </row>
    <row r="184" spans="3:11">
      <c r="C184">
        <f t="shared" si="12"/>
        <v>2026</v>
      </c>
      <c r="D184">
        <f t="shared" si="13"/>
        <v>8</v>
      </c>
      <c r="E184">
        <f>VLOOKUP($C184,'input_Annual RTP rev rates'!$C$7:$E$32,2,FALSE)</f>
        <v>1.763E-2</v>
      </c>
      <c r="F184">
        <f>VLOOKUP($C184,'input_Annual RTP rev rates'!$C$7:$E$32,3,FALSE)</f>
        <v>1.763E-2</v>
      </c>
      <c r="G184">
        <f ca="1">OFFSET(calc_1!$R$8,D184,0)</f>
        <v>1.4436706763207403</v>
      </c>
      <c r="H184">
        <f ca="1">OFFSET(calc_1!$W$8,D184,0)</f>
        <v>1.3904946149446458</v>
      </c>
      <c r="J184" s="4">
        <f t="shared" ca="1" si="10"/>
        <v>2.545E-2</v>
      </c>
      <c r="K184" s="4">
        <f t="shared" ca="1" si="11"/>
        <v>2.4510000000000001E-2</v>
      </c>
    </row>
    <row r="185" spans="3:11">
      <c r="C185">
        <f t="shared" si="12"/>
        <v>2026</v>
      </c>
      <c r="D185">
        <f t="shared" si="13"/>
        <v>9</v>
      </c>
      <c r="E185">
        <f>VLOOKUP($C185,'input_Annual RTP rev rates'!$C$7:$E$32,2,FALSE)</f>
        <v>1.763E-2</v>
      </c>
      <c r="F185">
        <f>VLOOKUP($C185,'input_Annual RTP rev rates'!$C$7:$E$32,3,FALSE)</f>
        <v>1.763E-2</v>
      </c>
      <c r="G185">
        <f ca="1">OFFSET(calc_1!$R$8,D185,0)</f>
        <v>1.5871135115342176</v>
      </c>
      <c r="H185">
        <f ca="1">OFFSET(calc_1!$W$8,D185,0)</f>
        <v>1.2033040512049757</v>
      </c>
      <c r="J185" s="4">
        <f t="shared" ca="1" si="10"/>
        <v>2.7980000000000001E-2</v>
      </c>
      <c r="K185" s="4">
        <f t="shared" ca="1" si="11"/>
        <v>2.121E-2</v>
      </c>
    </row>
    <row r="186" spans="3:11">
      <c r="C186">
        <f t="shared" si="12"/>
        <v>2026</v>
      </c>
      <c r="D186">
        <f t="shared" si="13"/>
        <v>10</v>
      </c>
      <c r="E186">
        <f>VLOOKUP($C186,'input_Annual RTP rev rates'!$C$7:$E$32,2,FALSE)</f>
        <v>1.763E-2</v>
      </c>
      <c r="F186">
        <f>VLOOKUP($C186,'input_Annual RTP rev rates'!$C$7:$E$32,3,FALSE)</f>
        <v>1.763E-2</v>
      </c>
      <c r="G186">
        <f ca="1">OFFSET(calc_1!$R$8,D186,0)</f>
        <v>0.77219088962805715</v>
      </c>
      <c r="H186">
        <f ca="1">OFFSET(calc_1!$W$8,D186,0)</f>
        <v>0.82263160423061288</v>
      </c>
      <c r="J186" s="4">
        <f t="shared" ca="1" si="10"/>
        <v>1.3610000000000001E-2</v>
      </c>
      <c r="K186" s="4">
        <f t="shared" ca="1" si="11"/>
        <v>1.4500000000000001E-2</v>
      </c>
    </row>
    <row r="187" spans="3:11">
      <c r="C187">
        <f t="shared" si="12"/>
        <v>2026</v>
      </c>
      <c r="D187">
        <f t="shared" si="13"/>
        <v>11</v>
      </c>
      <c r="E187">
        <f>VLOOKUP($C187,'input_Annual RTP rev rates'!$C$7:$E$32,2,FALSE)</f>
        <v>1.763E-2</v>
      </c>
      <c r="F187">
        <f>VLOOKUP($C187,'input_Annual RTP rev rates'!$C$7:$E$32,3,FALSE)</f>
        <v>1.763E-2</v>
      </c>
      <c r="G187">
        <f ca="1">OFFSET(calc_1!$R$8,D187,0)</f>
        <v>0.71329018254035736</v>
      </c>
      <c r="H187">
        <f ca="1">OFFSET(calc_1!$W$8,D187,0)</f>
        <v>0.78459780911974031</v>
      </c>
      <c r="J187" s="4">
        <f t="shared" ca="1" si="10"/>
        <v>1.2579999999999999E-2</v>
      </c>
      <c r="K187" s="4">
        <f t="shared" ca="1" si="11"/>
        <v>1.383E-2</v>
      </c>
    </row>
    <row r="188" spans="3:11">
      <c r="C188">
        <f t="shared" si="12"/>
        <v>2026</v>
      </c>
      <c r="D188">
        <f t="shared" si="13"/>
        <v>12</v>
      </c>
      <c r="E188">
        <f>VLOOKUP($C188,'input_Annual RTP rev rates'!$C$7:$E$32,2,FALSE)</f>
        <v>1.763E-2</v>
      </c>
      <c r="F188">
        <f>VLOOKUP($C188,'input_Annual RTP rev rates'!$C$7:$E$32,3,FALSE)</f>
        <v>1.763E-2</v>
      </c>
      <c r="G188">
        <f ca="1">OFFSET(calc_1!$R$8,D188,0)</f>
        <v>0.76718345068850013</v>
      </c>
      <c r="H188">
        <f ca="1">OFFSET(calc_1!$W$8,D188,0)</f>
        <v>0.82929059188927867</v>
      </c>
      <c r="J188" s="4">
        <f t="shared" ca="1" si="10"/>
        <v>1.353E-2</v>
      </c>
      <c r="K188" s="4">
        <f t="shared" ca="1" si="11"/>
        <v>1.4619999999999999E-2</v>
      </c>
    </row>
    <row r="189" spans="3:11">
      <c r="C189">
        <f t="shared" si="12"/>
        <v>2027</v>
      </c>
      <c r="D189">
        <f t="shared" si="13"/>
        <v>1</v>
      </c>
      <c r="E189">
        <f>VLOOKUP($C189,'input_Annual RTP rev rates'!$C$7:$E$32,2,FALSE)</f>
        <v>1.763E-2</v>
      </c>
      <c r="F189">
        <f>VLOOKUP($C189,'input_Annual RTP rev rates'!$C$7:$E$32,3,FALSE)</f>
        <v>1.763E-2</v>
      </c>
      <c r="G189">
        <f ca="1">OFFSET(calc_1!$R$8,D189,0)</f>
        <v>0.79983902060332235</v>
      </c>
      <c r="H189">
        <f ca="1">OFFSET(calc_1!$W$8,D189,0)</f>
        <v>0.86532608715111115</v>
      </c>
      <c r="J189" s="4">
        <f t="shared" ca="1" si="10"/>
        <v>1.41E-2</v>
      </c>
      <c r="K189" s="4">
        <f t="shared" ca="1" si="11"/>
        <v>1.5259999999999999E-2</v>
      </c>
    </row>
    <row r="190" spans="3:11">
      <c r="C190">
        <f t="shared" si="12"/>
        <v>2027</v>
      </c>
      <c r="D190">
        <f t="shared" si="13"/>
        <v>2</v>
      </c>
      <c r="E190">
        <f>VLOOKUP($C190,'input_Annual RTP rev rates'!$C$7:$E$32,2,FALSE)</f>
        <v>1.763E-2</v>
      </c>
      <c r="F190">
        <f>VLOOKUP($C190,'input_Annual RTP rev rates'!$C$7:$E$32,3,FALSE)</f>
        <v>1.763E-2</v>
      </c>
      <c r="G190">
        <f ca="1">OFFSET(calc_1!$R$8,D190,0)</f>
        <v>0.75632512945244823</v>
      </c>
      <c r="H190">
        <f ca="1">OFFSET(calc_1!$W$8,D190,0)</f>
        <v>0.82068612750760739</v>
      </c>
      <c r="J190" s="4">
        <f t="shared" ca="1" si="10"/>
        <v>1.333E-2</v>
      </c>
      <c r="K190" s="4">
        <f t="shared" ca="1" si="11"/>
        <v>1.447E-2</v>
      </c>
    </row>
    <row r="191" spans="3:11">
      <c r="C191">
        <f t="shared" si="12"/>
        <v>2027</v>
      </c>
      <c r="D191">
        <f t="shared" si="13"/>
        <v>3</v>
      </c>
      <c r="E191">
        <f>VLOOKUP($C191,'input_Annual RTP rev rates'!$C$7:$E$32,2,FALSE)</f>
        <v>1.763E-2</v>
      </c>
      <c r="F191">
        <f>VLOOKUP($C191,'input_Annual RTP rev rates'!$C$7:$E$32,3,FALSE)</f>
        <v>1.763E-2</v>
      </c>
      <c r="G191">
        <f ca="1">OFFSET(calc_1!$R$8,D191,0)</f>
        <v>0.76614622691036371</v>
      </c>
      <c r="H191">
        <f ca="1">OFFSET(calc_1!$W$8,D191,0)</f>
        <v>0.84729379472563049</v>
      </c>
      <c r="J191" s="4">
        <f t="shared" ca="1" si="10"/>
        <v>1.3509999999999999E-2</v>
      </c>
      <c r="K191" s="4">
        <f t="shared" ca="1" si="11"/>
        <v>1.494E-2</v>
      </c>
    </row>
    <row r="192" spans="3:11">
      <c r="C192">
        <f t="shared" si="12"/>
        <v>2027</v>
      </c>
      <c r="D192">
        <f t="shared" si="13"/>
        <v>4</v>
      </c>
      <c r="E192">
        <f>VLOOKUP($C192,'input_Annual RTP rev rates'!$C$7:$E$32,2,FALSE)</f>
        <v>1.763E-2</v>
      </c>
      <c r="F192">
        <f>VLOOKUP($C192,'input_Annual RTP rev rates'!$C$7:$E$32,3,FALSE)</f>
        <v>1.763E-2</v>
      </c>
      <c r="G192">
        <f ca="1">OFFSET(calc_1!$R$8,D192,0)</f>
        <v>0.75597196885253914</v>
      </c>
      <c r="H192">
        <f ca="1">OFFSET(calc_1!$W$8,D192,0)</f>
        <v>0.83934683490445194</v>
      </c>
      <c r="J192" s="4">
        <f t="shared" ca="1" si="10"/>
        <v>1.333E-2</v>
      </c>
      <c r="K192" s="4">
        <f t="shared" ca="1" si="11"/>
        <v>1.4800000000000001E-2</v>
      </c>
    </row>
    <row r="193" spans="3:11">
      <c r="C193">
        <f t="shared" si="12"/>
        <v>2027</v>
      </c>
      <c r="D193">
        <f t="shared" si="13"/>
        <v>5</v>
      </c>
      <c r="E193">
        <f>VLOOKUP($C193,'input_Annual RTP rev rates'!$C$7:$E$32,2,FALSE)</f>
        <v>1.763E-2</v>
      </c>
      <c r="F193">
        <f>VLOOKUP($C193,'input_Annual RTP rev rates'!$C$7:$E$32,3,FALSE)</f>
        <v>1.763E-2</v>
      </c>
      <c r="G193">
        <f ca="1">OFFSET(calc_1!$R$8,D193,0)</f>
        <v>0.69831837026291455</v>
      </c>
      <c r="H193">
        <f ca="1">OFFSET(calc_1!$W$8,D193,0)</f>
        <v>0.77081535516245558</v>
      </c>
      <c r="J193" s="4">
        <f t="shared" ca="1" si="10"/>
        <v>1.231E-2</v>
      </c>
      <c r="K193" s="4">
        <f t="shared" ca="1" si="11"/>
        <v>1.359E-2</v>
      </c>
    </row>
    <row r="194" spans="3:11">
      <c r="C194">
        <f t="shared" si="12"/>
        <v>2027</v>
      </c>
      <c r="D194">
        <f t="shared" si="13"/>
        <v>6</v>
      </c>
      <c r="E194">
        <f>VLOOKUP($C194,'input_Annual RTP rev rates'!$C$7:$E$32,2,FALSE)</f>
        <v>1.763E-2</v>
      </c>
      <c r="F194">
        <f>VLOOKUP($C194,'input_Annual RTP rev rates'!$C$7:$E$32,3,FALSE)</f>
        <v>1.763E-2</v>
      </c>
      <c r="G194">
        <f ca="1">OFFSET(calc_1!$R$8,D194,0)</f>
        <v>1.3618940204908241</v>
      </c>
      <c r="H194">
        <f ca="1">OFFSET(calc_1!$W$8,D194,0)</f>
        <v>1.3225675982727658</v>
      </c>
      <c r="J194" s="4">
        <f t="shared" ca="1" si="10"/>
        <v>2.401E-2</v>
      </c>
      <c r="K194" s="4">
        <f t="shared" ca="1" si="11"/>
        <v>2.332E-2</v>
      </c>
    </row>
    <row r="195" spans="3:11">
      <c r="C195">
        <f t="shared" si="12"/>
        <v>2027</v>
      </c>
      <c r="D195">
        <f t="shared" si="13"/>
        <v>7</v>
      </c>
      <c r="E195">
        <f>VLOOKUP($C195,'input_Annual RTP rev rates'!$C$7:$E$32,2,FALSE)</f>
        <v>1.763E-2</v>
      </c>
      <c r="F195">
        <f>VLOOKUP($C195,'input_Annual RTP rev rates'!$C$7:$E$32,3,FALSE)</f>
        <v>1.763E-2</v>
      </c>
      <c r="G195">
        <f ca="1">OFFSET(calc_1!$R$8,D195,0)</f>
        <v>1.4333826128381237</v>
      </c>
      <c r="H195">
        <f ca="1">OFFSET(calc_1!$W$8,D195,0)</f>
        <v>1.3897823799491928</v>
      </c>
      <c r="J195" s="4">
        <f t="shared" ca="1" si="10"/>
        <v>2.5270000000000001E-2</v>
      </c>
      <c r="K195" s="4">
        <f t="shared" ca="1" si="11"/>
        <v>2.4500000000000001E-2</v>
      </c>
    </row>
    <row r="196" spans="3:11">
      <c r="C196">
        <f t="shared" si="12"/>
        <v>2027</v>
      </c>
      <c r="D196">
        <f t="shared" si="13"/>
        <v>8</v>
      </c>
      <c r="E196">
        <f>VLOOKUP($C196,'input_Annual RTP rev rates'!$C$7:$E$32,2,FALSE)</f>
        <v>1.763E-2</v>
      </c>
      <c r="F196">
        <f>VLOOKUP($C196,'input_Annual RTP rev rates'!$C$7:$E$32,3,FALSE)</f>
        <v>1.763E-2</v>
      </c>
      <c r="G196">
        <f ca="1">OFFSET(calc_1!$R$8,D196,0)</f>
        <v>1.4436706763207403</v>
      </c>
      <c r="H196">
        <f ca="1">OFFSET(calc_1!$W$8,D196,0)</f>
        <v>1.3904946149446458</v>
      </c>
      <c r="J196" s="4">
        <f t="shared" ca="1" si="10"/>
        <v>2.545E-2</v>
      </c>
      <c r="K196" s="4">
        <f t="shared" ca="1" si="11"/>
        <v>2.4510000000000001E-2</v>
      </c>
    </row>
    <row r="197" spans="3:11">
      <c r="C197">
        <f t="shared" si="12"/>
        <v>2027</v>
      </c>
      <c r="D197">
        <f t="shared" si="13"/>
        <v>9</v>
      </c>
      <c r="E197">
        <f>VLOOKUP($C197,'input_Annual RTP rev rates'!$C$7:$E$32,2,FALSE)</f>
        <v>1.763E-2</v>
      </c>
      <c r="F197">
        <f>VLOOKUP($C197,'input_Annual RTP rev rates'!$C$7:$E$32,3,FALSE)</f>
        <v>1.763E-2</v>
      </c>
      <c r="G197">
        <f ca="1">OFFSET(calc_1!$R$8,D197,0)</f>
        <v>1.5871135115342176</v>
      </c>
      <c r="H197">
        <f ca="1">OFFSET(calc_1!$W$8,D197,0)</f>
        <v>1.2033040512049757</v>
      </c>
      <c r="J197" s="4">
        <f t="shared" ca="1" si="10"/>
        <v>2.7980000000000001E-2</v>
      </c>
      <c r="K197" s="4">
        <f t="shared" ca="1" si="11"/>
        <v>2.121E-2</v>
      </c>
    </row>
    <row r="198" spans="3:11">
      <c r="C198">
        <f t="shared" si="12"/>
        <v>2027</v>
      </c>
      <c r="D198">
        <f t="shared" si="13"/>
        <v>10</v>
      </c>
      <c r="E198">
        <f>VLOOKUP($C198,'input_Annual RTP rev rates'!$C$7:$E$32,2,FALSE)</f>
        <v>1.763E-2</v>
      </c>
      <c r="F198">
        <f>VLOOKUP($C198,'input_Annual RTP rev rates'!$C$7:$E$32,3,FALSE)</f>
        <v>1.763E-2</v>
      </c>
      <c r="G198">
        <f ca="1">OFFSET(calc_1!$R$8,D198,0)</f>
        <v>0.77219088962805715</v>
      </c>
      <c r="H198">
        <f ca="1">OFFSET(calc_1!$W$8,D198,0)</f>
        <v>0.82263160423061288</v>
      </c>
      <c r="J198" s="4">
        <f t="shared" ca="1" si="10"/>
        <v>1.3610000000000001E-2</v>
      </c>
      <c r="K198" s="4">
        <f t="shared" ca="1" si="11"/>
        <v>1.4500000000000001E-2</v>
      </c>
    </row>
    <row r="199" spans="3:11">
      <c r="C199">
        <f t="shared" si="12"/>
        <v>2027</v>
      </c>
      <c r="D199">
        <f t="shared" si="13"/>
        <v>11</v>
      </c>
      <c r="E199">
        <f>VLOOKUP($C199,'input_Annual RTP rev rates'!$C$7:$E$32,2,FALSE)</f>
        <v>1.763E-2</v>
      </c>
      <c r="F199">
        <f>VLOOKUP($C199,'input_Annual RTP rev rates'!$C$7:$E$32,3,FALSE)</f>
        <v>1.763E-2</v>
      </c>
      <c r="G199">
        <f ca="1">OFFSET(calc_1!$R$8,D199,0)</f>
        <v>0.71329018254035736</v>
      </c>
      <c r="H199">
        <f ca="1">OFFSET(calc_1!$W$8,D199,0)</f>
        <v>0.78459780911974031</v>
      </c>
      <c r="J199" s="4">
        <f t="shared" ca="1" si="10"/>
        <v>1.2579999999999999E-2</v>
      </c>
      <c r="K199" s="4">
        <f t="shared" ca="1" si="11"/>
        <v>1.383E-2</v>
      </c>
    </row>
    <row r="200" spans="3:11">
      <c r="C200">
        <f t="shared" si="12"/>
        <v>2027</v>
      </c>
      <c r="D200">
        <f t="shared" si="13"/>
        <v>12</v>
      </c>
      <c r="E200">
        <f>VLOOKUP($C200,'input_Annual RTP rev rates'!$C$7:$E$32,2,FALSE)</f>
        <v>1.763E-2</v>
      </c>
      <c r="F200">
        <f>VLOOKUP($C200,'input_Annual RTP rev rates'!$C$7:$E$32,3,FALSE)</f>
        <v>1.763E-2</v>
      </c>
      <c r="G200">
        <f ca="1">OFFSET(calc_1!$R$8,D200,0)</f>
        <v>0.76718345068850013</v>
      </c>
      <c r="H200">
        <f ca="1">OFFSET(calc_1!$W$8,D200,0)</f>
        <v>0.82929059188927867</v>
      </c>
      <c r="J200" s="4">
        <f t="shared" ca="1" si="10"/>
        <v>1.353E-2</v>
      </c>
      <c r="K200" s="4">
        <f t="shared" ca="1" si="11"/>
        <v>1.4619999999999999E-2</v>
      </c>
    </row>
    <row r="201" spans="3:11">
      <c r="C201">
        <f t="shared" si="12"/>
        <v>2028</v>
      </c>
      <c r="D201">
        <f t="shared" si="13"/>
        <v>1</v>
      </c>
      <c r="E201">
        <f>VLOOKUP($C201,'input_Annual RTP rev rates'!$C$7:$E$32,2,FALSE)</f>
        <v>1.763E-2</v>
      </c>
      <c r="F201">
        <f>VLOOKUP($C201,'input_Annual RTP rev rates'!$C$7:$E$32,3,FALSE)</f>
        <v>1.763E-2</v>
      </c>
      <c r="G201">
        <f ca="1">OFFSET(calc_1!$R$8,D201,0)</f>
        <v>0.79983902060332235</v>
      </c>
      <c r="H201">
        <f ca="1">OFFSET(calc_1!$W$8,D201,0)</f>
        <v>0.86532608715111115</v>
      </c>
      <c r="J201" s="4">
        <f t="shared" ca="1" si="10"/>
        <v>1.41E-2</v>
      </c>
      <c r="K201" s="4">
        <f t="shared" ca="1" si="11"/>
        <v>1.5259999999999999E-2</v>
      </c>
    </row>
    <row r="202" spans="3:11">
      <c r="C202">
        <f t="shared" si="12"/>
        <v>2028</v>
      </c>
      <c r="D202">
        <f t="shared" si="13"/>
        <v>2</v>
      </c>
      <c r="E202">
        <f>VLOOKUP($C202,'input_Annual RTP rev rates'!$C$7:$E$32,2,FALSE)</f>
        <v>1.763E-2</v>
      </c>
      <c r="F202">
        <f>VLOOKUP($C202,'input_Annual RTP rev rates'!$C$7:$E$32,3,FALSE)</f>
        <v>1.763E-2</v>
      </c>
      <c r="G202">
        <f ca="1">OFFSET(calc_1!$R$8,D202,0)</f>
        <v>0.75632512945244823</v>
      </c>
      <c r="H202">
        <f ca="1">OFFSET(calc_1!$W$8,D202,0)</f>
        <v>0.82068612750760739</v>
      </c>
      <c r="J202" s="4">
        <f t="shared" ref="J202:J265" ca="1" si="14">ROUND(E202*G202,5)</f>
        <v>1.333E-2</v>
      </c>
      <c r="K202" s="4">
        <f t="shared" ref="K202:K265" ca="1" si="15">ROUND(F202*H202,5)</f>
        <v>1.447E-2</v>
      </c>
    </row>
    <row r="203" spans="3:11">
      <c r="C203">
        <f t="shared" si="12"/>
        <v>2028</v>
      </c>
      <c r="D203">
        <f t="shared" si="13"/>
        <v>3</v>
      </c>
      <c r="E203">
        <f>VLOOKUP($C203,'input_Annual RTP rev rates'!$C$7:$E$32,2,FALSE)</f>
        <v>1.763E-2</v>
      </c>
      <c r="F203">
        <f>VLOOKUP($C203,'input_Annual RTP rev rates'!$C$7:$E$32,3,FALSE)</f>
        <v>1.763E-2</v>
      </c>
      <c r="G203">
        <f ca="1">OFFSET(calc_1!$R$8,D203,0)</f>
        <v>0.76614622691036371</v>
      </c>
      <c r="H203">
        <f ca="1">OFFSET(calc_1!$W$8,D203,0)</f>
        <v>0.84729379472563049</v>
      </c>
      <c r="J203" s="4">
        <f t="shared" ca="1" si="14"/>
        <v>1.3509999999999999E-2</v>
      </c>
      <c r="K203" s="4">
        <f t="shared" ca="1" si="15"/>
        <v>1.494E-2</v>
      </c>
    </row>
    <row r="204" spans="3:11">
      <c r="C204">
        <f t="shared" si="12"/>
        <v>2028</v>
      </c>
      <c r="D204">
        <f t="shared" si="13"/>
        <v>4</v>
      </c>
      <c r="E204">
        <f>VLOOKUP($C204,'input_Annual RTP rev rates'!$C$7:$E$32,2,FALSE)</f>
        <v>1.763E-2</v>
      </c>
      <c r="F204">
        <f>VLOOKUP($C204,'input_Annual RTP rev rates'!$C$7:$E$32,3,FALSE)</f>
        <v>1.763E-2</v>
      </c>
      <c r="G204">
        <f ca="1">OFFSET(calc_1!$R$8,D204,0)</f>
        <v>0.75597196885253914</v>
      </c>
      <c r="H204">
        <f ca="1">OFFSET(calc_1!$W$8,D204,0)</f>
        <v>0.83934683490445194</v>
      </c>
      <c r="J204" s="4">
        <f t="shared" ca="1" si="14"/>
        <v>1.333E-2</v>
      </c>
      <c r="K204" s="4">
        <f t="shared" ca="1" si="15"/>
        <v>1.4800000000000001E-2</v>
      </c>
    </row>
    <row r="205" spans="3:11">
      <c r="C205">
        <f t="shared" si="12"/>
        <v>2028</v>
      </c>
      <c r="D205">
        <f t="shared" si="13"/>
        <v>5</v>
      </c>
      <c r="E205">
        <f>VLOOKUP($C205,'input_Annual RTP rev rates'!$C$7:$E$32,2,FALSE)</f>
        <v>1.763E-2</v>
      </c>
      <c r="F205">
        <f>VLOOKUP($C205,'input_Annual RTP rev rates'!$C$7:$E$32,3,FALSE)</f>
        <v>1.763E-2</v>
      </c>
      <c r="G205">
        <f ca="1">OFFSET(calc_1!$R$8,D205,0)</f>
        <v>0.69831837026291455</v>
      </c>
      <c r="H205">
        <f ca="1">OFFSET(calc_1!$W$8,D205,0)</f>
        <v>0.77081535516245558</v>
      </c>
      <c r="J205" s="4">
        <f t="shared" ca="1" si="14"/>
        <v>1.231E-2</v>
      </c>
      <c r="K205" s="4">
        <f t="shared" ca="1" si="15"/>
        <v>1.359E-2</v>
      </c>
    </row>
    <row r="206" spans="3:11">
      <c r="C206">
        <f t="shared" si="12"/>
        <v>2028</v>
      </c>
      <c r="D206">
        <f t="shared" si="13"/>
        <v>6</v>
      </c>
      <c r="E206">
        <f>VLOOKUP($C206,'input_Annual RTP rev rates'!$C$7:$E$32,2,FALSE)</f>
        <v>1.763E-2</v>
      </c>
      <c r="F206">
        <f>VLOOKUP($C206,'input_Annual RTP rev rates'!$C$7:$E$32,3,FALSE)</f>
        <v>1.763E-2</v>
      </c>
      <c r="G206">
        <f ca="1">OFFSET(calc_1!$R$8,D206,0)</f>
        <v>1.3618940204908241</v>
      </c>
      <c r="H206">
        <f ca="1">OFFSET(calc_1!$W$8,D206,0)</f>
        <v>1.3225675982727658</v>
      </c>
      <c r="J206" s="4">
        <f t="shared" ca="1" si="14"/>
        <v>2.401E-2</v>
      </c>
      <c r="K206" s="4">
        <f t="shared" ca="1" si="15"/>
        <v>2.332E-2</v>
      </c>
    </row>
    <row r="207" spans="3:11">
      <c r="C207">
        <f t="shared" si="12"/>
        <v>2028</v>
      </c>
      <c r="D207">
        <f t="shared" si="13"/>
        <v>7</v>
      </c>
      <c r="E207">
        <f>VLOOKUP($C207,'input_Annual RTP rev rates'!$C$7:$E$32,2,FALSE)</f>
        <v>1.763E-2</v>
      </c>
      <c r="F207">
        <f>VLOOKUP($C207,'input_Annual RTP rev rates'!$C$7:$E$32,3,FALSE)</f>
        <v>1.763E-2</v>
      </c>
      <c r="G207">
        <f ca="1">OFFSET(calc_1!$R$8,D207,0)</f>
        <v>1.4333826128381237</v>
      </c>
      <c r="H207">
        <f ca="1">OFFSET(calc_1!$W$8,D207,0)</f>
        <v>1.3897823799491928</v>
      </c>
      <c r="J207" s="4">
        <f t="shared" ca="1" si="14"/>
        <v>2.5270000000000001E-2</v>
      </c>
      <c r="K207" s="4">
        <f t="shared" ca="1" si="15"/>
        <v>2.4500000000000001E-2</v>
      </c>
    </row>
    <row r="208" spans="3:11">
      <c r="C208">
        <f t="shared" si="12"/>
        <v>2028</v>
      </c>
      <c r="D208">
        <f t="shared" si="13"/>
        <v>8</v>
      </c>
      <c r="E208">
        <f>VLOOKUP($C208,'input_Annual RTP rev rates'!$C$7:$E$32,2,FALSE)</f>
        <v>1.763E-2</v>
      </c>
      <c r="F208">
        <f>VLOOKUP($C208,'input_Annual RTP rev rates'!$C$7:$E$32,3,FALSE)</f>
        <v>1.763E-2</v>
      </c>
      <c r="G208">
        <f ca="1">OFFSET(calc_1!$R$8,D208,0)</f>
        <v>1.4436706763207403</v>
      </c>
      <c r="H208">
        <f ca="1">OFFSET(calc_1!$W$8,D208,0)</f>
        <v>1.3904946149446458</v>
      </c>
      <c r="J208" s="4">
        <f t="shared" ca="1" si="14"/>
        <v>2.545E-2</v>
      </c>
      <c r="K208" s="4">
        <f t="shared" ca="1" si="15"/>
        <v>2.4510000000000001E-2</v>
      </c>
    </row>
    <row r="209" spans="3:11">
      <c r="C209">
        <f t="shared" si="12"/>
        <v>2028</v>
      </c>
      <c r="D209">
        <f t="shared" si="13"/>
        <v>9</v>
      </c>
      <c r="E209">
        <f>VLOOKUP($C209,'input_Annual RTP rev rates'!$C$7:$E$32,2,FALSE)</f>
        <v>1.763E-2</v>
      </c>
      <c r="F209">
        <f>VLOOKUP($C209,'input_Annual RTP rev rates'!$C$7:$E$32,3,FALSE)</f>
        <v>1.763E-2</v>
      </c>
      <c r="G209">
        <f ca="1">OFFSET(calc_1!$R$8,D209,0)</f>
        <v>1.5871135115342176</v>
      </c>
      <c r="H209">
        <f ca="1">OFFSET(calc_1!$W$8,D209,0)</f>
        <v>1.2033040512049757</v>
      </c>
      <c r="J209" s="4">
        <f t="shared" ca="1" si="14"/>
        <v>2.7980000000000001E-2</v>
      </c>
      <c r="K209" s="4">
        <f t="shared" ca="1" si="15"/>
        <v>2.121E-2</v>
      </c>
    </row>
    <row r="210" spans="3:11">
      <c r="C210">
        <f t="shared" si="12"/>
        <v>2028</v>
      </c>
      <c r="D210">
        <f t="shared" si="13"/>
        <v>10</v>
      </c>
      <c r="E210">
        <f>VLOOKUP($C210,'input_Annual RTP rev rates'!$C$7:$E$32,2,FALSE)</f>
        <v>1.763E-2</v>
      </c>
      <c r="F210">
        <f>VLOOKUP($C210,'input_Annual RTP rev rates'!$C$7:$E$32,3,FALSE)</f>
        <v>1.763E-2</v>
      </c>
      <c r="G210">
        <f ca="1">OFFSET(calc_1!$R$8,D210,0)</f>
        <v>0.77219088962805715</v>
      </c>
      <c r="H210">
        <f ca="1">OFFSET(calc_1!$W$8,D210,0)</f>
        <v>0.82263160423061288</v>
      </c>
      <c r="J210" s="4">
        <f t="shared" ca="1" si="14"/>
        <v>1.3610000000000001E-2</v>
      </c>
      <c r="K210" s="4">
        <f t="shared" ca="1" si="15"/>
        <v>1.4500000000000001E-2</v>
      </c>
    </row>
    <row r="211" spans="3:11">
      <c r="C211">
        <f t="shared" si="12"/>
        <v>2028</v>
      </c>
      <c r="D211">
        <f t="shared" si="13"/>
        <v>11</v>
      </c>
      <c r="E211">
        <f>VLOOKUP($C211,'input_Annual RTP rev rates'!$C$7:$E$32,2,FALSE)</f>
        <v>1.763E-2</v>
      </c>
      <c r="F211">
        <f>VLOOKUP($C211,'input_Annual RTP rev rates'!$C$7:$E$32,3,FALSE)</f>
        <v>1.763E-2</v>
      </c>
      <c r="G211">
        <f ca="1">OFFSET(calc_1!$R$8,D211,0)</f>
        <v>0.71329018254035736</v>
      </c>
      <c r="H211">
        <f ca="1">OFFSET(calc_1!$W$8,D211,0)</f>
        <v>0.78459780911974031</v>
      </c>
      <c r="J211" s="4">
        <f t="shared" ca="1" si="14"/>
        <v>1.2579999999999999E-2</v>
      </c>
      <c r="K211" s="4">
        <f t="shared" ca="1" si="15"/>
        <v>1.383E-2</v>
      </c>
    </row>
    <row r="212" spans="3:11">
      <c r="C212">
        <f t="shared" si="12"/>
        <v>2028</v>
      </c>
      <c r="D212">
        <f t="shared" si="13"/>
        <v>12</v>
      </c>
      <c r="E212">
        <f>VLOOKUP($C212,'input_Annual RTP rev rates'!$C$7:$E$32,2,FALSE)</f>
        <v>1.763E-2</v>
      </c>
      <c r="F212">
        <f>VLOOKUP($C212,'input_Annual RTP rev rates'!$C$7:$E$32,3,FALSE)</f>
        <v>1.763E-2</v>
      </c>
      <c r="G212">
        <f ca="1">OFFSET(calc_1!$R$8,D212,0)</f>
        <v>0.76718345068850013</v>
      </c>
      <c r="H212">
        <f ca="1">OFFSET(calc_1!$W$8,D212,0)</f>
        <v>0.82929059188927867</v>
      </c>
      <c r="J212" s="4">
        <f t="shared" ca="1" si="14"/>
        <v>1.353E-2</v>
      </c>
      <c r="K212" s="4">
        <f t="shared" ca="1" si="15"/>
        <v>1.4619999999999999E-2</v>
      </c>
    </row>
    <row r="213" spans="3:11">
      <c r="C213">
        <f t="shared" si="12"/>
        <v>2029</v>
      </c>
      <c r="D213">
        <f t="shared" si="13"/>
        <v>1</v>
      </c>
      <c r="E213">
        <f>VLOOKUP($C213,'input_Annual RTP rev rates'!$C$7:$E$32,2,FALSE)</f>
        <v>1.763E-2</v>
      </c>
      <c r="F213">
        <f>VLOOKUP($C213,'input_Annual RTP rev rates'!$C$7:$E$32,3,FALSE)</f>
        <v>1.763E-2</v>
      </c>
      <c r="G213">
        <f ca="1">OFFSET(calc_1!$R$8,D213,0)</f>
        <v>0.79983902060332235</v>
      </c>
      <c r="H213">
        <f ca="1">OFFSET(calc_1!$W$8,D213,0)</f>
        <v>0.86532608715111115</v>
      </c>
      <c r="J213" s="4">
        <f t="shared" ca="1" si="14"/>
        <v>1.41E-2</v>
      </c>
      <c r="K213" s="4">
        <f t="shared" ca="1" si="15"/>
        <v>1.5259999999999999E-2</v>
      </c>
    </row>
    <row r="214" spans="3:11">
      <c r="C214">
        <f t="shared" si="12"/>
        <v>2029</v>
      </c>
      <c r="D214">
        <f t="shared" si="13"/>
        <v>2</v>
      </c>
      <c r="E214">
        <f>VLOOKUP($C214,'input_Annual RTP rev rates'!$C$7:$E$32,2,FALSE)</f>
        <v>1.763E-2</v>
      </c>
      <c r="F214">
        <f>VLOOKUP($C214,'input_Annual RTP rev rates'!$C$7:$E$32,3,FALSE)</f>
        <v>1.763E-2</v>
      </c>
      <c r="G214">
        <f ca="1">OFFSET(calc_1!$R$8,D214,0)</f>
        <v>0.75632512945244823</v>
      </c>
      <c r="H214">
        <f ca="1">OFFSET(calc_1!$W$8,D214,0)</f>
        <v>0.82068612750760739</v>
      </c>
      <c r="J214" s="4">
        <f t="shared" ca="1" si="14"/>
        <v>1.333E-2</v>
      </c>
      <c r="K214" s="4">
        <f t="shared" ca="1" si="15"/>
        <v>1.447E-2</v>
      </c>
    </row>
    <row r="215" spans="3:11">
      <c r="C215">
        <f t="shared" si="12"/>
        <v>2029</v>
      </c>
      <c r="D215">
        <f t="shared" si="13"/>
        <v>3</v>
      </c>
      <c r="E215">
        <f>VLOOKUP($C215,'input_Annual RTP rev rates'!$C$7:$E$32,2,FALSE)</f>
        <v>1.763E-2</v>
      </c>
      <c r="F215">
        <f>VLOOKUP($C215,'input_Annual RTP rev rates'!$C$7:$E$32,3,FALSE)</f>
        <v>1.763E-2</v>
      </c>
      <c r="G215">
        <f ca="1">OFFSET(calc_1!$R$8,D215,0)</f>
        <v>0.76614622691036371</v>
      </c>
      <c r="H215">
        <f ca="1">OFFSET(calc_1!$W$8,D215,0)</f>
        <v>0.84729379472563049</v>
      </c>
      <c r="J215" s="4">
        <f t="shared" ca="1" si="14"/>
        <v>1.3509999999999999E-2</v>
      </c>
      <c r="K215" s="4">
        <f t="shared" ca="1" si="15"/>
        <v>1.494E-2</v>
      </c>
    </row>
    <row r="216" spans="3:11">
      <c r="C216">
        <f t="shared" si="12"/>
        <v>2029</v>
      </c>
      <c r="D216">
        <f t="shared" si="13"/>
        <v>4</v>
      </c>
      <c r="E216">
        <f>VLOOKUP($C216,'input_Annual RTP rev rates'!$C$7:$E$32,2,FALSE)</f>
        <v>1.763E-2</v>
      </c>
      <c r="F216">
        <f>VLOOKUP($C216,'input_Annual RTP rev rates'!$C$7:$E$32,3,FALSE)</f>
        <v>1.763E-2</v>
      </c>
      <c r="G216">
        <f ca="1">OFFSET(calc_1!$R$8,D216,0)</f>
        <v>0.75597196885253914</v>
      </c>
      <c r="H216">
        <f ca="1">OFFSET(calc_1!$W$8,D216,0)</f>
        <v>0.83934683490445194</v>
      </c>
      <c r="J216" s="4">
        <f t="shared" ca="1" si="14"/>
        <v>1.333E-2</v>
      </c>
      <c r="K216" s="4">
        <f t="shared" ca="1" si="15"/>
        <v>1.4800000000000001E-2</v>
      </c>
    </row>
    <row r="217" spans="3:11">
      <c r="C217">
        <f t="shared" si="12"/>
        <v>2029</v>
      </c>
      <c r="D217">
        <f t="shared" si="13"/>
        <v>5</v>
      </c>
      <c r="E217">
        <f>VLOOKUP($C217,'input_Annual RTP rev rates'!$C$7:$E$32,2,FALSE)</f>
        <v>1.763E-2</v>
      </c>
      <c r="F217">
        <f>VLOOKUP($C217,'input_Annual RTP rev rates'!$C$7:$E$32,3,FALSE)</f>
        <v>1.763E-2</v>
      </c>
      <c r="G217">
        <f ca="1">OFFSET(calc_1!$R$8,D217,0)</f>
        <v>0.69831837026291455</v>
      </c>
      <c r="H217">
        <f ca="1">OFFSET(calc_1!$W$8,D217,0)</f>
        <v>0.77081535516245558</v>
      </c>
      <c r="J217" s="4">
        <f t="shared" ca="1" si="14"/>
        <v>1.231E-2</v>
      </c>
      <c r="K217" s="4">
        <f t="shared" ca="1" si="15"/>
        <v>1.359E-2</v>
      </c>
    </row>
    <row r="218" spans="3:11">
      <c r="C218">
        <f t="shared" si="12"/>
        <v>2029</v>
      </c>
      <c r="D218">
        <f t="shared" si="13"/>
        <v>6</v>
      </c>
      <c r="E218">
        <f>VLOOKUP($C218,'input_Annual RTP rev rates'!$C$7:$E$32,2,FALSE)</f>
        <v>1.763E-2</v>
      </c>
      <c r="F218">
        <f>VLOOKUP($C218,'input_Annual RTP rev rates'!$C$7:$E$32,3,FALSE)</f>
        <v>1.763E-2</v>
      </c>
      <c r="G218">
        <f ca="1">OFFSET(calc_1!$R$8,D218,0)</f>
        <v>1.3618940204908241</v>
      </c>
      <c r="H218">
        <f ca="1">OFFSET(calc_1!$W$8,D218,0)</f>
        <v>1.3225675982727658</v>
      </c>
      <c r="J218" s="4">
        <f t="shared" ca="1" si="14"/>
        <v>2.401E-2</v>
      </c>
      <c r="K218" s="4">
        <f t="shared" ca="1" si="15"/>
        <v>2.332E-2</v>
      </c>
    </row>
    <row r="219" spans="3:11">
      <c r="C219">
        <f t="shared" si="12"/>
        <v>2029</v>
      </c>
      <c r="D219">
        <f t="shared" si="13"/>
        <v>7</v>
      </c>
      <c r="E219">
        <f>VLOOKUP($C219,'input_Annual RTP rev rates'!$C$7:$E$32,2,FALSE)</f>
        <v>1.763E-2</v>
      </c>
      <c r="F219">
        <f>VLOOKUP($C219,'input_Annual RTP rev rates'!$C$7:$E$32,3,FALSE)</f>
        <v>1.763E-2</v>
      </c>
      <c r="G219">
        <f ca="1">OFFSET(calc_1!$R$8,D219,0)</f>
        <v>1.4333826128381237</v>
      </c>
      <c r="H219">
        <f ca="1">OFFSET(calc_1!$W$8,D219,0)</f>
        <v>1.3897823799491928</v>
      </c>
      <c r="J219" s="4">
        <f t="shared" ca="1" si="14"/>
        <v>2.5270000000000001E-2</v>
      </c>
      <c r="K219" s="4">
        <f t="shared" ca="1" si="15"/>
        <v>2.4500000000000001E-2</v>
      </c>
    </row>
    <row r="220" spans="3:11">
      <c r="C220">
        <f t="shared" si="12"/>
        <v>2029</v>
      </c>
      <c r="D220">
        <f t="shared" si="13"/>
        <v>8</v>
      </c>
      <c r="E220">
        <f>VLOOKUP($C220,'input_Annual RTP rev rates'!$C$7:$E$32,2,FALSE)</f>
        <v>1.763E-2</v>
      </c>
      <c r="F220">
        <f>VLOOKUP($C220,'input_Annual RTP rev rates'!$C$7:$E$32,3,FALSE)</f>
        <v>1.763E-2</v>
      </c>
      <c r="G220">
        <f ca="1">OFFSET(calc_1!$R$8,D220,0)</f>
        <v>1.4436706763207403</v>
      </c>
      <c r="H220">
        <f ca="1">OFFSET(calc_1!$W$8,D220,0)</f>
        <v>1.3904946149446458</v>
      </c>
      <c r="J220" s="4">
        <f t="shared" ca="1" si="14"/>
        <v>2.545E-2</v>
      </c>
      <c r="K220" s="4">
        <f t="shared" ca="1" si="15"/>
        <v>2.4510000000000001E-2</v>
      </c>
    </row>
    <row r="221" spans="3:11">
      <c r="C221">
        <f t="shared" si="12"/>
        <v>2029</v>
      </c>
      <c r="D221">
        <f t="shared" si="13"/>
        <v>9</v>
      </c>
      <c r="E221">
        <f>VLOOKUP($C221,'input_Annual RTP rev rates'!$C$7:$E$32,2,FALSE)</f>
        <v>1.763E-2</v>
      </c>
      <c r="F221">
        <f>VLOOKUP($C221,'input_Annual RTP rev rates'!$C$7:$E$32,3,FALSE)</f>
        <v>1.763E-2</v>
      </c>
      <c r="G221">
        <f ca="1">OFFSET(calc_1!$R$8,D221,0)</f>
        <v>1.5871135115342176</v>
      </c>
      <c r="H221">
        <f ca="1">OFFSET(calc_1!$W$8,D221,0)</f>
        <v>1.2033040512049757</v>
      </c>
      <c r="J221" s="4">
        <f t="shared" ca="1" si="14"/>
        <v>2.7980000000000001E-2</v>
      </c>
      <c r="K221" s="4">
        <f t="shared" ca="1" si="15"/>
        <v>2.121E-2</v>
      </c>
    </row>
    <row r="222" spans="3:11">
      <c r="C222">
        <f t="shared" si="12"/>
        <v>2029</v>
      </c>
      <c r="D222">
        <f t="shared" si="13"/>
        <v>10</v>
      </c>
      <c r="E222">
        <f>VLOOKUP($C222,'input_Annual RTP rev rates'!$C$7:$E$32,2,FALSE)</f>
        <v>1.763E-2</v>
      </c>
      <c r="F222">
        <f>VLOOKUP($C222,'input_Annual RTP rev rates'!$C$7:$E$32,3,FALSE)</f>
        <v>1.763E-2</v>
      </c>
      <c r="G222">
        <f ca="1">OFFSET(calc_1!$R$8,D222,0)</f>
        <v>0.77219088962805715</v>
      </c>
      <c r="H222">
        <f ca="1">OFFSET(calc_1!$W$8,D222,0)</f>
        <v>0.82263160423061288</v>
      </c>
      <c r="J222" s="4">
        <f t="shared" ca="1" si="14"/>
        <v>1.3610000000000001E-2</v>
      </c>
      <c r="K222" s="4">
        <f t="shared" ca="1" si="15"/>
        <v>1.4500000000000001E-2</v>
      </c>
    </row>
    <row r="223" spans="3:11">
      <c r="C223">
        <f t="shared" si="12"/>
        <v>2029</v>
      </c>
      <c r="D223">
        <f t="shared" si="13"/>
        <v>11</v>
      </c>
      <c r="E223">
        <f>VLOOKUP($C223,'input_Annual RTP rev rates'!$C$7:$E$32,2,FALSE)</f>
        <v>1.763E-2</v>
      </c>
      <c r="F223">
        <f>VLOOKUP($C223,'input_Annual RTP rev rates'!$C$7:$E$32,3,FALSE)</f>
        <v>1.763E-2</v>
      </c>
      <c r="G223">
        <f ca="1">OFFSET(calc_1!$R$8,D223,0)</f>
        <v>0.71329018254035736</v>
      </c>
      <c r="H223">
        <f ca="1">OFFSET(calc_1!$W$8,D223,0)</f>
        <v>0.78459780911974031</v>
      </c>
      <c r="J223" s="4">
        <f t="shared" ca="1" si="14"/>
        <v>1.2579999999999999E-2</v>
      </c>
      <c r="K223" s="4">
        <f t="shared" ca="1" si="15"/>
        <v>1.383E-2</v>
      </c>
    </row>
    <row r="224" spans="3:11">
      <c r="C224">
        <f t="shared" si="12"/>
        <v>2029</v>
      </c>
      <c r="D224">
        <f t="shared" si="13"/>
        <v>12</v>
      </c>
      <c r="E224">
        <f>VLOOKUP($C224,'input_Annual RTP rev rates'!$C$7:$E$32,2,FALSE)</f>
        <v>1.763E-2</v>
      </c>
      <c r="F224">
        <f>VLOOKUP($C224,'input_Annual RTP rev rates'!$C$7:$E$32,3,FALSE)</f>
        <v>1.763E-2</v>
      </c>
      <c r="G224">
        <f ca="1">OFFSET(calc_1!$R$8,D224,0)</f>
        <v>0.76718345068850013</v>
      </c>
      <c r="H224">
        <f ca="1">OFFSET(calc_1!$W$8,D224,0)</f>
        <v>0.82929059188927867</v>
      </c>
      <c r="J224" s="4">
        <f t="shared" ca="1" si="14"/>
        <v>1.353E-2</v>
      </c>
      <c r="K224" s="4">
        <f t="shared" ca="1" si="15"/>
        <v>1.4619999999999999E-2</v>
      </c>
    </row>
    <row r="225" spans="3:11">
      <c r="C225">
        <f t="shared" si="12"/>
        <v>2030</v>
      </c>
      <c r="D225">
        <f t="shared" si="13"/>
        <v>1</v>
      </c>
      <c r="E225">
        <f>VLOOKUP($C225,'input_Annual RTP rev rates'!$C$7:$E$32,2,FALSE)</f>
        <v>1.763E-2</v>
      </c>
      <c r="F225">
        <f>VLOOKUP($C225,'input_Annual RTP rev rates'!$C$7:$E$32,3,FALSE)</f>
        <v>1.763E-2</v>
      </c>
      <c r="G225">
        <f ca="1">OFFSET(calc_1!$R$8,D225,0)</f>
        <v>0.79983902060332235</v>
      </c>
      <c r="H225">
        <f ca="1">OFFSET(calc_1!$W$8,D225,0)</f>
        <v>0.86532608715111115</v>
      </c>
      <c r="J225" s="4">
        <f t="shared" ca="1" si="14"/>
        <v>1.41E-2</v>
      </c>
      <c r="K225" s="4">
        <f t="shared" ca="1" si="15"/>
        <v>1.5259999999999999E-2</v>
      </c>
    </row>
    <row r="226" spans="3:11">
      <c r="C226">
        <f t="shared" si="12"/>
        <v>2030</v>
      </c>
      <c r="D226">
        <f t="shared" si="13"/>
        <v>2</v>
      </c>
      <c r="E226">
        <f>VLOOKUP($C226,'input_Annual RTP rev rates'!$C$7:$E$32,2,FALSE)</f>
        <v>1.763E-2</v>
      </c>
      <c r="F226">
        <f>VLOOKUP($C226,'input_Annual RTP rev rates'!$C$7:$E$32,3,FALSE)</f>
        <v>1.763E-2</v>
      </c>
      <c r="G226">
        <f ca="1">OFFSET(calc_1!$R$8,D226,0)</f>
        <v>0.75632512945244823</v>
      </c>
      <c r="H226">
        <f ca="1">OFFSET(calc_1!$W$8,D226,0)</f>
        <v>0.82068612750760739</v>
      </c>
      <c r="J226" s="4">
        <f t="shared" ca="1" si="14"/>
        <v>1.333E-2</v>
      </c>
      <c r="K226" s="4">
        <f t="shared" ca="1" si="15"/>
        <v>1.447E-2</v>
      </c>
    </row>
    <row r="227" spans="3:11">
      <c r="C227">
        <f t="shared" si="12"/>
        <v>2030</v>
      </c>
      <c r="D227">
        <f t="shared" si="13"/>
        <v>3</v>
      </c>
      <c r="E227">
        <f>VLOOKUP($C227,'input_Annual RTP rev rates'!$C$7:$E$32,2,FALSE)</f>
        <v>1.763E-2</v>
      </c>
      <c r="F227">
        <f>VLOOKUP($C227,'input_Annual RTP rev rates'!$C$7:$E$32,3,FALSE)</f>
        <v>1.763E-2</v>
      </c>
      <c r="G227">
        <f ca="1">OFFSET(calc_1!$R$8,D227,0)</f>
        <v>0.76614622691036371</v>
      </c>
      <c r="H227">
        <f ca="1">OFFSET(calc_1!$W$8,D227,0)</f>
        <v>0.84729379472563049</v>
      </c>
      <c r="J227" s="4">
        <f t="shared" ca="1" si="14"/>
        <v>1.3509999999999999E-2</v>
      </c>
      <c r="K227" s="4">
        <f t="shared" ca="1" si="15"/>
        <v>1.494E-2</v>
      </c>
    </row>
    <row r="228" spans="3:11">
      <c r="C228">
        <f t="shared" si="12"/>
        <v>2030</v>
      </c>
      <c r="D228">
        <f t="shared" si="13"/>
        <v>4</v>
      </c>
      <c r="E228">
        <f>VLOOKUP($C228,'input_Annual RTP rev rates'!$C$7:$E$32,2,FALSE)</f>
        <v>1.763E-2</v>
      </c>
      <c r="F228">
        <f>VLOOKUP($C228,'input_Annual RTP rev rates'!$C$7:$E$32,3,FALSE)</f>
        <v>1.763E-2</v>
      </c>
      <c r="G228">
        <f ca="1">OFFSET(calc_1!$R$8,D228,0)</f>
        <v>0.75597196885253914</v>
      </c>
      <c r="H228">
        <f ca="1">OFFSET(calc_1!$W$8,D228,0)</f>
        <v>0.83934683490445194</v>
      </c>
      <c r="J228" s="4">
        <f t="shared" ca="1" si="14"/>
        <v>1.333E-2</v>
      </c>
      <c r="K228" s="4">
        <f t="shared" ca="1" si="15"/>
        <v>1.4800000000000001E-2</v>
      </c>
    </row>
    <row r="229" spans="3:11">
      <c r="C229">
        <f t="shared" si="12"/>
        <v>2030</v>
      </c>
      <c r="D229">
        <f t="shared" si="13"/>
        <v>5</v>
      </c>
      <c r="E229">
        <f>VLOOKUP($C229,'input_Annual RTP rev rates'!$C$7:$E$32,2,FALSE)</f>
        <v>1.763E-2</v>
      </c>
      <c r="F229">
        <f>VLOOKUP($C229,'input_Annual RTP rev rates'!$C$7:$E$32,3,FALSE)</f>
        <v>1.763E-2</v>
      </c>
      <c r="G229">
        <f ca="1">OFFSET(calc_1!$R$8,D229,0)</f>
        <v>0.69831837026291455</v>
      </c>
      <c r="H229">
        <f ca="1">OFFSET(calc_1!$W$8,D229,0)</f>
        <v>0.77081535516245558</v>
      </c>
      <c r="J229" s="4">
        <f t="shared" ca="1" si="14"/>
        <v>1.231E-2</v>
      </c>
      <c r="K229" s="4">
        <f t="shared" ca="1" si="15"/>
        <v>1.359E-2</v>
      </c>
    </row>
    <row r="230" spans="3:11">
      <c r="C230">
        <f t="shared" si="12"/>
        <v>2030</v>
      </c>
      <c r="D230">
        <f t="shared" si="13"/>
        <v>6</v>
      </c>
      <c r="E230">
        <f>VLOOKUP($C230,'input_Annual RTP rev rates'!$C$7:$E$32,2,FALSE)</f>
        <v>1.763E-2</v>
      </c>
      <c r="F230">
        <f>VLOOKUP($C230,'input_Annual RTP rev rates'!$C$7:$E$32,3,FALSE)</f>
        <v>1.763E-2</v>
      </c>
      <c r="G230">
        <f ca="1">OFFSET(calc_1!$R$8,D230,0)</f>
        <v>1.3618940204908241</v>
      </c>
      <c r="H230">
        <f ca="1">OFFSET(calc_1!$W$8,D230,0)</f>
        <v>1.3225675982727658</v>
      </c>
      <c r="J230" s="4">
        <f t="shared" ca="1" si="14"/>
        <v>2.401E-2</v>
      </c>
      <c r="K230" s="4">
        <f t="shared" ca="1" si="15"/>
        <v>2.332E-2</v>
      </c>
    </row>
    <row r="231" spans="3:11">
      <c r="C231">
        <f t="shared" si="12"/>
        <v>2030</v>
      </c>
      <c r="D231">
        <f t="shared" si="13"/>
        <v>7</v>
      </c>
      <c r="E231">
        <f>VLOOKUP($C231,'input_Annual RTP rev rates'!$C$7:$E$32,2,FALSE)</f>
        <v>1.763E-2</v>
      </c>
      <c r="F231">
        <f>VLOOKUP($C231,'input_Annual RTP rev rates'!$C$7:$E$32,3,FALSE)</f>
        <v>1.763E-2</v>
      </c>
      <c r="G231">
        <f ca="1">OFFSET(calc_1!$R$8,D231,0)</f>
        <v>1.4333826128381237</v>
      </c>
      <c r="H231">
        <f ca="1">OFFSET(calc_1!$W$8,D231,0)</f>
        <v>1.3897823799491928</v>
      </c>
      <c r="J231" s="4">
        <f t="shared" ca="1" si="14"/>
        <v>2.5270000000000001E-2</v>
      </c>
      <c r="K231" s="4">
        <f t="shared" ca="1" si="15"/>
        <v>2.4500000000000001E-2</v>
      </c>
    </row>
    <row r="232" spans="3:11">
      <c r="C232">
        <f t="shared" si="12"/>
        <v>2030</v>
      </c>
      <c r="D232">
        <f t="shared" si="13"/>
        <v>8</v>
      </c>
      <c r="E232">
        <f>VLOOKUP($C232,'input_Annual RTP rev rates'!$C$7:$E$32,2,FALSE)</f>
        <v>1.763E-2</v>
      </c>
      <c r="F232">
        <f>VLOOKUP($C232,'input_Annual RTP rev rates'!$C$7:$E$32,3,FALSE)</f>
        <v>1.763E-2</v>
      </c>
      <c r="G232">
        <f ca="1">OFFSET(calc_1!$R$8,D232,0)</f>
        <v>1.4436706763207403</v>
      </c>
      <c r="H232">
        <f ca="1">OFFSET(calc_1!$W$8,D232,0)</f>
        <v>1.3904946149446458</v>
      </c>
      <c r="J232" s="4">
        <f t="shared" ca="1" si="14"/>
        <v>2.545E-2</v>
      </c>
      <c r="K232" s="4">
        <f t="shared" ca="1" si="15"/>
        <v>2.4510000000000001E-2</v>
      </c>
    </row>
    <row r="233" spans="3:11">
      <c r="C233">
        <f t="shared" si="12"/>
        <v>2030</v>
      </c>
      <c r="D233">
        <f t="shared" si="13"/>
        <v>9</v>
      </c>
      <c r="E233">
        <f>VLOOKUP($C233,'input_Annual RTP rev rates'!$C$7:$E$32,2,FALSE)</f>
        <v>1.763E-2</v>
      </c>
      <c r="F233">
        <f>VLOOKUP($C233,'input_Annual RTP rev rates'!$C$7:$E$32,3,FALSE)</f>
        <v>1.763E-2</v>
      </c>
      <c r="G233">
        <f ca="1">OFFSET(calc_1!$R$8,D233,0)</f>
        <v>1.5871135115342176</v>
      </c>
      <c r="H233">
        <f ca="1">OFFSET(calc_1!$W$8,D233,0)</f>
        <v>1.2033040512049757</v>
      </c>
      <c r="J233" s="4">
        <f t="shared" ca="1" si="14"/>
        <v>2.7980000000000001E-2</v>
      </c>
      <c r="K233" s="4">
        <f t="shared" ca="1" si="15"/>
        <v>2.121E-2</v>
      </c>
    </row>
    <row r="234" spans="3:11">
      <c r="C234">
        <f t="shared" si="12"/>
        <v>2030</v>
      </c>
      <c r="D234">
        <f t="shared" si="13"/>
        <v>10</v>
      </c>
      <c r="E234">
        <f>VLOOKUP($C234,'input_Annual RTP rev rates'!$C$7:$E$32,2,FALSE)</f>
        <v>1.763E-2</v>
      </c>
      <c r="F234">
        <f>VLOOKUP($C234,'input_Annual RTP rev rates'!$C$7:$E$32,3,FALSE)</f>
        <v>1.763E-2</v>
      </c>
      <c r="G234">
        <f ca="1">OFFSET(calc_1!$R$8,D234,0)</f>
        <v>0.77219088962805715</v>
      </c>
      <c r="H234">
        <f ca="1">OFFSET(calc_1!$W$8,D234,0)</f>
        <v>0.82263160423061288</v>
      </c>
      <c r="J234" s="4">
        <f t="shared" ca="1" si="14"/>
        <v>1.3610000000000001E-2</v>
      </c>
      <c r="K234" s="4">
        <f t="shared" ca="1" si="15"/>
        <v>1.4500000000000001E-2</v>
      </c>
    </row>
    <row r="235" spans="3:11">
      <c r="C235">
        <f t="shared" si="12"/>
        <v>2030</v>
      </c>
      <c r="D235">
        <f t="shared" si="13"/>
        <v>11</v>
      </c>
      <c r="E235">
        <f>VLOOKUP($C235,'input_Annual RTP rev rates'!$C$7:$E$32,2,FALSE)</f>
        <v>1.763E-2</v>
      </c>
      <c r="F235">
        <f>VLOOKUP($C235,'input_Annual RTP rev rates'!$C$7:$E$32,3,FALSE)</f>
        <v>1.763E-2</v>
      </c>
      <c r="G235">
        <f ca="1">OFFSET(calc_1!$R$8,D235,0)</f>
        <v>0.71329018254035736</v>
      </c>
      <c r="H235">
        <f ca="1">OFFSET(calc_1!$W$8,D235,0)</f>
        <v>0.78459780911974031</v>
      </c>
      <c r="J235" s="4">
        <f t="shared" ca="1" si="14"/>
        <v>1.2579999999999999E-2</v>
      </c>
      <c r="K235" s="4">
        <f t="shared" ca="1" si="15"/>
        <v>1.383E-2</v>
      </c>
    </row>
    <row r="236" spans="3:11">
      <c r="C236">
        <f t="shared" si="12"/>
        <v>2030</v>
      </c>
      <c r="D236">
        <f t="shared" si="13"/>
        <v>12</v>
      </c>
      <c r="E236">
        <f>VLOOKUP($C236,'input_Annual RTP rev rates'!$C$7:$E$32,2,FALSE)</f>
        <v>1.763E-2</v>
      </c>
      <c r="F236">
        <f>VLOOKUP($C236,'input_Annual RTP rev rates'!$C$7:$E$32,3,FALSE)</f>
        <v>1.763E-2</v>
      </c>
      <c r="G236">
        <f ca="1">OFFSET(calc_1!$R$8,D236,0)</f>
        <v>0.76718345068850013</v>
      </c>
      <c r="H236">
        <f ca="1">OFFSET(calc_1!$W$8,D236,0)</f>
        <v>0.82929059188927867</v>
      </c>
      <c r="J236" s="4">
        <f t="shared" ca="1" si="14"/>
        <v>1.353E-2</v>
      </c>
      <c r="K236" s="4">
        <f t="shared" ca="1" si="15"/>
        <v>1.4619999999999999E-2</v>
      </c>
    </row>
    <row r="237" spans="3:11">
      <c r="C237">
        <f t="shared" ref="C237:C300" si="16">IF(D237=1,C236+1,C236)</f>
        <v>2031</v>
      </c>
      <c r="D237">
        <f t="shared" ref="D237:D300" si="17">IF(D236=12,1,D236+1)</f>
        <v>1</v>
      </c>
      <c r="E237">
        <f>VLOOKUP($C237,'input_Annual RTP rev rates'!$C$7:$E$32,2,FALSE)</f>
        <v>1.763E-2</v>
      </c>
      <c r="F237">
        <f>VLOOKUP($C237,'input_Annual RTP rev rates'!$C$7:$E$32,3,FALSE)</f>
        <v>1.763E-2</v>
      </c>
      <c r="G237">
        <f ca="1">OFFSET(calc_1!$R$8,D237,0)</f>
        <v>0.79983902060332235</v>
      </c>
      <c r="H237">
        <f ca="1">OFFSET(calc_1!$W$8,D237,0)</f>
        <v>0.86532608715111115</v>
      </c>
      <c r="J237" s="4">
        <f t="shared" ca="1" si="14"/>
        <v>1.41E-2</v>
      </c>
      <c r="K237" s="4">
        <f t="shared" ca="1" si="15"/>
        <v>1.5259999999999999E-2</v>
      </c>
    </row>
    <row r="238" spans="3:11">
      <c r="C238">
        <f t="shared" si="16"/>
        <v>2031</v>
      </c>
      <c r="D238">
        <f t="shared" si="17"/>
        <v>2</v>
      </c>
      <c r="E238">
        <f>VLOOKUP($C238,'input_Annual RTP rev rates'!$C$7:$E$32,2,FALSE)</f>
        <v>1.763E-2</v>
      </c>
      <c r="F238">
        <f>VLOOKUP($C238,'input_Annual RTP rev rates'!$C$7:$E$32,3,FALSE)</f>
        <v>1.763E-2</v>
      </c>
      <c r="G238">
        <f ca="1">OFFSET(calc_1!$R$8,D238,0)</f>
        <v>0.75632512945244823</v>
      </c>
      <c r="H238">
        <f ca="1">OFFSET(calc_1!$W$8,D238,0)</f>
        <v>0.82068612750760739</v>
      </c>
      <c r="J238" s="4">
        <f t="shared" ca="1" si="14"/>
        <v>1.333E-2</v>
      </c>
      <c r="K238" s="4">
        <f t="shared" ca="1" si="15"/>
        <v>1.447E-2</v>
      </c>
    </row>
    <row r="239" spans="3:11">
      <c r="C239">
        <f t="shared" si="16"/>
        <v>2031</v>
      </c>
      <c r="D239">
        <f t="shared" si="17"/>
        <v>3</v>
      </c>
      <c r="E239">
        <f>VLOOKUP($C239,'input_Annual RTP rev rates'!$C$7:$E$32,2,FALSE)</f>
        <v>1.763E-2</v>
      </c>
      <c r="F239">
        <f>VLOOKUP($C239,'input_Annual RTP rev rates'!$C$7:$E$32,3,FALSE)</f>
        <v>1.763E-2</v>
      </c>
      <c r="G239">
        <f ca="1">OFFSET(calc_1!$R$8,D239,0)</f>
        <v>0.76614622691036371</v>
      </c>
      <c r="H239">
        <f ca="1">OFFSET(calc_1!$W$8,D239,0)</f>
        <v>0.84729379472563049</v>
      </c>
      <c r="J239" s="4">
        <f t="shared" ca="1" si="14"/>
        <v>1.3509999999999999E-2</v>
      </c>
      <c r="K239" s="4">
        <f t="shared" ca="1" si="15"/>
        <v>1.494E-2</v>
      </c>
    </row>
    <row r="240" spans="3:11">
      <c r="C240">
        <f t="shared" si="16"/>
        <v>2031</v>
      </c>
      <c r="D240">
        <f t="shared" si="17"/>
        <v>4</v>
      </c>
      <c r="E240">
        <f>VLOOKUP($C240,'input_Annual RTP rev rates'!$C$7:$E$32,2,FALSE)</f>
        <v>1.763E-2</v>
      </c>
      <c r="F240">
        <f>VLOOKUP($C240,'input_Annual RTP rev rates'!$C$7:$E$32,3,FALSE)</f>
        <v>1.763E-2</v>
      </c>
      <c r="G240">
        <f ca="1">OFFSET(calc_1!$R$8,D240,0)</f>
        <v>0.75597196885253914</v>
      </c>
      <c r="H240">
        <f ca="1">OFFSET(calc_1!$W$8,D240,0)</f>
        <v>0.83934683490445194</v>
      </c>
      <c r="J240" s="4">
        <f t="shared" ca="1" si="14"/>
        <v>1.333E-2</v>
      </c>
      <c r="K240" s="4">
        <f t="shared" ca="1" si="15"/>
        <v>1.4800000000000001E-2</v>
      </c>
    </row>
    <row r="241" spans="3:11">
      <c r="C241">
        <f t="shared" si="16"/>
        <v>2031</v>
      </c>
      <c r="D241">
        <f t="shared" si="17"/>
        <v>5</v>
      </c>
      <c r="E241">
        <f>VLOOKUP($C241,'input_Annual RTP rev rates'!$C$7:$E$32,2,FALSE)</f>
        <v>1.763E-2</v>
      </c>
      <c r="F241">
        <f>VLOOKUP($C241,'input_Annual RTP rev rates'!$C$7:$E$32,3,FALSE)</f>
        <v>1.763E-2</v>
      </c>
      <c r="G241">
        <f ca="1">OFFSET(calc_1!$R$8,D241,0)</f>
        <v>0.69831837026291455</v>
      </c>
      <c r="H241">
        <f ca="1">OFFSET(calc_1!$W$8,D241,0)</f>
        <v>0.77081535516245558</v>
      </c>
      <c r="J241" s="4">
        <f t="shared" ca="1" si="14"/>
        <v>1.231E-2</v>
      </c>
      <c r="K241" s="4">
        <f t="shared" ca="1" si="15"/>
        <v>1.359E-2</v>
      </c>
    </row>
    <row r="242" spans="3:11">
      <c r="C242">
        <f t="shared" si="16"/>
        <v>2031</v>
      </c>
      <c r="D242">
        <f t="shared" si="17"/>
        <v>6</v>
      </c>
      <c r="E242">
        <f>VLOOKUP($C242,'input_Annual RTP rev rates'!$C$7:$E$32,2,FALSE)</f>
        <v>1.763E-2</v>
      </c>
      <c r="F242">
        <f>VLOOKUP($C242,'input_Annual RTP rev rates'!$C$7:$E$32,3,FALSE)</f>
        <v>1.763E-2</v>
      </c>
      <c r="G242">
        <f ca="1">OFFSET(calc_1!$R$8,D242,0)</f>
        <v>1.3618940204908241</v>
      </c>
      <c r="H242">
        <f ca="1">OFFSET(calc_1!$W$8,D242,0)</f>
        <v>1.3225675982727658</v>
      </c>
      <c r="J242" s="4">
        <f t="shared" ca="1" si="14"/>
        <v>2.401E-2</v>
      </c>
      <c r="K242" s="4">
        <f t="shared" ca="1" si="15"/>
        <v>2.332E-2</v>
      </c>
    </row>
    <row r="243" spans="3:11">
      <c r="C243">
        <f t="shared" si="16"/>
        <v>2031</v>
      </c>
      <c r="D243">
        <f t="shared" si="17"/>
        <v>7</v>
      </c>
      <c r="E243">
        <f>VLOOKUP($C243,'input_Annual RTP rev rates'!$C$7:$E$32,2,FALSE)</f>
        <v>1.763E-2</v>
      </c>
      <c r="F243">
        <f>VLOOKUP($C243,'input_Annual RTP rev rates'!$C$7:$E$32,3,FALSE)</f>
        <v>1.763E-2</v>
      </c>
      <c r="G243">
        <f ca="1">OFFSET(calc_1!$R$8,D243,0)</f>
        <v>1.4333826128381237</v>
      </c>
      <c r="H243">
        <f ca="1">OFFSET(calc_1!$W$8,D243,0)</f>
        <v>1.3897823799491928</v>
      </c>
      <c r="J243" s="4">
        <f t="shared" ca="1" si="14"/>
        <v>2.5270000000000001E-2</v>
      </c>
      <c r="K243" s="4">
        <f t="shared" ca="1" si="15"/>
        <v>2.4500000000000001E-2</v>
      </c>
    </row>
    <row r="244" spans="3:11">
      <c r="C244">
        <f t="shared" si="16"/>
        <v>2031</v>
      </c>
      <c r="D244">
        <f t="shared" si="17"/>
        <v>8</v>
      </c>
      <c r="E244">
        <f>VLOOKUP($C244,'input_Annual RTP rev rates'!$C$7:$E$32,2,FALSE)</f>
        <v>1.763E-2</v>
      </c>
      <c r="F244">
        <f>VLOOKUP($C244,'input_Annual RTP rev rates'!$C$7:$E$32,3,FALSE)</f>
        <v>1.763E-2</v>
      </c>
      <c r="G244">
        <f ca="1">OFFSET(calc_1!$R$8,D244,0)</f>
        <v>1.4436706763207403</v>
      </c>
      <c r="H244">
        <f ca="1">OFFSET(calc_1!$W$8,D244,0)</f>
        <v>1.3904946149446458</v>
      </c>
      <c r="J244" s="4">
        <f t="shared" ca="1" si="14"/>
        <v>2.545E-2</v>
      </c>
      <c r="K244" s="4">
        <f t="shared" ca="1" si="15"/>
        <v>2.4510000000000001E-2</v>
      </c>
    </row>
    <row r="245" spans="3:11">
      <c r="C245">
        <f t="shared" si="16"/>
        <v>2031</v>
      </c>
      <c r="D245">
        <f t="shared" si="17"/>
        <v>9</v>
      </c>
      <c r="E245">
        <f>VLOOKUP($C245,'input_Annual RTP rev rates'!$C$7:$E$32,2,FALSE)</f>
        <v>1.763E-2</v>
      </c>
      <c r="F245">
        <f>VLOOKUP($C245,'input_Annual RTP rev rates'!$C$7:$E$32,3,FALSE)</f>
        <v>1.763E-2</v>
      </c>
      <c r="G245">
        <f ca="1">OFFSET(calc_1!$R$8,D245,0)</f>
        <v>1.5871135115342176</v>
      </c>
      <c r="H245">
        <f ca="1">OFFSET(calc_1!$W$8,D245,0)</f>
        <v>1.2033040512049757</v>
      </c>
      <c r="J245" s="4">
        <f t="shared" ca="1" si="14"/>
        <v>2.7980000000000001E-2</v>
      </c>
      <c r="K245" s="4">
        <f t="shared" ca="1" si="15"/>
        <v>2.121E-2</v>
      </c>
    </row>
    <row r="246" spans="3:11">
      <c r="C246">
        <f t="shared" si="16"/>
        <v>2031</v>
      </c>
      <c r="D246">
        <f t="shared" si="17"/>
        <v>10</v>
      </c>
      <c r="E246">
        <f>VLOOKUP($C246,'input_Annual RTP rev rates'!$C$7:$E$32,2,FALSE)</f>
        <v>1.763E-2</v>
      </c>
      <c r="F246">
        <f>VLOOKUP($C246,'input_Annual RTP rev rates'!$C$7:$E$32,3,FALSE)</f>
        <v>1.763E-2</v>
      </c>
      <c r="G246">
        <f ca="1">OFFSET(calc_1!$R$8,D246,0)</f>
        <v>0.77219088962805715</v>
      </c>
      <c r="H246">
        <f ca="1">OFFSET(calc_1!$W$8,D246,0)</f>
        <v>0.82263160423061288</v>
      </c>
      <c r="J246" s="4">
        <f t="shared" ca="1" si="14"/>
        <v>1.3610000000000001E-2</v>
      </c>
      <c r="K246" s="4">
        <f t="shared" ca="1" si="15"/>
        <v>1.4500000000000001E-2</v>
      </c>
    </row>
    <row r="247" spans="3:11">
      <c r="C247">
        <f t="shared" si="16"/>
        <v>2031</v>
      </c>
      <c r="D247">
        <f t="shared" si="17"/>
        <v>11</v>
      </c>
      <c r="E247">
        <f>VLOOKUP($C247,'input_Annual RTP rev rates'!$C$7:$E$32,2,FALSE)</f>
        <v>1.763E-2</v>
      </c>
      <c r="F247">
        <f>VLOOKUP($C247,'input_Annual RTP rev rates'!$C$7:$E$32,3,FALSE)</f>
        <v>1.763E-2</v>
      </c>
      <c r="G247">
        <f ca="1">OFFSET(calc_1!$R$8,D247,0)</f>
        <v>0.71329018254035736</v>
      </c>
      <c r="H247">
        <f ca="1">OFFSET(calc_1!$W$8,D247,0)</f>
        <v>0.78459780911974031</v>
      </c>
      <c r="J247" s="4">
        <f t="shared" ca="1" si="14"/>
        <v>1.2579999999999999E-2</v>
      </c>
      <c r="K247" s="4">
        <f t="shared" ca="1" si="15"/>
        <v>1.383E-2</v>
      </c>
    </row>
    <row r="248" spans="3:11">
      <c r="C248">
        <f t="shared" si="16"/>
        <v>2031</v>
      </c>
      <c r="D248">
        <f t="shared" si="17"/>
        <v>12</v>
      </c>
      <c r="E248">
        <f>VLOOKUP($C248,'input_Annual RTP rev rates'!$C$7:$E$32,2,FALSE)</f>
        <v>1.763E-2</v>
      </c>
      <c r="F248">
        <f>VLOOKUP($C248,'input_Annual RTP rev rates'!$C$7:$E$32,3,FALSE)</f>
        <v>1.763E-2</v>
      </c>
      <c r="G248">
        <f ca="1">OFFSET(calc_1!$R$8,D248,0)</f>
        <v>0.76718345068850013</v>
      </c>
      <c r="H248">
        <f ca="1">OFFSET(calc_1!$W$8,D248,0)</f>
        <v>0.82929059188927867</v>
      </c>
      <c r="J248" s="4">
        <f t="shared" ca="1" si="14"/>
        <v>1.353E-2</v>
      </c>
      <c r="K248" s="4">
        <f t="shared" ca="1" si="15"/>
        <v>1.4619999999999999E-2</v>
      </c>
    </row>
    <row r="249" spans="3:11">
      <c r="C249">
        <f t="shared" si="16"/>
        <v>2032</v>
      </c>
      <c r="D249">
        <f t="shared" si="17"/>
        <v>1</v>
      </c>
      <c r="E249">
        <f>VLOOKUP($C249,'input_Annual RTP rev rates'!$C$7:$E$32,2,FALSE)</f>
        <v>1.763E-2</v>
      </c>
      <c r="F249">
        <f>VLOOKUP($C249,'input_Annual RTP rev rates'!$C$7:$E$32,3,FALSE)</f>
        <v>1.763E-2</v>
      </c>
      <c r="G249">
        <f ca="1">OFFSET(calc_1!$R$8,D249,0)</f>
        <v>0.79983902060332235</v>
      </c>
      <c r="H249">
        <f ca="1">OFFSET(calc_1!$W$8,D249,0)</f>
        <v>0.86532608715111115</v>
      </c>
      <c r="J249" s="4">
        <f t="shared" ca="1" si="14"/>
        <v>1.41E-2</v>
      </c>
      <c r="K249" s="4">
        <f t="shared" ca="1" si="15"/>
        <v>1.5259999999999999E-2</v>
      </c>
    </row>
    <row r="250" spans="3:11">
      <c r="C250">
        <f t="shared" si="16"/>
        <v>2032</v>
      </c>
      <c r="D250">
        <f t="shared" si="17"/>
        <v>2</v>
      </c>
      <c r="E250">
        <f>VLOOKUP($C250,'input_Annual RTP rev rates'!$C$7:$E$32,2,FALSE)</f>
        <v>1.763E-2</v>
      </c>
      <c r="F250">
        <f>VLOOKUP($C250,'input_Annual RTP rev rates'!$C$7:$E$32,3,FALSE)</f>
        <v>1.763E-2</v>
      </c>
      <c r="G250">
        <f ca="1">OFFSET(calc_1!$R$8,D250,0)</f>
        <v>0.75632512945244823</v>
      </c>
      <c r="H250">
        <f ca="1">OFFSET(calc_1!$W$8,D250,0)</f>
        <v>0.82068612750760739</v>
      </c>
      <c r="J250" s="4">
        <f t="shared" ca="1" si="14"/>
        <v>1.333E-2</v>
      </c>
      <c r="K250" s="4">
        <f t="shared" ca="1" si="15"/>
        <v>1.447E-2</v>
      </c>
    </row>
    <row r="251" spans="3:11">
      <c r="C251">
        <f t="shared" si="16"/>
        <v>2032</v>
      </c>
      <c r="D251">
        <f t="shared" si="17"/>
        <v>3</v>
      </c>
      <c r="E251">
        <f>VLOOKUP($C251,'input_Annual RTP rev rates'!$C$7:$E$32,2,FALSE)</f>
        <v>1.763E-2</v>
      </c>
      <c r="F251">
        <f>VLOOKUP($C251,'input_Annual RTP rev rates'!$C$7:$E$32,3,FALSE)</f>
        <v>1.763E-2</v>
      </c>
      <c r="G251">
        <f ca="1">OFFSET(calc_1!$R$8,D251,0)</f>
        <v>0.76614622691036371</v>
      </c>
      <c r="H251">
        <f ca="1">OFFSET(calc_1!$W$8,D251,0)</f>
        <v>0.84729379472563049</v>
      </c>
      <c r="J251" s="4">
        <f t="shared" ca="1" si="14"/>
        <v>1.3509999999999999E-2</v>
      </c>
      <c r="K251" s="4">
        <f t="shared" ca="1" si="15"/>
        <v>1.494E-2</v>
      </c>
    </row>
    <row r="252" spans="3:11">
      <c r="C252">
        <f t="shared" si="16"/>
        <v>2032</v>
      </c>
      <c r="D252">
        <f t="shared" si="17"/>
        <v>4</v>
      </c>
      <c r="E252">
        <f>VLOOKUP($C252,'input_Annual RTP rev rates'!$C$7:$E$32,2,FALSE)</f>
        <v>1.763E-2</v>
      </c>
      <c r="F252">
        <f>VLOOKUP($C252,'input_Annual RTP rev rates'!$C$7:$E$32,3,FALSE)</f>
        <v>1.763E-2</v>
      </c>
      <c r="G252">
        <f ca="1">OFFSET(calc_1!$R$8,D252,0)</f>
        <v>0.75597196885253914</v>
      </c>
      <c r="H252">
        <f ca="1">OFFSET(calc_1!$W$8,D252,0)</f>
        <v>0.83934683490445194</v>
      </c>
      <c r="J252" s="4">
        <f t="shared" ca="1" si="14"/>
        <v>1.333E-2</v>
      </c>
      <c r="K252" s="4">
        <f t="shared" ca="1" si="15"/>
        <v>1.4800000000000001E-2</v>
      </c>
    </row>
    <row r="253" spans="3:11">
      <c r="C253">
        <f t="shared" si="16"/>
        <v>2032</v>
      </c>
      <c r="D253">
        <f t="shared" si="17"/>
        <v>5</v>
      </c>
      <c r="E253">
        <f>VLOOKUP($C253,'input_Annual RTP rev rates'!$C$7:$E$32,2,FALSE)</f>
        <v>1.763E-2</v>
      </c>
      <c r="F253">
        <f>VLOOKUP($C253,'input_Annual RTP rev rates'!$C$7:$E$32,3,FALSE)</f>
        <v>1.763E-2</v>
      </c>
      <c r="G253">
        <f ca="1">OFFSET(calc_1!$R$8,D253,0)</f>
        <v>0.69831837026291455</v>
      </c>
      <c r="H253">
        <f ca="1">OFFSET(calc_1!$W$8,D253,0)</f>
        <v>0.77081535516245558</v>
      </c>
      <c r="J253" s="4">
        <f t="shared" ca="1" si="14"/>
        <v>1.231E-2</v>
      </c>
      <c r="K253" s="4">
        <f t="shared" ca="1" si="15"/>
        <v>1.359E-2</v>
      </c>
    </row>
    <row r="254" spans="3:11">
      <c r="C254">
        <f t="shared" si="16"/>
        <v>2032</v>
      </c>
      <c r="D254">
        <f t="shared" si="17"/>
        <v>6</v>
      </c>
      <c r="E254">
        <f>VLOOKUP($C254,'input_Annual RTP rev rates'!$C$7:$E$32,2,FALSE)</f>
        <v>1.763E-2</v>
      </c>
      <c r="F254">
        <f>VLOOKUP($C254,'input_Annual RTP rev rates'!$C$7:$E$32,3,FALSE)</f>
        <v>1.763E-2</v>
      </c>
      <c r="G254">
        <f ca="1">OFFSET(calc_1!$R$8,D254,0)</f>
        <v>1.3618940204908241</v>
      </c>
      <c r="H254">
        <f ca="1">OFFSET(calc_1!$W$8,D254,0)</f>
        <v>1.3225675982727658</v>
      </c>
      <c r="J254" s="4">
        <f t="shared" ca="1" si="14"/>
        <v>2.401E-2</v>
      </c>
      <c r="K254" s="4">
        <f t="shared" ca="1" si="15"/>
        <v>2.332E-2</v>
      </c>
    </row>
    <row r="255" spans="3:11">
      <c r="C255">
        <f t="shared" si="16"/>
        <v>2032</v>
      </c>
      <c r="D255">
        <f t="shared" si="17"/>
        <v>7</v>
      </c>
      <c r="E255">
        <f>VLOOKUP($C255,'input_Annual RTP rev rates'!$C$7:$E$32,2,FALSE)</f>
        <v>1.763E-2</v>
      </c>
      <c r="F255">
        <f>VLOOKUP($C255,'input_Annual RTP rev rates'!$C$7:$E$32,3,FALSE)</f>
        <v>1.763E-2</v>
      </c>
      <c r="G255">
        <f ca="1">OFFSET(calc_1!$R$8,D255,0)</f>
        <v>1.4333826128381237</v>
      </c>
      <c r="H255">
        <f ca="1">OFFSET(calc_1!$W$8,D255,0)</f>
        <v>1.3897823799491928</v>
      </c>
      <c r="J255" s="4">
        <f t="shared" ca="1" si="14"/>
        <v>2.5270000000000001E-2</v>
      </c>
      <c r="K255" s="4">
        <f t="shared" ca="1" si="15"/>
        <v>2.4500000000000001E-2</v>
      </c>
    </row>
    <row r="256" spans="3:11">
      <c r="C256">
        <f t="shared" si="16"/>
        <v>2032</v>
      </c>
      <c r="D256">
        <f t="shared" si="17"/>
        <v>8</v>
      </c>
      <c r="E256">
        <f>VLOOKUP($C256,'input_Annual RTP rev rates'!$C$7:$E$32,2,FALSE)</f>
        <v>1.763E-2</v>
      </c>
      <c r="F256">
        <f>VLOOKUP($C256,'input_Annual RTP rev rates'!$C$7:$E$32,3,FALSE)</f>
        <v>1.763E-2</v>
      </c>
      <c r="G256">
        <f ca="1">OFFSET(calc_1!$R$8,D256,0)</f>
        <v>1.4436706763207403</v>
      </c>
      <c r="H256">
        <f ca="1">OFFSET(calc_1!$W$8,D256,0)</f>
        <v>1.3904946149446458</v>
      </c>
      <c r="J256" s="4">
        <f t="shared" ca="1" si="14"/>
        <v>2.545E-2</v>
      </c>
      <c r="K256" s="4">
        <f t="shared" ca="1" si="15"/>
        <v>2.4510000000000001E-2</v>
      </c>
    </row>
    <row r="257" spans="3:11">
      <c r="C257">
        <f t="shared" si="16"/>
        <v>2032</v>
      </c>
      <c r="D257">
        <f t="shared" si="17"/>
        <v>9</v>
      </c>
      <c r="E257">
        <f>VLOOKUP($C257,'input_Annual RTP rev rates'!$C$7:$E$32,2,FALSE)</f>
        <v>1.763E-2</v>
      </c>
      <c r="F257">
        <f>VLOOKUP($C257,'input_Annual RTP rev rates'!$C$7:$E$32,3,FALSE)</f>
        <v>1.763E-2</v>
      </c>
      <c r="G257">
        <f ca="1">OFFSET(calc_1!$R$8,D257,0)</f>
        <v>1.5871135115342176</v>
      </c>
      <c r="H257">
        <f ca="1">OFFSET(calc_1!$W$8,D257,0)</f>
        <v>1.2033040512049757</v>
      </c>
      <c r="J257" s="4">
        <f t="shared" ca="1" si="14"/>
        <v>2.7980000000000001E-2</v>
      </c>
      <c r="K257" s="4">
        <f t="shared" ca="1" si="15"/>
        <v>2.121E-2</v>
      </c>
    </row>
    <row r="258" spans="3:11">
      <c r="C258">
        <f t="shared" si="16"/>
        <v>2032</v>
      </c>
      <c r="D258">
        <f t="shared" si="17"/>
        <v>10</v>
      </c>
      <c r="E258">
        <f>VLOOKUP($C258,'input_Annual RTP rev rates'!$C$7:$E$32,2,FALSE)</f>
        <v>1.763E-2</v>
      </c>
      <c r="F258">
        <f>VLOOKUP($C258,'input_Annual RTP rev rates'!$C$7:$E$32,3,FALSE)</f>
        <v>1.763E-2</v>
      </c>
      <c r="G258">
        <f ca="1">OFFSET(calc_1!$R$8,D258,0)</f>
        <v>0.77219088962805715</v>
      </c>
      <c r="H258">
        <f ca="1">OFFSET(calc_1!$W$8,D258,0)</f>
        <v>0.82263160423061288</v>
      </c>
      <c r="J258" s="4">
        <f t="shared" ca="1" si="14"/>
        <v>1.3610000000000001E-2</v>
      </c>
      <c r="K258" s="4">
        <f t="shared" ca="1" si="15"/>
        <v>1.4500000000000001E-2</v>
      </c>
    </row>
    <row r="259" spans="3:11">
      <c r="C259">
        <f t="shared" si="16"/>
        <v>2032</v>
      </c>
      <c r="D259">
        <f t="shared" si="17"/>
        <v>11</v>
      </c>
      <c r="E259">
        <f>VLOOKUP($C259,'input_Annual RTP rev rates'!$C$7:$E$32,2,FALSE)</f>
        <v>1.763E-2</v>
      </c>
      <c r="F259">
        <f>VLOOKUP($C259,'input_Annual RTP rev rates'!$C$7:$E$32,3,FALSE)</f>
        <v>1.763E-2</v>
      </c>
      <c r="G259">
        <f ca="1">OFFSET(calc_1!$R$8,D259,0)</f>
        <v>0.71329018254035736</v>
      </c>
      <c r="H259">
        <f ca="1">OFFSET(calc_1!$W$8,D259,0)</f>
        <v>0.78459780911974031</v>
      </c>
      <c r="J259" s="4">
        <f t="shared" ca="1" si="14"/>
        <v>1.2579999999999999E-2</v>
      </c>
      <c r="K259" s="4">
        <f t="shared" ca="1" si="15"/>
        <v>1.383E-2</v>
      </c>
    </row>
    <row r="260" spans="3:11">
      <c r="C260">
        <f t="shared" si="16"/>
        <v>2032</v>
      </c>
      <c r="D260">
        <f t="shared" si="17"/>
        <v>12</v>
      </c>
      <c r="E260">
        <f>VLOOKUP($C260,'input_Annual RTP rev rates'!$C$7:$E$32,2,FALSE)</f>
        <v>1.763E-2</v>
      </c>
      <c r="F260">
        <f>VLOOKUP($C260,'input_Annual RTP rev rates'!$C$7:$E$32,3,FALSE)</f>
        <v>1.763E-2</v>
      </c>
      <c r="G260">
        <f ca="1">OFFSET(calc_1!$R$8,D260,0)</f>
        <v>0.76718345068850013</v>
      </c>
      <c r="H260">
        <f ca="1">OFFSET(calc_1!$W$8,D260,0)</f>
        <v>0.82929059188927867</v>
      </c>
      <c r="J260" s="4">
        <f t="shared" ca="1" si="14"/>
        <v>1.353E-2</v>
      </c>
      <c r="K260" s="4">
        <f t="shared" ca="1" si="15"/>
        <v>1.4619999999999999E-2</v>
      </c>
    </row>
    <row r="261" spans="3:11">
      <c r="C261">
        <f t="shared" si="16"/>
        <v>2033</v>
      </c>
      <c r="D261">
        <f t="shared" si="17"/>
        <v>1</v>
      </c>
      <c r="E261">
        <f>VLOOKUP($C261,'input_Annual RTP rev rates'!$C$7:$E$32,2,FALSE)</f>
        <v>1.763E-2</v>
      </c>
      <c r="F261">
        <f>VLOOKUP($C261,'input_Annual RTP rev rates'!$C$7:$E$32,3,FALSE)</f>
        <v>1.763E-2</v>
      </c>
      <c r="G261">
        <f ca="1">OFFSET(calc_1!$R$8,D261,0)</f>
        <v>0.79983902060332235</v>
      </c>
      <c r="H261">
        <f ca="1">OFFSET(calc_1!$W$8,D261,0)</f>
        <v>0.86532608715111115</v>
      </c>
      <c r="J261" s="4">
        <f t="shared" ca="1" si="14"/>
        <v>1.41E-2</v>
      </c>
      <c r="K261" s="4">
        <f t="shared" ca="1" si="15"/>
        <v>1.5259999999999999E-2</v>
      </c>
    </row>
    <row r="262" spans="3:11">
      <c r="C262">
        <f t="shared" si="16"/>
        <v>2033</v>
      </c>
      <c r="D262">
        <f t="shared" si="17"/>
        <v>2</v>
      </c>
      <c r="E262">
        <f>VLOOKUP($C262,'input_Annual RTP rev rates'!$C$7:$E$32,2,FALSE)</f>
        <v>1.763E-2</v>
      </c>
      <c r="F262">
        <f>VLOOKUP($C262,'input_Annual RTP rev rates'!$C$7:$E$32,3,FALSE)</f>
        <v>1.763E-2</v>
      </c>
      <c r="G262">
        <f ca="1">OFFSET(calc_1!$R$8,D262,0)</f>
        <v>0.75632512945244823</v>
      </c>
      <c r="H262">
        <f ca="1">OFFSET(calc_1!$W$8,D262,0)</f>
        <v>0.82068612750760739</v>
      </c>
      <c r="J262" s="4">
        <f t="shared" ca="1" si="14"/>
        <v>1.333E-2</v>
      </c>
      <c r="K262" s="4">
        <f t="shared" ca="1" si="15"/>
        <v>1.447E-2</v>
      </c>
    </row>
    <row r="263" spans="3:11">
      <c r="C263">
        <f t="shared" si="16"/>
        <v>2033</v>
      </c>
      <c r="D263">
        <f t="shared" si="17"/>
        <v>3</v>
      </c>
      <c r="E263">
        <f>VLOOKUP($C263,'input_Annual RTP rev rates'!$C$7:$E$32,2,FALSE)</f>
        <v>1.763E-2</v>
      </c>
      <c r="F263">
        <f>VLOOKUP($C263,'input_Annual RTP rev rates'!$C$7:$E$32,3,FALSE)</f>
        <v>1.763E-2</v>
      </c>
      <c r="G263">
        <f ca="1">OFFSET(calc_1!$R$8,D263,0)</f>
        <v>0.76614622691036371</v>
      </c>
      <c r="H263">
        <f ca="1">OFFSET(calc_1!$W$8,D263,0)</f>
        <v>0.84729379472563049</v>
      </c>
      <c r="J263" s="4">
        <f t="shared" ca="1" si="14"/>
        <v>1.3509999999999999E-2</v>
      </c>
      <c r="K263" s="4">
        <f t="shared" ca="1" si="15"/>
        <v>1.494E-2</v>
      </c>
    </row>
    <row r="264" spans="3:11">
      <c r="C264">
        <f t="shared" si="16"/>
        <v>2033</v>
      </c>
      <c r="D264">
        <f t="shared" si="17"/>
        <v>4</v>
      </c>
      <c r="E264">
        <f>VLOOKUP($C264,'input_Annual RTP rev rates'!$C$7:$E$32,2,FALSE)</f>
        <v>1.763E-2</v>
      </c>
      <c r="F264">
        <f>VLOOKUP($C264,'input_Annual RTP rev rates'!$C$7:$E$32,3,FALSE)</f>
        <v>1.763E-2</v>
      </c>
      <c r="G264">
        <f ca="1">OFFSET(calc_1!$R$8,D264,0)</f>
        <v>0.75597196885253914</v>
      </c>
      <c r="H264">
        <f ca="1">OFFSET(calc_1!$W$8,D264,0)</f>
        <v>0.83934683490445194</v>
      </c>
      <c r="J264" s="4">
        <f t="shared" ca="1" si="14"/>
        <v>1.333E-2</v>
      </c>
      <c r="K264" s="4">
        <f t="shared" ca="1" si="15"/>
        <v>1.4800000000000001E-2</v>
      </c>
    </row>
    <row r="265" spans="3:11">
      <c r="C265">
        <f t="shared" si="16"/>
        <v>2033</v>
      </c>
      <c r="D265">
        <f t="shared" si="17"/>
        <v>5</v>
      </c>
      <c r="E265">
        <f>VLOOKUP($C265,'input_Annual RTP rev rates'!$C$7:$E$32,2,FALSE)</f>
        <v>1.763E-2</v>
      </c>
      <c r="F265">
        <f>VLOOKUP($C265,'input_Annual RTP rev rates'!$C$7:$E$32,3,FALSE)</f>
        <v>1.763E-2</v>
      </c>
      <c r="G265">
        <f ca="1">OFFSET(calc_1!$R$8,D265,0)</f>
        <v>0.69831837026291455</v>
      </c>
      <c r="H265">
        <f ca="1">OFFSET(calc_1!$W$8,D265,0)</f>
        <v>0.77081535516245558</v>
      </c>
      <c r="J265" s="4">
        <f t="shared" ca="1" si="14"/>
        <v>1.231E-2</v>
      </c>
      <c r="K265" s="4">
        <f t="shared" ca="1" si="15"/>
        <v>1.359E-2</v>
      </c>
    </row>
    <row r="266" spans="3:11">
      <c r="C266">
        <f t="shared" si="16"/>
        <v>2033</v>
      </c>
      <c r="D266">
        <f t="shared" si="17"/>
        <v>6</v>
      </c>
      <c r="E266">
        <f>VLOOKUP($C266,'input_Annual RTP rev rates'!$C$7:$E$32,2,FALSE)</f>
        <v>1.763E-2</v>
      </c>
      <c r="F266">
        <f>VLOOKUP($C266,'input_Annual RTP rev rates'!$C$7:$E$32,3,FALSE)</f>
        <v>1.763E-2</v>
      </c>
      <c r="G266">
        <f ca="1">OFFSET(calc_1!$R$8,D266,0)</f>
        <v>1.3618940204908241</v>
      </c>
      <c r="H266">
        <f ca="1">OFFSET(calc_1!$W$8,D266,0)</f>
        <v>1.3225675982727658</v>
      </c>
      <c r="J266" s="4">
        <f t="shared" ref="J266:J320" ca="1" si="18">ROUND(E266*G266,5)</f>
        <v>2.401E-2</v>
      </c>
      <c r="K266" s="4">
        <f t="shared" ref="K266:K320" ca="1" si="19">ROUND(F266*H266,5)</f>
        <v>2.332E-2</v>
      </c>
    </row>
    <row r="267" spans="3:11">
      <c r="C267">
        <f t="shared" si="16"/>
        <v>2033</v>
      </c>
      <c r="D267">
        <f t="shared" si="17"/>
        <v>7</v>
      </c>
      <c r="E267">
        <f>VLOOKUP($C267,'input_Annual RTP rev rates'!$C$7:$E$32,2,FALSE)</f>
        <v>1.763E-2</v>
      </c>
      <c r="F267">
        <f>VLOOKUP($C267,'input_Annual RTP rev rates'!$C$7:$E$32,3,FALSE)</f>
        <v>1.763E-2</v>
      </c>
      <c r="G267">
        <f ca="1">OFFSET(calc_1!$R$8,D267,0)</f>
        <v>1.4333826128381237</v>
      </c>
      <c r="H267">
        <f ca="1">OFFSET(calc_1!$W$8,D267,0)</f>
        <v>1.3897823799491928</v>
      </c>
      <c r="J267" s="4">
        <f t="shared" ca="1" si="18"/>
        <v>2.5270000000000001E-2</v>
      </c>
      <c r="K267" s="4">
        <f t="shared" ca="1" si="19"/>
        <v>2.4500000000000001E-2</v>
      </c>
    </row>
    <row r="268" spans="3:11">
      <c r="C268">
        <f t="shared" si="16"/>
        <v>2033</v>
      </c>
      <c r="D268">
        <f t="shared" si="17"/>
        <v>8</v>
      </c>
      <c r="E268">
        <f>VLOOKUP($C268,'input_Annual RTP rev rates'!$C$7:$E$32,2,FALSE)</f>
        <v>1.763E-2</v>
      </c>
      <c r="F268">
        <f>VLOOKUP($C268,'input_Annual RTP rev rates'!$C$7:$E$32,3,FALSE)</f>
        <v>1.763E-2</v>
      </c>
      <c r="G268">
        <f ca="1">OFFSET(calc_1!$R$8,D268,0)</f>
        <v>1.4436706763207403</v>
      </c>
      <c r="H268">
        <f ca="1">OFFSET(calc_1!$W$8,D268,0)</f>
        <v>1.3904946149446458</v>
      </c>
      <c r="J268" s="4">
        <f t="shared" ca="1" si="18"/>
        <v>2.545E-2</v>
      </c>
      <c r="K268" s="4">
        <f t="shared" ca="1" si="19"/>
        <v>2.4510000000000001E-2</v>
      </c>
    </row>
    <row r="269" spans="3:11">
      <c r="C269">
        <f t="shared" si="16"/>
        <v>2033</v>
      </c>
      <c r="D269">
        <f t="shared" si="17"/>
        <v>9</v>
      </c>
      <c r="E269">
        <f>VLOOKUP($C269,'input_Annual RTP rev rates'!$C$7:$E$32,2,FALSE)</f>
        <v>1.763E-2</v>
      </c>
      <c r="F269">
        <f>VLOOKUP($C269,'input_Annual RTP rev rates'!$C$7:$E$32,3,FALSE)</f>
        <v>1.763E-2</v>
      </c>
      <c r="G269">
        <f ca="1">OFFSET(calc_1!$R$8,D269,0)</f>
        <v>1.5871135115342176</v>
      </c>
      <c r="H269">
        <f ca="1">OFFSET(calc_1!$W$8,D269,0)</f>
        <v>1.2033040512049757</v>
      </c>
      <c r="J269" s="4">
        <f t="shared" ca="1" si="18"/>
        <v>2.7980000000000001E-2</v>
      </c>
      <c r="K269" s="4">
        <f t="shared" ca="1" si="19"/>
        <v>2.121E-2</v>
      </c>
    </row>
    <row r="270" spans="3:11">
      <c r="C270">
        <f t="shared" si="16"/>
        <v>2033</v>
      </c>
      <c r="D270">
        <f t="shared" si="17"/>
        <v>10</v>
      </c>
      <c r="E270">
        <f>VLOOKUP($C270,'input_Annual RTP rev rates'!$C$7:$E$32,2,FALSE)</f>
        <v>1.763E-2</v>
      </c>
      <c r="F270">
        <f>VLOOKUP($C270,'input_Annual RTP rev rates'!$C$7:$E$32,3,FALSE)</f>
        <v>1.763E-2</v>
      </c>
      <c r="G270">
        <f ca="1">OFFSET(calc_1!$R$8,D270,0)</f>
        <v>0.77219088962805715</v>
      </c>
      <c r="H270">
        <f ca="1">OFFSET(calc_1!$W$8,D270,0)</f>
        <v>0.82263160423061288</v>
      </c>
      <c r="J270" s="4">
        <f t="shared" ca="1" si="18"/>
        <v>1.3610000000000001E-2</v>
      </c>
      <c r="K270" s="4">
        <f t="shared" ca="1" si="19"/>
        <v>1.4500000000000001E-2</v>
      </c>
    </row>
    <row r="271" spans="3:11">
      <c r="C271">
        <f t="shared" si="16"/>
        <v>2033</v>
      </c>
      <c r="D271">
        <f t="shared" si="17"/>
        <v>11</v>
      </c>
      <c r="E271">
        <f>VLOOKUP($C271,'input_Annual RTP rev rates'!$C$7:$E$32,2,FALSE)</f>
        <v>1.763E-2</v>
      </c>
      <c r="F271">
        <f>VLOOKUP($C271,'input_Annual RTP rev rates'!$C$7:$E$32,3,FALSE)</f>
        <v>1.763E-2</v>
      </c>
      <c r="G271">
        <f ca="1">OFFSET(calc_1!$R$8,D271,0)</f>
        <v>0.71329018254035736</v>
      </c>
      <c r="H271">
        <f ca="1">OFFSET(calc_1!$W$8,D271,0)</f>
        <v>0.78459780911974031</v>
      </c>
      <c r="J271" s="4">
        <f t="shared" ca="1" si="18"/>
        <v>1.2579999999999999E-2</v>
      </c>
      <c r="K271" s="4">
        <f t="shared" ca="1" si="19"/>
        <v>1.383E-2</v>
      </c>
    </row>
    <row r="272" spans="3:11">
      <c r="C272">
        <f t="shared" si="16"/>
        <v>2033</v>
      </c>
      <c r="D272">
        <f t="shared" si="17"/>
        <v>12</v>
      </c>
      <c r="E272">
        <f>VLOOKUP($C272,'input_Annual RTP rev rates'!$C$7:$E$32,2,FALSE)</f>
        <v>1.763E-2</v>
      </c>
      <c r="F272">
        <f>VLOOKUP($C272,'input_Annual RTP rev rates'!$C$7:$E$32,3,FALSE)</f>
        <v>1.763E-2</v>
      </c>
      <c r="G272">
        <f ca="1">OFFSET(calc_1!$R$8,D272,0)</f>
        <v>0.76718345068850013</v>
      </c>
      <c r="H272">
        <f ca="1">OFFSET(calc_1!$W$8,D272,0)</f>
        <v>0.82929059188927867</v>
      </c>
      <c r="J272" s="4">
        <f t="shared" ca="1" si="18"/>
        <v>1.353E-2</v>
      </c>
      <c r="K272" s="4">
        <f t="shared" ca="1" si="19"/>
        <v>1.4619999999999999E-2</v>
      </c>
    </row>
    <row r="273" spans="3:11">
      <c r="C273">
        <f t="shared" si="16"/>
        <v>2034</v>
      </c>
      <c r="D273">
        <f t="shared" si="17"/>
        <v>1</v>
      </c>
      <c r="E273">
        <f>VLOOKUP($C273,'input_Annual RTP rev rates'!$C$7:$E$32,2,FALSE)</f>
        <v>1.763E-2</v>
      </c>
      <c r="F273">
        <f>VLOOKUP($C273,'input_Annual RTP rev rates'!$C$7:$E$32,3,FALSE)</f>
        <v>1.763E-2</v>
      </c>
      <c r="G273">
        <f ca="1">OFFSET(calc_1!$R$8,D273,0)</f>
        <v>0.79983902060332235</v>
      </c>
      <c r="H273">
        <f ca="1">OFFSET(calc_1!$W$8,D273,0)</f>
        <v>0.86532608715111115</v>
      </c>
      <c r="J273" s="4">
        <f t="shared" ca="1" si="18"/>
        <v>1.41E-2</v>
      </c>
      <c r="K273" s="4">
        <f t="shared" ca="1" si="19"/>
        <v>1.5259999999999999E-2</v>
      </c>
    </row>
    <row r="274" spans="3:11">
      <c r="C274">
        <f t="shared" si="16"/>
        <v>2034</v>
      </c>
      <c r="D274">
        <f t="shared" si="17"/>
        <v>2</v>
      </c>
      <c r="E274">
        <f>VLOOKUP($C274,'input_Annual RTP rev rates'!$C$7:$E$32,2,FALSE)</f>
        <v>1.763E-2</v>
      </c>
      <c r="F274">
        <f>VLOOKUP($C274,'input_Annual RTP rev rates'!$C$7:$E$32,3,FALSE)</f>
        <v>1.763E-2</v>
      </c>
      <c r="G274">
        <f ca="1">OFFSET(calc_1!$R$8,D274,0)</f>
        <v>0.75632512945244823</v>
      </c>
      <c r="H274">
        <f ca="1">OFFSET(calc_1!$W$8,D274,0)</f>
        <v>0.82068612750760739</v>
      </c>
      <c r="J274" s="4">
        <f t="shared" ca="1" si="18"/>
        <v>1.333E-2</v>
      </c>
      <c r="K274" s="4">
        <f t="shared" ca="1" si="19"/>
        <v>1.447E-2</v>
      </c>
    </row>
    <row r="275" spans="3:11">
      <c r="C275">
        <f t="shared" si="16"/>
        <v>2034</v>
      </c>
      <c r="D275">
        <f t="shared" si="17"/>
        <v>3</v>
      </c>
      <c r="E275">
        <f>VLOOKUP($C275,'input_Annual RTP rev rates'!$C$7:$E$32,2,FALSE)</f>
        <v>1.763E-2</v>
      </c>
      <c r="F275">
        <f>VLOOKUP($C275,'input_Annual RTP rev rates'!$C$7:$E$32,3,FALSE)</f>
        <v>1.763E-2</v>
      </c>
      <c r="G275">
        <f ca="1">OFFSET(calc_1!$R$8,D275,0)</f>
        <v>0.76614622691036371</v>
      </c>
      <c r="H275">
        <f ca="1">OFFSET(calc_1!$W$8,D275,0)</f>
        <v>0.84729379472563049</v>
      </c>
      <c r="J275" s="4">
        <f t="shared" ca="1" si="18"/>
        <v>1.3509999999999999E-2</v>
      </c>
      <c r="K275" s="4">
        <f t="shared" ca="1" si="19"/>
        <v>1.494E-2</v>
      </c>
    </row>
    <row r="276" spans="3:11">
      <c r="C276">
        <f t="shared" si="16"/>
        <v>2034</v>
      </c>
      <c r="D276">
        <f t="shared" si="17"/>
        <v>4</v>
      </c>
      <c r="E276">
        <f>VLOOKUP($C276,'input_Annual RTP rev rates'!$C$7:$E$32,2,FALSE)</f>
        <v>1.763E-2</v>
      </c>
      <c r="F276">
        <f>VLOOKUP($C276,'input_Annual RTP rev rates'!$C$7:$E$32,3,FALSE)</f>
        <v>1.763E-2</v>
      </c>
      <c r="G276">
        <f ca="1">OFFSET(calc_1!$R$8,D276,0)</f>
        <v>0.75597196885253914</v>
      </c>
      <c r="H276">
        <f ca="1">OFFSET(calc_1!$W$8,D276,0)</f>
        <v>0.83934683490445194</v>
      </c>
      <c r="J276" s="4">
        <f t="shared" ca="1" si="18"/>
        <v>1.333E-2</v>
      </c>
      <c r="K276" s="4">
        <f t="shared" ca="1" si="19"/>
        <v>1.4800000000000001E-2</v>
      </c>
    </row>
    <row r="277" spans="3:11">
      <c r="C277">
        <f t="shared" si="16"/>
        <v>2034</v>
      </c>
      <c r="D277">
        <f t="shared" si="17"/>
        <v>5</v>
      </c>
      <c r="E277">
        <f>VLOOKUP($C277,'input_Annual RTP rev rates'!$C$7:$E$32,2,FALSE)</f>
        <v>1.763E-2</v>
      </c>
      <c r="F277">
        <f>VLOOKUP($C277,'input_Annual RTP rev rates'!$C$7:$E$32,3,FALSE)</f>
        <v>1.763E-2</v>
      </c>
      <c r="G277">
        <f ca="1">OFFSET(calc_1!$R$8,D277,0)</f>
        <v>0.69831837026291455</v>
      </c>
      <c r="H277">
        <f ca="1">OFFSET(calc_1!$W$8,D277,0)</f>
        <v>0.77081535516245558</v>
      </c>
      <c r="J277" s="4">
        <f t="shared" ca="1" si="18"/>
        <v>1.231E-2</v>
      </c>
      <c r="K277" s="4">
        <f t="shared" ca="1" si="19"/>
        <v>1.359E-2</v>
      </c>
    </row>
    <row r="278" spans="3:11">
      <c r="C278">
        <f t="shared" si="16"/>
        <v>2034</v>
      </c>
      <c r="D278">
        <f t="shared" si="17"/>
        <v>6</v>
      </c>
      <c r="E278">
        <f>VLOOKUP($C278,'input_Annual RTP rev rates'!$C$7:$E$32,2,FALSE)</f>
        <v>1.763E-2</v>
      </c>
      <c r="F278">
        <f>VLOOKUP($C278,'input_Annual RTP rev rates'!$C$7:$E$32,3,FALSE)</f>
        <v>1.763E-2</v>
      </c>
      <c r="G278">
        <f ca="1">OFFSET(calc_1!$R$8,D278,0)</f>
        <v>1.3618940204908241</v>
      </c>
      <c r="H278">
        <f ca="1">OFFSET(calc_1!$W$8,D278,0)</f>
        <v>1.3225675982727658</v>
      </c>
      <c r="J278" s="4">
        <f t="shared" ca="1" si="18"/>
        <v>2.401E-2</v>
      </c>
      <c r="K278" s="4">
        <f t="shared" ca="1" si="19"/>
        <v>2.332E-2</v>
      </c>
    </row>
    <row r="279" spans="3:11">
      <c r="C279">
        <f t="shared" si="16"/>
        <v>2034</v>
      </c>
      <c r="D279">
        <f t="shared" si="17"/>
        <v>7</v>
      </c>
      <c r="E279">
        <f>VLOOKUP($C279,'input_Annual RTP rev rates'!$C$7:$E$32,2,FALSE)</f>
        <v>1.763E-2</v>
      </c>
      <c r="F279">
        <f>VLOOKUP($C279,'input_Annual RTP rev rates'!$C$7:$E$32,3,FALSE)</f>
        <v>1.763E-2</v>
      </c>
      <c r="G279">
        <f ca="1">OFFSET(calc_1!$R$8,D279,0)</f>
        <v>1.4333826128381237</v>
      </c>
      <c r="H279">
        <f ca="1">OFFSET(calc_1!$W$8,D279,0)</f>
        <v>1.3897823799491928</v>
      </c>
      <c r="J279" s="4">
        <f t="shared" ca="1" si="18"/>
        <v>2.5270000000000001E-2</v>
      </c>
      <c r="K279" s="4">
        <f t="shared" ca="1" si="19"/>
        <v>2.4500000000000001E-2</v>
      </c>
    </row>
    <row r="280" spans="3:11">
      <c r="C280">
        <f t="shared" si="16"/>
        <v>2034</v>
      </c>
      <c r="D280">
        <f t="shared" si="17"/>
        <v>8</v>
      </c>
      <c r="E280">
        <f>VLOOKUP($C280,'input_Annual RTP rev rates'!$C$7:$E$32,2,FALSE)</f>
        <v>1.763E-2</v>
      </c>
      <c r="F280">
        <f>VLOOKUP($C280,'input_Annual RTP rev rates'!$C$7:$E$32,3,FALSE)</f>
        <v>1.763E-2</v>
      </c>
      <c r="G280">
        <f ca="1">OFFSET(calc_1!$R$8,D280,0)</f>
        <v>1.4436706763207403</v>
      </c>
      <c r="H280">
        <f ca="1">OFFSET(calc_1!$W$8,D280,0)</f>
        <v>1.3904946149446458</v>
      </c>
      <c r="J280" s="4">
        <f t="shared" ca="1" si="18"/>
        <v>2.545E-2</v>
      </c>
      <c r="K280" s="4">
        <f t="shared" ca="1" si="19"/>
        <v>2.4510000000000001E-2</v>
      </c>
    </row>
    <row r="281" spans="3:11">
      <c r="C281">
        <f t="shared" si="16"/>
        <v>2034</v>
      </c>
      <c r="D281">
        <f t="shared" si="17"/>
        <v>9</v>
      </c>
      <c r="E281">
        <f>VLOOKUP($C281,'input_Annual RTP rev rates'!$C$7:$E$32,2,FALSE)</f>
        <v>1.763E-2</v>
      </c>
      <c r="F281">
        <f>VLOOKUP($C281,'input_Annual RTP rev rates'!$C$7:$E$32,3,FALSE)</f>
        <v>1.763E-2</v>
      </c>
      <c r="G281">
        <f ca="1">OFFSET(calc_1!$R$8,D281,0)</f>
        <v>1.5871135115342176</v>
      </c>
      <c r="H281">
        <f ca="1">OFFSET(calc_1!$W$8,D281,0)</f>
        <v>1.2033040512049757</v>
      </c>
      <c r="J281" s="4">
        <f t="shared" ca="1" si="18"/>
        <v>2.7980000000000001E-2</v>
      </c>
      <c r="K281" s="4">
        <f t="shared" ca="1" si="19"/>
        <v>2.121E-2</v>
      </c>
    </row>
    <row r="282" spans="3:11">
      <c r="C282">
        <f t="shared" si="16"/>
        <v>2034</v>
      </c>
      <c r="D282">
        <f t="shared" si="17"/>
        <v>10</v>
      </c>
      <c r="E282">
        <f>VLOOKUP($C282,'input_Annual RTP rev rates'!$C$7:$E$32,2,FALSE)</f>
        <v>1.763E-2</v>
      </c>
      <c r="F282">
        <f>VLOOKUP($C282,'input_Annual RTP rev rates'!$C$7:$E$32,3,FALSE)</f>
        <v>1.763E-2</v>
      </c>
      <c r="G282">
        <f ca="1">OFFSET(calc_1!$R$8,D282,0)</f>
        <v>0.77219088962805715</v>
      </c>
      <c r="H282">
        <f ca="1">OFFSET(calc_1!$W$8,D282,0)</f>
        <v>0.82263160423061288</v>
      </c>
      <c r="J282" s="4">
        <f t="shared" ca="1" si="18"/>
        <v>1.3610000000000001E-2</v>
      </c>
      <c r="K282" s="4">
        <f t="shared" ca="1" si="19"/>
        <v>1.4500000000000001E-2</v>
      </c>
    </row>
    <row r="283" spans="3:11">
      <c r="C283">
        <f t="shared" si="16"/>
        <v>2034</v>
      </c>
      <c r="D283">
        <f t="shared" si="17"/>
        <v>11</v>
      </c>
      <c r="E283">
        <f>VLOOKUP($C283,'input_Annual RTP rev rates'!$C$7:$E$32,2,FALSE)</f>
        <v>1.763E-2</v>
      </c>
      <c r="F283">
        <f>VLOOKUP($C283,'input_Annual RTP rev rates'!$C$7:$E$32,3,FALSE)</f>
        <v>1.763E-2</v>
      </c>
      <c r="G283">
        <f ca="1">OFFSET(calc_1!$R$8,D283,0)</f>
        <v>0.71329018254035736</v>
      </c>
      <c r="H283">
        <f ca="1">OFFSET(calc_1!$W$8,D283,0)</f>
        <v>0.78459780911974031</v>
      </c>
      <c r="J283" s="4">
        <f t="shared" ca="1" si="18"/>
        <v>1.2579999999999999E-2</v>
      </c>
      <c r="K283" s="4">
        <f t="shared" ca="1" si="19"/>
        <v>1.383E-2</v>
      </c>
    </row>
    <row r="284" spans="3:11">
      <c r="C284">
        <f t="shared" si="16"/>
        <v>2034</v>
      </c>
      <c r="D284">
        <f t="shared" si="17"/>
        <v>12</v>
      </c>
      <c r="E284">
        <f>VLOOKUP($C284,'input_Annual RTP rev rates'!$C$7:$E$32,2,FALSE)</f>
        <v>1.763E-2</v>
      </c>
      <c r="F284">
        <f>VLOOKUP($C284,'input_Annual RTP rev rates'!$C$7:$E$32,3,FALSE)</f>
        <v>1.763E-2</v>
      </c>
      <c r="G284">
        <f ca="1">OFFSET(calc_1!$R$8,D284,0)</f>
        <v>0.76718345068850013</v>
      </c>
      <c r="H284">
        <f ca="1">OFFSET(calc_1!$W$8,D284,0)</f>
        <v>0.82929059188927867</v>
      </c>
      <c r="J284" s="4">
        <f t="shared" ca="1" si="18"/>
        <v>1.353E-2</v>
      </c>
      <c r="K284" s="4">
        <f t="shared" ca="1" si="19"/>
        <v>1.4619999999999999E-2</v>
      </c>
    </row>
    <row r="285" spans="3:11">
      <c r="C285">
        <f t="shared" si="16"/>
        <v>2035</v>
      </c>
      <c r="D285">
        <f t="shared" si="17"/>
        <v>1</v>
      </c>
      <c r="E285">
        <f>VLOOKUP($C285,'input_Annual RTP rev rates'!$C$7:$E$32,2,FALSE)</f>
        <v>1.763E-2</v>
      </c>
      <c r="F285">
        <f>VLOOKUP($C285,'input_Annual RTP rev rates'!$C$7:$E$32,3,FALSE)</f>
        <v>1.763E-2</v>
      </c>
      <c r="G285">
        <f ca="1">OFFSET(calc_1!$R$8,D285,0)</f>
        <v>0.79983902060332235</v>
      </c>
      <c r="H285">
        <f ca="1">OFFSET(calc_1!$W$8,D285,0)</f>
        <v>0.86532608715111115</v>
      </c>
      <c r="J285" s="4">
        <f t="shared" ca="1" si="18"/>
        <v>1.41E-2</v>
      </c>
      <c r="K285" s="4">
        <f t="shared" ca="1" si="19"/>
        <v>1.5259999999999999E-2</v>
      </c>
    </row>
    <row r="286" spans="3:11">
      <c r="C286">
        <f t="shared" si="16"/>
        <v>2035</v>
      </c>
      <c r="D286">
        <f t="shared" si="17"/>
        <v>2</v>
      </c>
      <c r="E286">
        <f>VLOOKUP($C286,'input_Annual RTP rev rates'!$C$7:$E$32,2,FALSE)</f>
        <v>1.763E-2</v>
      </c>
      <c r="F286">
        <f>VLOOKUP($C286,'input_Annual RTP rev rates'!$C$7:$E$32,3,FALSE)</f>
        <v>1.763E-2</v>
      </c>
      <c r="G286">
        <f ca="1">OFFSET(calc_1!$R$8,D286,0)</f>
        <v>0.75632512945244823</v>
      </c>
      <c r="H286">
        <f ca="1">OFFSET(calc_1!$W$8,D286,0)</f>
        <v>0.82068612750760739</v>
      </c>
      <c r="J286" s="4">
        <f t="shared" ca="1" si="18"/>
        <v>1.333E-2</v>
      </c>
      <c r="K286" s="4">
        <f t="shared" ca="1" si="19"/>
        <v>1.447E-2</v>
      </c>
    </row>
    <row r="287" spans="3:11">
      <c r="C287">
        <f t="shared" si="16"/>
        <v>2035</v>
      </c>
      <c r="D287">
        <f t="shared" si="17"/>
        <v>3</v>
      </c>
      <c r="E287">
        <f>VLOOKUP($C287,'input_Annual RTP rev rates'!$C$7:$E$32,2,FALSE)</f>
        <v>1.763E-2</v>
      </c>
      <c r="F287">
        <f>VLOOKUP($C287,'input_Annual RTP rev rates'!$C$7:$E$32,3,FALSE)</f>
        <v>1.763E-2</v>
      </c>
      <c r="G287">
        <f ca="1">OFFSET(calc_1!$R$8,D287,0)</f>
        <v>0.76614622691036371</v>
      </c>
      <c r="H287">
        <f ca="1">OFFSET(calc_1!$W$8,D287,0)</f>
        <v>0.84729379472563049</v>
      </c>
      <c r="J287" s="4">
        <f t="shared" ca="1" si="18"/>
        <v>1.3509999999999999E-2</v>
      </c>
      <c r="K287" s="4">
        <f t="shared" ca="1" si="19"/>
        <v>1.494E-2</v>
      </c>
    </row>
    <row r="288" spans="3:11">
      <c r="C288">
        <f t="shared" si="16"/>
        <v>2035</v>
      </c>
      <c r="D288">
        <f t="shared" si="17"/>
        <v>4</v>
      </c>
      <c r="E288">
        <f>VLOOKUP($C288,'input_Annual RTP rev rates'!$C$7:$E$32,2,FALSE)</f>
        <v>1.763E-2</v>
      </c>
      <c r="F288">
        <f>VLOOKUP($C288,'input_Annual RTP rev rates'!$C$7:$E$32,3,FALSE)</f>
        <v>1.763E-2</v>
      </c>
      <c r="G288">
        <f ca="1">OFFSET(calc_1!$R$8,D288,0)</f>
        <v>0.75597196885253914</v>
      </c>
      <c r="H288">
        <f ca="1">OFFSET(calc_1!$W$8,D288,0)</f>
        <v>0.83934683490445194</v>
      </c>
      <c r="J288" s="4">
        <f t="shared" ca="1" si="18"/>
        <v>1.333E-2</v>
      </c>
      <c r="K288" s="4">
        <f t="shared" ca="1" si="19"/>
        <v>1.4800000000000001E-2</v>
      </c>
    </row>
    <row r="289" spans="3:11">
      <c r="C289">
        <f t="shared" si="16"/>
        <v>2035</v>
      </c>
      <c r="D289">
        <f t="shared" si="17"/>
        <v>5</v>
      </c>
      <c r="E289">
        <f>VLOOKUP($C289,'input_Annual RTP rev rates'!$C$7:$E$32,2,FALSE)</f>
        <v>1.763E-2</v>
      </c>
      <c r="F289">
        <f>VLOOKUP($C289,'input_Annual RTP rev rates'!$C$7:$E$32,3,FALSE)</f>
        <v>1.763E-2</v>
      </c>
      <c r="G289">
        <f ca="1">OFFSET(calc_1!$R$8,D289,0)</f>
        <v>0.69831837026291455</v>
      </c>
      <c r="H289">
        <f ca="1">OFFSET(calc_1!$W$8,D289,0)</f>
        <v>0.77081535516245558</v>
      </c>
      <c r="J289" s="4">
        <f t="shared" ca="1" si="18"/>
        <v>1.231E-2</v>
      </c>
      <c r="K289" s="4">
        <f t="shared" ca="1" si="19"/>
        <v>1.359E-2</v>
      </c>
    </row>
    <row r="290" spans="3:11">
      <c r="C290">
        <f t="shared" si="16"/>
        <v>2035</v>
      </c>
      <c r="D290">
        <f t="shared" si="17"/>
        <v>6</v>
      </c>
      <c r="E290">
        <f>VLOOKUP($C290,'input_Annual RTP rev rates'!$C$7:$E$32,2,FALSE)</f>
        <v>1.763E-2</v>
      </c>
      <c r="F290">
        <f>VLOOKUP($C290,'input_Annual RTP rev rates'!$C$7:$E$32,3,FALSE)</f>
        <v>1.763E-2</v>
      </c>
      <c r="G290">
        <f ca="1">OFFSET(calc_1!$R$8,D290,0)</f>
        <v>1.3618940204908241</v>
      </c>
      <c r="H290">
        <f ca="1">OFFSET(calc_1!$W$8,D290,0)</f>
        <v>1.3225675982727658</v>
      </c>
      <c r="J290" s="4">
        <f t="shared" ca="1" si="18"/>
        <v>2.401E-2</v>
      </c>
      <c r="K290" s="4">
        <f t="shared" ca="1" si="19"/>
        <v>2.332E-2</v>
      </c>
    </row>
    <row r="291" spans="3:11">
      <c r="C291">
        <f t="shared" si="16"/>
        <v>2035</v>
      </c>
      <c r="D291">
        <f t="shared" si="17"/>
        <v>7</v>
      </c>
      <c r="E291">
        <f>VLOOKUP($C291,'input_Annual RTP rev rates'!$C$7:$E$32,2,FALSE)</f>
        <v>1.763E-2</v>
      </c>
      <c r="F291">
        <f>VLOOKUP($C291,'input_Annual RTP rev rates'!$C$7:$E$32,3,FALSE)</f>
        <v>1.763E-2</v>
      </c>
      <c r="G291">
        <f ca="1">OFFSET(calc_1!$R$8,D291,0)</f>
        <v>1.4333826128381237</v>
      </c>
      <c r="H291">
        <f ca="1">OFFSET(calc_1!$W$8,D291,0)</f>
        <v>1.3897823799491928</v>
      </c>
      <c r="J291" s="4">
        <f t="shared" ca="1" si="18"/>
        <v>2.5270000000000001E-2</v>
      </c>
      <c r="K291" s="4">
        <f t="shared" ca="1" si="19"/>
        <v>2.4500000000000001E-2</v>
      </c>
    </row>
    <row r="292" spans="3:11">
      <c r="C292">
        <f t="shared" si="16"/>
        <v>2035</v>
      </c>
      <c r="D292">
        <f t="shared" si="17"/>
        <v>8</v>
      </c>
      <c r="E292">
        <f>VLOOKUP($C292,'input_Annual RTP rev rates'!$C$7:$E$32,2,FALSE)</f>
        <v>1.763E-2</v>
      </c>
      <c r="F292">
        <f>VLOOKUP($C292,'input_Annual RTP rev rates'!$C$7:$E$32,3,FALSE)</f>
        <v>1.763E-2</v>
      </c>
      <c r="G292">
        <f ca="1">OFFSET(calc_1!$R$8,D292,0)</f>
        <v>1.4436706763207403</v>
      </c>
      <c r="H292">
        <f ca="1">OFFSET(calc_1!$W$8,D292,0)</f>
        <v>1.3904946149446458</v>
      </c>
      <c r="J292" s="4">
        <f t="shared" ca="1" si="18"/>
        <v>2.545E-2</v>
      </c>
      <c r="K292" s="4">
        <f t="shared" ca="1" si="19"/>
        <v>2.4510000000000001E-2</v>
      </c>
    </row>
    <row r="293" spans="3:11">
      <c r="C293">
        <f t="shared" si="16"/>
        <v>2035</v>
      </c>
      <c r="D293">
        <f t="shared" si="17"/>
        <v>9</v>
      </c>
      <c r="E293">
        <f>VLOOKUP($C293,'input_Annual RTP rev rates'!$C$7:$E$32,2,FALSE)</f>
        <v>1.763E-2</v>
      </c>
      <c r="F293">
        <f>VLOOKUP($C293,'input_Annual RTP rev rates'!$C$7:$E$32,3,FALSE)</f>
        <v>1.763E-2</v>
      </c>
      <c r="G293">
        <f ca="1">OFFSET(calc_1!$R$8,D293,0)</f>
        <v>1.5871135115342176</v>
      </c>
      <c r="H293">
        <f ca="1">OFFSET(calc_1!$W$8,D293,0)</f>
        <v>1.2033040512049757</v>
      </c>
      <c r="J293" s="4">
        <f t="shared" ca="1" si="18"/>
        <v>2.7980000000000001E-2</v>
      </c>
      <c r="K293" s="4">
        <f t="shared" ca="1" si="19"/>
        <v>2.121E-2</v>
      </c>
    </row>
    <row r="294" spans="3:11">
      <c r="C294">
        <f t="shared" si="16"/>
        <v>2035</v>
      </c>
      <c r="D294">
        <f t="shared" si="17"/>
        <v>10</v>
      </c>
      <c r="E294">
        <f>VLOOKUP($C294,'input_Annual RTP rev rates'!$C$7:$E$32,2,FALSE)</f>
        <v>1.763E-2</v>
      </c>
      <c r="F294">
        <f>VLOOKUP($C294,'input_Annual RTP rev rates'!$C$7:$E$32,3,FALSE)</f>
        <v>1.763E-2</v>
      </c>
      <c r="G294">
        <f ca="1">OFFSET(calc_1!$R$8,D294,0)</f>
        <v>0.77219088962805715</v>
      </c>
      <c r="H294">
        <f ca="1">OFFSET(calc_1!$W$8,D294,0)</f>
        <v>0.82263160423061288</v>
      </c>
      <c r="J294" s="4">
        <f t="shared" ca="1" si="18"/>
        <v>1.3610000000000001E-2</v>
      </c>
      <c r="K294" s="4">
        <f t="shared" ca="1" si="19"/>
        <v>1.4500000000000001E-2</v>
      </c>
    </row>
    <row r="295" spans="3:11">
      <c r="C295">
        <f t="shared" si="16"/>
        <v>2035</v>
      </c>
      <c r="D295">
        <f t="shared" si="17"/>
        <v>11</v>
      </c>
      <c r="E295">
        <f>VLOOKUP($C295,'input_Annual RTP rev rates'!$C$7:$E$32,2,FALSE)</f>
        <v>1.763E-2</v>
      </c>
      <c r="F295">
        <f>VLOOKUP($C295,'input_Annual RTP rev rates'!$C$7:$E$32,3,FALSE)</f>
        <v>1.763E-2</v>
      </c>
      <c r="G295">
        <f ca="1">OFFSET(calc_1!$R$8,D295,0)</f>
        <v>0.71329018254035736</v>
      </c>
      <c r="H295">
        <f ca="1">OFFSET(calc_1!$W$8,D295,0)</f>
        <v>0.78459780911974031</v>
      </c>
      <c r="J295" s="4">
        <f t="shared" ca="1" si="18"/>
        <v>1.2579999999999999E-2</v>
      </c>
      <c r="K295" s="4">
        <f t="shared" ca="1" si="19"/>
        <v>1.383E-2</v>
      </c>
    </row>
    <row r="296" spans="3:11">
      <c r="C296">
        <f t="shared" si="16"/>
        <v>2035</v>
      </c>
      <c r="D296">
        <f t="shared" si="17"/>
        <v>12</v>
      </c>
      <c r="E296">
        <f>VLOOKUP($C296,'input_Annual RTP rev rates'!$C$7:$E$32,2,FALSE)</f>
        <v>1.763E-2</v>
      </c>
      <c r="F296">
        <f>VLOOKUP($C296,'input_Annual RTP rev rates'!$C$7:$E$32,3,FALSE)</f>
        <v>1.763E-2</v>
      </c>
      <c r="G296">
        <f ca="1">OFFSET(calc_1!$R$8,D296,0)</f>
        <v>0.76718345068850013</v>
      </c>
      <c r="H296">
        <f ca="1">OFFSET(calc_1!$W$8,D296,0)</f>
        <v>0.82929059188927867</v>
      </c>
      <c r="J296" s="4">
        <f t="shared" ca="1" si="18"/>
        <v>1.353E-2</v>
      </c>
      <c r="K296" s="4">
        <f t="shared" ca="1" si="19"/>
        <v>1.4619999999999999E-2</v>
      </c>
    </row>
    <row r="297" spans="3:11">
      <c r="C297">
        <f t="shared" si="16"/>
        <v>2036</v>
      </c>
      <c r="D297">
        <f t="shared" si="17"/>
        <v>1</v>
      </c>
      <c r="E297">
        <f>VLOOKUP($C297,'input_Annual RTP rev rates'!$C$7:$E$32,2,FALSE)</f>
        <v>1.763E-2</v>
      </c>
      <c r="F297">
        <f>VLOOKUP($C297,'input_Annual RTP rev rates'!$C$7:$E$32,3,FALSE)</f>
        <v>1.763E-2</v>
      </c>
      <c r="G297">
        <f ca="1">OFFSET(calc_1!$R$8,D297,0)</f>
        <v>0.79983902060332235</v>
      </c>
      <c r="H297">
        <f ca="1">OFFSET(calc_1!$W$8,D297,0)</f>
        <v>0.86532608715111115</v>
      </c>
      <c r="J297" s="4">
        <f t="shared" ca="1" si="18"/>
        <v>1.41E-2</v>
      </c>
      <c r="K297" s="4">
        <f t="shared" ca="1" si="19"/>
        <v>1.5259999999999999E-2</v>
      </c>
    </row>
    <row r="298" spans="3:11">
      <c r="C298">
        <f t="shared" si="16"/>
        <v>2036</v>
      </c>
      <c r="D298">
        <f t="shared" si="17"/>
        <v>2</v>
      </c>
      <c r="E298">
        <f>VLOOKUP($C298,'input_Annual RTP rev rates'!$C$7:$E$32,2,FALSE)</f>
        <v>1.763E-2</v>
      </c>
      <c r="F298">
        <f>VLOOKUP($C298,'input_Annual RTP rev rates'!$C$7:$E$32,3,FALSE)</f>
        <v>1.763E-2</v>
      </c>
      <c r="G298">
        <f ca="1">OFFSET(calc_1!$R$8,D298,0)</f>
        <v>0.75632512945244823</v>
      </c>
      <c r="H298">
        <f ca="1">OFFSET(calc_1!$W$8,D298,0)</f>
        <v>0.82068612750760739</v>
      </c>
      <c r="J298" s="4">
        <f t="shared" ca="1" si="18"/>
        <v>1.333E-2</v>
      </c>
      <c r="K298" s="4">
        <f t="shared" ca="1" si="19"/>
        <v>1.447E-2</v>
      </c>
    </row>
    <row r="299" spans="3:11">
      <c r="C299">
        <f t="shared" si="16"/>
        <v>2036</v>
      </c>
      <c r="D299">
        <f t="shared" si="17"/>
        <v>3</v>
      </c>
      <c r="E299">
        <f>VLOOKUP($C299,'input_Annual RTP rev rates'!$C$7:$E$32,2,FALSE)</f>
        <v>1.763E-2</v>
      </c>
      <c r="F299">
        <f>VLOOKUP($C299,'input_Annual RTP rev rates'!$C$7:$E$32,3,FALSE)</f>
        <v>1.763E-2</v>
      </c>
      <c r="G299">
        <f ca="1">OFFSET(calc_1!$R$8,D299,0)</f>
        <v>0.76614622691036371</v>
      </c>
      <c r="H299">
        <f ca="1">OFFSET(calc_1!$W$8,D299,0)</f>
        <v>0.84729379472563049</v>
      </c>
      <c r="J299" s="4">
        <f t="shared" ca="1" si="18"/>
        <v>1.3509999999999999E-2</v>
      </c>
      <c r="K299" s="4">
        <f t="shared" ca="1" si="19"/>
        <v>1.494E-2</v>
      </c>
    </row>
    <row r="300" spans="3:11">
      <c r="C300">
        <f t="shared" si="16"/>
        <v>2036</v>
      </c>
      <c r="D300">
        <f t="shared" si="17"/>
        <v>4</v>
      </c>
      <c r="E300">
        <f>VLOOKUP($C300,'input_Annual RTP rev rates'!$C$7:$E$32,2,FALSE)</f>
        <v>1.763E-2</v>
      </c>
      <c r="F300">
        <f>VLOOKUP($C300,'input_Annual RTP rev rates'!$C$7:$E$32,3,FALSE)</f>
        <v>1.763E-2</v>
      </c>
      <c r="G300">
        <f ca="1">OFFSET(calc_1!$R$8,D300,0)</f>
        <v>0.75597196885253914</v>
      </c>
      <c r="H300">
        <f ca="1">OFFSET(calc_1!$W$8,D300,0)</f>
        <v>0.83934683490445194</v>
      </c>
      <c r="J300" s="4">
        <f t="shared" ca="1" si="18"/>
        <v>1.333E-2</v>
      </c>
      <c r="K300" s="4">
        <f t="shared" ca="1" si="19"/>
        <v>1.4800000000000001E-2</v>
      </c>
    </row>
    <row r="301" spans="3:11">
      <c r="C301">
        <f t="shared" ref="C301:C320" si="20">IF(D301=1,C300+1,C300)</f>
        <v>2036</v>
      </c>
      <c r="D301">
        <f t="shared" ref="D301:D320" si="21">IF(D300=12,1,D300+1)</f>
        <v>5</v>
      </c>
      <c r="E301">
        <f>VLOOKUP($C301,'input_Annual RTP rev rates'!$C$7:$E$32,2,FALSE)</f>
        <v>1.763E-2</v>
      </c>
      <c r="F301">
        <f>VLOOKUP($C301,'input_Annual RTP rev rates'!$C$7:$E$32,3,FALSE)</f>
        <v>1.763E-2</v>
      </c>
      <c r="G301">
        <f ca="1">OFFSET(calc_1!$R$8,D301,0)</f>
        <v>0.69831837026291455</v>
      </c>
      <c r="H301">
        <f ca="1">OFFSET(calc_1!$W$8,D301,0)</f>
        <v>0.77081535516245558</v>
      </c>
      <c r="J301" s="4">
        <f t="shared" ca="1" si="18"/>
        <v>1.231E-2</v>
      </c>
      <c r="K301" s="4">
        <f t="shared" ca="1" si="19"/>
        <v>1.359E-2</v>
      </c>
    </row>
    <row r="302" spans="3:11">
      <c r="C302">
        <f t="shared" si="20"/>
        <v>2036</v>
      </c>
      <c r="D302">
        <f t="shared" si="21"/>
        <v>6</v>
      </c>
      <c r="E302">
        <f>VLOOKUP($C302,'input_Annual RTP rev rates'!$C$7:$E$32,2,FALSE)</f>
        <v>1.763E-2</v>
      </c>
      <c r="F302">
        <f>VLOOKUP($C302,'input_Annual RTP rev rates'!$C$7:$E$32,3,FALSE)</f>
        <v>1.763E-2</v>
      </c>
      <c r="G302">
        <f ca="1">OFFSET(calc_1!$R$8,D302,0)</f>
        <v>1.3618940204908241</v>
      </c>
      <c r="H302">
        <f ca="1">OFFSET(calc_1!$W$8,D302,0)</f>
        <v>1.3225675982727658</v>
      </c>
      <c r="J302" s="4">
        <f t="shared" ca="1" si="18"/>
        <v>2.401E-2</v>
      </c>
      <c r="K302" s="4">
        <f t="shared" ca="1" si="19"/>
        <v>2.332E-2</v>
      </c>
    </row>
    <row r="303" spans="3:11">
      <c r="C303">
        <f t="shared" si="20"/>
        <v>2036</v>
      </c>
      <c r="D303">
        <f t="shared" si="21"/>
        <v>7</v>
      </c>
      <c r="E303">
        <f>VLOOKUP($C303,'input_Annual RTP rev rates'!$C$7:$E$32,2,FALSE)</f>
        <v>1.763E-2</v>
      </c>
      <c r="F303">
        <f>VLOOKUP($C303,'input_Annual RTP rev rates'!$C$7:$E$32,3,FALSE)</f>
        <v>1.763E-2</v>
      </c>
      <c r="G303">
        <f ca="1">OFFSET(calc_1!$R$8,D303,0)</f>
        <v>1.4333826128381237</v>
      </c>
      <c r="H303">
        <f ca="1">OFFSET(calc_1!$W$8,D303,0)</f>
        <v>1.3897823799491928</v>
      </c>
      <c r="J303" s="4">
        <f t="shared" ca="1" si="18"/>
        <v>2.5270000000000001E-2</v>
      </c>
      <c r="K303" s="4">
        <f t="shared" ca="1" si="19"/>
        <v>2.4500000000000001E-2</v>
      </c>
    </row>
    <row r="304" spans="3:11">
      <c r="C304">
        <f t="shared" si="20"/>
        <v>2036</v>
      </c>
      <c r="D304">
        <f t="shared" si="21"/>
        <v>8</v>
      </c>
      <c r="E304">
        <f>VLOOKUP($C304,'input_Annual RTP rev rates'!$C$7:$E$32,2,FALSE)</f>
        <v>1.763E-2</v>
      </c>
      <c r="F304">
        <f>VLOOKUP($C304,'input_Annual RTP rev rates'!$C$7:$E$32,3,FALSE)</f>
        <v>1.763E-2</v>
      </c>
      <c r="G304">
        <f ca="1">OFFSET(calc_1!$R$8,D304,0)</f>
        <v>1.4436706763207403</v>
      </c>
      <c r="H304">
        <f ca="1">OFFSET(calc_1!$W$8,D304,0)</f>
        <v>1.3904946149446458</v>
      </c>
      <c r="J304" s="4">
        <f t="shared" ca="1" si="18"/>
        <v>2.545E-2</v>
      </c>
      <c r="K304" s="4">
        <f t="shared" ca="1" si="19"/>
        <v>2.4510000000000001E-2</v>
      </c>
    </row>
    <row r="305" spans="3:11">
      <c r="C305">
        <f t="shared" si="20"/>
        <v>2036</v>
      </c>
      <c r="D305">
        <f t="shared" si="21"/>
        <v>9</v>
      </c>
      <c r="E305">
        <f>VLOOKUP($C305,'input_Annual RTP rev rates'!$C$7:$E$32,2,FALSE)</f>
        <v>1.763E-2</v>
      </c>
      <c r="F305">
        <f>VLOOKUP($C305,'input_Annual RTP rev rates'!$C$7:$E$32,3,FALSE)</f>
        <v>1.763E-2</v>
      </c>
      <c r="G305">
        <f ca="1">OFFSET(calc_1!$R$8,D305,0)</f>
        <v>1.5871135115342176</v>
      </c>
      <c r="H305">
        <f ca="1">OFFSET(calc_1!$W$8,D305,0)</f>
        <v>1.2033040512049757</v>
      </c>
      <c r="J305" s="4">
        <f t="shared" ca="1" si="18"/>
        <v>2.7980000000000001E-2</v>
      </c>
      <c r="K305" s="4">
        <f t="shared" ca="1" si="19"/>
        <v>2.121E-2</v>
      </c>
    </row>
    <row r="306" spans="3:11">
      <c r="C306">
        <f t="shared" si="20"/>
        <v>2036</v>
      </c>
      <c r="D306">
        <f t="shared" si="21"/>
        <v>10</v>
      </c>
      <c r="E306">
        <f>VLOOKUP($C306,'input_Annual RTP rev rates'!$C$7:$E$32,2,FALSE)</f>
        <v>1.763E-2</v>
      </c>
      <c r="F306">
        <f>VLOOKUP($C306,'input_Annual RTP rev rates'!$C$7:$E$32,3,FALSE)</f>
        <v>1.763E-2</v>
      </c>
      <c r="G306">
        <f ca="1">OFFSET(calc_1!$R$8,D306,0)</f>
        <v>0.77219088962805715</v>
      </c>
      <c r="H306">
        <f ca="1">OFFSET(calc_1!$W$8,D306,0)</f>
        <v>0.82263160423061288</v>
      </c>
      <c r="J306" s="4">
        <f t="shared" ca="1" si="18"/>
        <v>1.3610000000000001E-2</v>
      </c>
      <c r="K306" s="4">
        <f t="shared" ca="1" si="19"/>
        <v>1.4500000000000001E-2</v>
      </c>
    </row>
    <row r="307" spans="3:11">
      <c r="C307">
        <f t="shared" si="20"/>
        <v>2036</v>
      </c>
      <c r="D307">
        <f t="shared" si="21"/>
        <v>11</v>
      </c>
      <c r="E307">
        <f>VLOOKUP($C307,'input_Annual RTP rev rates'!$C$7:$E$32,2,FALSE)</f>
        <v>1.763E-2</v>
      </c>
      <c r="F307">
        <f>VLOOKUP($C307,'input_Annual RTP rev rates'!$C$7:$E$32,3,FALSE)</f>
        <v>1.763E-2</v>
      </c>
      <c r="G307">
        <f ca="1">OFFSET(calc_1!$R$8,D307,0)</f>
        <v>0.71329018254035736</v>
      </c>
      <c r="H307">
        <f ca="1">OFFSET(calc_1!$W$8,D307,0)</f>
        <v>0.78459780911974031</v>
      </c>
      <c r="J307" s="4">
        <f t="shared" ca="1" si="18"/>
        <v>1.2579999999999999E-2</v>
      </c>
      <c r="K307" s="4">
        <f t="shared" ca="1" si="19"/>
        <v>1.383E-2</v>
      </c>
    </row>
    <row r="308" spans="3:11">
      <c r="C308">
        <f t="shared" si="20"/>
        <v>2036</v>
      </c>
      <c r="D308">
        <f t="shared" si="21"/>
        <v>12</v>
      </c>
      <c r="E308">
        <f>VLOOKUP($C308,'input_Annual RTP rev rates'!$C$7:$E$32,2,FALSE)</f>
        <v>1.763E-2</v>
      </c>
      <c r="F308">
        <f>VLOOKUP($C308,'input_Annual RTP rev rates'!$C$7:$E$32,3,FALSE)</f>
        <v>1.763E-2</v>
      </c>
      <c r="G308">
        <f ca="1">OFFSET(calc_1!$R$8,D308,0)</f>
        <v>0.76718345068850013</v>
      </c>
      <c r="H308">
        <f ca="1">OFFSET(calc_1!$W$8,D308,0)</f>
        <v>0.82929059188927867</v>
      </c>
      <c r="J308" s="4">
        <f t="shared" ca="1" si="18"/>
        <v>1.353E-2</v>
      </c>
      <c r="K308" s="4">
        <f t="shared" ca="1" si="19"/>
        <v>1.4619999999999999E-2</v>
      </c>
    </row>
    <row r="309" spans="3:11">
      <c r="C309">
        <f t="shared" si="20"/>
        <v>2037</v>
      </c>
      <c r="D309">
        <f t="shared" si="21"/>
        <v>1</v>
      </c>
      <c r="E309">
        <f>VLOOKUP($C309,'input_Annual RTP rev rates'!$C$7:$E$32,2,FALSE)</f>
        <v>1.763E-2</v>
      </c>
      <c r="F309">
        <f>VLOOKUP($C309,'input_Annual RTP rev rates'!$C$7:$E$32,3,FALSE)</f>
        <v>1.763E-2</v>
      </c>
      <c r="G309">
        <f ca="1">OFFSET(calc_1!$R$8,D309,0)</f>
        <v>0.79983902060332235</v>
      </c>
      <c r="H309">
        <f ca="1">OFFSET(calc_1!$W$8,D309,0)</f>
        <v>0.86532608715111115</v>
      </c>
      <c r="J309" s="4">
        <f t="shared" ca="1" si="18"/>
        <v>1.41E-2</v>
      </c>
      <c r="K309" s="4">
        <f t="shared" ca="1" si="19"/>
        <v>1.5259999999999999E-2</v>
      </c>
    </row>
    <row r="310" spans="3:11">
      <c r="C310">
        <f t="shared" si="20"/>
        <v>2037</v>
      </c>
      <c r="D310">
        <f t="shared" si="21"/>
        <v>2</v>
      </c>
      <c r="E310">
        <f>VLOOKUP($C310,'input_Annual RTP rev rates'!$C$7:$E$32,2,FALSE)</f>
        <v>1.763E-2</v>
      </c>
      <c r="F310">
        <f>VLOOKUP($C310,'input_Annual RTP rev rates'!$C$7:$E$32,3,FALSE)</f>
        <v>1.763E-2</v>
      </c>
      <c r="G310">
        <f ca="1">OFFSET(calc_1!$R$8,D310,0)</f>
        <v>0.75632512945244823</v>
      </c>
      <c r="H310">
        <f ca="1">OFFSET(calc_1!$W$8,D310,0)</f>
        <v>0.82068612750760739</v>
      </c>
      <c r="J310" s="4">
        <f t="shared" ca="1" si="18"/>
        <v>1.333E-2</v>
      </c>
      <c r="K310" s="4">
        <f t="shared" ca="1" si="19"/>
        <v>1.447E-2</v>
      </c>
    </row>
    <row r="311" spans="3:11">
      <c r="C311">
        <f t="shared" si="20"/>
        <v>2037</v>
      </c>
      <c r="D311">
        <f t="shared" si="21"/>
        <v>3</v>
      </c>
      <c r="E311">
        <f>VLOOKUP($C311,'input_Annual RTP rev rates'!$C$7:$E$32,2,FALSE)</f>
        <v>1.763E-2</v>
      </c>
      <c r="F311">
        <f>VLOOKUP($C311,'input_Annual RTP rev rates'!$C$7:$E$32,3,FALSE)</f>
        <v>1.763E-2</v>
      </c>
      <c r="G311">
        <f ca="1">OFFSET(calc_1!$R$8,D311,0)</f>
        <v>0.76614622691036371</v>
      </c>
      <c r="H311">
        <f ca="1">OFFSET(calc_1!$W$8,D311,0)</f>
        <v>0.84729379472563049</v>
      </c>
      <c r="J311" s="4">
        <f t="shared" ca="1" si="18"/>
        <v>1.3509999999999999E-2</v>
      </c>
      <c r="K311" s="4">
        <f t="shared" ca="1" si="19"/>
        <v>1.494E-2</v>
      </c>
    </row>
    <row r="312" spans="3:11">
      <c r="C312">
        <f t="shared" si="20"/>
        <v>2037</v>
      </c>
      <c r="D312">
        <f t="shared" si="21"/>
        <v>4</v>
      </c>
      <c r="E312">
        <f>VLOOKUP($C312,'input_Annual RTP rev rates'!$C$7:$E$32,2,FALSE)</f>
        <v>1.763E-2</v>
      </c>
      <c r="F312">
        <f>VLOOKUP($C312,'input_Annual RTP rev rates'!$C$7:$E$32,3,FALSE)</f>
        <v>1.763E-2</v>
      </c>
      <c r="G312">
        <f ca="1">OFFSET(calc_1!$R$8,D312,0)</f>
        <v>0.75597196885253914</v>
      </c>
      <c r="H312">
        <f ca="1">OFFSET(calc_1!$W$8,D312,0)</f>
        <v>0.83934683490445194</v>
      </c>
      <c r="J312" s="4">
        <f t="shared" ca="1" si="18"/>
        <v>1.333E-2</v>
      </c>
      <c r="K312" s="4">
        <f t="shared" ca="1" si="19"/>
        <v>1.4800000000000001E-2</v>
      </c>
    </row>
    <row r="313" spans="3:11">
      <c r="C313">
        <f t="shared" si="20"/>
        <v>2037</v>
      </c>
      <c r="D313">
        <f t="shared" si="21"/>
        <v>5</v>
      </c>
      <c r="E313">
        <f>VLOOKUP($C313,'input_Annual RTP rev rates'!$C$7:$E$32,2,FALSE)</f>
        <v>1.763E-2</v>
      </c>
      <c r="F313">
        <f>VLOOKUP($C313,'input_Annual RTP rev rates'!$C$7:$E$32,3,FALSE)</f>
        <v>1.763E-2</v>
      </c>
      <c r="G313">
        <f ca="1">OFFSET(calc_1!$R$8,D313,0)</f>
        <v>0.69831837026291455</v>
      </c>
      <c r="H313">
        <f ca="1">OFFSET(calc_1!$W$8,D313,0)</f>
        <v>0.77081535516245558</v>
      </c>
      <c r="J313" s="4">
        <f t="shared" ca="1" si="18"/>
        <v>1.231E-2</v>
      </c>
      <c r="K313" s="4">
        <f t="shared" ca="1" si="19"/>
        <v>1.359E-2</v>
      </c>
    </row>
    <row r="314" spans="3:11">
      <c r="C314">
        <f t="shared" si="20"/>
        <v>2037</v>
      </c>
      <c r="D314">
        <f t="shared" si="21"/>
        <v>6</v>
      </c>
      <c r="E314">
        <f>VLOOKUP($C314,'input_Annual RTP rev rates'!$C$7:$E$32,2,FALSE)</f>
        <v>1.763E-2</v>
      </c>
      <c r="F314">
        <f>VLOOKUP($C314,'input_Annual RTP rev rates'!$C$7:$E$32,3,FALSE)</f>
        <v>1.763E-2</v>
      </c>
      <c r="G314">
        <f ca="1">OFFSET(calc_1!$R$8,D314,0)</f>
        <v>1.3618940204908241</v>
      </c>
      <c r="H314">
        <f ca="1">OFFSET(calc_1!$W$8,D314,0)</f>
        <v>1.3225675982727658</v>
      </c>
      <c r="J314" s="4">
        <f t="shared" ca="1" si="18"/>
        <v>2.401E-2</v>
      </c>
      <c r="K314" s="4">
        <f t="shared" ca="1" si="19"/>
        <v>2.332E-2</v>
      </c>
    </row>
    <row r="315" spans="3:11">
      <c r="C315">
        <f t="shared" si="20"/>
        <v>2037</v>
      </c>
      <c r="D315">
        <f t="shared" si="21"/>
        <v>7</v>
      </c>
      <c r="E315">
        <f>VLOOKUP($C315,'input_Annual RTP rev rates'!$C$7:$E$32,2,FALSE)</f>
        <v>1.763E-2</v>
      </c>
      <c r="F315">
        <f>VLOOKUP($C315,'input_Annual RTP rev rates'!$C$7:$E$32,3,FALSE)</f>
        <v>1.763E-2</v>
      </c>
      <c r="G315">
        <f ca="1">OFFSET(calc_1!$R$8,D315,0)</f>
        <v>1.4333826128381237</v>
      </c>
      <c r="H315">
        <f ca="1">OFFSET(calc_1!$W$8,D315,0)</f>
        <v>1.3897823799491928</v>
      </c>
      <c r="J315" s="4">
        <f t="shared" ca="1" si="18"/>
        <v>2.5270000000000001E-2</v>
      </c>
      <c r="K315" s="4">
        <f t="shared" ca="1" si="19"/>
        <v>2.4500000000000001E-2</v>
      </c>
    </row>
    <row r="316" spans="3:11">
      <c r="C316">
        <f t="shared" si="20"/>
        <v>2037</v>
      </c>
      <c r="D316">
        <f t="shared" si="21"/>
        <v>8</v>
      </c>
      <c r="E316">
        <f>VLOOKUP($C316,'input_Annual RTP rev rates'!$C$7:$E$32,2,FALSE)</f>
        <v>1.763E-2</v>
      </c>
      <c r="F316">
        <f>VLOOKUP($C316,'input_Annual RTP rev rates'!$C$7:$E$32,3,FALSE)</f>
        <v>1.763E-2</v>
      </c>
      <c r="G316">
        <f ca="1">OFFSET(calc_1!$R$8,D316,0)</f>
        <v>1.4436706763207403</v>
      </c>
      <c r="H316">
        <f ca="1">OFFSET(calc_1!$W$8,D316,0)</f>
        <v>1.3904946149446458</v>
      </c>
      <c r="J316" s="4">
        <f t="shared" ca="1" si="18"/>
        <v>2.545E-2</v>
      </c>
      <c r="K316" s="4">
        <f t="shared" ca="1" si="19"/>
        <v>2.4510000000000001E-2</v>
      </c>
    </row>
    <row r="317" spans="3:11">
      <c r="C317">
        <f t="shared" si="20"/>
        <v>2037</v>
      </c>
      <c r="D317">
        <f t="shared" si="21"/>
        <v>9</v>
      </c>
      <c r="E317">
        <f>VLOOKUP($C317,'input_Annual RTP rev rates'!$C$7:$E$32,2,FALSE)</f>
        <v>1.763E-2</v>
      </c>
      <c r="F317">
        <f>VLOOKUP($C317,'input_Annual RTP rev rates'!$C$7:$E$32,3,FALSE)</f>
        <v>1.763E-2</v>
      </c>
      <c r="G317">
        <f ca="1">OFFSET(calc_1!$R$8,D317,0)</f>
        <v>1.5871135115342176</v>
      </c>
      <c r="H317">
        <f ca="1">OFFSET(calc_1!$W$8,D317,0)</f>
        <v>1.2033040512049757</v>
      </c>
      <c r="J317" s="4">
        <f t="shared" ca="1" si="18"/>
        <v>2.7980000000000001E-2</v>
      </c>
      <c r="K317" s="4">
        <f t="shared" ca="1" si="19"/>
        <v>2.121E-2</v>
      </c>
    </row>
    <row r="318" spans="3:11">
      <c r="C318">
        <f t="shared" si="20"/>
        <v>2037</v>
      </c>
      <c r="D318">
        <f t="shared" si="21"/>
        <v>10</v>
      </c>
      <c r="E318">
        <f>VLOOKUP($C318,'input_Annual RTP rev rates'!$C$7:$E$32,2,FALSE)</f>
        <v>1.763E-2</v>
      </c>
      <c r="F318">
        <f>VLOOKUP($C318,'input_Annual RTP rev rates'!$C$7:$E$32,3,FALSE)</f>
        <v>1.763E-2</v>
      </c>
      <c r="G318">
        <f ca="1">OFFSET(calc_1!$R$8,D318,0)</f>
        <v>0.77219088962805715</v>
      </c>
      <c r="H318">
        <f ca="1">OFFSET(calc_1!$W$8,D318,0)</f>
        <v>0.82263160423061288</v>
      </c>
      <c r="J318" s="4">
        <f t="shared" ca="1" si="18"/>
        <v>1.3610000000000001E-2</v>
      </c>
      <c r="K318" s="4">
        <f t="shared" ca="1" si="19"/>
        <v>1.4500000000000001E-2</v>
      </c>
    </row>
    <row r="319" spans="3:11">
      <c r="C319">
        <f t="shared" si="20"/>
        <v>2037</v>
      </c>
      <c r="D319">
        <f t="shared" si="21"/>
        <v>11</v>
      </c>
      <c r="E319">
        <f>VLOOKUP($C319,'input_Annual RTP rev rates'!$C$7:$E$32,2,FALSE)</f>
        <v>1.763E-2</v>
      </c>
      <c r="F319">
        <f>VLOOKUP($C319,'input_Annual RTP rev rates'!$C$7:$E$32,3,FALSE)</f>
        <v>1.763E-2</v>
      </c>
      <c r="G319">
        <f ca="1">OFFSET(calc_1!$R$8,D319,0)</f>
        <v>0.71329018254035736</v>
      </c>
      <c r="H319">
        <f ca="1">OFFSET(calc_1!$W$8,D319,0)</f>
        <v>0.78459780911974031</v>
      </c>
      <c r="J319" s="4">
        <f t="shared" ca="1" si="18"/>
        <v>1.2579999999999999E-2</v>
      </c>
      <c r="K319" s="4">
        <f t="shared" ca="1" si="19"/>
        <v>1.383E-2</v>
      </c>
    </row>
    <row r="320" spans="3:11">
      <c r="C320">
        <f t="shared" si="20"/>
        <v>2037</v>
      </c>
      <c r="D320">
        <f t="shared" si="21"/>
        <v>12</v>
      </c>
      <c r="E320">
        <f>VLOOKUP($C320,'input_Annual RTP rev rates'!$C$7:$E$32,2,FALSE)</f>
        <v>1.763E-2</v>
      </c>
      <c r="F320">
        <f>VLOOKUP($C320,'input_Annual RTP rev rates'!$C$7:$E$32,3,FALSE)</f>
        <v>1.763E-2</v>
      </c>
      <c r="G320">
        <f ca="1">OFFSET(calc_1!$R$8,D320,0)</f>
        <v>0.76718345068850013</v>
      </c>
      <c r="H320">
        <f ca="1">OFFSET(calc_1!$W$8,D320,0)</f>
        <v>0.82929059188927867</v>
      </c>
      <c r="J320" s="4">
        <f t="shared" ca="1" si="18"/>
        <v>1.353E-2</v>
      </c>
      <c r="K320" s="4">
        <f t="shared" ca="1" si="19"/>
        <v>1.4619999999999999E-2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Sheet1</vt:lpstr>
      <vt:lpstr>input_Annual RTP rev rates</vt:lpstr>
      <vt:lpstr>TM1</vt:lpstr>
      <vt:lpstr>values</vt:lpstr>
      <vt:lpstr>calc_1</vt:lpstr>
      <vt:lpstr>summary</vt:lpstr>
    </vt:vector>
  </TitlesOfParts>
  <Company>Information Technology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 Park</dc:creator>
  <cp:lastModifiedBy>Jun Park</cp:lastModifiedBy>
  <dcterms:created xsi:type="dcterms:W3CDTF">2012-09-05T16:05:34Z</dcterms:created>
  <dcterms:modified xsi:type="dcterms:W3CDTF">2013-08-02T15:39:30Z</dcterms:modified>
</cp:coreProperties>
</file>