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8620" windowHeight="13170" activeTab="3"/>
  </bookViews>
  <sheets>
    <sheet name="res" sheetId="1" r:id="rId1"/>
    <sheet name="ComLg" sheetId="3" r:id="rId2"/>
    <sheet name="ComSm" sheetId="4" r:id="rId3"/>
    <sheet name="summary" sheetId="5" r:id="rId4"/>
  </sheets>
  <definedNames>
    <definedName name="_xlnm.Print_Area" localSheetId="1">ComLg!#REF!</definedName>
    <definedName name="_xlnm.Print_Area" localSheetId="2">ComSm!#REF!</definedName>
    <definedName name="_xlnm.Print_Area" localSheetId="0">res!#REF!</definedName>
  </definedNames>
  <calcPr calcId="125725" concurrentCalc="0"/>
</workbook>
</file>

<file path=xl/calcChain.xml><?xml version="1.0" encoding="utf-8"?>
<calcChain xmlns="http://schemas.openxmlformats.org/spreadsheetml/2006/main">
  <c r="J55" i="4"/>
  <c r="J54"/>
  <c r="L55"/>
  <c r="P55"/>
  <c r="S8" i="5"/>
  <c r="J53" i="4"/>
  <c r="L54"/>
  <c r="P54"/>
  <c r="S7" i="5"/>
  <c r="J52" i="4"/>
  <c r="J51"/>
  <c r="L52"/>
  <c r="P52"/>
  <c r="R17" i="5"/>
  <c r="S17"/>
  <c r="J50" i="4"/>
  <c r="L51"/>
  <c r="P51"/>
  <c r="R16" i="5"/>
  <c r="S16"/>
  <c r="J49" i="4"/>
  <c r="L50"/>
  <c r="P50"/>
  <c r="R15" i="5"/>
  <c r="S15"/>
  <c r="J48" i="4"/>
  <c r="L49"/>
  <c r="P49"/>
  <c r="R14" i="5"/>
  <c r="S14"/>
  <c r="J47" i="4"/>
  <c r="L48"/>
  <c r="P48"/>
  <c r="R13" i="5"/>
  <c r="S13"/>
  <c r="J46" i="4"/>
  <c r="L47"/>
  <c r="P47"/>
  <c r="R12" i="5"/>
  <c r="S12"/>
  <c r="J45" i="4"/>
  <c r="L46"/>
  <c r="P46"/>
  <c r="R11" i="5"/>
  <c r="S11"/>
  <c r="J44" i="4"/>
  <c r="L45"/>
  <c r="P45"/>
  <c r="R10" i="5"/>
  <c r="S10"/>
  <c r="J43" i="4"/>
  <c r="L44"/>
  <c r="P44"/>
  <c r="R9" i="5"/>
  <c r="S9"/>
  <c r="J41" i="4"/>
  <c r="J40"/>
  <c r="L41"/>
  <c r="P41"/>
  <c r="R6" i="5"/>
  <c r="S6"/>
  <c r="J42" i="4"/>
  <c r="L43"/>
  <c r="P43"/>
  <c r="R8" i="5"/>
  <c r="L42" i="4"/>
  <c r="P42"/>
  <c r="R7" i="5"/>
  <c r="J55" i="3"/>
  <c r="J54"/>
  <c r="L55"/>
  <c r="P55"/>
  <c r="Q8" i="5"/>
  <c r="J53" i="3"/>
  <c r="L54"/>
  <c r="P54"/>
  <c r="Q7" i="5"/>
  <c r="J52" i="3"/>
  <c r="J51"/>
  <c r="L52"/>
  <c r="P52"/>
  <c r="P17" i="5"/>
  <c r="Q17"/>
  <c r="J50" i="3"/>
  <c r="L51"/>
  <c r="P51"/>
  <c r="P16" i="5"/>
  <c r="Q16"/>
  <c r="J49" i="3"/>
  <c r="L50"/>
  <c r="P50"/>
  <c r="P15" i="5"/>
  <c r="Q15"/>
  <c r="J48" i="3"/>
  <c r="L49"/>
  <c r="P49"/>
  <c r="P14" i="5"/>
  <c r="Q14"/>
  <c r="J47" i="3"/>
  <c r="L48"/>
  <c r="P48"/>
  <c r="P13" i="5"/>
  <c r="Q13"/>
  <c r="J46" i="3"/>
  <c r="L47"/>
  <c r="P47"/>
  <c r="P12" i="5"/>
  <c r="Q12"/>
  <c r="J45" i="3"/>
  <c r="L46"/>
  <c r="P46"/>
  <c r="P11" i="5"/>
  <c r="Q11"/>
  <c r="J44" i="3"/>
  <c r="L45"/>
  <c r="P45"/>
  <c r="P10" i="5"/>
  <c r="Q10"/>
  <c r="J43" i="3"/>
  <c r="L44"/>
  <c r="P44"/>
  <c r="P9" i="5"/>
  <c r="Q9"/>
  <c r="J41" i="3"/>
  <c r="J40"/>
  <c r="L41"/>
  <c r="P41"/>
  <c r="P6" i="5"/>
  <c r="Q6"/>
  <c r="J42" i="3"/>
  <c r="L43"/>
  <c r="P43"/>
  <c r="P8" i="5"/>
  <c r="L42" i="3"/>
  <c r="P42"/>
  <c r="P7" i="5"/>
  <c r="J55" i="1"/>
  <c r="J54"/>
  <c r="L55"/>
  <c r="P55"/>
  <c r="O8" i="5"/>
  <c r="J53" i="1"/>
  <c r="L54"/>
  <c r="P54"/>
  <c r="O7" i="5"/>
  <c r="J52" i="1"/>
  <c r="J51"/>
  <c r="L52"/>
  <c r="P52"/>
  <c r="N17" i="5"/>
  <c r="O17"/>
  <c r="J50" i="1"/>
  <c r="L51"/>
  <c r="P51"/>
  <c r="N16" i="5"/>
  <c r="O16"/>
  <c r="J49" i="1"/>
  <c r="L50"/>
  <c r="P50"/>
  <c r="N15" i="5"/>
  <c r="O15"/>
  <c r="J48" i="1"/>
  <c r="L49"/>
  <c r="P49"/>
  <c r="N14" i="5"/>
  <c r="O14"/>
  <c r="J47" i="1"/>
  <c r="L48"/>
  <c r="P48"/>
  <c r="N13" i="5"/>
  <c r="O13"/>
  <c r="J46" i="1"/>
  <c r="L47"/>
  <c r="P47"/>
  <c r="N12" i="5"/>
  <c r="O12"/>
  <c r="J45" i="1"/>
  <c r="L46"/>
  <c r="P46"/>
  <c r="N11" i="5"/>
  <c r="O11"/>
  <c r="J44" i="1"/>
  <c r="L45"/>
  <c r="P45"/>
  <c r="N10" i="5"/>
  <c r="O10"/>
  <c r="J43" i="1"/>
  <c r="L44"/>
  <c r="P44"/>
  <c r="N9" i="5"/>
  <c r="O9"/>
  <c r="J41" i="1"/>
  <c r="J40"/>
  <c r="L41"/>
  <c r="P41"/>
  <c r="N6" i="5"/>
  <c r="O6"/>
  <c r="J42" i="1"/>
  <c r="L43"/>
  <c r="P43"/>
  <c r="N8" i="5"/>
  <c r="L42" i="1"/>
  <c r="P42"/>
  <c r="N7" i="5"/>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309"/>
  <c r="E310"/>
  <c r="E311"/>
  <c r="E312"/>
  <c r="E313"/>
  <c r="E314"/>
  <c r="E315"/>
  <c r="E316"/>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E40" i="4"/>
  <c r="E52"/>
  <c r="E64"/>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E39"/>
  <c r="E51"/>
  <c r="E63"/>
  <c r="J63"/>
  <c r="E38"/>
  <c r="E50"/>
  <c r="E62"/>
  <c r="J62"/>
  <c r="L63"/>
  <c r="P63"/>
  <c r="E37"/>
  <c r="E49"/>
  <c r="E61"/>
  <c r="J61"/>
  <c r="L62"/>
  <c r="P62"/>
  <c r="E36"/>
  <c r="E48"/>
  <c r="E60"/>
  <c r="J60"/>
  <c r="L61"/>
  <c r="P61"/>
  <c r="E35"/>
  <c r="E47"/>
  <c r="E59"/>
  <c r="J59"/>
  <c r="L60"/>
  <c r="P60"/>
  <c r="E34"/>
  <c r="E46"/>
  <c r="E58"/>
  <c r="J58"/>
  <c r="L59"/>
  <c r="P59"/>
  <c r="E33"/>
  <c r="E45"/>
  <c r="E57"/>
  <c r="J57"/>
  <c r="L58"/>
  <c r="P58"/>
  <c r="E32"/>
  <c r="E44"/>
  <c r="E56"/>
  <c r="J56"/>
  <c r="L57"/>
  <c r="P57"/>
  <c r="E31"/>
  <c r="E43"/>
  <c r="E55"/>
  <c r="L56"/>
  <c r="P56"/>
  <c r="E30"/>
  <c r="E42"/>
  <c r="E54"/>
  <c r="E29"/>
  <c r="E41"/>
  <c r="E53"/>
  <c r="L53"/>
  <c r="P53"/>
  <c r="J39"/>
  <c r="L40"/>
  <c r="P40"/>
  <c r="J38"/>
  <c r="L39"/>
  <c r="P39"/>
  <c r="J37"/>
  <c r="L38"/>
  <c r="P38"/>
  <c r="J36"/>
  <c r="L37"/>
  <c r="P37"/>
  <c r="J35"/>
  <c r="L36"/>
  <c r="P36"/>
  <c r="J34"/>
  <c r="L35"/>
  <c r="P35"/>
  <c r="J33"/>
  <c r="L34"/>
  <c r="P34"/>
  <c r="J32"/>
  <c r="L33"/>
  <c r="P33"/>
  <c r="J31"/>
  <c r="L32"/>
  <c r="P32"/>
  <c r="J30"/>
  <c r="L31"/>
  <c r="P31"/>
  <c r="J29"/>
  <c r="L30"/>
  <c r="P30"/>
  <c r="J28"/>
  <c r="L29"/>
  <c r="P29"/>
  <c r="J27"/>
  <c r="L28"/>
  <c r="P28"/>
  <c r="J26"/>
  <c r="L27"/>
  <c r="P27"/>
  <c r="J25"/>
  <c r="L26"/>
  <c r="P26"/>
  <c r="J24"/>
  <c r="L25"/>
  <c r="P25"/>
  <c r="J23"/>
  <c r="L24"/>
  <c r="P24"/>
  <c r="J22"/>
  <c r="L23"/>
  <c r="P23"/>
  <c r="J21"/>
  <c r="L22"/>
  <c r="P22"/>
  <c r="J20"/>
  <c r="L21"/>
  <c r="P21"/>
  <c r="J19"/>
  <c r="L20"/>
  <c r="P20"/>
  <c r="J18"/>
  <c r="L19"/>
  <c r="P19"/>
  <c r="J17"/>
  <c r="L18"/>
  <c r="P18"/>
  <c r="J16"/>
  <c r="L17"/>
  <c r="P17"/>
  <c r="J15"/>
  <c r="L16"/>
  <c r="P16"/>
  <c r="J14"/>
  <c r="L15"/>
  <c r="P15"/>
  <c r="R11"/>
  <c r="R12"/>
  <c r="R13"/>
  <c r="R14"/>
  <c r="U9"/>
  <c r="V9"/>
  <c r="W9"/>
  <c r="X9"/>
  <c r="Y9"/>
  <c r="Z9"/>
  <c r="AA9"/>
  <c r="AB9"/>
  <c r="AC9"/>
  <c r="AD9"/>
  <c r="AD14"/>
  <c r="AC14"/>
  <c r="AB14"/>
  <c r="AA14"/>
  <c r="Z14"/>
  <c r="Y14"/>
  <c r="X14"/>
  <c r="W14"/>
  <c r="V14"/>
  <c r="U14"/>
  <c r="T14"/>
  <c r="S11"/>
  <c r="S12"/>
  <c r="S13"/>
  <c r="S14"/>
  <c r="J13"/>
  <c r="L14"/>
  <c r="AE9"/>
  <c r="AE13"/>
  <c r="AD13"/>
  <c r="AC13"/>
  <c r="AB13"/>
  <c r="AA13"/>
  <c r="Z13"/>
  <c r="Y13"/>
  <c r="X13"/>
  <c r="W13"/>
  <c r="V13"/>
  <c r="U13"/>
  <c r="T13"/>
  <c r="J12"/>
  <c r="L13"/>
  <c r="AE12"/>
  <c r="AD12"/>
  <c r="AC12"/>
  <c r="AB12"/>
  <c r="AA12"/>
  <c r="Z12"/>
  <c r="Y12"/>
  <c r="X12"/>
  <c r="W12"/>
  <c r="V12"/>
  <c r="U12"/>
  <c r="T12"/>
  <c r="J11"/>
  <c r="L12"/>
  <c r="AE11"/>
  <c r="AD11"/>
  <c r="AC11"/>
  <c r="AB11"/>
  <c r="AA11"/>
  <c r="Z11"/>
  <c r="Y11"/>
  <c r="X11"/>
  <c r="W11"/>
  <c r="V11"/>
  <c r="U11"/>
  <c r="T11"/>
  <c r="J10"/>
  <c r="L11"/>
  <c r="AE10"/>
  <c r="AD10"/>
  <c r="J9"/>
  <c r="L10"/>
  <c r="J8"/>
  <c r="L9"/>
  <c r="J7"/>
  <c r="L8"/>
  <c r="J6"/>
  <c r="L7"/>
  <c r="J5"/>
  <c r="L6"/>
  <c r="L4"/>
  <c r="J4"/>
  <c r="H4"/>
  <c r="F4"/>
  <c r="E40" i="3"/>
  <c r="E52"/>
  <c r="E64"/>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E39"/>
  <c r="E51"/>
  <c r="E63"/>
  <c r="J63"/>
  <c r="E38"/>
  <c r="E50"/>
  <c r="E62"/>
  <c r="J62"/>
  <c r="L63"/>
  <c r="P63"/>
  <c r="E37"/>
  <c r="E49"/>
  <c r="E61"/>
  <c r="J61"/>
  <c r="L62"/>
  <c r="P62"/>
  <c r="E36"/>
  <c r="E48"/>
  <c r="E60"/>
  <c r="J60"/>
  <c r="L61"/>
  <c r="P61"/>
  <c r="E35"/>
  <c r="E47"/>
  <c r="E59"/>
  <c r="J59"/>
  <c r="L60"/>
  <c r="P60"/>
  <c r="E34"/>
  <c r="E46"/>
  <c r="E58"/>
  <c r="J58"/>
  <c r="L59"/>
  <c r="P59"/>
  <c r="E33"/>
  <c r="E45"/>
  <c r="E57"/>
  <c r="J57"/>
  <c r="L58"/>
  <c r="P58"/>
  <c r="E32"/>
  <c r="E44"/>
  <c r="E56"/>
  <c r="J56"/>
  <c r="L57"/>
  <c r="P57"/>
  <c r="E31"/>
  <c r="E43"/>
  <c r="E55"/>
  <c r="L56"/>
  <c r="P56"/>
  <c r="E30"/>
  <c r="E42"/>
  <c r="E54"/>
  <c r="E29"/>
  <c r="E41"/>
  <c r="E53"/>
  <c r="L53"/>
  <c r="P53"/>
  <c r="J39"/>
  <c r="L40"/>
  <c r="P40"/>
  <c r="J38"/>
  <c r="L39"/>
  <c r="P39"/>
  <c r="J37"/>
  <c r="L38"/>
  <c r="P38"/>
  <c r="J36"/>
  <c r="L37"/>
  <c r="P37"/>
  <c r="J35"/>
  <c r="L36"/>
  <c r="P36"/>
  <c r="J34"/>
  <c r="L35"/>
  <c r="P35"/>
  <c r="J33"/>
  <c r="L34"/>
  <c r="P34"/>
  <c r="J32"/>
  <c r="L33"/>
  <c r="P33"/>
  <c r="J31"/>
  <c r="L32"/>
  <c r="P32"/>
  <c r="J30"/>
  <c r="L31"/>
  <c r="P31"/>
  <c r="J29"/>
  <c r="L30"/>
  <c r="P30"/>
  <c r="J28"/>
  <c r="L29"/>
  <c r="P29"/>
  <c r="J27"/>
  <c r="L28"/>
  <c r="P28"/>
  <c r="J26"/>
  <c r="L27"/>
  <c r="P27"/>
  <c r="J25"/>
  <c r="L26"/>
  <c r="P26"/>
  <c r="J24"/>
  <c r="L25"/>
  <c r="P25"/>
  <c r="J23"/>
  <c r="L24"/>
  <c r="P24"/>
  <c r="J22"/>
  <c r="L23"/>
  <c r="P23"/>
  <c r="J21"/>
  <c r="L22"/>
  <c r="P22"/>
  <c r="J20"/>
  <c r="L21"/>
  <c r="P21"/>
  <c r="J19"/>
  <c r="L20"/>
  <c r="P20"/>
  <c r="J18"/>
  <c r="L19"/>
  <c r="P19"/>
  <c r="J17"/>
  <c r="L18"/>
  <c r="P18"/>
  <c r="J16"/>
  <c r="L17"/>
  <c r="P17"/>
  <c r="J15"/>
  <c r="L16"/>
  <c r="P16"/>
  <c r="J14"/>
  <c r="L15"/>
  <c r="P15"/>
  <c r="R11"/>
  <c r="R12"/>
  <c r="R13"/>
  <c r="R14"/>
  <c r="U9"/>
  <c r="V9"/>
  <c r="W9"/>
  <c r="X9"/>
  <c r="Y9"/>
  <c r="Z9"/>
  <c r="AA9"/>
  <c r="AB9"/>
  <c r="AC9"/>
  <c r="AD9"/>
  <c r="AD14"/>
  <c r="AC14"/>
  <c r="AB14"/>
  <c r="AA14"/>
  <c r="Z14"/>
  <c r="Y14"/>
  <c r="X14"/>
  <c r="W14"/>
  <c r="V14"/>
  <c r="U14"/>
  <c r="T14"/>
  <c r="S11"/>
  <c r="S12"/>
  <c r="S13"/>
  <c r="S14"/>
  <c r="J13"/>
  <c r="L14"/>
  <c r="AE9"/>
  <c r="AE13"/>
  <c r="AD13"/>
  <c r="AC13"/>
  <c r="AB13"/>
  <c r="AA13"/>
  <c r="Z13"/>
  <c r="Y13"/>
  <c r="X13"/>
  <c r="W13"/>
  <c r="V13"/>
  <c r="U13"/>
  <c r="T13"/>
  <c r="J12"/>
  <c r="L13"/>
  <c r="AE12"/>
  <c r="AD12"/>
  <c r="AC12"/>
  <c r="AB12"/>
  <c r="AA12"/>
  <c r="Z12"/>
  <c r="Y12"/>
  <c r="X12"/>
  <c r="W12"/>
  <c r="V12"/>
  <c r="U12"/>
  <c r="T12"/>
  <c r="J11"/>
  <c r="L12"/>
  <c r="AE11"/>
  <c r="AD11"/>
  <c r="AC11"/>
  <c r="AB11"/>
  <c r="AA11"/>
  <c r="Z11"/>
  <c r="Y11"/>
  <c r="X11"/>
  <c r="W11"/>
  <c r="V11"/>
  <c r="U11"/>
  <c r="T11"/>
  <c r="J10"/>
  <c r="L11"/>
  <c r="AE10"/>
  <c r="AD10"/>
  <c r="J9"/>
  <c r="L10"/>
  <c r="J8"/>
  <c r="L9"/>
  <c r="J7"/>
  <c r="L8"/>
  <c r="J6"/>
  <c r="L7"/>
  <c r="J5"/>
  <c r="L6"/>
  <c r="L4"/>
  <c r="J4"/>
  <c r="H4"/>
  <c r="F4"/>
  <c r="E54" i="1"/>
  <c r="E40"/>
  <c r="E52"/>
  <c r="E64"/>
  <c r="E39"/>
  <c r="E51"/>
  <c r="E63"/>
  <c r="E38"/>
  <c r="E50"/>
  <c r="E62"/>
  <c r="E37"/>
  <c r="E49"/>
  <c r="E61"/>
  <c r="E36"/>
  <c r="E48"/>
  <c r="E60"/>
  <c r="E35"/>
  <c r="E47"/>
  <c r="E59"/>
  <c r="E34"/>
  <c r="E46"/>
  <c r="E58"/>
  <c r="E33"/>
  <c r="E45"/>
  <c r="E57"/>
  <c r="E32"/>
  <c r="E44"/>
  <c r="E56"/>
  <c r="E31"/>
  <c r="E43"/>
  <c r="E55"/>
  <c r="E30"/>
  <c r="E42"/>
  <c r="E41"/>
  <c r="E53"/>
  <c r="E29"/>
  <c r="J63"/>
  <c r="J62"/>
  <c r="L63"/>
  <c r="P63"/>
  <c r="AD14"/>
  <c r="J61"/>
  <c r="L62"/>
  <c r="P62"/>
  <c r="AC14"/>
  <c r="J60"/>
  <c r="L61"/>
  <c r="P61"/>
  <c r="AB14"/>
  <c r="J59"/>
  <c r="L60"/>
  <c r="P60"/>
  <c r="AA14"/>
  <c r="J58"/>
  <c r="L59"/>
  <c r="P59"/>
  <c r="Z14"/>
  <c r="J57"/>
  <c r="L58"/>
  <c r="P58"/>
  <c r="Y14"/>
  <c r="J56"/>
  <c r="L57"/>
  <c r="P57"/>
  <c r="X14"/>
  <c r="L56"/>
  <c r="P56"/>
  <c r="W14"/>
  <c r="V14"/>
  <c r="U14"/>
  <c r="L53"/>
  <c r="P53"/>
  <c r="T14"/>
  <c r="AE13"/>
  <c r="AD13"/>
  <c r="AC13"/>
  <c r="AB13"/>
  <c r="AA13"/>
  <c r="Z13"/>
  <c r="Y13"/>
  <c r="X13"/>
  <c r="W13"/>
  <c r="V13"/>
  <c r="U13"/>
  <c r="T13"/>
  <c r="J39"/>
  <c r="L40"/>
  <c r="P40"/>
  <c r="AE12"/>
  <c r="J38"/>
  <c r="L39"/>
  <c r="P39"/>
  <c r="AD12"/>
  <c r="J37"/>
  <c r="L38"/>
  <c r="P38"/>
  <c r="AC12"/>
  <c r="J36"/>
  <c r="L37"/>
  <c r="P37"/>
  <c r="AB12"/>
  <c r="J35"/>
  <c r="L36"/>
  <c r="P36"/>
  <c r="AA12"/>
  <c r="J34"/>
  <c r="L35"/>
  <c r="P35"/>
  <c r="Z12"/>
  <c r="J33"/>
  <c r="L34"/>
  <c r="P34"/>
  <c r="Y12"/>
  <c r="J32"/>
  <c r="L33"/>
  <c r="P33"/>
  <c r="X12"/>
  <c r="J31"/>
  <c r="L32"/>
  <c r="P32"/>
  <c r="W12"/>
  <c r="J30"/>
  <c r="L31"/>
  <c r="P31"/>
  <c r="V12"/>
  <c r="J29"/>
  <c r="L30"/>
  <c r="P30"/>
  <c r="U12"/>
  <c r="J28"/>
  <c r="L29"/>
  <c r="P29"/>
  <c r="T12"/>
  <c r="J27"/>
  <c r="L28"/>
  <c r="P28"/>
  <c r="AE11"/>
  <c r="J26"/>
  <c r="L27"/>
  <c r="P27"/>
  <c r="AD11"/>
  <c r="J25"/>
  <c r="L26"/>
  <c r="P26"/>
  <c r="AC11"/>
  <c r="J24"/>
  <c r="L25"/>
  <c r="P25"/>
  <c r="AB11"/>
  <c r="J23"/>
  <c r="L24"/>
  <c r="P24"/>
  <c r="AA11"/>
  <c r="J22"/>
  <c r="L23"/>
  <c r="P23"/>
  <c r="Z11"/>
  <c r="J21"/>
  <c r="L22"/>
  <c r="P22"/>
  <c r="Y11"/>
  <c r="J20"/>
  <c r="L21"/>
  <c r="P21"/>
  <c r="X11"/>
  <c r="J19"/>
  <c r="L20"/>
  <c r="P20"/>
  <c r="W11"/>
  <c r="J18"/>
  <c r="L19"/>
  <c r="P19"/>
  <c r="V11"/>
  <c r="J17"/>
  <c r="L18"/>
  <c r="P18"/>
  <c r="U11"/>
  <c r="J16"/>
  <c r="L17"/>
  <c r="P17"/>
  <c r="T11"/>
  <c r="J15"/>
  <c r="L16"/>
  <c r="P16"/>
  <c r="AE10"/>
  <c r="J14"/>
  <c r="L15"/>
  <c r="P15"/>
  <c r="AD10"/>
  <c r="L14"/>
  <c r="R14"/>
  <c r="S14"/>
  <c r="V9"/>
  <c r="W9"/>
  <c r="X9"/>
  <c r="Y9"/>
  <c r="Z9"/>
  <c r="AA9"/>
  <c r="AB9"/>
  <c r="AC9"/>
  <c r="AD9"/>
  <c r="AE9"/>
  <c r="U9"/>
  <c r="R12"/>
  <c r="R13"/>
  <c r="R11"/>
  <c r="S11"/>
  <c r="S12"/>
  <c r="S13"/>
  <c r="L4"/>
  <c r="F4"/>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J4"/>
  <c r="H4"/>
</calcChain>
</file>

<file path=xl/comments1.xml><?xml version="1.0" encoding="utf-8"?>
<comments xmlns="http://schemas.openxmlformats.org/spreadsheetml/2006/main">
  <authors>
    <author>Jun Park</author>
  </authors>
  <commentList>
    <comment ref="E4" authorId="0">
      <text>
        <r>
          <rPr>
            <sz val="8"/>
            <color indexed="81"/>
            <rFont val="Tahoma"/>
            <family val="2"/>
          </rPr>
          <t>Source file:
S:\Workgroups\FPC Marketing\Forecasting\Data\Forecast\B2013A\unbilled\Accrual Billing Days for Jun.xlsx
NOTE: only the unbilled days from Jan 2012 through Dec 2013 were copied from the source file.  For all other years, the same 2013 unbilled days were used except for leap months, which have 1 additional day.
2012-12-07</t>
        </r>
      </text>
    </comment>
    <comment ref="F4" authorId="0">
      <text>
        <r>
          <rPr>
            <sz val="8"/>
            <color indexed="81"/>
            <rFont val="Tahoma"/>
            <family val="2"/>
          </rPr>
          <t>Source file:
S:\Workgroups\FPC Marketing\Forecasting\Data\Forecast\B2013A\customers\Nov\residential customers 2012-12-06.xls
Tab: Gulf
2012-12-07</t>
        </r>
      </text>
    </comment>
    <comment ref="H4" authorId="0">
      <text>
        <r>
          <rPr>
            <sz val="8"/>
            <color indexed="81"/>
            <rFont val="Tahoma"/>
            <family val="2"/>
          </rPr>
          <t>Source file:
S:\Workgroups\FPC Marketing\Forecasting\Data\Forecast\B2013A\unbilled\Res_unb.xls
Tab: Data
Column: D
NOTE: the simulation results must be shifted back 1 month.
2012-12-07</t>
        </r>
      </text>
    </comment>
    <comment ref="N4" authorId="0">
      <text>
        <r>
          <rPr>
            <sz val="8"/>
            <color indexed="81"/>
            <rFont val="Tahoma"/>
            <family val="2"/>
          </rPr>
          <t>Source file:
S:\Workgroups\FPC Marketing\Forecasting\Data\Forecast\B2013A\metrix\B2013A energy calc 2012-12-06.xlsx
Tab: res
Column: N
2012-12-07</t>
        </r>
      </text>
    </comment>
  </commentList>
</comments>
</file>

<file path=xl/comments2.xml><?xml version="1.0" encoding="utf-8"?>
<comments xmlns="http://schemas.openxmlformats.org/spreadsheetml/2006/main">
  <authors>
    <author>Jun Park</author>
  </authors>
  <commentList>
    <comment ref="E4" authorId="0">
      <text>
        <r>
          <rPr>
            <sz val="8"/>
            <color indexed="81"/>
            <rFont val="Tahoma"/>
            <family val="2"/>
          </rPr>
          <t>Source file:
S:\Workgroups\FPC Marketing\Forecasting\Data\Forecast\B2013A\unbilled\Accrual Billing Days for Jun.xlsx
NOTE: only the unbilled days from Jan 2012 through Dec 2013 were copied from the source file.  For all other years, the same 2013 unbilled days were used except for leap months, which have 1 additional day.
2012-12-07</t>
        </r>
      </text>
    </comment>
    <comment ref="F4" authorId="0">
      <text>
        <r>
          <rPr>
            <sz val="8"/>
            <color indexed="81"/>
            <rFont val="Tahoma"/>
            <family val="2"/>
          </rPr>
          <t>Source file:
S:\Workgroups\FPC Marketing\Forecasting\Data\Forecast\B2013A\customers\Nov\large commercial customers 2012-12-06.xls
Tab: Gulf
2012-12-07</t>
        </r>
      </text>
    </comment>
    <comment ref="H4" authorId="0">
      <text>
        <r>
          <rPr>
            <sz val="8"/>
            <color indexed="81"/>
            <rFont val="Tahoma"/>
            <family val="2"/>
          </rPr>
          <t>Source file:
S:\Workgroups\FPC Marketing\Forecasting\Data\Forecast\B2013A\unbilled\ComLg_unb.xls
Tab: Data
Column: D
NOTE: the simulation results must be shifted back 1 month.
2012-12-07</t>
        </r>
      </text>
    </comment>
    <comment ref="N4" authorId="0">
      <text>
        <r>
          <rPr>
            <sz val="8"/>
            <color indexed="81"/>
            <rFont val="Tahoma"/>
            <family val="2"/>
          </rPr>
          <t>Source file:
S:\Workgroups\FPC Marketing\Forecasting\Data\Forecast\B2013A\metrix\B2013A energy calc 2012-12-06.xlsx
Tab: ComLg
Column: N
2012-12-07</t>
        </r>
      </text>
    </comment>
  </commentList>
</comments>
</file>

<file path=xl/comments3.xml><?xml version="1.0" encoding="utf-8"?>
<comments xmlns="http://schemas.openxmlformats.org/spreadsheetml/2006/main">
  <authors>
    <author>Jun Park</author>
  </authors>
  <commentList>
    <comment ref="E4" authorId="0">
      <text>
        <r>
          <rPr>
            <sz val="8"/>
            <color indexed="81"/>
            <rFont val="Tahoma"/>
            <family val="2"/>
          </rPr>
          <t>Source file:
S:\Workgroups\FPC Marketing\Forecasting\Data\Forecast\B2013A\unbilled\Accrual Billing Days for Jun.xlsx
NOTE: only the unbilled days from Jan 2012 through Dec 2013 were copied from the source file.  For all other years, the same 2013 unbilled days were used except for leap months, which have 1 additional day.
2012-12-07</t>
        </r>
      </text>
    </comment>
    <comment ref="F4" authorId="0">
      <text>
        <r>
          <rPr>
            <sz val="8"/>
            <color indexed="81"/>
            <rFont val="Tahoma"/>
            <family val="2"/>
          </rPr>
          <t>Source file:
S:\Workgroups\FPC Marketing\Forecasting\Data\Forecast\B2013A\customers\Nov\small commercial customers 2012-12-06.xls
Tab: Gulf
2012-12-07</t>
        </r>
      </text>
    </comment>
    <comment ref="H4" authorId="0">
      <text>
        <r>
          <rPr>
            <sz val="8"/>
            <color indexed="81"/>
            <rFont val="Tahoma"/>
            <family val="2"/>
          </rPr>
          <t>Source file:
S:\Workgroups\FPC Marketing\Forecasting\Data\Forecast\B2013A\unbilled\ComSm_unb.xls
Tab: Data
Column: D
NOTE: the simulation results must be shifted back 1 month.
2012-12-07</t>
        </r>
      </text>
    </comment>
    <comment ref="N4" authorId="0">
      <text>
        <r>
          <rPr>
            <sz val="8"/>
            <color indexed="81"/>
            <rFont val="Tahoma"/>
            <family val="2"/>
          </rPr>
          <t>Source file:
S:\Workgroups\FPC Marketing\Forecasting\Data\Forecast\B2013A\metrix\B2013A energy calc 2012-12-06.xlsx
Tab: ComSm
Column: N
2012-12-07</t>
        </r>
      </text>
    </comment>
  </commentList>
</comments>
</file>

<file path=xl/sharedStrings.xml><?xml version="1.0" encoding="utf-8"?>
<sst xmlns="http://schemas.openxmlformats.org/spreadsheetml/2006/main" count="228" uniqueCount="27">
  <si>
    <t>Customers</t>
  </si>
  <si>
    <t>KPC</t>
  </si>
  <si>
    <t>Year</t>
  </si>
  <si>
    <t>Month</t>
  </si>
  <si>
    <t>Jan</t>
  </si>
  <si>
    <t>Feb</t>
  </si>
  <si>
    <t>Mar</t>
  </si>
  <si>
    <t>Apr</t>
  </si>
  <si>
    <t>May</t>
  </si>
  <si>
    <t>Jun</t>
  </si>
  <si>
    <t>Jul</t>
  </si>
  <si>
    <t>Aug</t>
  </si>
  <si>
    <t>Sep</t>
  </si>
  <si>
    <t>Oct</t>
  </si>
  <si>
    <t>Nov</t>
  </si>
  <si>
    <t>Dec</t>
  </si>
  <si>
    <t>UnbDays</t>
  </si>
  <si>
    <t>B2013 S2</t>
  </si>
  <si>
    <t>UnbAccrual</t>
  </si>
  <si>
    <t>NetUnb</t>
  </si>
  <si>
    <t>Billed kWh</t>
  </si>
  <si>
    <t>LeapYr</t>
  </si>
  <si>
    <t>Res</t>
  </si>
  <si>
    <t>NoLeapYr</t>
  </si>
  <si>
    <t>ComLg</t>
  </si>
  <si>
    <t>ComSm</t>
  </si>
  <si>
    <t>B2013A</t>
  </si>
</sst>
</file>

<file path=xl/styles.xml><?xml version="1.0" encoding="utf-8"?>
<styleSheet xmlns="http://schemas.openxmlformats.org/spreadsheetml/2006/main">
  <fonts count="3">
    <font>
      <sz val="11"/>
      <color theme="1"/>
      <name val="Calibri"/>
      <family val="2"/>
      <scheme val="minor"/>
    </font>
    <font>
      <b/>
      <sz val="11"/>
      <color theme="3"/>
      <name val="Calibri"/>
      <family val="2"/>
      <scheme val="minor"/>
    </font>
    <font>
      <sz val="8"/>
      <color indexed="81"/>
      <name val="Tahoma"/>
      <family val="2"/>
    </font>
  </fonts>
  <fills count="5">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xf numFmtId="2" fontId="0" fillId="0" borderId="0" xfId="0" applyNumberFormat="1"/>
    <xf numFmtId="3" fontId="0" fillId="0" borderId="0" xfId="0" applyNumberFormat="1"/>
    <xf numFmtId="10" fontId="0" fillId="0" borderId="0" xfId="0" applyNumberFormat="1"/>
    <xf numFmtId="10" fontId="0" fillId="3" borderId="0" xfId="0" applyNumberFormat="1" applyFill="1"/>
    <xf numFmtId="0" fontId="0" fillId="0" borderId="0" xfId="0" applyAlignment="1">
      <alignment horizontal="right"/>
    </xf>
    <xf numFmtId="0" fontId="0" fillId="0" borderId="0" xfId="0" quotePrefix="1" applyAlignment="1">
      <alignment horizontal="right"/>
    </xf>
    <xf numFmtId="10" fontId="0" fillId="4" borderId="0" xfId="0" applyNumberForma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C3:AE64"/>
  <sheetViews>
    <sheetView zoomScaleNormal="100" zoomScaleSheetLayoutView="100" workbookViewId="0"/>
  </sheetViews>
  <sheetFormatPr defaultRowHeight="15"/>
  <cols>
    <col min="1" max="2" width="1.7109375" customWidth="1"/>
    <col min="3" max="4" width="6.5703125" customWidth="1"/>
    <col min="5" max="5" width="9.140625" customWidth="1"/>
    <col min="7" max="7" width="1.7109375" customWidth="1"/>
    <col min="8" max="8" width="8.7109375" customWidth="1"/>
    <col min="9" max="9" width="1.7109375" customWidth="1"/>
    <col min="10" max="10" width="11.7109375" customWidth="1"/>
    <col min="11" max="11" width="1.7109375" customWidth="1"/>
    <col min="12" max="12" width="11.7109375" customWidth="1"/>
    <col min="13" max="13" width="1.7109375" customWidth="1"/>
    <col min="14" max="14" width="11.140625" bestFit="1" customWidth="1"/>
    <col min="15" max="15" width="1.7109375" customWidth="1"/>
  </cols>
  <sheetData>
    <row r="3" spans="3:31">
      <c r="E3" t="s">
        <v>16</v>
      </c>
      <c r="F3" t="s">
        <v>0</v>
      </c>
      <c r="H3" t="s">
        <v>1</v>
      </c>
      <c r="J3" t="s">
        <v>18</v>
      </c>
      <c r="L3" t="s">
        <v>19</v>
      </c>
      <c r="N3" t="s">
        <v>20</v>
      </c>
    </row>
    <row r="4" spans="3:31">
      <c r="C4" t="s">
        <v>2</v>
      </c>
      <c r="D4" t="s">
        <v>3</v>
      </c>
      <c r="E4" s="1" t="s">
        <v>26</v>
      </c>
      <c r="F4" t="str">
        <f>E4</f>
        <v>B2013A</v>
      </c>
      <c r="H4" t="str">
        <f>E4</f>
        <v>B2013A</v>
      </c>
      <c r="J4" t="str">
        <f>E4</f>
        <v>B2013A</v>
      </c>
      <c r="L4" t="str">
        <f>E4</f>
        <v>B2013A</v>
      </c>
      <c r="N4" t="s">
        <v>17</v>
      </c>
    </row>
    <row r="5" spans="3:31">
      <c r="C5" s="1">
        <v>2012</v>
      </c>
      <c r="D5" t="s">
        <v>4</v>
      </c>
      <c r="E5" s="2"/>
      <c r="F5" s="3">
        <v>376544</v>
      </c>
      <c r="H5" s="2"/>
      <c r="J5" s="3"/>
      <c r="L5" s="3"/>
    </row>
    <row r="6" spans="3:31">
      <c r="C6">
        <f>IF(D6="Jan",C5+1,C5)</f>
        <v>2012</v>
      </c>
      <c r="D6" t="s">
        <v>5</v>
      </c>
      <c r="E6" s="2"/>
      <c r="F6" s="3">
        <v>377180</v>
      </c>
      <c r="H6" s="2"/>
      <c r="J6" s="3"/>
      <c r="L6" s="3"/>
    </row>
    <row r="7" spans="3:31">
      <c r="C7">
        <f t="shared" ref="C7:C64" si="0">IF(D7="Jan",C6+1,C6)</f>
        <v>2012</v>
      </c>
      <c r="D7" t="s">
        <v>6</v>
      </c>
      <c r="E7" s="2"/>
      <c r="F7" s="3">
        <v>377647</v>
      </c>
      <c r="H7" s="2"/>
      <c r="J7" s="3"/>
      <c r="L7" s="3"/>
    </row>
    <row r="8" spans="3:31">
      <c r="C8">
        <f t="shared" si="0"/>
        <v>2012</v>
      </c>
      <c r="D8" t="s">
        <v>7</v>
      </c>
      <c r="E8" s="2"/>
      <c r="F8" s="3">
        <v>378057</v>
      </c>
      <c r="H8" s="2"/>
      <c r="J8" s="3"/>
      <c r="L8" s="3"/>
    </row>
    <row r="9" spans="3:31">
      <c r="C9">
        <f t="shared" si="0"/>
        <v>2012</v>
      </c>
      <c r="D9" t="s">
        <v>8</v>
      </c>
      <c r="E9" s="2"/>
      <c r="F9" s="3">
        <v>378392</v>
      </c>
      <c r="H9" s="2"/>
      <c r="J9" s="3"/>
      <c r="L9" s="3"/>
      <c r="T9">
        <v>1</v>
      </c>
      <c r="U9">
        <f>T9+1</f>
        <v>2</v>
      </c>
      <c r="V9">
        <f t="shared" ref="V9:AE9" si="1">U9+1</f>
        <v>3</v>
      </c>
      <c r="W9">
        <f t="shared" si="1"/>
        <v>4</v>
      </c>
      <c r="X9">
        <f t="shared" si="1"/>
        <v>5</v>
      </c>
      <c r="Y9">
        <f t="shared" si="1"/>
        <v>6</v>
      </c>
      <c r="Z9">
        <f t="shared" si="1"/>
        <v>7</v>
      </c>
      <c r="AA9">
        <f t="shared" si="1"/>
        <v>8</v>
      </c>
      <c r="AB9">
        <f t="shared" si="1"/>
        <v>9</v>
      </c>
      <c r="AC9">
        <f t="shared" si="1"/>
        <v>10</v>
      </c>
      <c r="AD9">
        <f t="shared" si="1"/>
        <v>11</v>
      </c>
      <c r="AE9">
        <f t="shared" si="1"/>
        <v>12</v>
      </c>
    </row>
    <row r="10" spans="3:31">
      <c r="C10">
        <f t="shared" si="0"/>
        <v>2012</v>
      </c>
      <c r="D10" t="s">
        <v>9</v>
      </c>
      <c r="E10" s="2"/>
      <c r="F10" s="3">
        <v>378601</v>
      </c>
      <c r="H10" s="2"/>
      <c r="J10" s="3"/>
      <c r="L10" s="3"/>
      <c r="N10" s="3"/>
      <c r="P10" s="4"/>
      <c r="R10">
        <v>0</v>
      </c>
      <c r="S10">
        <v>2012</v>
      </c>
      <c r="T10" s="4"/>
      <c r="U10" s="4"/>
      <c r="V10" s="4"/>
      <c r="W10" s="4"/>
      <c r="X10" s="4"/>
      <c r="Y10" s="4"/>
      <c r="Z10" s="4"/>
      <c r="AA10" s="4"/>
      <c r="AB10" s="4"/>
      <c r="AC10" s="4"/>
      <c r="AD10" s="4">
        <f t="shared" ref="U10:AE14" ca="1" si="2">OFFSET($P$4,$R10+AD$9,0)</f>
        <v>7.0257068322217592E-2</v>
      </c>
      <c r="AE10" s="4">
        <f t="shared" ca="1" si="2"/>
        <v>0.1332426386733247</v>
      </c>
    </row>
    <row r="11" spans="3:31">
      <c r="C11">
        <f t="shared" si="0"/>
        <v>2012</v>
      </c>
      <c r="D11" t="s">
        <v>10</v>
      </c>
      <c r="E11" s="2"/>
      <c r="F11" s="3">
        <v>378756</v>
      </c>
      <c r="H11" s="2"/>
      <c r="J11" s="3"/>
      <c r="L11" s="3"/>
      <c r="N11" s="3"/>
      <c r="P11" s="4"/>
      <c r="R11">
        <f>R10+12</f>
        <v>12</v>
      </c>
      <c r="S11">
        <f>S10+1</f>
        <v>2013</v>
      </c>
      <c r="T11" s="4">
        <f t="shared" ref="T11:T14" ca="1" si="3">OFFSET($P$4,$R11+T$9,0)</f>
        <v>-3.9957794553228163E-2</v>
      </c>
      <c r="U11" s="4">
        <f t="shared" ca="1" si="2"/>
        <v>-0.12750513841278927</v>
      </c>
      <c r="V11" s="4">
        <f t="shared" ca="1" si="2"/>
        <v>-1.6826482805891285E-2</v>
      </c>
      <c r="W11" s="4">
        <f t="shared" ca="1" si="2"/>
        <v>-9.5447728514692892E-3</v>
      </c>
      <c r="X11" s="4">
        <f t="shared" ca="1" si="2"/>
        <v>0.25254176113453347</v>
      </c>
      <c r="Y11" s="4">
        <f t="shared" ca="1" si="2"/>
        <v>8.7359033330256658E-2</v>
      </c>
      <c r="Z11" s="4">
        <f t="shared" ca="1" si="2"/>
        <v>3.0168977712680678E-2</v>
      </c>
      <c r="AA11" s="4">
        <f t="shared" ca="1" si="2"/>
        <v>-5.252909525964607E-3</v>
      </c>
      <c r="AB11" s="4">
        <f t="shared" ca="1" si="2"/>
        <v>-0.11173550525514486</v>
      </c>
      <c r="AC11" s="4">
        <f t="shared" ca="1" si="2"/>
        <v>-0.16213111535831726</v>
      </c>
      <c r="AD11" s="4">
        <f t="shared" ca="1" si="2"/>
        <v>7.0296448026997305E-2</v>
      </c>
      <c r="AE11" s="4">
        <f t="shared" ca="1" si="2"/>
        <v>0.11497753970869778</v>
      </c>
    </row>
    <row r="12" spans="3:31">
      <c r="C12">
        <f t="shared" si="0"/>
        <v>2012</v>
      </c>
      <c r="D12" t="s">
        <v>11</v>
      </c>
      <c r="E12" s="2"/>
      <c r="F12" s="3">
        <v>378619</v>
      </c>
      <c r="H12" s="2"/>
      <c r="J12" s="3"/>
      <c r="L12" s="3"/>
      <c r="N12" s="3"/>
      <c r="P12" s="4"/>
      <c r="R12">
        <f t="shared" ref="R12:R13" si="4">R11+12</f>
        <v>24</v>
      </c>
      <c r="S12">
        <f t="shared" ref="S12:S13" si="5">S11+1</f>
        <v>2014</v>
      </c>
      <c r="T12" s="4">
        <f t="shared" ca="1" si="3"/>
        <v>-2.7833978719265094E-2</v>
      </c>
      <c r="U12" s="4">
        <f t="shared" ca="1" si="2"/>
        <v>-0.12856709079863002</v>
      </c>
      <c r="V12" s="4">
        <f t="shared" ca="1" si="2"/>
        <v>-1.8607299005749187E-2</v>
      </c>
      <c r="W12" s="4">
        <f t="shared" ca="1" si="2"/>
        <v>-1.2170757362168541E-2</v>
      </c>
      <c r="X12" s="4">
        <f t="shared" ca="1" si="2"/>
        <v>0.25057519133757528</v>
      </c>
      <c r="Y12" s="4">
        <f t="shared" ca="1" si="2"/>
        <v>8.6339027005180299E-2</v>
      </c>
      <c r="Z12" s="4">
        <f t="shared" ca="1" si="2"/>
        <v>2.9598019589920792E-2</v>
      </c>
      <c r="AA12" s="4">
        <f t="shared" ca="1" si="2"/>
        <v>-6.4974217546842671E-3</v>
      </c>
      <c r="AB12" s="4">
        <f t="shared" ca="1" si="2"/>
        <v>-0.11355173416497678</v>
      </c>
      <c r="AC12" s="4">
        <f t="shared" ca="1" si="2"/>
        <v>-0.16604971143325228</v>
      </c>
      <c r="AD12" s="4">
        <f t="shared" ca="1" si="2"/>
        <v>6.8984963435585786E-2</v>
      </c>
      <c r="AE12" s="4">
        <f t="shared" ca="1" si="2"/>
        <v>0.11676671265561304</v>
      </c>
    </row>
    <row r="13" spans="3:31">
      <c r="C13">
        <f t="shared" si="0"/>
        <v>2012</v>
      </c>
      <c r="D13" t="s">
        <v>12</v>
      </c>
      <c r="E13" s="2"/>
      <c r="F13" s="3">
        <v>378571</v>
      </c>
      <c r="H13" s="2"/>
      <c r="J13" s="3"/>
      <c r="L13" s="3"/>
      <c r="N13" s="3"/>
      <c r="P13" s="4"/>
      <c r="R13">
        <f t="shared" si="4"/>
        <v>36</v>
      </c>
      <c r="S13">
        <f t="shared" si="5"/>
        <v>2015</v>
      </c>
      <c r="T13" s="5">
        <f t="shared" ca="1" si="3"/>
        <v>-2.5918532163571102E-2</v>
      </c>
      <c r="U13" s="5">
        <f t="shared" ca="1" si="2"/>
        <v>-0.12820866386311489</v>
      </c>
      <c r="V13" s="5">
        <f t="shared" ca="1" si="2"/>
        <v>-1.8015029642409756E-2</v>
      </c>
      <c r="W13" s="5">
        <f t="shared" ca="1" si="2"/>
        <v>-1.0003158713562608E-2</v>
      </c>
      <c r="X13" s="5">
        <f t="shared" ca="1" si="2"/>
        <v>0.25526976799695322</v>
      </c>
      <c r="Y13" s="5">
        <f t="shared" ca="1" si="2"/>
        <v>8.8580040041941741E-2</v>
      </c>
      <c r="Z13" s="5">
        <f t="shared" ca="1" si="2"/>
        <v>3.0825529540681601E-2</v>
      </c>
      <c r="AA13" s="5">
        <f t="shared" ca="1" si="2"/>
        <v>-5.455332895970319E-3</v>
      </c>
      <c r="AB13" s="5">
        <f t="shared" ca="1" si="2"/>
        <v>-0.112835764312818</v>
      </c>
      <c r="AC13" s="5">
        <f t="shared" ca="1" si="2"/>
        <v>-0.1649969547470681</v>
      </c>
      <c r="AD13" s="5">
        <f t="shared" ca="1" si="2"/>
        <v>7.0803950524959164E-2</v>
      </c>
      <c r="AE13" s="5">
        <f t="shared" ca="1" si="2"/>
        <v>0.11770157377824372</v>
      </c>
    </row>
    <row r="14" spans="3:31">
      <c r="C14">
        <f t="shared" si="0"/>
        <v>2012</v>
      </c>
      <c r="D14" t="s">
        <v>13</v>
      </c>
      <c r="E14" s="2">
        <v>15.380952380952381</v>
      </c>
      <c r="F14" s="3">
        <v>378260</v>
      </c>
      <c r="H14" s="2">
        <v>28.2523359907131</v>
      </c>
      <c r="J14" s="3">
        <f t="shared" ref="J6:J63" si="6">ROUND(E14*F14*H14,0)</f>
        <v>164372064</v>
      </c>
      <c r="L14" s="3">
        <f t="shared" ref="L7:L63" si="7">J14-J13</f>
        <v>164372064</v>
      </c>
      <c r="N14" s="3"/>
      <c r="P14" s="4"/>
      <c r="R14">
        <f t="shared" ref="R14" si="8">R13+12</f>
        <v>48</v>
      </c>
      <c r="S14">
        <f t="shared" ref="S14" si="9">S13+1</f>
        <v>2016</v>
      </c>
      <c r="T14" s="4">
        <f t="shared" ca="1" si="3"/>
        <v>-2.6287788757969881E-2</v>
      </c>
      <c r="U14" s="5">
        <f t="shared" ca="1" si="2"/>
        <v>-9.7023900613168138E-2</v>
      </c>
      <c r="V14" s="5">
        <f t="shared" ca="1" si="2"/>
        <v>-5.2539836875202334E-2</v>
      </c>
      <c r="W14" s="4">
        <f t="shared" ca="1" si="2"/>
        <v>-1.0405534626708969E-2</v>
      </c>
      <c r="X14" s="4">
        <f t="shared" ca="1" si="2"/>
        <v>0.25402872192998532</v>
      </c>
      <c r="Y14" s="4">
        <f t="shared" ca="1" si="2"/>
        <v>8.8042266914185319E-2</v>
      </c>
      <c r="Z14" s="4">
        <f t="shared" ca="1" si="2"/>
        <v>3.052689527341048E-2</v>
      </c>
      <c r="AA14" s="4">
        <f t="shared" ca="1" si="2"/>
        <v>-5.7231019075721611E-3</v>
      </c>
      <c r="AB14" s="4">
        <f t="shared" ca="1" si="2"/>
        <v>-0.11313346475050751</v>
      </c>
      <c r="AC14" s="4">
        <f t="shared" ca="1" si="2"/>
        <v>-0.1655168516013055</v>
      </c>
      <c r="AD14" s="4">
        <f t="shared" ca="1" si="2"/>
        <v>7.0006656604541834E-2</v>
      </c>
      <c r="AE14" s="4"/>
    </row>
    <row r="15" spans="3:31">
      <c r="C15">
        <f t="shared" si="0"/>
        <v>2012</v>
      </c>
      <c r="D15" t="s">
        <v>14</v>
      </c>
      <c r="E15" s="2">
        <v>16.61904761904762</v>
      </c>
      <c r="F15" s="3">
        <v>378448</v>
      </c>
      <c r="H15" s="2">
        <v>29.546639113642499</v>
      </c>
      <c r="J15" s="3">
        <f t="shared" si="6"/>
        <v>185831971</v>
      </c>
      <c r="L15" s="3">
        <f t="shared" si="7"/>
        <v>21459907</v>
      </c>
      <c r="N15" s="3">
        <v>305448370</v>
      </c>
      <c r="P15" s="4">
        <f t="shared" ref="P11:P63" si="10">L15/N15</f>
        <v>7.0257068322217592E-2</v>
      </c>
    </row>
    <row r="16" spans="3:31">
      <c r="C16">
        <f t="shared" si="0"/>
        <v>2012</v>
      </c>
      <c r="D16" t="s">
        <v>15</v>
      </c>
      <c r="E16" s="2">
        <v>16.714285714285715</v>
      </c>
      <c r="F16" s="3">
        <v>378691</v>
      </c>
      <c r="H16" s="2">
        <v>37.055147457601599</v>
      </c>
      <c r="J16" s="3">
        <f t="shared" si="6"/>
        <v>234542393</v>
      </c>
      <c r="L16" s="3">
        <f t="shared" si="7"/>
        <v>48710422</v>
      </c>
      <c r="N16" s="3">
        <v>365576834</v>
      </c>
      <c r="P16" s="4">
        <f t="shared" si="10"/>
        <v>0.1332426386733247</v>
      </c>
    </row>
    <row r="17" spans="3:16">
      <c r="C17">
        <f t="shared" si="0"/>
        <v>2013</v>
      </c>
      <c r="D17" t="s">
        <v>4</v>
      </c>
      <c r="E17" s="2">
        <v>15.428571428571429</v>
      </c>
      <c r="F17" s="3">
        <v>378956</v>
      </c>
      <c r="H17" s="2">
        <v>36.971016300722802</v>
      </c>
      <c r="J17" s="3">
        <f t="shared" si="6"/>
        <v>216160279</v>
      </c>
      <c r="L17" s="3">
        <f t="shared" si="7"/>
        <v>-18382114</v>
      </c>
      <c r="N17" s="3">
        <v>460038253</v>
      </c>
      <c r="P17" s="4">
        <f t="shared" si="10"/>
        <v>-3.9957794553228163E-2</v>
      </c>
    </row>
    <row r="18" spans="3:16">
      <c r="C18">
        <f t="shared" si="0"/>
        <v>2013</v>
      </c>
      <c r="D18" t="s">
        <v>5</v>
      </c>
      <c r="E18" s="2">
        <v>13.619047619047619</v>
      </c>
      <c r="F18" s="3">
        <v>379378</v>
      </c>
      <c r="H18" s="2">
        <v>31.774702575827</v>
      </c>
      <c r="J18" s="3">
        <f t="shared" si="6"/>
        <v>164172486</v>
      </c>
      <c r="L18" s="3">
        <f t="shared" si="7"/>
        <v>-51987793</v>
      </c>
      <c r="N18" s="3">
        <v>407730964</v>
      </c>
      <c r="P18" s="4">
        <f t="shared" si="10"/>
        <v>-0.12750513841278927</v>
      </c>
    </row>
    <row r="19" spans="3:16">
      <c r="C19">
        <f t="shared" si="0"/>
        <v>2013</v>
      </c>
      <c r="D19" t="s">
        <v>6</v>
      </c>
      <c r="E19" s="2">
        <v>15.095238095238095</v>
      </c>
      <c r="F19" s="3">
        <v>379787</v>
      </c>
      <c r="H19" s="2">
        <v>27.639589280677001</v>
      </c>
      <c r="J19" s="3">
        <f t="shared" si="6"/>
        <v>158457080</v>
      </c>
      <c r="L19" s="3">
        <f t="shared" si="7"/>
        <v>-5715406</v>
      </c>
      <c r="N19" s="3">
        <v>339667301</v>
      </c>
      <c r="P19" s="4">
        <f t="shared" si="10"/>
        <v>-1.6826482805891285E-2</v>
      </c>
    </row>
    <row r="20" spans="3:16">
      <c r="C20">
        <f t="shared" si="0"/>
        <v>2013</v>
      </c>
      <c r="D20" t="s">
        <v>7</v>
      </c>
      <c r="E20" s="2">
        <v>14.380952380952381</v>
      </c>
      <c r="F20" s="3">
        <v>380318</v>
      </c>
      <c r="H20" s="2">
        <v>28.408187230065199</v>
      </c>
      <c r="J20" s="3">
        <f t="shared" si="6"/>
        <v>155373894</v>
      </c>
      <c r="L20" s="3">
        <f t="shared" si="7"/>
        <v>-3083186</v>
      </c>
      <c r="N20" s="3">
        <v>323023507</v>
      </c>
      <c r="P20" s="4">
        <f t="shared" si="10"/>
        <v>-9.5447728514692892E-3</v>
      </c>
    </row>
    <row r="21" spans="3:16">
      <c r="C21">
        <f t="shared" si="0"/>
        <v>2013</v>
      </c>
      <c r="D21" t="s">
        <v>8</v>
      </c>
      <c r="E21" s="2">
        <v>15.857142857142858</v>
      </c>
      <c r="F21" s="3">
        <v>380818</v>
      </c>
      <c r="H21" s="2">
        <v>40.601186423432097</v>
      </c>
      <c r="J21" s="3">
        <f t="shared" si="6"/>
        <v>245177793</v>
      </c>
      <c r="L21" s="3">
        <f t="shared" si="7"/>
        <v>89803899</v>
      </c>
      <c r="N21" s="3">
        <v>355600193</v>
      </c>
      <c r="P21" s="4">
        <f t="shared" si="10"/>
        <v>0.25254176113453347</v>
      </c>
    </row>
    <row r="22" spans="3:16">
      <c r="C22">
        <f t="shared" si="0"/>
        <v>2013</v>
      </c>
      <c r="D22" t="s">
        <v>9</v>
      </c>
      <c r="E22" s="2">
        <v>15.238095238095237</v>
      </c>
      <c r="F22" s="3">
        <v>381601</v>
      </c>
      <c r="H22" s="2">
        <v>49.82435830827</v>
      </c>
      <c r="J22" s="3">
        <f t="shared" si="6"/>
        <v>289722285</v>
      </c>
      <c r="L22" s="3">
        <f t="shared" si="7"/>
        <v>44544492</v>
      </c>
      <c r="N22" s="3">
        <v>509901384</v>
      </c>
      <c r="P22" s="4">
        <f t="shared" si="10"/>
        <v>8.7359033330256658E-2</v>
      </c>
    </row>
    <row r="23" spans="3:16">
      <c r="C23">
        <f t="shared" si="0"/>
        <v>2013</v>
      </c>
      <c r="D23" t="s">
        <v>10</v>
      </c>
      <c r="E23" s="2">
        <v>15.523809523809524</v>
      </c>
      <c r="F23" s="3">
        <v>381992</v>
      </c>
      <c r="H23" s="2">
        <v>51.895294956144603</v>
      </c>
      <c r="J23" s="3">
        <f t="shared" si="6"/>
        <v>307737597</v>
      </c>
      <c r="L23" s="3">
        <f t="shared" si="7"/>
        <v>18015312</v>
      </c>
      <c r="N23" s="3">
        <v>597146916</v>
      </c>
      <c r="P23" s="4">
        <f t="shared" si="10"/>
        <v>3.0168977712680678E-2</v>
      </c>
    </row>
    <row r="24" spans="3:16">
      <c r="C24">
        <f t="shared" si="0"/>
        <v>2013</v>
      </c>
      <c r="D24" t="s">
        <v>11</v>
      </c>
      <c r="E24" s="2">
        <v>16.047619047619047</v>
      </c>
      <c r="F24" s="3">
        <v>382357</v>
      </c>
      <c r="H24" s="2">
        <v>49.639101028436798</v>
      </c>
      <c r="J24" s="3">
        <f t="shared" si="6"/>
        <v>304581527</v>
      </c>
      <c r="L24" s="3">
        <f t="shared" si="7"/>
        <v>-3156070</v>
      </c>
      <c r="N24" s="3">
        <v>600823217</v>
      </c>
      <c r="P24" s="4">
        <f t="shared" si="10"/>
        <v>-5.252909525964607E-3</v>
      </c>
    </row>
    <row r="25" spans="3:16">
      <c r="C25">
        <f t="shared" si="0"/>
        <v>2013</v>
      </c>
      <c r="D25" t="s">
        <v>12</v>
      </c>
      <c r="E25" s="2">
        <v>14.904761904761905</v>
      </c>
      <c r="F25" s="3">
        <v>382332</v>
      </c>
      <c r="H25" s="2">
        <v>42.341808150165399</v>
      </c>
      <c r="J25" s="3">
        <f t="shared" si="6"/>
        <v>241287649</v>
      </c>
      <c r="L25" s="3">
        <f t="shared" si="7"/>
        <v>-63293878</v>
      </c>
      <c r="N25" s="3">
        <v>566461644</v>
      </c>
      <c r="P25" s="4">
        <f t="shared" si="10"/>
        <v>-0.11173550525514486</v>
      </c>
    </row>
    <row r="26" spans="3:16">
      <c r="C26">
        <f t="shared" si="0"/>
        <v>2013</v>
      </c>
      <c r="D26" t="s">
        <v>13</v>
      </c>
      <c r="E26" s="2">
        <v>15.142857142857142</v>
      </c>
      <c r="F26" s="3">
        <v>382351</v>
      </c>
      <c r="H26" s="2">
        <v>29.066372981115698</v>
      </c>
      <c r="J26" s="3">
        <f t="shared" si="6"/>
        <v>168291003</v>
      </c>
      <c r="L26" s="3">
        <f t="shared" si="7"/>
        <v>-72996646</v>
      </c>
      <c r="N26" s="3">
        <v>450232183</v>
      </c>
      <c r="P26" s="4">
        <f t="shared" si="10"/>
        <v>-0.16213111535831726</v>
      </c>
    </row>
    <row r="27" spans="3:16">
      <c r="C27">
        <f t="shared" si="0"/>
        <v>2013</v>
      </c>
      <c r="D27" t="s">
        <v>14</v>
      </c>
      <c r="E27" s="2">
        <v>16.523809523809526</v>
      </c>
      <c r="F27" s="3">
        <v>382403</v>
      </c>
      <c r="H27" s="2">
        <v>30.1507979493249</v>
      </c>
      <c r="J27" s="3">
        <f t="shared" si="6"/>
        <v>190515485</v>
      </c>
      <c r="L27" s="3">
        <f t="shared" si="7"/>
        <v>22224482</v>
      </c>
      <c r="N27" s="3">
        <v>316153698</v>
      </c>
      <c r="P27" s="4">
        <f t="shared" si="10"/>
        <v>7.0296448026997305E-2</v>
      </c>
    </row>
    <row r="28" spans="3:16">
      <c r="C28">
        <f t="shared" si="0"/>
        <v>2013</v>
      </c>
      <c r="D28" t="s">
        <v>15</v>
      </c>
      <c r="E28" s="2">
        <v>16.285714285714285</v>
      </c>
      <c r="F28" s="3">
        <v>382641</v>
      </c>
      <c r="H28" s="2">
        <v>37.594784105732003</v>
      </c>
      <c r="J28" s="3">
        <f t="shared" si="6"/>
        <v>234274980</v>
      </c>
      <c r="L28" s="3">
        <f t="shared" si="7"/>
        <v>43759495</v>
      </c>
      <c r="N28" s="3">
        <v>380591680</v>
      </c>
      <c r="P28" s="4">
        <f t="shared" si="10"/>
        <v>0.11497753970869778</v>
      </c>
    </row>
    <row r="29" spans="3:16">
      <c r="C29">
        <f t="shared" si="0"/>
        <v>2014</v>
      </c>
      <c r="D29" t="s">
        <v>4</v>
      </c>
      <c r="E29" s="2">
        <f>E17</f>
        <v>15.428571428571429</v>
      </c>
      <c r="F29" s="3">
        <v>383337</v>
      </c>
      <c r="H29" s="2">
        <v>37.389847681827099</v>
      </c>
      <c r="J29" s="3">
        <f t="shared" si="6"/>
        <v>221136357</v>
      </c>
      <c r="L29" s="3">
        <f t="shared" si="7"/>
        <v>-13138623</v>
      </c>
      <c r="N29" s="3">
        <v>472035390</v>
      </c>
      <c r="P29" s="4">
        <f t="shared" si="10"/>
        <v>-2.7833978719265094E-2</v>
      </c>
    </row>
    <row r="30" spans="3:16">
      <c r="C30">
        <f t="shared" si="0"/>
        <v>2014</v>
      </c>
      <c r="D30" t="s">
        <v>5</v>
      </c>
      <c r="E30" s="2">
        <f t="shared" ref="E30:E64" si="11">E18</f>
        <v>13.619047619047619</v>
      </c>
      <c r="F30" s="3">
        <v>383963</v>
      </c>
      <c r="H30" s="2">
        <v>32.0250451098035</v>
      </c>
      <c r="J30" s="3">
        <f t="shared" si="6"/>
        <v>167465698</v>
      </c>
      <c r="L30" s="3">
        <f t="shared" si="7"/>
        <v>-53670659</v>
      </c>
      <c r="N30" s="3">
        <v>417452543</v>
      </c>
      <c r="P30" s="4">
        <f t="shared" si="10"/>
        <v>-0.12856709079863002</v>
      </c>
    </row>
    <row r="31" spans="3:16">
      <c r="C31">
        <f t="shared" si="0"/>
        <v>2014</v>
      </c>
      <c r="D31" t="s">
        <v>6</v>
      </c>
      <c r="E31" s="2">
        <f t="shared" si="11"/>
        <v>15.095238095238095</v>
      </c>
      <c r="F31" s="3">
        <v>384509</v>
      </c>
      <c r="H31" s="2">
        <v>27.740674117573001</v>
      </c>
      <c r="J31" s="3">
        <f t="shared" si="6"/>
        <v>161013944</v>
      </c>
      <c r="L31" s="3">
        <f t="shared" si="7"/>
        <v>-6451754</v>
      </c>
      <c r="N31" s="3">
        <v>346732430</v>
      </c>
      <c r="P31" s="4">
        <f t="shared" si="10"/>
        <v>-1.8607299005749187E-2</v>
      </c>
    </row>
    <row r="32" spans="3:16">
      <c r="C32">
        <f t="shared" si="0"/>
        <v>2014</v>
      </c>
      <c r="D32" t="s">
        <v>7</v>
      </c>
      <c r="E32" s="2">
        <f t="shared" si="11"/>
        <v>14.380952380952381</v>
      </c>
      <c r="F32" s="3">
        <v>385049</v>
      </c>
      <c r="H32" s="2">
        <v>28.356243242637799</v>
      </c>
      <c r="J32" s="3">
        <f t="shared" si="6"/>
        <v>157019048</v>
      </c>
      <c r="L32" s="3">
        <f t="shared" si="7"/>
        <v>-3994896</v>
      </c>
      <c r="N32" s="3">
        <v>328237256</v>
      </c>
      <c r="P32" s="4">
        <f t="shared" si="10"/>
        <v>-1.2170757362168541E-2</v>
      </c>
    </row>
    <row r="33" spans="3:16">
      <c r="C33">
        <f t="shared" si="0"/>
        <v>2014</v>
      </c>
      <c r="D33" t="s">
        <v>8</v>
      </c>
      <c r="E33" s="2">
        <f t="shared" si="11"/>
        <v>15.857142857142858</v>
      </c>
      <c r="F33" s="3">
        <v>385595</v>
      </c>
      <c r="H33" s="2">
        <v>40.411450866437299</v>
      </c>
      <c r="J33" s="3">
        <f t="shared" si="6"/>
        <v>247093190</v>
      </c>
      <c r="L33" s="3">
        <f t="shared" si="7"/>
        <v>90074142</v>
      </c>
      <c r="N33" s="3">
        <v>359469513</v>
      </c>
      <c r="P33" s="4">
        <f t="shared" si="10"/>
        <v>0.25057519133757528</v>
      </c>
    </row>
    <row r="34" spans="3:16">
      <c r="C34">
        <f t="shared" si="0"/>
        <v>2014</v>
      </c>
      <c r="D34" t="s">
        <v>9</v>
      </c>
      <c r="E34" s="2">
        <f t="shared" si="11"/>
        <v>15.238095238095237</v>
      </c>
      <c r="F34" s="3">
        <v>386295</v>
      </c>
      <c r="H34" s="2">
        <v>49.515043904071199</v>
      </c>
      <c r="J34" s="3">
        <f t="shared" si="6"/>
        <v>291465354</v>
      </c>
      <c r="L34" s="3">
        <f t="shared" si="7"/>
        <v>44372164</v>
      </c>
      <c r="N34" s="3">
        <v>513929396</v>
      </c>
      <c r="P34" s="4">
        <f t="shared" si="10"/>
        <v>8.6339027005180299E-2</v>
      </c>
    </row>
    <row r="35" spans="3:16">
      <c r="C35">
        <f t="shared" si="0"/>
        <v>2014</v>
      </c>
      <c r="D35" t="s">
        <v>10</v>
      </c>
      <c r="E35" s="2">
        <f t="shared" si="11"/>
        <v>15.523809523809524</v>
      </c>
      <c r="F35" s="3">
        <v>386807</v>
      </c>
      <c r="H35" s="2">
        <v>51.501790585082297</v>
      </c>
      <c r="J35" s="3">
        <f t="shared" si="6"/>
        <v>309253739</v>
      </c>
      <c r="L35" s="3">
        <f t="shared" si="7"/>
        <v>17788385</v>
      </c>
      <c r="N35" s="3">
        <v>600999163</v>
      </c>
      <c r="P35" s="4">
        <f t="shared" si="10"/>
        <v>2.9598019589920792E-2</v>
      </c>
    </row>
    <row r="36" spans="3:16">
      <c r="C36">
        <f t="shared" si="0"/>
        <v>2014</v>
      </c>
      <c r="D36" t="s">
        <v>11</v>
      </c>
      <c r="E36" s="2">
        <f t="shared" si="11"/>
        <v>16.047619047619047</v>
      </c>
      <c r="F36" s="3">
        <v>387204</v>
      </c>
      <c r="H36" s="2">
        <v>49.138276481493101</v>
      </c>
      <c r="J36" s="3">
        <f t="shared" si="6"/>
        <v>305330621</v>
      </c>
      <c r="L36" s="3">
        <f t="shared" si="7"/>
        <v>-3923118</v>
      </c>
      <c r="N36" s="3">
        <v>603796113</v>
      </c>
      <c r="P36" s="4">
        <f t="shared" si="10"/>
        <v>-6.4974217546842671E-3</v>
      </c>
    </row>
    <row r="37" spans="3:16">
      <c r="C37">
        <f t="shared" si="0"/>
        <v>2014</v>
      </c>
      <c r="D37" t="s">
        <v>12</v>
      </c>
      <c r="E37" s="2">
        <f t="shared" si="11"/>
        <v>14.904761904761905</v>
      </c>
      <c r="F37" s="3">
        <v>387211</v>
      </c>
      <c r="H37" s="2">
        <v>41.736416690971801</v>
      </c>
      <c r="J37" s="3">
        <f t="shared" si="6"/>
        <v>240872871</v>
      </c>
      <c r="L37" s="3">
        <f t="shared" si="7"/>
        <v>-64457750</v>
      </c>
      <c r="N37" s="3">
        <v>567650952</v>
      </c>
      <c r="P37" s="4">
        <f t="shared" si="10"/>
        <v>-0.11355173416497678</v>
      </c>
    </row>
    <row r="38" spans="3:16">
      <c r="C38">
        <f t="shared" si="0"/>
        <v>2014</v>
      </c>
      <c r="D38" t="s">
        <v>13</v>
      </c>
      <c r="E38" s="2">
        <f t="shared" si="11"/>
        <v>15.142857142857142</v>
      </c>
      <c r="F38" s="3">
        <v>387271</v>
      </c>
      <c r="H38" s="2">
        <v>28.365701492181898</v>
      </c>
      <c r="J38" s="3">
        <f t="shared" si="6"/>
        <v>166347520</v>
      </c>
      <c r="L38" s="3">
        <f t="shared" si="7"/>
        <v>-74525351</v>
      </c>
      <c r="N38" s="3">
        <v>448813493</v>
      </c>
      <c r="P38" s="4">
        <f t="shared" si="10"/>
        <v>-0.16604971143325228</v>
      </c>
    </row>
    <row r="39" spans="3:16">
      <c r="C39">
        <f t="shared" si="0"/>
        <v>2014</v>
      </c>
      <c r="D39" t="s">
        <v>14</v>
      </c>
      <c r="E39" s="2">
        <f t="shared" si="11"/>
        <v>16.523809523809526</v>
      </c>
      <c r="F39" s="3">
        <v>387456</v>
      </c>
      <c r="H39" s="2">
        <v>29.3505582143748</v>
      </c>
      <c r="J39" s="3">
        <f t="shared" si="6"/>
        <v>187909586</v>
      </c>
      <c r="L39" s="3">
        <f t="shared" si="7"/>
        <v>21562066</v>
      </c>
      <c r="N39" s="3">
        <v>312561824</v>
      </c>
      <c r="P39" s="4">
        <f t="shared" si="10"/>
        <v>6.8984963435585786E-2</v>
      </c>
    </row>
    <row r="40" spans="3:16">
      <c r="C40">
        <f t="shared" si="0"/>
        <v>2014</v>
      </c>
      <c r="D40" t="s">
        <v>15</v>
      </c>
      <c r="E40" s="2">
        <f t="shared" si="11"/>
        <v>16.285714285714285</v>
      </c>
      <c r="F40" s="3">
        <v>387693</v>
      </c>
      <c r="H40" s="2">
        <v>36.713709201664201</v>
      </c>
      <c r="J40" s="3">
        <f t="shared" si="6"/>
        <v>231805126</v>
      </c>
      <c r="L40" s="3">
        <f t="shared" si="7"/>
        <v>43895540</v>
      </c>
      <c r="N40" s="3">
        <v>375925116</v>
      </c>
      <c r="P40" s="4">
        <f t="shared" si="10"/>
        <v>0.11676671265561304</v>
      </c>
    </row>
    <row r="41" spans="3:16">
      <c r="C41">
        <f t="shared" si="0"/>
        <v>2015</v>
      </c>
      <c r="D41" t="s">
        <v>4</v>
      </c>
      <c r="E41" s="2">
        <f t="shared" si="11"/>
        <v>15.428571428571429</v>
      </c>
      <c r="F41" s="3">
        <v>388738</v>
      </c>
      <c r="H41" s="2">
        <v>36.628361337746597</v>
      </c>
      <c r="J41" s="3">
        <f t="shared" si="6"/>
        <v>219684897</v>
      </c>
      <c r="L41" s="3">
        <f t="shared" si="7"/>
        <v>-12120229</v>
      </c>
      <c r="N41" s="3">
        <v>467627909</v>
      </c>
      <c r="P41" s="4">
        <f t="shared" si="10"/>
        <v>-2.5918532163571102E-2</v>
      </c>
    </row>
    <row r="42" spans="3:16">
      <c r="C42">
        <f t="shared" si="0"/>
        <v>2015</v>
      </c>
      <c r="D42" t="s">
        <v>5</v>
      </c>
      <c r="E42" s="2">
        <f t="shared" si="11"/>
        <v>13.619047619047619</v>
      </c>
      <c r="F42" s="3">
        <v>389679</v>
      </c>
      <c r="H42" s="2">
        <v>31.373546932879801</v>
      </c>
      <c r="J42" s="3">
        <f t="shared" si="6"/>
        <v>166501197</v>
      </c>
      <c r="L42" s="3">
        <f t="shared" si="7"/>
        <v>-53183700</v>
      </c>
      <c r="N42" s="3">
        <v>414821420</v>
      </c>
      <c r="P42" s="4">
        <f t="shared" si="10"/>
        <v>-0.12820866386311489</v>
      </c>
    </row>
    <row r="43" spans="3:16">
      <c r="C43">
        <f t="shared" si="0"/>
        <v>2015</v>
      </c>
      <c r="D43" t="s">
        <v>6</v>
      </c>
      <c r="E43" s="2">
        <f t="shared" si="11"/>
        <v>15.095238095238095</v>
      </c>
      <c r="F43" s="3">
        <v>390500</v>
      </c>
      <c r="H43" s="2">
        <v>27.192741043654099</v>
      </c>
      <c r="J43" s="3">
        <f t="shared" si="6"/>
        <v>160292792</v>
      </c>
      <c r="L43" s="3">
        <f t="shared" si="7"/>
        <v>-6208405</v>
      </c>
      <c r="N43" s="3">
        <v>344623635</v>
      </c>
      <c r="P43" s="4">
        <f t="shared" si="10"/>
        <v>-1.8015029642409756E-2</v>
      </c>
    </row>
    <row r="44" spans="3:16">
      <c r="C44">
        <f t="shared" si="0"/>
        <v>2015</v>
      </c>
      <c r="D44" t="s">
        <v>7</v>
      </c>
      <c r="E44" s="2">
        <f t="shared" si="11"/>
        <v>14.380952380952381</v>
      </c>
      <c r="F44" s="3">
        <v>391312</v>
      </c>
      <c r="H44" s="2">
        <v>27.902896078179399</v>
      </c>
      <c r="J44" s="3">
        <f t="shared" si="6"/>
        <v>157021852</v>
      </c>
      <c r="L44" s="3">
        <f t="shared" si="7"/>
        <v>-3270940</v>
      </c>
      <c r="N44" s="3">
        <v>326990713</v>
      </c>
      <c r="P44" s="4">
        <f t="shared" si="10"/>
        <v>-1.0003158713562608E-2</v>
      </c>
    </row>
    <row r="45" spans="3:16">
      <c r="C45">
        <f t="shared" si="0"/>
        <v>2015</v>
      </c>
      <c r="D45" t="s">
        <v>8</v>
      </c>
      <c r="E45" s="2">
        <f t="shared" si="11"/>
        <v>15.857142857142858</v>
      </c>
      <c r="F45" s="3">
        <v>392134</v>
      </c>
      <c r="H45" s="2">
        <v>40.044204771393503</v>
      </c>
      <c r="J45" s="3">
        <f t="shared" si="6"/>
        <v>248999865</v>
      </c>
      <c r="L45" s="3">
        <f t="shared" si="7"/>
        <v>91978013</v>
      </c>
      <c r="N45" s="3">
        <v>360316906</v>
      </c>
      <c r="P45" s="4">
        <f t="shared" si="10"/>
        <v>0.25526976799695322</v>
      </c>
    </row>
    <row r="46" spans="3:16">
      <c r="C46">
        <f t="shared" si="0"/>
        <v>2015</v>
      </c>
      <c r="D46" t="s">
        <v>9</v>
      </c>
      <c r="E46" s="2">
        <f t="shared" si="11"/>
        <v>15.238095238095237</v>
      </c>
      <c r="F46" s="3">
        <v>393185</v>
      </c>
      <c r="H46" s="2">
        <v>49.227985960116499</v>
      </c>
      <c r="J46" s="3">
        <f t="shared" si="6"/>
        <v>294944086</v>
      </c>
      <c r="L46" s="3">
        <f t="shared" si="7"/>
        <v>45944221</v>
      </c>
      <c r="N46" s="3">
        <v>518674647</v>
      </c>
      <c r="P46" s="4">
        <f t="shared" si="10"/>
        <v>8.8580040041941741E-2</v>
      </c>
    </row>
    <row r="47" spans="3:16">
      <c r="C47">
        <f t="shared" si="0"/>
        <v>2015</v>
      </c>
      <c r="D47" t="s">
        <v>10</v>
      </c>
      <c r="E47" s="2">
        <f t="shared" si="11"/>
        <v>15.523809523809524</v>
      </c>
      <c r="F47" s="3">
        <v>393955</v>
      </c>
      <c r="H47" s="2">
        <v>51.295255166693899</v>
      </c>
      <c r="J47" s="3">
        <f t="shared" si="6"/>
        <v>313705488</v>
      </c>
      <c r="L47" s="3">
        <f t="shared" si="7"/>
        <v>18761402</v>
      </c>
      <c r="N47" s="3">
        <v>608631945</v>
      </c>
      <c r="P47" s="4">
        <f t="shared" si="10"/>
        <v>3.0825529540681601E-2</v>
      </c>
    </row>
    <row r="48" spans="3:16">
      <c r="C48">
        <f t="shared" si="0"/>
        <v>2015</v>
      </c>
      <c r="D48" t="s">
        <v>11</v>
      </c>
      <c r="E48" s="2">
        <f t="shared" si="11"/>
        <v>16.047619047619047</v>
      </c>
      <c r="F48" s="3">
        <v>394551</v>
      </c>
      <c r="H48" s="2">
        <v>49.018008681742799</v>
      </c>
      <c r="J48" s="3">
        <f t="shared" si="6"/>
        <v>310362627</v>
      </c>
      <c r="L48" s="3">
        <f t="shared" si="7"/>
        <v>-3342861</v>
      </c>
      <c r="N48" s="3">
        <v>612769388</v>
      </c>
      <c r="P48" s="4">
        <f t="shared" si="10"/>
        <v>-5.455332895970319E-3</v>
      </c>
    </row>
    <row r="49" spans="3:16">
      <c r="C49">
        <f t="shared" si="0"/>
        <v>2015</v>
      </c>
      <c r="D49" t="s">
        <v>12</v>
      </c>
      <c r="E49" s="2">
        <f t="shared" si="11"/>
        <v>14.904761904761905</v>
      </c>
      <c r="F49" s="3">
        <v>394562</v>
      </c>
      <c r="H49" s="2">
        <v>41.705188504621098</v>
      </c>
      <c r="J49" s="3">
        <f t="shared" si="6"/>
        <v>245262069</v>
      </c>
      <c r="L49" s="3">
        <f t="shared" si="7"/>
        <v>-65100558</v>
      </c>
      <c r="N49" s="3">
        <v>576949679</v>
      </c>
      <c r="P49" s="4">
        <f t="shared" si="10"/>
        <v>-0.112835764312818</v>
      </c>
    </row>
    <row r="50" spans="3:16">
      <c r="C50">
        <f t="shared" si="0"/>
        <v>2015</v>
      </c>
      <c r="D50" t="s">
        <v>13</v>
      </c>
      <c r="E50" s="2">
        <f t="shared" si="11"/>
        <v>15.142857142857142</v>
      </c>
      <c r="F50" s="3">
        <v>394652</v>
      </c>
      <c r="H50" s="2">
        <v>28.423004362812499</v>
      </c>
      <c r="J50" s="3">
        <f t="shared" si="6"/>
        <v>169860389</v>
      </c>
      <c r="L50" s="3">
        <f t="shared" si="7"/>
        <v>-75401680</v>
      </c>
      <c r="N50" s="3">
        <v>456988313</v>
      </c>
      <c r="P50" s="4">
        <f t="shared" si="10"/>
        <v>-0.1649969547470681</v>
      </c>
    </row>
    <row r="51" spans="3:16">
      <c r="C51">
        <f t="shared" si="0"/>
        <v>2015</v>
      </c>
      <c r="D51" t="s">
        <v>14</v>
      </c>
      <c r="E51" s="2">
        <f t="shared" si="11"/>
        <v>16.523809523809526</v>
      </c>
      <c r="F51" s="3">
        <v>394929</v>
      </c>
      <c r="H51" s="2">
        <v>29.493045702717101</v>
      </c>
      <c r="J51" s="3">
        <f t="shared" si="6"/>
        <v>192463699</v>
      </c>
      <c r="L51" s="3">
        <f t="shared" si="7"/>
        <v>22603310</v>
      </c>
      <c r="N51" s="3">
        <v>319237978</v>
      </c>
      <c r="P51" s="4">
        <f t="shared" si="10"/>
        <v>7.0803950524959164E-2</v>
      </c>
    </row>
    <row r="52" spans="3:16">
      <c r="C52">
        <f t="shared" si="0"/>
        <v>2015</v>
      </c>
      <c r="D52" t="s">
        <v>15</v>
      </c>
      <c r="E52" s="2">
        <f t="shared" si="11"/>
        <v>16.285714285714285</v>
      </c>
      <c r="F52" s="3">
        <v>395286</v>
      </c>
      <c r="H52" s="2">
        <v>36.937288721098703</v>
      </c>
      <c r="J52" s="3">
        <f t="shared" si="6"/>
        <v>237784345</v>
      </c>
      <c r="L52" s="3">
        <f t="shared" si="7"/>
        <v>45320646</v>
      </c>
      <c r="N52" s="3">
        <v>385047069</v>
      </c>
      <c r="P52" s="4">
        <f t="shared" si="10"/>
        <v>0.11770157377824372</v>
      </c>
    </row>
    <row r="53" spans="3:16">
      <c r="C53">
        <f t="shared" si="0"/>
        <v>2016</v>
      </c>
      <c r="D53" t="s">
        <v>4</v>
      </c>
      <c r="E53" s="2">
        <f t="shared" si="11"/>
        <v>15.428571428571429</v>
      </c>
      <c r="F53" s="3">
        <v>396374</v>
      </c>
      <c r="H53" s="2">
        <v>36.820427497492098</v>
      </c>
      <c r="J53" s="3">
        <f t="shared" si="6"/>
        <v>225174756</v>
      </c>
      <c r="L53" s="3">
        <f t="shared" si="7"/>
        <v>-12609589</v>
      </c>
      <c r="N53" s="3">
        <v>479674769</v>
      </c>
      <c r="P53" s="4">
        <f t="shared" si="10"/>
        <v>-2.6287788757969881E-2</v>
      </c>
    </row>
    <row r="54" spans="3:16">
      <c r="C54">
        <f t="shared" si="0"/>
        <v>2016</v>
      </c>
      <c r="D54" t="s">
        <v>5</v>
      </c>
      <c r="E54" s="2">
        <f>E42+1</f>
        <v>14.619047619047619</v>
      </c>
      <c r="F54" s="3">
        <v>397353</v>
      </c>
      <c r="H54" s="2">
        <v>31.541437475502399</v>
      </c>
      <c r="J54" s="3">
        <f t="shared" si="6"/>
        <v>183221764</v>
      </c>
      <c r="L54" s="3">
        <f t="shared" si="7"/>
        <v>-41952992</v>
      </c>
      <c r="N54" s="3">
        <v>432398530</v>
      </c>
      <c r="P54" s="4">
        <f t="shared" si="10"/>
        <v>-9.7023900613168138E-2</v>
      </c>
    </row>
    <row r="55" spans="3:16">
      <c r="C55">
        <f t="shared" si="0"/>
        <v>2016</v>
      </c>
      <c r="D55" t="s">
        <v>6</v>
      </c>
      <c r="E55" s="2">
        <f t="shared" si="11"/>
        <v>15.095238095238095</v>
      </c>
      <c r="F55" s="3">
        <v>398207</v>
      </c>
      <c r="H55" s="2">
        <v>27.339707592561201</v>
      </c>
      <c r="J55" s="3">
        <f t="shared" si="6"/>
        <v>164339788</v>
      </c>
      <c r="L55" s="3">
        <f t="shared" si="7"/>
        <v>-18881976</v>
      </c>
      <c r="N55" s="3">
        <v>359383986</v>
      </c>
      <c r="P55" s="4">
        <f t="shared" si="10"/>
        <v>-5.2539836875202334E-2</v>
      </c>
    </row>
    <row r="56" spans="3:16">
      <c r="C56">
        <f t="shared" si="0"/>
        <v>2016</v>
      </c>
      <c r="D56" t="s">
        <v>7</v>
      </c>
      <c r="E56" s="2">
        <f t="shared" si="11"/>
        <v>14.380952380952381</v>
      </c>
      <c r="F56" s="3">
        <v>399052</v>
      </c>
      <c r="H56" s="2">
        <v>28.0289771977159</v>
      </c>
      <c r="J56" s="3">
        <f t="shared" si="6"/>
        <v>160851231</v>
      </c>
      <c r="L56" s="3">
        <f t="shared" si="7"/>
        <v>-3488557</v>
      </c>
      <c r="N56" s="3">
        <v>335259756</v>
      </c>
      <c r="P56" s="4">
        <f t="shared" si="10"/>
        <v>-1.0405534626708969E-2</v>
      </c>
    </row>
    <row r="57" spans="3:16">
      <c r="C57">
        <f t="shared" si="0"/>
        <v>2016</v>
      </c>
      <c r="D57" t="s">
        <v>8</v>
      </c>
      <c r="E57" s="2">
        <f t="shared" si="11"/>
        <v>15.857142857142858</v>
      </c>
      <c r="F57" s="3">
        <v>399907</v>
      </c>
      <c r="H57" s="2">
        <v>40.144965532747797</v>
      </c>
      <c r="J57" s="3">
        <f t="shared" si="6"/>
        <v>254574579</v>
      </c>
      <c r="L57" s="3">
        <f t="shared" si="7"/>
        <v>93723348</v>
      </c>
      <c r="N57" s="3">
        <v>368947839</v>
      </c>
      <c r="P57" s="4">
        <f t="shared" si="10"/>
        <v>0.25402872192998532</v>
      </c>
    </row>
    <row r="58" spans="3:16">
      <c r="C58">
        <f t="shared" si="0"/>
        <v>2016</v>
      </c>
      <c r="D58" t="s">
        <v>9</v>
      </c>
      <c r="E58" s="2">
        <f t="shared" si="11"/>
        <v>15.238095238095237</v>
      </c>
      <c r="F58" s="3">
        <v>401000</v>
      </c>
      <c r="H58" s="2">
        <v>49.301631086401002</v>
      </c>
      <c r="J58" s="3">
        <f t="shared" si="6"/>
        <v>301256443</v>
      </c>
      <c r="L58" s="3">
        <f t="shared" si="7"/>
        <v>46681864</v>
      </c>
      <c r="N58" s="3">
        <v>530221059</v>
      </c>
      <c r="P58" s="4">
        <f t="shared" si="10"/>
        <v>8.8042266914185319E-2</v>
      </c>
    </row>
    <row r="59" spans="3:16">
      <c r="C59">
        <f t="shared" si="0"/>
        <v>2016</v>
      </c>
      <c r="D59" t="s">
        <v>10</v>
      </c>
      <c r="E59" s="2">
        <f t="shared" si="11"/>
        <v>15.523809523809524</v>
      </c>
      <c r="F59" s="3">
        <v>401802</v>
      </c>
      <c r="H59" s="2">
        <v>51.340124623191002</v>
      </c>
      <c r="J59" s="3">
        <f t="shared" si="6"/>
        <v>320233910</v>
      </c>
      <c r="L59" s="3">
        <f t="shared" si="7"/>
        <v>18977467</v>
      </c>
      <c r="N59" s="3">
        <v>621663842</v>
      </c>
      <c r="P59" s="4">
        <f t="shared" si="10"/>
        <v>3.052689527341048E-2</v>
      </c>
    </row>
    <row r="60" spans="3:16">
      <c r="C60">
        <f t="shared" si="0"/>
        <v>2016</v>
      </c>
      <c r="D60" t="s">
        <v>11</v>
      </c>
      <c r="E60" s="2">
        <f t="shared" si="11"/>
        <v>16.047619047619047</v>
      </c>
      <c r="F60" s="3">
        <v>402421</v>
      </c>
      <c r="H60" s="2">
        <v>49.033574521067003</v>
      </c>
      <c r="J60" s="3">
        <f t="shared" si="6"/>
        <v>316653867</v>
      </c>
      <c r="L60" s="3">
        <f t="shared" si="7"/>
        <v>-3580043</v>
      </c>
      <c r="N60" s="3">
        <v>625542417</v>
      </c>
      <c r="P60" s="4">
        <f t="shared" si="10"/>
        <v>-5.7231019075721611E-3</v>
      </c>
    </row>
    <row r="61" spans="3:16">
      <c r="C61">
        <f t="shared" si="0"/>
        <v>2016</v>
      </c>
      <c r="D61" t="s">
        <v>12</v>
      </c>
      <c r="E61" s="2">
        <f t="shared" si="11"/>
        <v>14.904761904761905</v>
      </c>
      <c r="F61" s="3">
        <v>402433</v>
      </c>
      <c r="H61" s="2">
        <v>41.688959061331602</v>
      </c>
      <c r="J61" s="3">
        <f t="shared" si="6"/>
        <v>250057382</v>
      </c>
      <c r="L61" s="3">
        <f t="shared" si="7"/>
        <v>-66596485</v>
      </c>
      <c r="N61" s="3">
        <v>588654163</v>
      </c>
      <c r="P61" s="4">
        <f t="shared" si="10"/>
        <v>-0.11313346475050751</v>
      </c>
    </row>
    <row r="62" spans="3:16">
      <c r="C62">
        <f t="shared" si="0"/>
        <v>2016</v>
      </c>
      <c r="D62" t="s">
        <v>13</v>
      </c>
      <c r="E62" s="2">
        <f t="shared" si="11"/>
        <v>15.142857142857142</v>
      </c>
      <c r="F62" s="3">
        <v>402527</v>
      </c>
      <c r="H62" s="2">
        <v>28.3725101695521</v>
      </c>
      <c r="J62" s="3">
        <f t="shared" si="6"/>
        <v>172942050</v>
      </c>
      <c r="L62" s="3">
        <f t="shared" si="7"/>
        <v>-77115332</v>
      </c>
      <c r="N62" s="3">
        <v>465906228</v>
      </c>
      <c r="P62" s="4">
        <f t="shared" si="10"/>
        <v>-0.1655168516013055</v>
      </c>
    </row>
    <row r="63" spans="3:16">
      <c r="C63">
        <f t="shared" si="0"/>
        <v>2016</v>
      </c>
      <c r="D63" t="s">
        <v>14</v>
      </c>
      <c r="E63" s="2">
        <f t="shared" si="11"/>
        <v>16.523809523809526</v>
      </c>
      <c r="F63" s="3">
        <v>402817</v>
      </c>
      <c r="H63" s="2">
        <v>29.401195963124898</v>
      </c>
      <c r="J63" s="3">
        <f t="shared" si="6"/>
        <v>195696459</v>
      </c>
      <c r="L63" s="3">
        <f t="shared" si="7"/>
        <v>22754409</v>
      </c>
      <c r="N63" s="3">
        <v>325032077</v>
      </c>
      <c r="P63" s="4">
        <f t="shared" si="10"/>
        <v>7.0006656604541834E-2</v>
      </c>
    </row>
    <row r="64" spans="3:16">
      <c r="C64">
        <f t="shared" si="0"/>
        <v>2016</v>
      </c>
      <c r="D64" t="s">
        <v>15</v>
      </c>
      <c r="E64" s="2">
        <f t="shared" si="11"/>
        <v>16.285714285714285</v>
      </c>
      <c r="F64" s="3">
        <v>403187</v>
      </c>
      <c r="H64" s="2"/>
      <c r="J64" s="3"/>
      <c r="L64" s="3"/>
      <c r="N64" s="3">
        <v>391586588</v>
      </c>
    </row>
  </sheetData>
  <pageMargins left="0.5" right="0.5" top="0.5" bottom="0.5" header="0.2" footer="0.2"/>
  <pageSetup scale="55" orientation="landscape" r:id="rId1"/>
  <headerFooter>
    <oddHeader>&amp;C&amp;A</oddHeader>
    <oddFooter>&amp;R&amp;D  &amp;T</oddFoot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C3:AE64"/>
  <sheetViews>
    <sheetView zoomScaleNormal="100" zoomScaleSheetLayoutView="100" workbookViewId="0"/>
  </sheetViews>
  <sheetFormatPr defaultRowHeight="15"/>
  <cols>
    <col min="1" max="2" width="1.7109375" customWidth="1"/>
    <col min="3" max="4" width="6.5703125" customWidth="1"/>
    <col min="5" max="5" width="9.140625" customWidth="1"/>
    <col min="7" max="7" width="1.7109375" customWidth="1"/>
    <col min="8" max="8" width="8.7109375" customWidth="1"/>
    <col min="9" max="9" width="1.7109375" customWidth="1"/>
    <col min="10" max="10" width="11.7109375" customWidth="1"/>
    <col min="11" max="11" width="1.7109375" customWidth="1"/>
    <col min="12" max="12" width="11.7109375" customWidth="1"/>
    <col min="13" max="13" width="1.7109375" customWidth="1"/>
    <col min="14" max="14" width="11.140625" bestFit="1" customWidth="1"/>
    <col min="15" max="15" width="1.7109375" customWidth="1"/>
  </cols>
  <sheetData>
    <row r="3" spans="3:31">
      <c r="E3" t="s">
        <v>16</v>
      </c>
      <c r="F3" t="s">
        <v>0</v>
      </c>
      <c r="H3" t="s">
        <v>1</v>
      </c>
      <c r="J3" t="s">
        <v>18</v>
      </c>
      <c r="L3" t="s">
        <v>19</v>
      </c>
      <c r="N3" t="s">
        <v>20</v>
      </c>
    </row>
    <row r="4" spans="3:31">
      <c r="C4" t="s">
        <v>2</v>
      </c>
      <c r="D4" t="s">
        <v>3</v>
      </c>
      <c r="E4" s="1" t="s">
        <v>26</v>
      </c>
      <c r="F4" t="str">
        <f>E4</f>
        <v>B2013A</v>
      </c>
      <c r="H4" t="str">
        <f>E4</f>
        <v>B2013A</v>
      </c>
      <c r="J4" t="str">
        <f>E4</f>
        <v>B2013A</v>
      </c>
      <c r="L4" t="str">
        <f>E4</f>
        <v>B2013A</v>
      </c>
      <c r="N4" t="s">
        <v>17</v>
      </c>
    </row>
    <row r="5" spans="3:31">
      <c r="C5" s="1">
        <v>2012</v>
      </c>
      <c r="D5" t="s">
        <v>4</v>
      </c>
      <c r="E5" s="2"/>
      <c r="F5" s="3">
        <v>17271</v>
      </c>
      <c r="H5" s="2"/>
      <c r="J5" s="3">
        <f>ROUND(E5*F5*H5,0)</f>
        <v>0</v>
      </c>
      <c r="L5" s="3"/>
    </row>
    <row r="6" spans="3:31">
      <c r="C6">
        <f>IF(D6="Jan",C5+1,C5)</f>
        <v>2012</v>
      </c>
      <c r="D6" t="s">
        <v>5</v>
      </c>
      <c r="E6" s="2"/>
      <c r="F6" s="3">
        <v>17272</v>
      </c>
      <c r="H6" s="2"/>
      <c r="J6" s="3">
        <f t="shared" ref="J6:J63" si="0">ROUND(E6*F6*H6,0)</f>
        <v>0</v>
      </c>
      <c r="L6" s="3">
        <f>J6-J5</f>
        <v>0</v>
      </c>
    </row>
    <row r="7" spans="3:31">
      <c r="C7">
        <f t="shared" ref="C7:C64" si="1">IF(D7="Jan",C6+1,C6)</f>
        <v>2012</v>
      </c>
      <c r="D7" t="s">
        <v>6</v>
      </c>
      <c r="E7" s="2"/>
      <c r="F7" s="3">
        <v>17290</v>
      </c>
      <c r="H7" s="2"/>
      <c r="J7" s="3">
        <f t="shared" si="0"/>
        <v>0</v>
      </c>
      <c r="L7" s="3">
        <f t="shared" ref="L7:L63" si="2">J7-J6</f>
        <v>0</v>
      </c>
    </row>
    <row r="8" spans="3:31">
      <c r="C8">
        <f t="shared" si="1"/>
        <v>2012</v>
      </c>
      <c r="D8" t="s">
        <v>7</v>
      </c>
      <c r="E8" s="2"/>
      <c r="F8" s="3">
        <v>17288</v>
      </c>
      <c r="H8" s="2"/>
      <c r="J8" s="3">
        <f t="shared" si="0"/>
        <v>0</v>
      </c>
      <c r="L8" s="3">
        <f t="shared" si="2"/>
        <v>0</v>
      </c>
    </row>
    <row r="9" spans="3:31">
      <c r="C9">
        <f t="shared" si="1"/>
        <v>2012</v>
      </c>
      <c r="D9" t="s">
        <v>8</v>
      </c>
      <c r="E9" s="2"/>
      <c r="F9" s="3">
        <v>17276</v>
      </c>
      <c r="H9" s="2"/>
      <c r="J9" s="3">
        <f t="shared" si="0"/>
        <v>0</v>
      </c>
      <c r="L9" s="3">
        <f t="shared" si="2"/>
        <v>0</v>
      </c>
      <c r="T9">
        <v>1</v>
      </c>
      <c r="U9">
        <f>T9+1</f>
        <v>2</v>
      </c>
      <c r="V9">
        <f t="shared" ref="V9:AE9" si="3">U9+1</f>
        <v>3</v>
      </c>
      <c r="W9">
        <f t="shared" si="3"/>
        <v>4</v>
      </c>
      <c r="X9">
        <f t="shared" si="3"/>
        <v>5</v>
      </c>
      <c r="Y9">
        <f t="shared" si="3"/>
        <v>6</v>
      </c>
      <c r="Z9">
        <f t="shared" si="3"/>
        <v>7</v>
      </c>
      <c r="AA9">
        <f t="shared" si="3"/>
        <v>8</v>
      </c>
      <c r="AB9">
        <f t="shared" si="3"/>
        <v>9</v>
      </c>
      <c r="AC9">
        <f t="shared" si="3"/>
        <v>10</v>
      </c>
      <c r="AD9">
        <f t="shared" si="3"/>
        <v>11</v>
      </c>
      <c r="AE9">
        <f t="shared" si="3"/>
        <v>12</v>
      </c>
    </row>
    <row r="10" spans="3:31">
      <c r="C10">
        <f t="shared" si="1"/>
        <v>2012</v>
      </c>
      <c r="D10" t="s">
        <v>9</v>
      </c>
      <c r="E10" s="2"/>
      <c r="F10" s="3">
        <v>17336</v>
      </c>
      <c r="H10" s="2"/>
      <c r="J10" s="3">
        <f t="shared" si="0"/>
        <v>0</v>
      </c>
      <c r="L10" s="3">
        <f t="shared" si="2"/>
        <v>0</v>
      </c>
      <c r="N10" s="3"/>
      <c r="P10" s="4"/>
      <c r="R10">
        <v>0</v>
      </c>
      <c r="S10">
        <v>2012</v>
      </c>
      <c r="T10" s="4"/>
      <c r="U10" s="4"/>
      <c r="V10" s="4"/>
      <c r="W10" s="4"/>
      <c r="X10" s="4"/>
      <c r="Y10" s="4"/>
      <c r="Z10" s="4"/>
      <c r="AA10" s="4"/>
      <c r="AB10" s="4"/>
      <c r="AC10" s="4"/>
      <c r="AD10" s="4">
        <f t="shared" ref="U10:AE14" ca="1" si="4">OFFSET($P$4,$R10+AD$9,0)</f>
        <v>-9.1465760126344092E-3</v>
      </c>
      <c r="AE10" s="4">
        <f t="shared" ca="1" si="4"/>
        <v>1.0415664413883197E-2</v>
      </c>
    </row>
    <row r="11" spans="3:31">
      <c r="C11">
        <f t="shared" si="1"/>
        <v>2012</v>
      </c>
      <c r="D11" t="s">
        <v>10</v>
      </c>
      <c r="E11" s="2"/>
      <c r="F11" s="3">
        <v>17335</v>
      </c>
      <c r="H11" s="2"/>
      <c r="J11" s="3">
        <f t="shared" si="0"/>
        <v>0</v>
      </c>
      <c r="L11" s="3">
        <f t="shared" si="2"/>
        <v>0</v>
      </c>
      <c r="N11" s="3"/>
      <c r="P11" s="4"/>
      <c r="R11">
        <f>R10+12</f>
        <v>12</v>
      </c>
      <c r="S11">
        <f>S10+1</f>
        <v>2013</v>
      </c>
      <c r="T11" s="4">
        <f t="shared" ref="T11:T14" ca="1" si="5">OFFSET($P$4,$R11+T$9,0)</f>
        <v>-2.324069709593015E-2</v>
      </c>
      <c r="U11" s="4">
        <f t="shared" ca="1" si="4"/>
        <v>-6.5963317980153507E-2</v>
      </c>
      <c r="V11" s="4">
        <f t="shared" ca="1" si="4"/>
        <v>5.955642578915854E-2</v>
      </c>
      <c r="W11" s="4">
        <f t="shared" ca="1" si="4"/>
        <v>1.4082493481854551E-2</v>
      </c>
      <c r="X11" s="4">
        <f t="shared" ca="1" si="4"/>
        <v>0.13129460839489618</v>
      </c>
      <c r="Y11" s="4">
        <f t="shared" ca="1" si="4"/>
        <v>2.4157362781175799E-2</v>
      </c>
      <c r="Z11" s="4">
        <f t="shared" ca="1" si="4"/>
        <v>2.1081477173010257E-2</v>
      </c>
      <c r="AA11" s="4">
        <f t="shared" ca="1" si="4"/>
        <v>1.3720816120795176E-2</v>
      </c>
      <c r="AB11" s="4">
        <f t="shared" ca="1" si="4"/>
        <v>-6.9479206661796231E-2</v>
      </c>
      <c r="AC11" s="4">
        <f t="shared" ca="1" si="4"/>
        <v>-7.6485450966503318E-2</v>
      </c>
      <c r="AD11" s="4">
        <f t="shared" ca="1" si="4"/>
        <v>-1.1941330183474657E-2</v>
      </c>
      <c r="AE11" s="4">
        <f t="shared" ca="1" si="4"/>
        <v>-2.1923502148847342E-3</v>
      </c>
    </row>
    <row r="12" spans="3:31">
      <c r="C12">
        <f t="shared" si="1"/>
        <v>2012</v>
      </c>
      <c r="D12" t="s">
        <v>11</v>
      </c>
      <c r="E12" s="2"/>
      <c r="F12" s="3">
        <v>17343</v>
      </c>
      <c r="H12" s="2"/>
      <c r="J12" s="3">
        <f t="shared" si="0"/>
        <v>0</v>
      </c>
      <c r="L12" s="3">
        <f t="shared" si="2"/>
        <v>0</v>
      </c>
      <c r="N12" s="3"/>
      <c r="P12" s="4"/>
      <c r="R12">
        <f t="shared" ref="R12:R14" si="6">R11+12</f>
        <v>24</v>
      </c>
      <c r="S12">
        <f t="shared" ref="S12:S14" si="7">S11+1</f>
        <v>2014</v>
      </c>
      <c r="T12" s="4">
        <f t="shared" ca="1" si="5"/>
        <v>-1.0911649214247749E-2</v>
      </c>
      <c r="U12" s="4">
        <f t="shared" ca="1" si="4"/>
        <v>-6.671401811475107E-2</v>
      </c>
      <c r="V12" s="4">
        <f t="shared" ca="1" si="4"/>
        <v>5.8693521437842046E-2</v>
      </c>
      <c r="W12" s="4">
        <f t="shared" ca="1" si="4"/>
        <v>1.314292066176999E-2</v>
      </c>
      <c r="X12" s="4">
        <f t="shared" ca="1" si="4"/>
        <v>0.12964455061739161</v>
      </c>
      <c r="Y12" s="4">
        <f t="shared" ca="1" si="4"/>
        <v>2.368929050186646E-2</v>
      </c>
      <c r="Z12" s="4">
        <f t="shared" ca="1" si="4"/>
        <v>2.071421442652796E-2</v>
      </c>
      <c r="AA12" s="4">
        <f t="shared" ca="1" si="4"/>
        <v>1.3484315718649836E-2</v>
      </c>
      <c r="AB12" s="4">
        <f t="shared" ca="1" si="4"/>
        <v>-6.9415678346377754E-2</v>
      </c>
      <c r="AC12" s="4">
        <f t="shared" ca="1" si="4"/>
        <v>-7.6784944298148305E-2</v>
      </c>
      <c r="AD12" s="4">
        <f t="shared" ca="1" si="4"/>
        <v>-1.1938022830807166E-2</v>
      </c>
      <c r="AE12" s="4">
        <f t="shared" ca="1" si="4"/>
        <v>-2.2247360966796506E-3</v>
      </c>
    </row>
    <row r="13" spans="3:31">
      <c r="C13">
        <f t="shared" si="1"/>
        <v>2012</v>
      </c>
      <c r="D13" t="s">
        <v>12</v>
      </c>
      <c r="E13" s="2"/>
      <c r="F13" s="3">
        <v>17332</v>
      </c>
      <c r="H13" s="2"/>
      <c r="J13" s="3">
        <f t="shared" si="0"/>
        <v>0</v>
      </c>
      <c r="L13" s="3">
        <f t="shared" si="2"/>
        <v>0</v>
      </c>
      <c r="N13" s="3"/>
      <c r="P13" s="4"/>
      <c r="R13">
        <f t="shared" si="6"/>
        <v>36</v>
      </c>
      <c r="S13">
        <f t="shared" si="7"/>
        <v>2015</v>
      </c>
      <c r="T13" s="5">
        <f t="shared" ca="1" si="5"/>
        <v>-9.7093573627633056E-3</v>
      </c>
      <c r="U13" s="5">
        <f t="shared" ca="1" si="4"/>
        <v>-6.5643121754027811E-2</v>
      </c>
      <c r="V13" s="5">
        <f t="shared" ca="1" si="4"/>
        <v>5.9693719843067497E-2</v>
      </c>
      <c r="W13" s="5">
        <f t="shared" ca="1" si="4"/>
        <v>1.3960374360986723E-2</v>
      </c>
      <c r="X13" s="5">
        <f t="shared" ca="1" si="4"/>
        <v>0.13017150667462826</v>
      </c>
      <c r="Y13" s="5">
        <f t="shared" ca="1" si="4"/>
        <v>2.4278144393680104E-2</v>
      </c>
      <c r="Z13" s="5">
        <f t="shared" ca="1" si="4"/>
        <v>2.1283685801759284E-2</v>
      </c>
      <c r="AA13" s="5">
        <f t="shared" ca="1" si="4"/>
        <v>1.4088285375566747E-2</v>
      </c>
      <c r="AB13" s="5">
        <f t="shared" ca="1" si="4"/>
        <v>-6.8916445226795228E-2</v>
      </c>
      <c r="AC13" s="5">
        <f t="shared" ca="1" si="4"/>
        <v>-7.5695936357395951E-2</v>
      </c>
      <c r="AD13" s="5">
        <f t="shared" ca="1" si="4"/>
        <v>-1.0815604891118788E-2</v>
      </c>
      <c r="AE13" s="5">
        <f t="shared" ca="1" si="4"/>
        <v>-1.6208997920236757E-3</v>
      </c>
    </row>
    <row r="14" spans="3:31">
      <c r="C14">
        <f t="shared" si="1"/>
        <v>2012</v>
      </c>
      <c r="D14" t="s">
        <v>13</v>
      </c>
      <c r="E14" s="2">
        <v>15.380952380952381</v>
      </c>
      <c r="F14" s="3">
        <v>17303</v>
      </c>
      <c r="H14" s="2">
        <v>521.21809999701702</v>
      </c>
      <c r="J14" s="3">
        <f t="shared" si="0"/>
        <v>138715223</v>
      </c>
      <c r="L14" s="3">
        <f t="shared" si="2"/>
        <v>138715223</v>
      </c>
      <c r="N14" s="3"/>
      <c r="P14" s="4"/>
      <c r="R14">
        <f t="shared" si="6"/>
        <v>48</v>
      </c>
      <c r="S14">
        <f t="shared" si="7"/>
        <v>2016</v>
      </c>
      <c r="T14" s="4">
        <f t="shared" ca="1" si="5"/>
        <v>-1.0067339464505257E-2</v>
      </c>
      <c r="U14" s="5">
        <f t="shared" ca="1" si="4"/>
        <v>-3.193813697102757E-2</v>
      </c>
      <c r="V14" s="5">
        <f t="shared" ca="1" si="4"/>
        <v>2.5245970792278895E-2</v>
      </c>
      <c r="W14" s="4">
        <f t="shared" ca="1" si="4"/>
        <v>1.3398663112611951E-2</v>
      </c>
      <c r="X14" s="4">
        <f t="shared" ca="1" si="4"/>
        <v>0.12927164957423284</v>
      </c>
      <c r="Y14" s="4">
        <f t="shared" ca="1" si="4"/>
        <v>2.3762826430516439E-2</v>
      </c>
      <c r="Z14" s="4">
        <f t="shared" ca="1" si="4"/>
        <v>2.1030096804927723E-2</v>
      </c>
      <c r="AA14" s="4">
        <f t="shared" ca="1" si="4"/>
        <v>1.3855943299416831E-2</v>
      </c>
      <c r="AB14" s="4">
        <f t="shared" ca="1" si="4"/>
        <v>-6.8909139968888034E-2</v>
      </c>
      <c r="AC14" s="4">
        <f t="shared" ca="1" si="4"/>
        <v>-7.5516301955897203E-2</v>
      </c>
      <c r="AD14" s="4">
        <f t="shared" ca="1" si="4"/>
        <v>-1.0746811385904229E-2</v>
      </c>
      <c r="AE14" s="4"/>
    </row>
    <row r="15" spans="3:31">
      <c r="C15">
        <f t="shared" si="1"/>
        <v>2012</v>
      </c>
      <c r="D15" t="s">
        <v>14</v>
      </c>
      <c r="E15" s="2">
        <v>16.61904761904762</v>
      </c>
      <c r="F15" s="3">
        <v>17313</v>
      </c>
      <c r="H15" s="2">
        <v>474.01094102348202</v>
      </c>
      <c r="J15" s="3">
        <f t="shared" si="0"/>
        <v>136385069</v>
      </c>
      <c r="L15" s="3">
        <f t="shared" si="2"/>
        <v>-2330154</v>
      </c>
      <c r="N15" s="3">
        <v>254756971</v>
      </c>
      <c r="P15" s="4">
        <f t="shared" ref="P11:P63" si="8">L15/N15</f>
        <v>-9.1465760126344092E-3</v>
      </c>
    </row>
    <row r="16" spans="3:31">
      <c r="C16">
        <f t="shared" si="1"/>
        <v>2012</v>
      </c>
      <c r="D16" t="s">
        <v>15</v>
      </c>
      <c r="E16" s="2">
        <v>16.714285714285715</v>
      </c>
      <c r="F16" s="3">
        <v>17311</v>
      </c>
      <c r="H16" s="2">
        <v>480.59513843580902</v>
      </c>
      <c r="J16" s="3">
        <f t="shared" si="0"/>
        <v>139055878</v>
      </c>
      <c r="L16" s="3">
        <f t="shared" si="2"/>
        <v>2670809</v>
      </c>
      <c r="N16" s="3">
        <v>256422336</v>
      </c>
      <c r="P16" s="4">
        <f t="shared" si="8"/>
        <v>1.0415664413883197E-2</v>
      </c>
    </row>
    <row r="17" spans="3:16">
      <c r="C17">
        <f t="shared" si="1"/>
        <v>2013</v>
      </c>
      <c r="D17" t="s">
        <v>4</v>
      </c>
      <c r="E17" s="2">
        <v>15.428571428571429</v>
      </c>
      <c r="F17" s="3">
        <v>17315</v>
      </c>
      <c r="H17" s="2">
        <v>497.01131884826401</v>
      </c>
      <c r="J17" s="3">
        <f t="shared" si="0"/>
        <v>132774444</v>
      </c>
      <c r="L17" s="3">
        <f t="shared" si="2"/>
        <v>-6281434</v>
      </c>
      <c r="N17" s="3">
        <v>270277349</v>
      </c>
      <c r="P17" s="4">
        <f t="shared" si="8"/>
        <v>-2.324069709593015E-2</v>
      </c>
    </row>
    <row r="18" spans="3:16">
      <c r="C18">
        <f t="shared" si="1"/>
        <v>2013</v>
      </c>
      <c r="D18" t="s">
        <v>5</v>
      </c>
      <c r="E18" s="2">
        <v>13.619047619047619</v>
      </c>
      <c r="F18" s="3">
        <v>17324</v>
      </c>
      <c r="H18" s="2">
        <v>491.34227101981202</v>
      </c>
      <c r="J18" s="3">
        <f t="shared" si="0"/>
        <v>115925517</v>
      </c>
      <c r="L18" s="3">
        <f t="shared" si="2"/>
        <v>-16848927</v>
      </c>
      <c r="N18" s="3">
        <v>255428737</v>
      </c>
      <c r="P18" s="4">
        <f t="shared" si="8"/>
        <v>-6.5963317980153507E-2</v>
      </c>
    </row>
    <row r="19" spans="3:16">
      <c r="C19">
        <f t="shared" si="1"/>
        <v>2013</v>
      </c>
      <c r="D19" t="s">
        <v>6</v>
      </c>
      <c r="E19" s="2">
        <v>15.095238095238095</v>
      </c>
      <c r="F19" s="3">
        <v>17332</v>
      </c>
      <c r="H19" s="2">
        <v>500.27765273050397</v>
      </c>
      <c r="J19" s="3">
        <f t="shared" si="0"/>
        <v>130887976</v>
      </c>
      <c r="L19" s="3">
        <f t="shared" si="2"/>
        <v>14962459</v>
      </c>
      <c r="N19" s="3">
        <v>251231648</v>
      </c>
      <c r="P19" s="4">
        <f t="shared" si="8"/>
        <v>5.955642578915854E-2</v>
      </c>
    </row>
    <row r="20" spans="3:16">
      <c r="C20">
        <f t="shared" si="1"/>
        <v>2013</v>
      </c>
      <c r="D20" t="s">
        <v>7</v>
      </c>
      <c r="E20" s="2">
        <v>14.380952380952381</v>
      </c>
      <c r="F20" s="3">
        <v>17340</v>
      </c>
      <c r="H20" s="2">
        <v>540.22700208441597</v>
      </c>
      <c r="J20" s="3">
        <f t="shared" si="0"/>
        <v>134714092</v>
      </c>
      <c r="L20" s="3">
        <f t="shared" si="2"/>
        <v>3826116</v>
      </c>
      <c r="N20" s="3">
        <v>271693078</v>
      </c>
      <c r="P20" s="4">
        <f t="shared" si="8"/>
        <v>1.4082493481854551E-2</v>
      </c>
    </row>
    <row r="21" spans="3:16">
      <c r="C21">
        <f t="shared" si="1"/>
        <v>2013</v>
      </c>
      <c r="D21" t="s">
        <v>8</v>
      </c>
      <c r="E21" s="2">
        <v>15.857142857142858</v>
      </c>
      <c r="F21" s="3">
        <v>17361</v>
      </c>
      <c r="H21" s="2">
        <v>627.25134963813298</v>
      </c>
      <c r="J21" s="3">
        <f t="shared" si="0"/>
        <v>172679698</v>
      </c>
      <c r="L21" s="3">
        <f t="shared" si="2"/>
        <v>37965606</v>
      </c>
      <c r="N21" s="3">
        <v>289163481</v>
      </c>
      <c r="P21" s="4">
        <f t="shared" si="8"/>
        <v>0.13129460839489618</v>
      </c>
    </row>
    <row r="22" spans="3:16">
      <c r="C22">
        <f t="shared" si="1"/>
        <v>2013</v>
      </c>
      <c r="D22" t="s">
        <v>9</v>
      </c>
      <c r="E22" s="2">
        <v>15.238095238095237</v>
      </c>
      <c r="F22" s="3">
        <v>17375</v>
      </c>
      <c r="H22" s="2">
        <v>683.58849925332095</v>
      </c>
      <c r="J22" s="3">
        <f t="shared" si="0"/>
        <v>180988193</v>
      </c>
      <c r="L22" s="3">
        <f t="shared" si="2"/>
        <v>8308495</v>
      </c>
      <c r="N22" s="3">
        <v>343932203</v>
      </c>
      <c r="P22" s="4">
        <f t="shared" si="8"/>
        <v>2.4157362781175799E-2</v>
      </c>
    </row>
    <row r="23" spans="3:16">
      <c r="C23">
        <f t="shared" si="1"/>
        <v>2013</v>
      </c>
      <c r="D23" t="s">
        <v>10</v>
      </c>
      <c r="E23" s="2">
        <v>15.523809523809524</v>
      </c>
      <c r="F23" s="3">
        <v>17401</v>
      </c>
      <c r="H23" s="2">
        <v>698.78102891444905</v>
      </c>
      <c r="J23" s="3">
        <f t="shared" si="0"/>
        <v>188761586</v>
      </c>
      <c r="L23" s="3">
        <f t="shared" si="2"/>
        <v>7773393</v>
      </c>
      <c r="N23" s="3">
        <v>368730945</v>
      </c>
      <c r="P23" s="4">
        <f t="shared" si="8"/>
        <v>2.1081477173010257E-2</v>
      </c>
    </row>
    <row r="24" spans="3:16">
      <c r="C24">
        <f t="shared" si="1"/>
        <v>2013</v>
      </c>
      <c r="D24" t="s">
        <v>11</v>
      </c>
      <c r="E24" s="2">
        <v>16.047619047619047</v>
      </c>
      <c r="F24" s="3">
        <v>17419</v>
      </c>
      <c r="H24" s="2">
        <v>693.42998927014605</v>
      </c>
      <c r="J24" s="3">
        <f t="shared" si="0"/>
        <v>193836895</v>
      </c>
      <c r="L24" s="3">
        <f t="shared" si="2"/>
        <v>5075309</v>
      </c>
      <c r="N24" s="3">
        <v>369898478</v>
      </c>
      <c r="P24" s="4">
        <f t="shared" si="8"/>
        <v>1.3720816120795176E-2</v>
      </c>
    </row>
    <row r="25" spans="3:16">
      <c r="C25">
        <f t="shared" si="1"/>
        <v>2013</v>
      </c>
      <c r="D25" t="s">
        <v>12</v>
      </c>
      <c r="E25" s="2">
        <v>14.904761904761905</v>
      </c>
      <c r="F25" s="3">
        <v>17412</v>
      </c>
      <c r="H25" s="2">
        <v>648.17640116079701</v>
      </c>
      <c r="J25" s="3">
        <f t="shared" si="0"/>
        <v>168215851</v>
      </c>
      <c r="L25" s="3">
        <f t="shared" si="2"/>
        <v>-25621044</v>
      </c>
      <c r="N25" s="3">
        <v>368758442</v>
      </c>
      <c r="P25" s="4">
        <f t="shared" si="8"/>
        <v>-6.9479206661796231E-2</v>
      </c>
    </row>
    <row r="26" spans="3:16">
      <c r="C26">
        <f t="shared" si="1"/>
        <v>2013</v>
      </c>
      <c r="D26" t="s">
        <v>13</v>
      </c>
      <c r="E26" s="2">
        <v>15.142857142857142</v>
      </c>
      <c r="F26" s="3">
        <v>17419</v>
      </c>
      <c r="H26" s="2">
        <v>541.64464348416902</v>
      </c>
      <c r="J26" s="3">
        <f t="shared" si="0"/>
        <v>142871465</v>
      </c>
      <c r="L26" s="3">
        <f t="shared" si="2"/>
        <v>-25344386</v>
      </c>
      <c r="N26" s="3">
        <v>331362183</v>
      </c>
      <c r="P26" s="4">
        <f t="shared" si="8"/>
        <v>-7.6485450966503318E-2</v>
      </c>
    </row>
    <row r="27" spans="3:16">
      <c r="C27">
        <f t="shared" si="1"/>
        <v>2013</v>
      </c>
      <c r="D27" t="s">
        <v>14</v>
      </c>
      <c r="E27" s="2">
        <v>16.523809523809526</v>
      </c>
      <c r="F27" s="3">
        <v>17420</v>
      </c>
      <c r="H27" s="2">
        <v>485.43187683365397</v>
      </c>
      <c r="J27" s="3">
        <f t="shared" si="0"/>
        <v>139729023</v>
      </c>
      <c r="L27" s="3">
        <f t="shared" si="2"/>
        <v>-3142442</v>
      </c>
      <c r="N27" s="3">
        <v>263156780</v>
      </c>
      <c r="P27" s="4">
        <f t="shared" si="8"/>
        <v>-1.1941330183474657E-2</v>
      </c>
    </row>
    <row r="28" spans="3:16">
      <c r="C28">
        <f t="shared" si="1"/>
        <v>2013</v>
      </c>
      <c r="D28" t="s">
        <v>15</v>
      </c>
      <c r="E28" s="2">
        <v>16.285714285714285</v>
      </c>
      <c r="F28" s="3">
        <v>17425</v>
      </c>
      <c r="H28" s="2">
        <v>490.323940771482</v>
      </c>
      <c r="J28" s="3">
        <f t="shared" si="0"/>
        <v>139143427</v>
      </c>
      <c r="L28" s="3">
        <f t="shared" si="2"/>
        <v>-585596</v>
      </c>
      <c r="N28" s="3">
        <v>267108784</v>
      </c>
      <c r="P28" s="4">
        <f t="shared" si="8"/>
        <v>-2.1923502148847342E-3</v>
      </c>
    </row>
    <row r="29" spans="3:16">
      <c r="C29">
        <f t="shared" si="1"/>
        <v>2014</v>
      </c>
      <c r="D29" t="s">
        <v>4</v>
      </c>
      <c r="E29" s="2">
        <f>E17</f>
        <v>15.428571428571429</v>
      </c>
      <c r="F29" s="3">
        <v>17460</v>
      </c>
      <c r="H29" s="2">
        <v>505.26495141984299</v>
      </c>
      <c r="J29" s="3">
        <f t="shared" si="0"/>
        <v>136109716</v>
      </c>
      <c r="L29" s="3">
        <f t="shared" si="2"/>
        <v>-3033711</v>
      </c>
      <c r="N29" s="3">
        <v>278024975</v>
      </c>
      <c r="P29" s="4">
        <f t="shared" si="8"/>
        <v>-1.0911649214247749E-2</v>
      </c>
    </row>
    <row r="30" spans="3:16">
      <c r="C30">
        <f t="shared" si="1"/>
        <v>2014</v>
      </c>
      <c r="D30" t="s">
        <v>5</v>
      </c>
      <c r="E30" s="2">
        <f t="shared" ref="E30:E64" si="9">E18</f>
        <v>13.619047619047619</v>
      </c>
      <c r="F30" s="3">
        <v>17492</v>
      </c>
      <c r="H30" s="2">
        <v>497.91992701799001</v>
      </c>
      <c r="J30" s="3">
        <f t="shared" si="0"/>
        <v>118616666</v>
      </c>
      <c r="L30" s="3">
        <f t="shared" si="2"/>
        <v>-17493050</v>
      </c>
      <c r="N30" s="3">
        <v>262209510</v>
      </c>
      <c r="P30" s="4">
        <f t="shared" si="8"/>
        <v>-6.671401811475107E-2</v>
      </c>
    </row>
    <row r="31" spans="3:16">
      <c r="C31">
        <f t="shared" si="1"/>
        <v>2014</v>
      </c>
      <c r="D31" t="s">
        <v>6</v>
      </c>
      <c r="E31" s="2">
        <f t="shared" si="9"/>
        <v>15.095238095238095</v>
      </c>
      <c r="F31" s="3">
        <v>17521</v>
      </c>
      <c r="H31" s="2">
        <v>505.59961713520602</v>
      </c>
      <c r="J31" s="3">
        <f t="shared" si="0"/>
        <v>133722841</v>
      </c>
      <c r="L31" s="3">
        <f t="shared" si="2"/>
        <v>15106175</v>
      </c>
      <c r="N31" s="3">
        <v>257373806</v>
      </c>
      <c r="P31" s="4">
        <f t="shared" si="8"/>
        <v>5.8693521437842046E-2</v>
      </c>
    </row>
    <row r="32" spans="3:16">
      <c r="C32">
        <f t="shared" si="1"/>
        <v>2014</v>
      </c>
      <c r="D32" t="s">
        <v>7</v>
      </c>
      <c r="E32" s="2">
        <f t="shared" si="9"/>
        <v>14.380952380952381</v>
      </c>
      <c r="F32" s="3">
        <v>17548</v>
      </c>
      <c r="H32" s="2">
        <v>544.36469052305699</v>
      </c>
      <c r="J32" s="3">
        <f t="shared" si="0"/>
        <v>137374214</v>
      </c>
      <c r="L32" s="3">
        <f t="shared" si="2"/>
        <v>3651373</v>
      </c>
      <c r="N32" s="3">
        <v>277820516</v>
      </c>
      <c r="P32" s="4">
        <f t="shared" si="8"/>
        <v>1.314292066176999E-2</v>
      </c>
    </row>
    <row r="33" spans="3:16">
      <c r="C33">
        <f t="shared" si="1"/>
        <v>2014</v>
      </c>
      <c r="D33" t="s">
        <v>8</v>
      </c>
      <c r="E33" s="2">
        <f t="shared" si="9"/>
        <v>15.857142857142858</v>
      </c>
      <c r="F33" s="3">
        <v>17576</v>
      </c>
      <c r="H33" s="2">
        <v>630.07557927821995</v>
      </c>
      <c r="J33" s="3">
        <f t="shared" si="0"/>
        <v>175605304</v>
      </c>
      <c r="L33" s="3">
        <f t="shared" si="2"/>
        <v>38231090</v>
      </c>
      <c r="N33" s="3">
        <v>294891608</v>
      </c>
      <c r="P33" s="4">
        <f t="shared" si="8"/>
        <v>0.12964455061739161</v>
      </c>
    </row>
    <row r="34" spans="3:16">
      <c r="C34">
        <f t="shared" si="1"/>
        <v>2014</v>
      </c>
      <c r="D34" t="s">
        <v>9</v>
      </c>
      <c r="E34" s="2">
        <f t="shared" si="9"/>
        <v>15.238095238095237</v>
      </c>
      <c r="F34" s="3">
        <v>17613</v>
      </c>
      <c r="H34" s="2">
        <v>685.20241698925497</v>
      </c>
      <c r="J34" s="3">
        <f t="shared" si="0"/>
        <v>183900498</v>
      </c>
      <c r="L34" s="3">
        <f t="shared" si="2"/>
        <v>8295194</v>
      </c>
      <c r="N34" s="3">
        <v>350166418</v>
      </c>
      <c r="P34" s="4">
        <f t="shared" si="8"/>
        <v>2.368929050186646E-2</v>
      </c>
    </row>
    <row r="35" spans="3:16">
      <c r="C35">
        <f t="shared" si="1"/>
        <v>2014</v>
      </c>
      <c r="D35" t="s">
        <v>10</v>
      </c>
      <c r="E35" s="2">
        <f t="shared" si="9"/>
        <v>15.523809523809524</v>
      </c>
      <c r="F35" s="3">
        <v>17639</v>
      </c>
      <c r="H35" s="2">
        <v>699.94126215839594</v>
      </c>
      <c r="J35" s="3">
        <f t="shared" si="0"/>
        <v>191661049</v>
      </c>
      <c r="L35" s="3">
        <f t="shared" si="2"/>
        <v>7760551</v>
      </c>
      <c r="N35" s="3">
        <v>374648579</v>
      </c>
      <c r="P35" s="4">
        <f t="shared" si="8"/>
        <v>2.071421442652796E-2</v>
      </c>
    </row>
    <row r="36" spans="3:16">
      <c r="C36">
        <f t="shared" si="1"/>
        <v>2014</v>
      </c>
      <c r="D36" t="s">
        <v>11</v>
      </c>
      <c r="E36" s="2">
        <f t="shared" si="9"/>
        <v>16.047619047619047</v>
      </c>
      <c r="F36" s="3">
        <v>17660</v>
      </c>
      <c r="H36" s="2">
        <v>694.16247212855103</v>
      </c>
      <c r="J36" s="3">
        <f t="shared" si="0"/>
        <v>196726306</v>
      </c>
      <c r="L36" s="3">
        <f t="shared" si="2"/>
        <v>5065257</v>
      </c>
      <c r="N36" s="3">
        <v>375640641</v>
      </c>
      <c r="P36" s="4">
        <f t="shared" si="8"/>
        <v>1.3484315718649836E-2</v>
      </c>
    </row>
    <row r="37" spans="3:16">
      <c r="C37">
        <f t="shared" si="1"/>
        <v>2014</v>
      </c>
      <c r="D37" t="s">
        <v>12</v>
      </c>
      <c r="E37" s="2">
        <f t="shared" si="9"/>
        <v>14.904761904761905</v>
      </c>
      <c r="F37" s="3">
        <v>17660</v>
      </c>
      <c r="H37" s="2">
        <v>648.64893183446304</v>
      </c>
      <c r="J37" s="3">
        <f t="shared" si="0"/>
        <v>170736136</v>
      </c>
      <c r="L37" s="3">
        <f t="shared" si="2"/>
        <v>-25990170</v>
      </c>
      <c r="N37" s="3">
        <v>374413542</v>
      </c>
      <c r="P37" s="4">
        <f t="shared" si="8"/>
        <v>-6.9415678346377754E-2</v>
      </c>
    </row>
    <row r="38" spans="3:16">
      <c r="C38">
        <f t="shared" si="1"/>
        <v>2014</v>
      </c>
      <c r="D38" t="s">
        <v>13</v>
      </c>
      <c r="E38" s="2">
        <f t="shared" si="9"/>
        <v>15.142857142857142</v>
      </c>
      <c r="F38" s="3">
        <v>17662</v>
      </c>
      <c r="H38" s="2">
        <v>541.84388550041399</v>
      </c>
      <c r="J38" s="3">
        <f t="shared" si="0"/>
        <v>144917850</v>
      </c>
      <c r="L38" s="3">
        <f t="shared" si="2"/>
        <v>-25818286</v>
      </c>
      <c r="N38" s="3">
        <v>336241515</v>
      </c>
      <c r="P38" s="4">
        <f t="shared" si="8"/>
        <v>-7.6784944298148305E-2</v>
      </c>
    </row>
    <row r="39" spans="3:16">
      <c r="C39">
        <f t="shared" si="1"/>
        <v>2014</v>
      </c>
      <c r="D39" t="s">
        <v>14</v>
      </c>
      <c r="E39" s="2">
        <f t="shared" si="9"/>
        <v>16.523809523809526</v>
      </c>
      <c r="F39" s="3">
        <v>17672</v>
      </c>
      <c r="H39" s="2">
        <v>485.36087728095202</v>
      </c>
      <c r="J39" s="3">
        <f t="shared" si="0"/>
        <v>141729629</v>
      </c>
      <c r="L39" s="3">
        <f t="shared" si="2"/>
        <v>-3188221</v>
      </c>
      <c r="N39" s="3">
        <v>267064408</v>
      </c>
      <c r="P39" s="4">
        <f t="shared" si="8"/>
        <v>-1.1938022830807166E-2</v>
      </c>
    </row>
    <row r="40" spans="3:16">
      <c r="C40">
        <f t="shared" si="1"/>
        <v>2014</v>
      </c>
      <c r="D40" t="s">
        <v>15</v>
      </c>
      <c r="E40" s="2">
        <f t="shared" si="9"/>
        <v>16.285714285714285</v>
      </c>
      <c r="F40" s="3">
        <v>17684</v>
      </c>
      <c r="H40" s="2">
        <v>490.02887941719598</v>
      </c>
      <c r="J40" s="3">
        <f t="shared" si="0"/>
        <v>141126637</v>
      </c>
      <c r="L40" s="3">
        <f t="shared" si="2"/>
        <v>-602992</v>
      </c>
      <c r="N40" s="3">
        <v>271039788</v>
      </c>
      <c r="P40" s="4">
        <f t="shared" si="8"/>
        <v>-2.2247360966796506E-3</v>
      </c>
    </row>
    <row r="41" spans="3:16">
      <c r="C41">
        <f t="shared" si="1"/>
        <v>2015</v>
      </c>
      <c r="D41" t="s">
        <v>4</v>
      </c>
      <c r="E41" s="2">
        <f t="shared" si="9"/>
        <v>15.428571428571429</v>
      </c>
      <c r="F41" s="3">
        <v>17738</v>
      </c>
      <c r="H41" s="2">
        <v>505.66317845049002</v>
      </c>
      <c r="J41" s="3">
        <f t="shared" si="0"/>
        <v>138385853</v>
      </c>
      <c r="L41" s="3">
        <f t="shared" si="2"/>
        <v>-2740784</v>
      </c>
      <c r="N41" s="3">
        <v>282282740</v>
      </c>
      <c r="P41" s="4">
        <f t="shared" si="8"/>
        <v>-9.7093573627633056E-3</v>
      </c>
    </row>
    <row r="42" spans="3:16">
      <c r="C42">
        <f t="shared" si="1"/>
        <v>2015</v>
      </c>
      <c r="D42" t="s">
        <v>5</v>
      </c>
      <c r="E42" s="2">
        <f t="shared" si="9"/>
        <v>13.619047619047619</v>
      </c>
      <c r="F42" s="3">
        <v>17785</v>
      </c>
      <c r="H42" s="2">
        <v>499.02585848751102</v>
      </c>
      <c r="J42" s="3">
        <f t="shared" si="0"/>
        <v>120871429</v>
      </c>
      <c r="L42" s="3">
        <f t="shared" si="2"/>
        <v>-17514424</v>
      </c>
      <c r="N42" s="3">
        <v>266812783</v>
      </c>
      <c r="P42" s="4">
        <f t="shared" si="8"/>
        <v>-6.5643121754027811E-2</v>
      </c>
    </row>
    <row r="43" spans="3:16">
      <c r="C43">
        <f t="shared" si="1"/>
        <v>2015</v>
      </c>
      <c r="D43" t="s">
        <v>6</v>
      </c>
      <c r="E43" s="2">
        <f t="shared" si="9"/>
        <v>15.095238095238095</v>
      </c>
      <c r="F43" s="3">
        <v>17826</v>
      </c>
      <c r="H43" s="2">
        <v>507.40784863977302</v>
      </c>
      <c r="J43" s="3">
        <f t="shared" si="0"/>
        <v>136537218</v>
      </c>
      <c r="L43" s="3">
        <f t="shared" si="2"/>
        <v>15665789</v>
      </c>
      <c r="N43" s="3">
        <v>262436133</v>
      </c>
      <c r="P43" s="4">
        <f t="shared" si="8"/>
        <v>5.9693719843067497E-2</v>
      </c>
    </row>
    <row r="44" spans="3:16">
      <c r="C44">
        <f t="shared" si="1"/>
        <v>2015</v>
      </c>
      <c r="D44" t="s">
        <v>7</v>
      </c>
      <c r="E44" s="2">
        <f t="shared" si="9"/>
        <v>14.380952380952381</v>
      </c>
      <c r="F44" s="3">
        <v>17867</v>
      </c>
      <c r="H44" s="2">
        <v>546.81095681960096</v>
      </c>
      <c r="J44" s="3">
        <f t="shared" si="0"/>
        <v>140500055</v>
      </c>
      <c r="L44" s="3">
        <f t="shared" si="2"/>
        <v>3962837</v>
      </c>
      <c r="N44" s="3">
        <v>283863233</v>
      </c>
      <c r="P44" s="4">
        <f t="shared" si="8"/>
        <v>1.3960374360986723E-2</v>
      </c>
    </row>
    <row r="45" spans="3:16">
      <c r="C45">
        <f t="shared" si="1"/>
        <v>2015</v>
      </c>
      <c r="D45" t="s">
        <v>8</v>
      </c>
      <c r="E45" s="2">
        <f t="shared" si="9"/>
        <v>15.857142857142858</v>
      </c>
      <c r="F45" s="3">
        <v>17909</v>
      </c>
      <c r="H45" s="2">
        <v>633.06805097335803</v>
      </c>
      <c r="J45" s="3">
        <f t="shared" si="0"/>
        <v>179782192</v>
      </c>
      <c r="L45" s="3">
        <f t="shared" si="2"/>
        <v>39282137</v>
      </c>
      <c r="N45" s="3">
        <v>301772162</v>
      </c>
      <c r="P45" s="4">
        <f t="shared" si="8"/>
        <v>0.13017150667462826</v>
      </c>
    </row>
    <row r="46" spans="3:16">
      <c r="C46">
        <f t="shared" si="1"/>
        <v>2015</v>
      </c>
      <c r="D46" t="s">
        <v>9</v>
      </c>
      <c r="E46" s="2">
        <f t="shared" si="9"/>
        <v>15.238095238095237</v>
      </c>
      <c r="F46" s="3">
        <v>17962</v>
      </c>
      <c r="H46" s="2">
        <v>688.66424167903494</v>
      </c>
      <c r="J46" s="3">
        <f t="shared" si="0"/>
        <v>188491994</v>
      </c>
      <c r="L46" s="3">
        <f t="shared" si="2"/>
        <v>8709802</v>
      </c>
      <c r="N46" s="3">
        <v>358750729</v>
      </c>
      <c r="P46" s="4">
        <f t="shared" si="8"/>
        <v>2.4278144393680104E-2</v>
      </c>
    </row>
    <row r="47" spans="3:16">
      <c r="C47">
        <f t="shared" si="1"/>
        <v>2015</v>
      </c>
      <c r="D47" t="s">
        <v>10</v>
      </c>
      <c r="E47" s="2">
        <f t="shared" si="9"/>
        <v>15.523809523809524</v>
      </c>
      <c r="F47" s="3">
        <v>18000</v>
      </c>
      <c r="H47" s="2">
        <v>703.82861759508103</v>
      </c>
      <c r="J47" s="3">
        <f t="shared" si="0"/>
        <v>196669825</v>
      </c>
      <c r="L47" s="3">
        <f t="shared" si="2"/>
        <v>8177831</v>
      </c>
      <c r="N47" s="3">
        <v>384230019</v>
      </c>
      <c r="P47" s="4">
        <f t="shared" si="8"/>
        <v>2.1283685801759284E-2</v>
      </c>
    </row>
    <row r="48" spans="3:16">
      <c r="C48">
        <f t="shared" si="1"/>
        <v>2015</v>
      </c>
      <c r="D48" t="s">
        <v>11</v>
      </c>
      <c r="E48" s="2">
        <f t="shared" si="9"/>
        <v>16.047619047619047</v>
      </c>
      <c r="F48" s="3">
        <v>18031</v>
      </c>
      <c r="H48" s="2">
        <v>698.46208074523804</v>
      </c>
      <c r="J48" s="3">
        <f t="shared" si="0"/>
        <v>202103229</v>
      </c>
      <c r="L48" s="3">
        <f t="shared" si="2"/>
        <v>5433404</v>
      </c>
      <c r="N48" s="3">
        <v>385668224</v>
      </c>
      <c r="P48" s="4">
        <f t="shared" si="8"/>
        <v>1.4088285375566747E-2</v>
      </c>
    </row>
    <row r="49" spans="3:16">
      <c r="C49">
        <f t="shared" si="1"/>
        <v>2015</v>
      </c>
      <c r="D49" t="s">
        <v>12</v>
      </c>
      <c r="E49" s="2">
        <f t="shared" si="9"/>
        <v>14.904761904761905</v>
      </c>
      <c r="F49" s="3">
        <v>18031</v>
      </c>
      <c r="H49" s="2">
        <v>653.36921280650802</v>
      </c>
      <c r="J49" s="3">
        <f t="shared" si="0"/>
        <v>175591514</v>
      </c>
      <c r="L49" s="3">
        <f t="shared" si="2"/>
        <v>-26511715</v>
      </c>
      <c r="N49" s="3">
        <v>384693594</v>
      </c>
      <c r="P49" s="4">
        <f t="shared" si="8"/>
        <v>-6.8916445226795228E-2</v>
      </c>
    </row>
    <row r="50" spans="3:16">
      <c r="C50">
        <f t="shared" si="1"/>
        <v>2015</v>
      </c>
      <c r="D50" t="s">
        <v>13</v>
      </c>
      <c r="E50" s="2">
        <f t="shared" si="9"/>
        <v>15.142857142857142</v>
      </c>
      <c r="F50" s="3">
        <v>18037</v>
      </c>
      <c r="H50" s="2">
        <v>546.99156962977804</v>
      </c>
      <c r="J50" s="3">
        <f t="shared" si="0"/>
        <v>149400745</v>
      </c>
      <c r="L50" s="3">
        <f t="shared" si="2"/>
        <v>-26190769</v>
      </c>
      <c r="N50" s="3">
        <v>345999670</v>
      </c>
      <c r="P50" s="4">
        <f t="shared" si="8"/>
        <v>-7.5695936357395951E-2</v>
      </c>
    </row>
    <row r="51" spans="3:16">
      <c r="C51">
        <f t="shared" si="1"/>
        <v>2015</v>
      </c>
      <c r="D51" t="s">
        <v>14</v>
      </c>
      <c r="E51" s="2">
        <f t="shared" si="9"/>
        <v>16.523809523809526</v>
      </c>
      <c r="F51" s="3">
        <v>18049</v>
      </c>
      <c r="H51" s="2">
        <v>490.956170200374</v>
      </c>
      <c r="J51" s="3">
        <f t="shared" si="0"/>
        <v>146421903</v>
      </c>
      <c r="L51" s="3">
        <f t="shared" si="2"/>
        <v>-2978842</v>
      </c>
      <c r="N51" s="3">
        <v>275420749</v>
      </c>
      <c r="P51" s="4">
        <f t="shared" si="8"/>
        <v>-1.0815604891118788E-2</v>
      </c>
    </row>
    <row r="52" spans="3:16">
      <c r="C52">
        <f t="shared" si="1"/>
        <v>2015</v>
      </c>
      <c r="D52" t="s">
        <v>15</v>
      </c>
      <c r="E52" s="2">
        <f t="shared" si="9"/>
        <v>16.285714285714285</v>
      </c>
      <c r="F52" s="3">
        <v>18068</v>
      </c>
      <c r="H52" s="2">
        <v>496.06720324719998</v>
      </c>
      <c r="J52" s="3">
        <f t="shared" si="0"/>
        <v>145967916</v>
      </c>
      <c r="L52" s="3">
        <f t="shared" si="2"/>
        <v>-453987</v>
      </c>
      <c r="N52" s="3">
        <v>280083323</v>
      </c>
      <c r="P52" s="4">
        <f t="shared" si="8"/>
        <v>-1.6208997920236757E-3</v>
      </c>
    </row>
    <row r="53" spans="3:16">
      <c r="C53">
        <f t="shared" si="1"/>
        <v>2016</v>
      </c>
      <c r="D53" t="s">
        <v>4</v>
      </c>
      <c r="E53" s="2">
        <f t="shared" si="9"/>
        <v>15.428571428571429</v>
      </c>
      <c r="F53" s="3">
        <v>18123</v>
      </c>
      <c r="H53" s="2">
        <v>511.52607639949201</v>
      </c>
      <c r="J53" s="3">
        <f t="shared" si="0"/>
        <v>143028829</v>
      </c>
      <c r="L53" s="3">
        <f t="shared" si="2"/>
        <v>-2939087</v>
      </c>
      <c r="N53" s="3">
        <v>291942773</v>
      </c>
      <c r="P53" s="4">
        <f t="shared" si="8"/>
        <v>-1.0067339464505257E-2</v>
      </c>
    </row>
    <row r="54" spans="3:16">
      <c r="C54">
        <f t="shared" si="1"/>
        <v>2016</v>
      </c>
      <c r="D54" t="s">
        <v>5</v>
      </c>
      <c r="E54" s="2">
        <f>E42+1</f>
        <v>14.619047619047619</v>
      </c>
      <c r="F54" s="3">
        <v>18171</v>
      </c>
      <c r="H54" s="2">
        <v>504.71256383848498</v>
      </c>
      <c r="J54" s="3">
        <f t="shared" si="0"/>
        <v>134073215</v>
      </c>
      <c r="L54" s="3">
        <f t="shared" si="2"/>
        <v>-8955614</v>
      </c>
      <c r="N54" s="3">
        <v>280405022</v>
      </c>
      <c r="P54" s="4">
        <f t="shared" si="8"/>
        <v>-3.193813697102757E-2</v>
      </c>
    </row>
    <row r="55" spans="3:16">
      <c r="C55">
        <f t="shared" si="1"/>
        <v>2016</v>
      </c>
      <c r="D55" t="s">
        <v>6</v>
      </c>
      <c r="E55" s="2">
        <f t="shared" si="9"/>
        <v>15.095238095238095</v>
      </c>
      <c r="F55" s="3">
        <v>18216</v>
      </c>
      <c r="H55" s="2">
        <v>512.90798867773799</v>
      </c>
      <c r="J55" s="3">
        <f t="shared" si="0"/>
        <v>141036801</v>
      </c>
      <c r="L55" s="3">
        <f t="shared" si="2"/>
        <v>6963586</v>
      </c>
      <c r="N55" s="3">
        <v>275829599</v>
      </c>
      <c r="P55" s="4">
        <f t="shared" si="8"/>
        <v>2.5245970792278895E-2</v>
      </c>
    </row>
    <row r="56" spans="3:16">
      <c r="C56">
        <f t="shared" si="1"/>
        <v>2016</v>
      </c>
      <c r="D56" t="s">
        <v>7</v>
      </c>
      <c r="E56" s="2">
        <f t="shared" si="9"/>
        <v>14.380952380952381</v>
      </c>
      <c r="F56" s="3">
        <v>18258</v>
      </c>
      <c r="H56" s="2">
        <v>552.10484128527003</v>
      </c>
      <c r="J56" s="3">
        <f t="shared" si="0"/>
        <v>144964748</v>
      </c>
      <c r="L56" s="3">
        <f t="shared" si="2"/>
        <v>3927947</v>
      </c>
      <c r="N56" s="3">
        <v>293159621</v>
      </c>
      <c r="P56" s="4">
        <f t="shared" si="8"/>
        <v>1.3398663112611951E-2</v>
      </c>
    </row>
    <row r="57" spans="3:16">
      <c r="C57">
        <f t="shared" si="1"/>
        <v>2016</v>
      </c>
      <c r="D57" t="s">
        <v>8</v>
      </c>
      <c r="E57" s="2">
        <f t="shared" si="9"/>
        <v>15.857142857142858</v>
      </c>
      <c r="F57" s="3">
        <v>18302</v>
      </c>
      <c r="H57" s="2">
        <v>638.14630167592702</v>
      </c>
      <c r="J57" s="3">
        <f t="shared" si="0"/>
        <v>185201179</v>
      </c>
      <c r="L57" s="3">
        <f t="shared" si="2"/>
        <v>40236431</v>
      </c>
      <c r="N57" s="3">
        <v>311254874</v>
      </c>
      <c r="P57" s="4">
        <f t="shared" si="8"/>
        <v>0.12927164957423284</v>
      </c>
    </row>
    <row r="58" spans="3:16">
      <c r="C58">
        <f t="shared" si="1"/>
        <v>2016</v>
      </c>
      <c r="D58" t="s">
        <v>9</v>
      </c>
      <c r="E58" s="2">
        <f t="shared" si="9"/>
        <v>15.238095238095237</v>
      </c>
      <c r="F58" s="3">
        <v>18356</v>
      </c>
      <c r="H58" s="2">
        <v>693.50612942912301</v>
      </c>
      <c r="J58" s="3">
        <f t="shared" si="0"/>
        <v>193980930</v>
      </c>
      <c r="L58" s="3">
        <f t="shared" si="2"/>
        <v>8779751</v>
      </c>
      <c r="N58" s="3">
        <v>369474188</v>
      </c>
      <c r="P58" s="4">
        <f t="shared" si="8"/>
        <v>2.3762826430516439E-2</v>
      </c>
    </row>
    <row r="59" spans="3:16">
      <c r="C59">
        <f t="shared" si="1"/>
        <v>2016</v>
      </c>
      <c r="D59" t="s">
        <v>10</v>
      </c>
      <c r="E59" s="2">
        <f t="shared" si="9"/>
        <v>15.523809523809524</v>
      </c>
      <c r="F59" s="3">
        <v>18396</v>
      </c>
      <c r="H59" s="2">
        <v>708.38104854011601</v>
      </c>
      <c r="J59" s="3">
        <f t="shared" si="0"/>
        <v>202296626</v>
      </c>
      <c r="L59" s="3">
        <f t="shared" si="2"/>
        <v>8315696</v>
      </c>
      <c r="N59" s="3">
        <v>395418817</v>
      </c>
      <c r="P59" s="4">
        <f t="shared" si="8"/>
        <v>2.1030096804927723E-2</v>
      </c>
    </row>
    <row r="60" spans="3:16">
      <c r="C60">
        <f t="shared" si="1"/>
        <v>2016</v>
      </c>
      <c r="D60" t="s">
        <v>11</v>
      </c>
      <c r="E60" s="2">
        <f t="shared" si="9"/>
        <v>16.047619047619047</v>
      </c>
      <c r="F60" s="3">
        <v>18427</v>
      </c>
      <c r="H60" s="2">
        <v>702.69377555392396</v>
      </c>
      <c r="J60" s="3">
        <f t="shared" si="0"/>
        <v>207793208</v>
      </c>
      <c r="L60" s="3">
        <f t="shared" si="2"/>
        <v>5496582</v>
      </c>
      <c r="N60" s="3">
        <v>396694897</v>
      </c>
      <c r="P60" s="4">
        <f t="shared" si="8"/>
        <v>1.3855943299416831E-2</v>
      </c>
    </row>
    <row r="61" spans="3:16">
      <c r="C61">
        <f t="shared" si="1"/>
        <v>2016</v>
      </c>
      <c r="D61" t="s">
        <v>12</v>
      </c>
      <c r="E61" s="2">
        <f t="shared" si="9"/>
        <v>14.904761904761905</v>
      </c>
      <c r="F61" s="3">
        <v>18429</v>
      </c>
      <c r="H61" s="2">
        <v>657.24444134139003</v>
      </c>
      <c r="J61" s="3">
        <f t="shared" si="0"/>
        <v>180531809</v>
      </c>
      <c r="L61" s="3">
        <f t="shared" si="2"/>
        <v>-27261399</v>
      </c>
      <c r="N61" s="3">
        <v>395613688</v>
      </c>
      <c r="P61" s="4">
        <f t="shared" si="8"/>
        <v>-6.8909139968888034E-2</v>
      </c>
    </row>
    <row r="62" spans="3:16">
      <c r="C62">
        <f t="shared" si="1"/>
        <v>2016</v>
      </c>
      <c r="D62" t="s">
        <v>13</v>
      </c>
      <c r="E62" s="2">
        <f t="shared" si="9"/>
        <v>15.142857142857142</v>
      </c>
      <c r="F62" s="3">
        <v>18433</v>
      </c>
      <c r="H62" s="2">
        <v>550.51247646033698</v>
      </c>
      <c r="J62" s="3">
        <f t="shared" si="0"/>
        <v>153663604</v>
      </c>
      <c r="L62" s="3">
        <f t="shared" si="2"/>
        <v>-26868205</v>
      </c>
      <c r="N62" s="3">
        <v>355793442</v>
      </c>
      <c r="P62" s="4">
        <f t="shared" si="8"/>
        <v>-7.5516301955897203E-2</v>
      </c>
    </row>
    <row r="63" spans="3:16">
      <c r="C63">
        <f t="shared" si="1"/>
        <v>2016</v>
      </c>
      <c r="D63" t="s">
        <v>14</v>
      </c>
      <c r="E63" s="2">
        <f t="shared" si="9"/>
        <v>16.523809523809526</v>
      </c>
      <c r="F63" s="3">
        <v>18447</v>
      </c>
      <c r="H63" s="2">
        <v>494.131210524138</v>
      </c>
      <c r="J63" s="3">
        <f t="shared" si="0"/>
        <v>150618464</v>
      </c>
      <c r="L63" s="3">
        <f t="shared" si="2"/>
        <v>-3045140</v>
      </c>
      <c r="N63" s="3">
        <v>283352884</v>
      </c>
      <c r="P63" s="4">
        <f t="shared" si="8"/>
        <v>-1.0746811385904229E-2</v>
      </c>
    </row>
    <row r="64" spans="3:16">
      <c r="C64">
        <f t="shared" si="1"/>
        <v>2016</v>
      </c>
      <c r="D64" t="s">
        <v>15</v>
      </c>
      <c r="E64" s="2">
        <f t="shared" si="9"/>
        <v>16.285714285714285</v>
      </c>
      <c r="F64" s="3">
        <v>18467</v>
      </c>
      <c r="H64" s="2"/>
      <c r="J64" s="3"/>
      <c r="L64" s="3"/>
      <c r="N64" s="3">
        <v>288100063</v>
      </c>
    </row>
  </sheetData>
  <pageMargins left="0.5" right="0.5" top="0.5" bottom="0.5" header="0.2" footer="0.2"/>
  <pageSetup scale="55" orientation="landscape" r:id="rId1"/>
  <headerFooter>
    <oddHeader>&amp;C&amp;A</oddHeader>
    <oddFooter>&amp;R&amp;D  &amp;T</oddFooter>
  </headerFooter>
  <legacyDrawing r:id="rId2"/>
</worksheet>
</file>

<file path=xl/worksheets/sheet3.xml><?xml version="1.0" encoding="utf-8"?>
<worksheet xmlns="http://schemas.openxmlformats.org/spreadsheetml/2006/main" xmlns:r="http://schemas.openxmlformats.org/officeDocument/2006/relationships">
  <sheetPr>
    <pageSetUpPr fitToPage="1"/>
  </sheetPr>
  <dimension ref="C3:AE64"/>
  <sheetViews>
    <sheetView zoomScaleNormal="100" zoomScaleSheetLayoutView="100" workbookViewId="0"/>
  </sheetViews>
  <sheetFormatPr defaultRowHeight="15"/>
  <cols>
    <col min="1" max="2" width="1.7109375" customWidth="1"/>
    <col min="3" max="4" width="6.5703125" customWidth="1"/>
    <col min="5" max="5" width="9.140625" customWidth="1"/>
    <col min="7" max="7" width="1.7109375" customWidth="1"/>
    <col min="8" max="8" width="8.7109375" customWidth="1"/>
    <col min="9" max="9" width="1.7109375" customWidth="1"/>
    <col min="10" max="10" width="11.7109375" customWidth="1"/>
    <col min="11" max="11" width="1.7109375" customWidth="1"/>
    <col min="12" max="12" width="11.7109375" customWidth="1"/>
    <col min="13" max="13" width="1.7109375" customWidth="1"/>
    <col min="14" max="14" width="11.140625" bestFit="1" customWidth="1"/>
    <col min="15" max="15" width="1.7109375" customWidth="1"/>
  </cols>
  <sheetData>
    <row r="3" spans="3:31">
      <c r="E3" t="s">
        <v>16</v>
      </c>
      <c r="F3" t="s">
        <v>0</v>
      </c>
      <c r="H3" t="s">
        <v>1</v>
      </c>
      <c r="J3" t="s">
        <v>18</v>
      </c>
      <c r="L3" t="s">
        <v>19</v>
      </c>
      <c r="N3" t="s">
        <v>20</v>
      </c>
    </row>
    <row r="4" spans="3:31">
      <c r="C4" t="s">
        <v>2</v>
      </c>
      <c r="D4" t="s">
        <v>3</v>
      </c>
      <c r="E4" s="1" t="s">
        <v>26</v>
      </c>
      <c r="F4" t="str">
        <f>E4</f>
        <v>B2013A</v>
      </c>
      <c r="H4" t="str">
        <f>E4</f>
        <v>B2013A</v>
      </c>
      <c r="J4" t="str">
        <f>E4</f>
        <v>B2013A</v>
      </c>
      <c r="L4" t="str">
        <f>E4</f>
        <v>B2013A</v>
      </c>
      <c r="N4" t="s">
        <v>17</v>
      </c>
    </row>
    <row r="5" spans="3:31">
      <c r="C5" s="1">
        <v>2012</v>
      </c>
      <c r="D5" t="s">
        <v>4</v>
      </c>
      <c r="E5" s="2"/>
      <c r="F5" s="3">
        <v>28350</v>
      </c>
      <c r="H5" s="2"/>
      <c r="J5" s="3">
        <f>ROUND(E5*F5*H5,0)</f>
        <v>0</v>
      </c>
      <c r="L5" s="3"/>
    </row>
    <row r="6" spans="3:31">
      <c r="C6">
        <f>IF(D6="Jan",C5+1,C5)</f>
        <v>2012</v>
      </c>
      <c r="D6" t="s">
        <v>5</v>
      </c>
      <c r="E6" s="2"/>
      <c r="F6" s="3">
        <v>28356</v>
      </c>
      <c r="H6" s="2"/>
      <c r="J6" s="3">
        <f t="shared" ref="J6:J63" si="0">ROUND(E6*F6*H6,0)</f>
        <v>0</v>
      </c>
      <c r="L6" s="3">
        <f>J6-J5</f>
        <v>0</v>
      </c>
    </row>
    <row r="7" spans="3:31">
      <c r="C7">
        <f t="shared" ref="C7:C64" si="1">IF(D7="Jan",C6+1,C6)</f>
        <v>2012</v>
      </c>
      <c r="D7" t="s">
        <v>6</v>
      </c>
      <c r="E7" s="2"/>
      <c r="F7" s="3">
        <v>28479</v>
      </c>
      <c r="H7" s="2"/>
      <c r="J7" s="3">
        <f t="shared" si="0"/>
        <v>0</v>
      </c>
      <c r="L7" s="3">
        <f t="shared" ref="L7:L63" si="2">J7-J6</f>
        <v>0</v>
      </c>
    </row>
    <row r="8" spans="3:31">
      <c r="C8">
        <f t="shared" si="1"/>
        <v>2012</v>
      </c>
      <c r="D8" t="s">
        <v>7</v>
      </c>
      <c r="E8" s="2"/>
      <c r="F8" s="3">
        <v>28522</v>
      </c>
      <c r="H8" s="2"/>
      <c r="J8" s="3">
        <f t="shared" si="0"/>
        <v>0</v>
      </c>
      <c r="L8" s="3">
        <f t="shared" si="2"/>
        <v>0</v>
      </c>
    </row>
    <row r="9" spans="3:31">
      <c r="C9">
        <f t="shared" si="1"/>
        <v>2012</v>
      </c>
      <c r="D9" t="s">
        <v>8</v>
      </c>
      <c r="E9" s="2"/>
      <c r="F9" s="3">
        <v>28516</v>
      </c>
      <c r="H9" s="2"/>
      <c r="J9" s="3">
        <f t="shared" si="0"/>
        <v>0</v>
      </c>
      <c r="L9" s="3">
        <f t="shared" si="2"/>
        <v>0</v>
      </c>
      <c r="T9">
        <v>1</v>
      </c>
      <c r="U9">
        <f>T9+1</f>
        <v>2</v>
      </c>
      <c r="V9">
        <f t="shared" ref="V9:AE9" si="3">U9+1</f>
        <v>3</v>
      </c>
      <c r="W9">
        <f t="shared" si="3"/>
        <v>4</v>
      </c>
      <c r="X9">
        <f t="shared" si="3"/>
        <v>5</v>
      </c>
      <c r="Y9">
        <f t="shared" si="3"/>
        <v>6</v>
      </c>
      <c r="Z9">
        <f t="shared" si="3"/>
        <v>7</v>
      </c>
      <c r="AA9">
        <f t="shared" si="3"/>
        <v>8</v>
      </c>
      <c r="AB9">
        <f t="shared" si="3"/>
        <v>9</v>
      </c>
      <c r="AC9">
        <f t="shared" si="3"/>
        <v>10</v>
      </c>
      <c r="AD9">
        <f t="shared" si="3"/>
        <v>11</v>
      </c>
      <c r="AE9">
        <f t="shared" si="3"/>
        <v>12</v>
      </c>
    </row>
    <row r="10" spans="3:31">
      <c r="C10">
        <f t="shared" si="1"/>
        <v>2012</v>
      </c>
      <c r="D10" t="s">
        <v>9</v>
      </c>
      <c r="E10" s="2"/>
      <c r="F10" s="3">
        <v>28537</v>
      </c>
      <c r="H10" s="2"/>
      <c r="J10" s="3">
        <f t="shared" si="0"/>
        <v>0</v>
      </c>
      <c r="L10" s="3">
        <f t="shared" si="2"/>
        <v>0</v>
      </c>
      <c r="N10" s="3"/>
      <c r="P10" s="4"/>
      <c r="R10">
        <v>0</v>
      </c>
      <c r="S10">
        <v>2012</v>
      </c>
      <c r="T10" s="4"/>
      <c r="U10" s="4"/>
      <c r="V10" s="4"/>
      <c r="W10" s="4"/>
      <c r="X10" s="4"/>
      <c r="Y10" s="4"/>
      <c r="Z10" s="4"/>
      <c r="AA10" s="4"/>
      <c r="AB10" s="4"/>
      <c r="AC10" s="4"/>
      <c r="AD10" s="4">
        <f t="shared" ref="Z10:AE10" ca="1" si="4">OFFSET($P$4,$R10+AD$9,0)</f>
        <v>2.0942383044034067E-2</v>
      </c>
      <c r="AE10" s="4">
        <f t="shared" ca="1" si="4"/>
        <v>9.4261610131048029E-2</v>
      </c>
    </row>
    <row r="11" spans="3:31">
      <c r="C11">
        <f t="shared" si="1"/>
        <v>2012</v>
      </c>
      <c r="D11" t="s">
        <v>10</v>
      </c>
      <c r="E11" s="2"/>
      <c r="F11" s="3">
        <v>28546</v>
      </c>
      <c r="H11" s="2"/>
      <c r="J11" s="3">
        <f t="shared" si="0"/>
        <v>0</v>
      </c>
      <c r="L11" s="3">
        <f t="shared" si="2"/>
        <v>0</v>
      </c>
      <c r="N11" s="3"/>
      <c r="P11" s="4"/>
      <c r="R11">
        <f>R10+12</f>
        <v>12</v>
      </c>
      <c r="S11">
        <f>S10+1</f>
        <v>2013</v>
      </c>
      <c r="T11" s="4">
        <f t="shared" ref="T11:AE14" ca="1" si="5">OFFSET($P$4,$R11+T$9,0)</f>
        <v>-2.7503279359849541E-2</v>
      </c>
      <c r="U11" s="4">
        <f t="shared" ca="1" si="5"/>
        <v>-0.10794211272353282</v>
      </c>
      <c r="V11" s="4">
        <f t="shared" ca="1" si="5"/>
        <v>1.5795389551038461E-2</v>
      </c>
      <c r="W11" s="4">
        <f t="shared" ca="1" si="5"/>
        <v>2.0359794213999513E-2</v>
      </c>
      <c r="X11" s="4">
        <f t="shared" ca="1" si="5"/>
        <v>0.17578671599001061</v>
      </c>
      <c r="Y11" s="4">
        <f t="shared" ca="1" si="5"/>
        <v>5.0675654090187559E-2</v>
      </c>
      <c r="Z11" s="4">
        <f t="shared" ca="1" si="5"/>
        <v>2.6502492821272074E-2</v>
      </c>
      <c r="AA11" s="4">
        <f t="shared" ca="1" si="5"/>
        <v>6.7893265772505876E-3</v>
      </c>
      <c r="AB11" s="4">
        <f t="shared" ca="1" si="5"/>
        <v>-8.4051881950747781E-2</v>
      </c>
      <c r="AC11" s="4">
        <f t="shared" ca="1" si="5"/>
        <v>-0.10904606016027377</v>
      </c>
      <c r="AD11" s="4">
        <f t="shared" ca="1" si="5"/>
        <v>1.3147824467595427E-2</v>
      </c>
      <c r="AE11" s="4">
        <f t="shared" ca="1" si="5"/>
        <v>6.9826540285366806E-2</v>
      </c>
    </row>
    <row r="12" spans="3:31">
      <c r="C12">
        <f t="shared" si="1"/>
        <v>2012</v>
      </c>
      <c r="D12" t="s">
        <v>11</v>
      </c>
      <c r="E12" s="2"/>
      <c r="F12" s="3">
        <v>28614</v>
      </c>
      <c r="H12" s="2"/>
      <c r="J12" s="3">
        <f t="shared" si="0"/>
        <v>0</v>
      </c>
      <c r="L12" s="3">
        <f t="shared" si="2"/>
        <v>0</v>
      </c>
      <c r="N12" s="3"/>
      <c r="P12" s="4"/>
      <c r="R12">
        <f t="shared" ref="R12:R14" si="6">R11+12</f>
        <v>24</v>
      </c>
      <c r="S12">
        <f t="shared" ref="S12:S14" si="7">S11+1</f>
        <v>2014</v>
      </c>
      <c r="T12" s="4">
        <f t="shared" ca="1" si="5"/>
        <v>-1.8845041379942216E-2</v>
      </c>
      <c r="U12" s="4">
        <f t="shared" ca="1" si="5"/>
        <v>-0.1092442395603898</v>
      </c>
      <c r="V12" s="4">
        <f t="shared" ca="1" si="5"/>
        <v>1.3322855197894459E-2</v>
      </c>
      <c r="W12" s="4">
        <f t="shared" ca="1" si="5"/>
        <v>1.7067177396977152E-2</v>
      </c>
      <c r="X12" s="4">
        <f t="shared" ca="1" si="5"/>
        <v>0.17237603836340021</v>
      </c>
      <c r="Y12" s="4">
        <f t="shared" ca="1" si="5"/>
        <v>4.882291788225547E-2</v>
      </c>
      <c r="Z12" s="4">
        <f t="shared" ca="1" si="5"/>
        <v>2.5346182215724239E-2</v>
      </c>
      <c r="AA12" s="4">
        <f t="shared" ca="1" si="5"/>
        <v>6.0277911420237341E-3</v>
      </c>
      <c r="AB12" s="4">
        <f t="shared" ca="1" si="5"/>
        <v>-8.467656988466768E-2</v>
      </c>
      <c r="AC12" s="4">
        <f t="shared" ca="1" si="5"/>
        <v>-0.10884082406456654</v>
      </c>
      <c r="AD12" s="4">
        <f t="shared" ca="1" si="5"/>
        <v>1.3086943401077626E-2</v>
      </c>
      <c r="AE12" s="4">
        <f t="shared" ca="1" si="5"/>
        <v>6.942390188081897E-2</v>
      </c>
    </row>
    <row r="13" spans="3:31">
      <c r="C13">
        <f t="shared" si="1"/>
        <v>2012</v>
      </c>
      <c r="D13" t="s">
        <v>12</v>
      </c>
      <c r="E13" s="2"/>
      <c r="F13" s="3">
        <v>28717</v>
      </c>
      <c r="H13" s="2"/>
      <c r="J13" s="3">
        <f t="shared" si="0"/>
        <v>0</v>
      </c>
      <c r="L13" s="3">
        <f t="shared" si="2"/>
        <v>0</v>
      </c>
      <c r="N13" s="3"/>
      <c r="P13" s="4"/>
      <c r="R13">
        <f t="shared" si="6"/>
        <v>36</v>
      </c>
      <c r="S13">
        <f t="shared" si="7"/>
        <v>2015</v>
      </c>
      <c r="T13" s="5">
        <f t="shared" ca="1" si="5"/>
        <v>-1.7799592448729869E-2</v>
      </c>
      <c r="U13" s="5">
        <f t="shared" ca="1" si="5"/>
        <v>-0.10817793804251155</v>
      </c>
      <c r="V13" s="5">
        <f t="shared" ca="1" si="5"/>
        <v>1.4641797746803707E-2</v>
      </c>
      <c r="W13" s="5">
        <f t="shared" ca="1" si="5"/>
        <v>1.7863305006902606E-2</v>
      </c>
      <c r="X13" s="5">
        <f t="shared" ca="1" si="5"/>
        <v>0.17241946299359259</v>
      </c>
      <c r="Y13" s="5">
        <f t="shared" ca="1" si="5"/>
        <v>4.9087221619869691E-2</v>
      </c>
      <c r="Z13" s="5">
        <f t="shared" ca="1" si="5"/>
        <v>2.5804861194684597E-2</v>
      </c>
      <c r="AA13" s="5">
        <f t="shared" ca="1" si="5"/>
        <v>6.6322532327738734E-3</v>
      </c>
      <c r="AB13" s="5">
        <f t="shared" ca="1" si="5"/>
        <v>-8.3894081771396387E-2</v>
      </c>
      <c r="AC13" s="5">
        <f t="shared" ca="1" si="5"/>
        <v>-0.10713268103551785</v>
      </c>
      <c r="AD13" s="5">
        <f t="shared" ca="1" si="5"/>
        <v>1.4345540516821817E-2</v>
      </c>
      <c r="AE13" s="5">
        <f t="shared" ca="1" si="5"/>
        <v>6.8925372674101246E-2</v>
      </c>
    </row>
    <row r="14" spans="3:31">
      <c r="C14">
        <f t="shared" si="1"/>
        <v>2012</v>
      </c>
      <c r="D14" t="s">
        <v>13</v>
      </c>
      <c r="E14" s="2">
        <v>15.380952380952381</v>
      </c>
      <c r="F14" s="3">
        <v>28684</v>
      </c>
      <c r="H14" s="2">
        <v>21.892618801363401</v>
      </c>
      <c r="J14" s="3">
        <f t="shared" si="0"/>
        <v>9658744</v>
      </c>
      <c r="L14" s="3">
        <f t="shared" si="2"/>
        <v>9658744</v>
      </c>
      <c r="N14" s="3"/>
      <c r="P14" s="4"/>
      <c r="R14">
        <f t="shared" si="6"/>
        <v>48</v>
      </c>
      <c r="S14">
        <f t="shared" si="7"/>
        <v>2016</v>
      </c>
      <c r="T14" s="4">
        <f t="shared" ca="1" si="5"/>
        <v>-1.8087787456688962E-2</v>
      </c>
      <c r="U14" s="5">
        <f t="shared" ca="1" si="5"/>
        <v>-7.5843782484892694E-2</v>
      </c>
      <c r="V14" s="5">
        <f t="shared" ca="1" si="5"/>
        <v>-1.9359124098405588E-2</v>
      </c>
      <c r="W14" s="4">
        <f t="shared" ca="1" si="5"/>
        <v>1.6987708566758859E-2</v>
      </c>
      <c r="X14" s="4">
        <f t="shared" ca="1" si="5"/>
        <v>0.17050843673565008</v>
      </c>
      <c r="Y14" s="4">
        <f t="shared" ca="1" si="5"/>
        <v>4.8172559407250688E-2</v>
      </c>
      <c r="Z14" s="4">
        <f t="shared" ca="1" si="5"/>
        <v>2.5421246595563923E-2</v>
      </c>
      <c r="AA14" s="4">
        <f t="shared" ca="1" si="5"/>
        <v>6.4181172541343248E-3</v>
      </c>
      <c r="AB14" s="4">
        <f t="shared" ca="1" si="5"/>
        <v>-8.382266536191052E-2</v>
      </c>
      <c r="AC14" s="4">
        <f t="shared" ca="1" si="5"/>
        <v>-0.10648595233216163</v>
      </c>
      <c r="AD14" s="4">
        <f t="shared" ca="1" si="5"/>
        <v>1.4149387039827137E-2</v>
      </c>
      <c r="AE14" s="4"/>
    </row>
    <row r="15" spans="3:31">
      <c r="C15">
        <f t="shared" si="1"/>
        <v>2012</v>
      </c>
      <c r="D15" t="s">
        <v>14</v>
      </c>
      <c r="E15" s="2">
        <v>16.61904761904762</v>
      </c>
      <c r="F15" s="3">
        <v>28668</v>
      </c>
      <c r="H15" s="2">
        <v>21.045145642517699</v>
      </c>
      <c r="J15" s="3">
        <f t="shared" si="0"/>
        <v>10026641</v>
      </c>
      <c r="L15" s="3">
        <f t="shared" si="2"/>
        <v>367897</v>
      </c>
      <c r="N15" s="3">
        <v>17567103</v>
      </c>
      <c r="P15" s="4">
        <f t="shared" ref="P11:P63" si="8">L15/N15</f>
        <v>2.0942383044034067E-2</v>
      </c>
    </row>
    <row r="16" spans="3:31">
      <c r="C16">
        <f t="shared" si="1"/>
        <v>2012</v>
      </c>
      <c r="D16" t="s">
        <v>15</v>
      </c>
      <c r="E16" s="2">
        <v>16.714285714285715</v>
      </c>
      <c r="F16" s="3">
        <v>28677</v>
      </c>
      <c r="H16" s="2">
        <v>24.699385856136001</v>
      </c>
      <c r="J16" s="3">
        <f t="shared" si="0"/>
        <v>11838800</v>
      </c>
      <c r="L16" s="3">
        <f t="shared" si="2"/>
        <v>1812159</v>
      </c>
      <c r="N16" s="3">
        <v>19224783</v>
      </c>
      <c r="P16" s="4">
        <f t="shared" si="8"/>
        <v>9.4261610131048029E-2</v>
      </c>
    </row>
    <row r="17" spans="3:16">
      <c r="C17">
        <f t="shared" si="1"/>
        <v>2013</v>
      </c>
      <c r="D17" t="s">
        <v>4</v>
      </c>
      <c r="E17" s="2">
        <v>15.428571428571429</v>
      </c>
      <c r="F17" s="3">
        <v>28720</v>
      </c>
      <c r="H17" s="2">
        <v>25.285576756591301</v>
      </c>
      <c r="J17" s="3">
        <f t="shared" si="0"/>
        <v>11204256</v>
      </c>
      <c r="L17" s="3">
        <f t="shared" si="2"/>
        <v>-634544</v>
      </c>
      <c r="N17" s="3">
        <v>23071576</v>
      </c>
      <c r="P17" s="4">
        <f t="shared" si="8"/>
        <v>-2.7503279359849541E-2</v>
      </c>
    </row>
    <row r="18" spans="3:16">
      <c r="C18">
        <f t="shared" si="1"/>
        <v>2013</v>
      </c>
      <c r="D18" t="s">
        <v>5</v>
      </c>
      <c r="E18" s="2">
        <v>13.619047619047619</v>
      </c>
      <c r="F18" s="3">
        <v>28719</v>
      </c>
      <c r="H18" s="2">
        <v>22.750558504169799</v>
      </c>
      <c r="J18" s="3">
        <f t="shared" si="0"/>
        <v>8898322</v>
      </c>
      <c r="L18" s="3">
        <f t="shared" si="2"/>
        <v>-2305934</v>
      </c>
      <c r="N18" s="3">
        <v>21362691</v>
      </c>
      <c r="P18" s="4">
        <f t="shared" si="8"/>
        <v>-0.10794211272353282</v>
      </c>
    </row>
    <row r="19" spans="3:16">
      <c r="C19">
        <f t="shared" si="1"/>
        <v>2013</v>
      </c>
      <c r="D19" t="s">
        <v>6</v>
      </c>
      <c r="E19" s="2">
        <v>15.095238095238095</v>
      </c>
      <c r="F19" s="3">
        <v>28775</v>
      </c>
      <c r="H19" s="2">
        <v>21.171499485257002</v>
      </c>
      <c r="J19" s="3">
        <f t="shared" si="0"/>
        <v>9196168</v>
      </c>
      <c r="L19" s="3">
        <f t="shared" si="2"/>
        <v>297846</v>
      </c>
      <c r="N19" s="3">
        <v>18856515</v>
      </c>
      <c r="P19" s="4">
        <f t="shared" si="8"/>
        <v>1.5795389551038461E-2</v>
      </c>
    </row>
    <row r="20" spans="3:16">
      <c r="C20">
        <f t="shared" si="1"/>
        <v>2013</v>
      </c>
      <c r="D20" t="s">
        <v>7</v>
      </c>
      <c r="E20" s="2">
        <v>14.380952380952381</v>
      </c>
      <c r="F20" s="3">
        <v>28822</v>
      </c>
      <c r="H20" s="2">
        <v>23.1283472411947</v>
      </c>
      <c r="J20" s="3">
        <f t="shared" si="0"/>
        <v>9586418</v>
      </c>
      <c r="L20" s="3">
        <f t="shared" si="2"/>
        <v>390250</v>
      </c>
      <c r="N20" s="3">
        <v>19167679</v>
      </c>
      <c r="P20" s="4">
        <f t="shared" si="8"/>
        <v>2.0359794213999513E-2</v>
      </c>
    </row>
    <row r="21" spans="3:16">
      <c r="C21">
        <f t="shared" si="1"/>
        <v>2013</v>
      </c>
      <c r="D21" t="s">
        <v>8</v>
      </c>
      <c r="E21" s="2">
        <v>15.857142857142858</v>
      </c>
      <c r="F21" s="3">
        <v>28834</v>
      </c>
      <c r="H21" s="2">
        <v>29.0223789278045</v>
      </c>
      <c r="J21" s="3">
        <f t="shared" si="0"/>
        <v>13269753</v>
      </c>
      <c r="L21" s="3">
        <f t="shared" si="2"/>
        <v>3683335</v>
      </c>
      <c r="N21" s="3">
        <v>20953432</v>
      </c>
      <c r="P21" s="4">
        <f t="shared" si="8"/>
        <v>0.17578671599001061</v>
      </c>
    </row>
    <row r="22" spans="3:16">
      <c r="C22">
        <f t="shared" si="1"/>
        <v>2013</v>
      </c>
      <c r="D22" t="s">
        <v>9</v>
      </c>
      <c r="E22" s="2">
        <v>15.238095238095237</v>
      </c>
      <c r="F22" s="3">
        <v>28866</v>
      </c>
      <c r="H22" s="2">
        <v>33.2693271354605</v>
      </c>
      <c r="J22" s="3">
        <f t="shared" si="0"/>
        <v>14633941</v>
      </c>
      <c r="L22" s="3">
        <f t="shared" si="2"/>
        <v>1364188</v>
      </c>
      <c r="N22" s="3">
        <v>26919988</v>
      </c>
      <c r="P22" s="4">
        <f t="shared" si="8"/>
        <v>5.0675654090187559E-2</v>
      </c>
    </row>
    <row r="23" spans="3:16">
      <c r="C23">
        <f t="shared" si="1"/>
        <v>2013</v>
      </c>
      <c r="D23" t="s">
        <v>10</v>
      </c>
      <c r="E23" s="2">
        <v>15.523809523809524</v>
      </c>
      <c r="F23" s="3">
        <v>28924</v>
      </c>
      <c r="H23" s="2">
        <v>34.362233588560798</v>
      </c>
      <c r="J23" s="3">
        <f t="shared" si="0"/>
        <v>15429009</v>
      </c>
      <c r="L23" s="3">
        <f t="shared" si="2"/>
        <v>795068</v>
      </c>
      <c r="N23" s="3">
        <v>29999744</v>
      </c>
      <c r="P23" s="4">
        <f t="shared" si="8"/>
        <v>2.6502492821272074E-2</v>
      </c>
    </row>
    <row r="24" spans="3:16">
      <c r="C24">
        <f t="shared" si="1"/>
        <v>2013</v>
      </c>
      <c r="D24" t="s">
        <v>11</v>
      </c>
      <c r="E24" s="2">
        <v>16.047619047619047</v>
      </c>
      <c r="F24" s="3">
        <v>28962</v>
      </c>
      <c r="H24" s="2">
        <v>33.638031651050099</v>
      </c>
      <c r="J24" s="3">
        <f t="shared" si="0"/>
        <v>15633986</v>
      </c>
      <c r="L24" s="3">
        <f t="shared" si="2"/>
        <v>204977</v>
      </c>
      <c r="N24" s="3">
        <v>30191065</v>
      </c>
      <c r="P24" s="4">
        <f t="shared" si="8"/>
        <v>6.7893265772505876E-3</v>
      </c>
    </row>
    <row r="25" spans="3:16">
      <c r="C25">
        <f t="shared" si="1"/>
        <v>2013</v>
      </c>
      <c r="D25" t="s">
        <v>12</v>
      </c>
      <c r="E25" s="2">
        <v>14.904761904761905</v>
      </c>
      <c r="F25" s="3">
        <v>28988</v>
      </c>
      <c r="H25" s="2">
        <v>30.451642771485002</v>
      </c>
      <c r="J25" s="3">
        <f t="shared" si="0"/>
        <v>13156914</v>
      </c>
      <c r="L25" s="3">
        <f t="shared" si="2"/>
        <v>-2477072</v>
      </c>
      <c r="N25" s="3">
        <v>29470750</v>
      </c>
      <c r="P25" s="4">
        <f t="shared" si="8"/>
        <v>-8.4051881950747781E-2</v>
      </c>
    </row>
    <row r="26" spans="3:16">
      <c r="C26">
        <f t="shared" si="1"/>
        <v>2013</v>
      </c>
      <c r="D26" t="s">
        <v>13</v>
      </c>
      <c r="E26" s="2">
        <v>15.142857142857142</v>
      </c>
      <c r="F26" s="3">
        <v>28972</v>
      </c>
      <c r="H26" s="2">
        <v>23.690588904219801</v>
      </c>
      <c r="J26" s="3">
        <f t="shared" si="0"/>
        <v>10393508</v>
      </c>
      <c r="L26" s="3">
        <f t="shared" si="2"/>
        <v>-2763406</v>
      </c>
      <c r="N26" s="3">
        <v>25341640</v>
      </c>
      <c r="P26" s="4">
        <f t="shared" si="8"/>
        <v>-0.10904606016027377</v>
      </c>
    </row>
    <row r="27" spans="3:16">
      <c r="C27">
        <f t="shared" si="1"/>
        <v>2013</v>
      </c>
      <c r="D27" t="s">
        <v>14</v>
      </c>
      <c r="E27" s="2">
        <v>16.523809523809526</v>
      </c>
      <c r="F27" s="3">
        <v>28963</v>
      </c>
      <c r="H27" s="2">
        <v>22.239070024562999</v>
      </c>
      <c r="J27" s="3">
        <f t="shared" si="0"/>
        <v>10643154</v>
      </c>
      <c r="L27" s="3">
        <f t="shared" si="2"/>
        <v>249646</v>
      </c>
      <c r="N27" s="3">
        <v>18987628</v>
      </c>
      <c r="P27" s="4">
        <f t="shared" si="8"/>
        <v>1.3147824467595427E-2</v>
      </c>
    </row>
    <row r="28" spans="3:16">
      <c r="C28">
        <f t="shared" si="1"/>
        <v>2013</v>
      </c>
      <c r="D28" t="s">
        <v>15</v>
      </c>
      <c r="E28" s="2">
        <v>16.285714285714285</v>
      </c>
      <c r="F28" s="3">
        <v>28977</v>
      </c>
      <c r="H28" s="2">
        <v>25.618542966515299</v>
      </c>
      <c r="J28" s="3">
        <f t="shared" si="0"/>
        <v>12089676</v>
      </c>
      <c r="L28" s="3">
        <f t="shared" si="2"/>
        <v>1446522</v>
      </c>
      <c r="N28" s="3">
        <v>20715934</v>
      </c>
      <c r="P28" s="4">
        <f t="shared" si="8"/>
        <v>6.9826540285366806E-2</v>
      </c>
    </row>
    <row r="29" spans="3:16">
      <c r="C29">
        <f t="shared" si="1"/>
        <v>2014</v>
      </c>
      <c r="D29" t="s">
        <v>4</v>
      </c>
      <c r="E29" s="2">
        <f>E17</f>
        <v>15.428571428571429</v>
      </c>
      <c r="F29" s="3">
        <v>29009</v>
      </c>
      <c r="H29" s="2">
        <v>25.994502959247399</v>
      </c>
      <c r="J29" s="3">
        <f t="shared" si="0"/>
        <v>11634293</v>
      </c>
      <c r="L29" s="3">
        <f t="shared" si="2"/>
        <v>-455383</v>
      </c>
      <c r="N29" s="3">
        <v>24164606</v>
      </c>
      <c r="P29" s="4">
        <f t="shared" si="8"/>
        <v>-1.8845041379942216E-2</v>
      </c>
    </row>
    <row r="30" spans="3:16">
      <c r="C30">
        <f t="shared" si="1"/>
        <v>2014</v>
      </c>
      <c r="D30" t="s">
        <v>5</v>
      </c>
      <c r="E30" s="2">
        <f t="shared" ref="E30:E64" si="9">E18</f>
        <v>13.619047619047619</v>
      </c>
      <c r="F30" s="3">
        <v>29039</v>
      </c>
      <c r="H30" s="2">
        <v>23.281620104816898</v>
      </c>
      <c r="J30" s="3">
        <f t="shared" si="0"/>
        <v>9207497</v>
      </c>
      <c r="L30" s="3">
        <f t="shared" si="2"/>
        <v>-2426796</v>
      </c>
      <c r="N30" s="3">
        <v>22214407</v>
      </c>
      <c r="P30" s="4">
        <f t="shared" si="8"/>
        <v>-0.1092442395603898</v>
      </c>
    </row>
    <row r="31" spans="3:16">
      <c r="C31">
        <f t="shared" si="1"/>
        <v>2014</v>
      </c>
      <c r="D31" t="s">
        <v>6</v>
      </c>
      <c r="E31" s="2">
        <f t="shared" si="9"/>
        <v>15.095238095238095</v>
      </c>
      <c r="F31" s="3">
        <v>29063</v>
      </c>
      <c r="H31" s="2">
        <v>21.579727218191799</v>
      </c>
      <c r="J31" s="3">
        <f t="shared" si="0"/>
        <v>9467305</v>
      </c>
      <c r="L31" s="3">
        <f t="shared" si="2"/>
        <v>259808</v>
      </c>
      <c r="N31" s="3">
        <v>19500925</v>
      </c>
      <c r="P31" s="4">
        <f t="shared" si="8"/>
        <v>1.3322855197894459E-2</v>
      </c>
    </row>
    <row r="32" spans="3:16">
      <c r="C32">
        <f t="shared" si="1"/>
        <v>2014</v>
      </c>
      <c r="D32" t="s">
        <v>7</v>
      </c>
      <c r="E32" s="2">
        <f t="shared" si="9"/>
        <v>14.380952380952381</v>
      </c>
      <c r="F32" s="3">
        <v>29088</v>
      </c>
      <c r="H32" s="2">
        <v>23.436239252551001</v>
      </c>
      <c r="J32" s="3">
        <f t="shared" si="0"/>
        <v>9803687</v>
      </c>
      <c r="L32" s="3">
        <f t="shared" si="2"/>
        <v>336382</v>
      </c>
      <c r="N32" s="3">
        <v>19709293</v>
      </c>
      <c r="P32" s="4">
        <f t="shared" si="8"/>
        <v>1.7067177396977152E-2</v>
      </c>
    </row>
    <row r="33" spans="3:16">
      <c r="C33">
        <f t="shared" si="1"/>
        <v>2014</v>
      </c>
      <c r="D33" t="s">
        <v>8</v>
      </c>
      <c r="E33" s="2">
        <f t="shared" si="9"/>
        <v>15.857142857142858</v>
      </c>
      <c r="F33" s="3">
        <v>29115</v>
      </c>
      <c r="H33" s="2">
        <v>29.233139398585301</v>
      </c>
      <c r="J33" s="3">
        <f t="shared" si="0"/>
        <v>13496377</v>
      </c>
      <c r="L33" s="3">
        <f t="shared" si="2"/>
        <v>3692690</v>
      </c>
      <c r="N33" s="3">
        <v>21422293</v>
      </c>
      <c r="P33" s="4">
        <f t="shared" si="8"/>
        <v>0.17237603836340021</v>
      </c>
    </row>
    <row r="34" spans="3:16">
      <c r="C34">
        <f t="shared" si="1"/>
        <v>2014</v>
      </c>
      <c r="D34" t="s">
        <v>9</v>
      </c>
      <c r="E34" s="2">
        <f t="shared" si="9"/>
        <v>15.238095238095237</v>
      </c>
      <c r="F34" s="3">
        <v>29147</v>
      </c>
      <c r="H34" s="2">
        <v>33.396018279582201</v>
      </c>
      <c r="J34" s="3">
        <f t="shared" si="0"/>
        <v>14832667</v>
      </c>
      <c r="L34" s="3">
        <f t="shared" si="2"/>
        <v>1336290</v>
      </c>
      <c r="N34" s="3">
        <v>27370138</v>
      </c>
      <c r="P34" s="4">
        <f t="shared" si="8"/>
        <v>4.882291788225547E-2</v>
      </c>
    </row>
    <row r="35" spans="3:16">
      <c r="C35">
        <f t="shared" si="1"/>
        <v>2014</v>
      </c>
      <c r="D35" t="s">
        <v>10</v>
      </c>
      <c r="E35" s="2">
        <f t="shared" si="9"/>
        <v>15.523809523809524</v>
      </c>
      <c r="F35" s="3">
        <v>29170</v>
      </c>
      <c r="H35" s="2">
        <v>34.455329516998901</v>
      </c>
      <c r="J35" s="3">
        <f t="shared" si="0"/>
        <v>15602390</v>
      </c>
      <c r="L35" s="3">
        <f t="shared" si="2"/>
        <v>769723</v>
      </c>
      <c r="N35" s="3">
        <v>30368400</v>
      </c>
      <c r="P35" s="4">
        <f t="shared" si="8"/>
        <v>2.5346182215724239E-2</v>
      </c>
    </row>
    <row r="36" spans="3:16">
      <c r="C36">
        <f t="shared" si="1"/>
        <v>2014</v>
      </c>
      <c r="D36" t="s">
        <v>11</v>
      </c>
      <c r="E36" s="2">
        <f t="shared" si="9"/>
        <v>16.047619047619047</v>
      </c>
      <c r="F36" s="3">
        <v>29189</v>
      </c>
      <c r="H36" s="2">
        <v>33.701602979564001</v>
      </c>
      <c r="J36" s="3">
        <f t="shared" si="0"/>
        <v>15786301</v>
      </c>
      <c r="L36" s="3">
        <f t="shared" si="2"/>
        <v>183911</v>
      </c>
      <c r="N36" s="3">
        <v>30510513</v>
      </c>
      <c r="P36" s="4">
        <f t="shared" si="8"/>
        <v>6.0277911420237341E-3</v>
      </c>
    </row>
    <row r="37" spans="3:16">
      <c r="C37">
        <f t="shared" si="1"/>
        <v>2014</v>
      </c>
      <c r="D37" t="s">
        <v>12</v>
      </c>
      <c r="E37" s="2">
        <f t="shared" si="9"/>
        <v>14.904761904761905</v>
      </c>
      <c r="F37" s="3">
        <v>29190</v>
      </c>
      <c r="H37" s="2">
        <v>30.497473496939801</v>
      </c>
      <c r="J37" s="3">
        <f t="shared" si="0"/>
        <v>13268536</v>
      </c>
      <c r="L37" s="3">
        <f t="shared" si="2"/>
        <v>-2517765</v>
      </c>
      <c r="N37" s="3">
        <v>29733904</v>
      </c>
      <c r="P37" s="4">
        <f t="shared" si="8"/>
        <v>-8.467656988466768E-2</v>
      </c>
    </row>
    <row r="38" spans="3:16">
      <c r="C38">
        <f t="shared" si="1"/>
        <v>2014</v>
      </c>
      <c r="D38" t="s">
        <v>13</v>
      </c>
      <c r="E38" s="2">
        <f t="shared" si="9"/>
        <v>15.142857142857142</v>
      </c>
      <c r="F38" s="3">
        <v>29192</v>
      </c>
      <c r="H38" s="2">
        <v>23.718809513459899</v>
      </c>
      <c r="J38" s="3">
        <f t="shared" si="0"/>
        <v>10484907</v>
      </c>
      <c r="L38" s="3">
        <f t="shared" si="2"/>
        <v>-2783629</v>
      </c>
      <c r="N38" s="3">
        <v>25575229</v>
      </c>
      <c r="P38" s="4">
        <f t="shared" si="8"/>
        <v>-0.10884082406456654</v>
      </c>
    </row>
    <row r="39" spans="3:16">
      <c r="C39">
        <f t="shared" si="1"/>
        <v>2014</v>
      </c>
      <c r="D39" t="s">
        <v>14</v>
      </c>
      <c r="E39" s="2">
        <f t="shared" si="9"/>
        <v>16.523809523809526</v>
      </c>
      <c r="F39" s="3">
        <v>29200</v>
      </c>
      <c r="H39" s="2">
        <v>22.2504548821884</v>
      </c>
      <c r="J39" s="3">
        <f t="shared" si="0"/>
        <v>10735739</v>
      </c>
      <c r="L39" s="3">
        <f t="shared" si="2"/>
        <v>250832</v>
      </c>
      <c r="N39" s="3">
        <v>19166584</v>
      </c>
      <c r="P39" s="4">
        <f t="shared" si="8"/>
        <v>1.3086943401077626E-2</v>
      </c>
    </row>
    <row r="40" spans="3:16">
      <c r="C40">
        <f t="shared" si="1"/>
        <v>2014</v>
      </c>
      <c r="D40" t="s">
        <v>15</v>
      </c>
      <c r="E40" s="2">
        <f t="shared" si="9"/>
        <v>16.285714285714285</v>
      </c>
      <c r="F40" s="3">
        <v>29211</v>
      </c>
      <c r="H40" s="2">
        <v>25.616337589147399</v>
      </c>
      <c r="J40" s="3">
        <f t="shared" si="0"/>
        <v>12186255</v>
      </c>
      <c r="L40" s="3">
        <f t="shared" si="2"/>
        <v>1450516</v>
      </c>
      <c r="N40" s="3">
        <v>20893611</v>
      </c>
      <c r="P40" s="4">
        <f t="shared" si="8"/>
        <v>6.942390188081897E-2</v>
      </c>
    </row>
    <row r="41" spans="3:16">
      <c r="C41">
        <f t="shared" si="1"/>
        <v>2015</v>
      </c>
      <c r="D41" t="s">
        <v>4</v>
      </c>
      <c r="E41" s="2">
        <f t="shared" si="9"/>
        <v>15.428571428571429</v>
      </c>
      <c r="F41" s="3">
        <v>29258</v>
      </c>
      <c r="H41" s="2">
        <v>26.0350943279517</v>
      </c>
      <c r="J41" s="3">
        <f t="shared" si="0"/>
        <v>11752480</v>
      </c>
      <c r="L41" s="3">
        <f t="shared" si="2"/>
        <v>-433775</v>
      </c>
      <c r="N41" s="3">
        <v>24369940</v>
      </c>
      <c r="P41" s="4">
        <f t="shared" si="8"/>
        <v>-1.7799592448729869E-2</v>
      </c>
    </row>
    <row r="42" spans="3:16">
      <c r="C42">
        <f t="shared" si="1"/>
        <v>2015</v>
      </c>
      <c r="D42" t="s">
        <v>5</v>
      </c>
      <c r="E42" s="2">
        <f t="shared" si="9"/>
        <v>13.619047619047619</v>
      </c>
      <c r="F42" s="3">
        <v>29300</v>
      </c>
      <c r="H42" s="2">
        <v>23.366031528381601</v>
      </c>
      <c r="J42" s="3">
        <f t="shared" si="0"/>
        <v>9323937</v>
      </c>
      <c r="L42" s="3">
        <f t="shared" si="2"/>
        <v>-2428543</v>
      </c>
      <c r="N42" s="3">
        <v>22449522</v>
      </c>
      <c r="P42" s="4">
        <f t="shared" si="8"/>
        <v>-0.10817793804251155</v>
      </c>
    </row>
    <row r="43" spans="3:16">
      <c r="C43">
        <f t="shared" si="1"/>
        <v>2015</v>
      </c>
      <c r="D43" t="s">
        <v>6</v>
      </c>
      <c r="E43" s="2">
        <f t="shared" si="9"/>
        <v>15.095238095238095</v>
      </c>
      <c r="F43" s="3">
        <v>29337</v>
      </c>
      <c r="H43" s="2">
        <v>21.707687337804099</v>
      </c>
      <c r="J43" s="3">
        <f t="shared" si="0"/>
        <v>9613228</v>
      </c>
      <c r="L43" s="3">
        <f t="shared" si="2"/>
        <v>289291</v>
      </c>
      <c r="N43" s="3">
        <v>19757888</v>
      </c>
      <c r="P43" s="4">
        <f t="shared" si="8"/>
        <v>1.4641797746803707E-2</v>
      </c>
    </row>
    <row r="44" spans="3:16">
      <c r="C44">
        <f t="shared" si="1"/>
        <v>2015</v>
      </c>
      <c r="D44" t="s">
        <v>7</v>
      </c>
      <c r="E44" s="2">
        <f t="shared" si="9"/>
        <v>14.380952380952381</v>
      </c>
      <c r="F44" s="3">
        <v>29374</v>
      </c>
      <c r="H44" s="2">
        <v>23.603714549227899</v>
      </c>
      <c r="J44" s="3">
        <f t="shared" si="0"/>
        <v>9970825</v>
      </c>
      <c r="L44" s="3">
        <f t="shared" si="2"/>
        <v>357597</v>
      </c>
      <c r="N44" s="3">
        <v>20018524</v>
      </c>
      <c r="P44" s="4">
        <f t="shared" si="8"/>
        <v>1.7863305006902606E-2</v>
      </c>
    </row>
    <row r="45" spans="3:16">
      <c r="C45">
        <f t="shared" si="1"/>
        <v>2015</v>
      </c>
      <c r="D45" t="s">
        <v>8</v>
      </c>
      <c r="E45" s="2">
        <f t="shared" si="9"/>
        <v>15.857142857142858</v>
      </c>
      <c r="F45" s="3">
        <v>29410</v>
      </c>
      <c r="H45" s="2">
        <v>29.434310435526999</v>
      </c>
      <c r="J45" s="3">
        <f t="shared" si="0"/>
        <v>13726943</v>
      </c>
      <c r="L45" s="3">
        <f t="shared" si="2"/>
        <v>3756118</v>
      </c>
      <c r="N45" s="3">
        <v>21784768</v>
      </c>
      <c r="P45" s="4">
        <f t="shared" si="8"/>
        <v>0.17241946299359259</v>
      </c>
    </row>
    <row r="46" spans="3:16">
      <c r="C46">
        <f t="shared" si="1"/>
        <v>2015</v>
      </c>
      <c r="D46" t="s">
        <v>9</v>
      </c>
      <c r="E46" s="2">
        <f t="shared" si="9"/>
        <v>15.238095238095237</v>
      </c>
      <c r="F46" s="3">
        <v>29457</v>
      </c>
      <c r="H46" s="2">
        <v>33.626019777198401</v>
      </c>
      <c r="J46" s="3">
        <f t="shared" si="0"/>
        <v>15093663</v>
      </c>
      <c r="L46" s="3">
        <f t="shared" si="2"/>
        <v>1366720</v>
      </c>
      <c r="N46" s="3">
        <v>27842684</v>
      </c>
      <c r="P46" s="4">
        <f t="shared" si="8"/>
        <v>4.9087221619869691E-2</v>
      </c>
    </row>
    <row r="47" spans="3:16">
      <c r="C47">
        <f t="shared" si="1"/>
        <v>2015</v>
      </c>
      <c r="D47" t="s">
        <v>10</v>
      </c>
      <c r="E47" s="2">
        <f t="shared" si="9"/>
        <v>15.523809523809524</v>
      </c>
      <c r="F47" s="3">
        <v>29491</v>
      </c>
      <c r="H47" s="2">
        <v>34.711392200142797</v>
      </c>
      <c r="J47" s="3">
        <f t="shared" si="0"/>
        <v>15891315</v>
      </c>
      <c r="L47" s="3">
        <f t="shared" si="2"/>
        <v>797652</v>
      </c>
      <c r="N47" s="3">
        <v>30910920</v>
      </c>
      <c r="P47" s="4">
        <f t="shared" si="8"/>
        <v>2.5804861194684597E-2</v>
      </c>
    </row>
    <row r="48" spans="3:16">
      <c r="C48">
        <f t="shared" si="1"/>
        <v>2015</v>
      </c>
      <c r="D48" t="s">
        <v>11</v>
      </c>
      <c r="E48" s="2">
        <f t="shared" si="9"/>
        <v>16.047619047619047</v>
      </c>
      <c r="F48" s="3">
        <v>29518</v>
      </c>
      <c r="H48" s="2">
        <v>33.982888016390199</v>
      </c>
      <c r="J48" s="3">
        <f t="shared" si="0"/>
        <v>16097477</v>
      </c>
      <c r="L48" s="3">
        <f t="shared" si="2"/>
        <v>206162</v>
      </c>
      <c r="N48" s="3">
        <v>31084760</v>
      </c>
      <c r="P48" s="4">
        <f t="shared" si="8"/>
        <v>6.6322532327738734E-3</v>
      </c>
    </row>
    <row r="49" spans="3:16">
      <c r="C49">
        <f t="shared" si="1"/>
        <v>2015</v>
      </c>
      <c r="D49" t="s">
        <v>12</v>
      </c>
      <c r="E49" s="2">
        <f t="shared" si="9"/>
        <v>14.904761904761905</v>
      </c>
      <c r="F49" s="3">
        <v>29519</v>
      </c>
      <c r="H49" s="2">
        <v>30.8045002992192</v>
      </c>
      <c r="J49" s="3">
        <f t="shared" si="0"/>
        <v>13553169</v>
      </c>
      <c r="L49" s="3">
        <f t="shared" si="2"/>
        <v>-2544308</v>
      </c>
      <c r="N49" s="3">
        <v>30327622</v>
      </c>
      <c r="P49" s="4">
        <f t="shared" si="8"/>
        <v>-8.3894081771396387E-2</v>
      </c>
    </row>
    <row r="50" spans="3:16">
      <c r="C50">
        <f t="shared" si="1"/>
        <v>2015</v>
      </c>
      <c r="D50" t="s">
        <v>13</v>
      </c>
      <c r="E50" s="2">
        <f t="shared" si="9"/>
        <v>15.142857142857142</v>
      </c>
      <c r="F50" s="3">
        <v>29522</v>
      </c>
      <c r="H50" s="2">
        <v>24.0519926022228</v>
      </c>
      <c r="J50" s="3">
        <f t="shared" si="0"/>
        <v>10752381</v>
      </c>
      <c r="L50" s="3">
        <f t="shared" si="2"/>
        <v>-2800788</v>
      </c>
      <c r="N50" s="3">
        <v>26143171</v>
      </c>
      <c r="P50" s="4">
        <f t="shared" si="8"/>
        <v>-0.10713268103551785</v>
      </c>
    </row>
    <row r="51" spans="3:16">
      <c r="C51">
        <f t="shared" si="1"/>
        <v>2015</v>
      </c>
      <c r="D51" t="s">
        <v>14</v>
      </c>
      <c r="E51" s="2">
        <f t="shared" si="9"/>
        <v>16.523809523809526</v>
      </c>
      <c r="F51" s="3">
        <v>29534</v>
      </c>
      <c r="H51" s="2">
        <v>22.611065028119</v>
      </c>
      <c r="J51" s="3">
        <f t="shared" si="0"/>
        <v>11034521</v>
      </c>
      <c r="L51" s="3">
        <f t="shared" si="2"/>
        <v>282140</v>
      </c>
      <c r="N51" s="3">
        <v>19667436</v>
      </c>
      <c r="P51" s="4">
        <f t="shared" si="8"/>
        <v>1.4345540516821817E-2</v>
      </c>
    </row>
    <row r="52" spans="3:16">
      <c r="C52">
        <f t="shared" si="1"/>
        <v>2015</v>
      </c>
      <c r="D52" t="s">
        <v>15</v>
      </c>
      <c r="E52" s="2">
        <f t="shared" si="9"/>
        <v>16.285714285714285</v>
      </c>
      <c r="F52" s="3">
        <v>29550</v>
      </c>
      <c r="H52" s="2">
        <v>26.004079322244401</v>
      </c>
      <c r="J52" s="3">
        <f t="shared" si="0"/>
        <v>12514277</v>
      </c>
      <c r="L52" s="3">
        <f t="shared" si="2"/>
        <v>1479756</v>
      </c>
      <c r="N52" s="3">
        <v>21468959</v>
      </c>
      <c r="P52" s="4">
        <f t="shared" si="8"/>
        <v>6.8925372674101246E-2</v>
      </c>
    </row>
    <row r="53" spans="3:16">
      <c r="C53">
        <f t="shared" si="1"/>
        <v>2016</v>
      </c>
      <c r="D53" t="s">
        <v>4</v>
      </c>
      <c r="E53" s="2">
        <f t="shared" si="9"/>
        <v>15.428571428571429</v>
      </c>
      <c r="F53" s="3">
        <v>29599</v>
      </c>
      <c r="H53" s="2">
        <v>26.412139371090198</v>
      </c>
      <c r="J53" s="3">
        <f t="shared" si="0"/>
        <v>12061639</v>
      </c>
      <c r="L53" s="3">
        <f t="shared" si="2"/>
        <v>-452638</v>
      </c>
      <c r="N53" s="3">
        <v>25024509</v>
      </c>
      <c r="P53" s="4">
        <f t="shared" si="8"/>
        <v>-1.8087787456688962E-2</v>
      </c>
    </row>
    <row r="54" spans="3:16">
      <c r="C54">
        <f t="shared" si="1"/>
        <v>2016</v>
      </c>
      <c r="D54" t="s">
        <v>5</v>
      </c>
      <c r="E54" s="2">
        <f>E42+1</f>
        <v>14.619047619047619</v>
      </c>
      <c r="F54" s="3">
        <v>29643</v>
      </c>
      <c r="H54" s="2">
        <v>23.732333237777201</v>
      </c>
      <c r="J54" s="3">
        <f t="shared" si="0"/>
        <v>10284464</v>
      </c>
      <c r="L54" s="3">
        <f t="shared" si="2"/>
        <v>-1777175</v>
      </c>
      <c r="N54" s="3">
        <v>23432046</v>
      </c>
      <c r="P54" s="4">
        <f t="shared" si="8"/>
        <v>-7.5843782484892694E-2</v>
      </c>
    </row>
    <row r="55" spans="3:16">
      <c r="C55">
        <f t="shared" si="1"/>
        <v>2016</v>
      </c>
      <c r="D55" t="s">
        <v>6</v>
      </c>
      <c r="E55" s="2">
        <f t="shared" si="9"/>
        <v>15.095238095238095</v>
      </c>
      <c r="F55" s="3">
        <v>29680</v>
      </c>
      <c r="H55" s="2">
        <v>22.0625787354011</v>
      </c>
      <c r="J55" s="3">
        <f t="shared" si="0"/>
        <v>9884624</v>
      </c>
      <c r="L55" s="3">
        <f t="shared" si="2"/>
        <v>-399840</v>
      </c>
      <c r="N55" s="3">
        <v>20653827</v>
      </c>
      <c r="P55" s="4">
        <f t="shared" si="8"/>
        <v>-1.9359124098405588E-2</v>
      </c>
    </row>
    <row r="56" spans="3:16">
      <c r="C56">
        <f t="shared" si="1"/>
        <v>2016</v>
      </c>
      <c r="D56" t="s">
        <v>7</v>
      </c>
      <c r="E56" s="2">
        <f t="shared" si="9"/>
        <v>14.380952380952381</v>
      </c>
      <c r="F56" s="3">
        <v>29719</v>
      </c>
      <c r="H56" s="2">
        <v>23.945926036963701</v>
      </c>
      <c r="J56" s="3">
        <f t="shared" si="0"/>
        <v>10234190</v>
      </c>
      <c r="L56" s="3">
        <f t="shared" si="2"/>
        <v>349566</v>
      </c>
      <c r="N56" s="3">
        <v>20577584</v>
      </c>
      <c r="P56" s="4">
        <f t="shared" si="8"/>
        <v>1.6987708566758859E-2</v>
      </c>
    </row>
    <row r="57" spans="3:16">
      <c r="C57">
        <f t="shared" si="1"/>
        <v>2016</v>
      </c>
      <c r="D57" t="s">
        <v>8</v>
      </c>
      <c r="E57" s="2">
        <f t="shared" si="9"/>
        <v>15.857142857142858</v>
      </c>
      <c r="F57" s="3">
        <v>29756</v>
      </c>
      <c r="H57" s="2">
        <v>29.763235823854799</v>
      </c>
      <c r="J57" s="3">
        <f t="shared" si="0"/>
        <v>14043638</v>
      </c>
      <c r="L57" s="3">
        <f t="shared" si="2"/>
        <v>3809448</v>
      </c>
      <c r="N57" s="3">
        <v>22341698</v>
      </c>
      <c r="P57" s="4">
        <f t="shared" si="8"/>
        <v>0.17050843673565008</v>
      </c>
    </row>
    <row r="58" spans="3:16">
      <c r="C58">
        <f t="shared" si="1"/>
        <v>2016</v>
      </c>
      <c r="D58" t="s">
        <v>9</v>
      </c>
      <c r="E58" s="2">
        <f t="shared" si="9"/>
        <v>15.238095238095237</v>
      </c>
      <c r="F58" s="3">
        <v>29806</v>
      </c>
      <c r="H58" s="2">
        <v>33.940325767192199</v>
      </c>
      <c r="J58" s="3">
        <f t="shared" si="0"/>
        <v>15415243</v>
      </c>
      <c r="L58" s="3">
        <f t="shared" si="2"/>
        <v>1371605</v>
      </c>
      <c r="N58" s="3">
        <v>28472745</v>
      </c>
      <c r="P58" s="4">
        <f t="shared" si="8"/>
        <v>4.8172559407250688E-2</v>
      </c>
    </row>
    <row r="59" spans="3:16">
      <c r="C59">
        <f t="shared" si="1"/>
        <v>2016</v>
      </c>
      <c r="D59" t="s">
        <v>10</v>
      </c>
      <c r="E59" s="2">
        <f t="shared" si="9"/>
        <v>15.523809523809524</v>
      </c>
      <c r="F59" s="3">
        <v>29842</v>
      </c>
      <c r="H59" s="2">
        <v>35.007683582243999</v>
      </c>
      <c r="J59" s="3">
        <f t="shared" si="0"/>
        <v>16217713</v>
      </c>
      <c r="L59" s="3">
        <f t="shared" si="2"/>
        <v>802470</v>
      </c>
      <c r="N59" s="3">
        <v>31566902</v>
      </c>
      <c r="P59" s="4">
        <f t="shared" si="8"/>
        <v>2.5421246595563923E-2</v>
      </c>
    </row>
    <row r="60" spans="3:16">
      <c r="C60">
        <f t="shared" si="1"/>
        <v>2016</v>
      </c>
      <c r="D60" t="s">
        <v>11</v>
      </c>
      <c r="E60" s="2">
        <f t="shared" si="9"/>
        <v>16.047619047619047</v>
      </c>
      <c r="F60" s="3">
        <v>29869</v>
      </c>
      <c r="H60" s="2">
        <v>34.259169382219298</v>
      </c>
      <c r="J60" s="3">
        <f t="shared" si="0"/>
        <v>16421322</v>
      </c>
      <c r="L60" s="3">
        <f t="shared" si="2"/>
        <v>203609</v>
      </c>
      <c r="N60" s="3">
        <v>31724101</v>
      </c>
      <c r="P60" s="4">
        <f t="shared" si="8"/>
        <v>6.4181172541343248E-3</v>
      </c>
    </row>
    <row r="61" spans="3:16">
      <c r="C61">
        <f t="shared" si="1"/>
        <v>2016</v>
      </c>
      <c r="D61" t="s">
        <v>12</v>
      </c>
      <c r="E61" s="2">
        <f t="shared" si="9"/>
        <v>14.904761904761905</v>
      </c>
      <c r="F61" s="3">
        <v>29870</v>
      </c>
      <c r="H61" s="2">
        <v>31.058503649927001</v>
      </c>
      <c r="J61" s="3">
        <f t="shared" si="0"/>
        <v>13827409</v>
      </c>
      <c r="L61" s="3">
        <f t="shared" si="2"/>
        <v>-2593913</v>
      </c>
      <c r="N61" s="3">
        <v>30945246</v>
      </c>
      <c r="P61" s="4">
        <f t="shared" si="8"/>
        <v>-8.382266536191052E-2</v>
      </c>
    </row>
    <row r="62" spans="3:16">
      <c r="C62">
        <f t="shared" si="1"/>
        <v>2016</v>
      </c>
      <c r="D62" t="s">
        <v>13</v>
      </c>
      <c r="E62" s="2">
        <f t="shared" si="9"/>
        <v>15.142857142857142</v>
      </c>
      <c r="F62" s="3">
        <v>29874</v>
      </c>
      <c r="H62" s="2">
        <v>24.2838652369459</v>
      </c>
      <c r="J62" s="3">
        <f t="shared" si="0"/>
        <v>10985479</v>
      </c>
      <c r="L62" s="3">
        <f t="shared" si="2"/>
        <v>-2841930</v>
      </c>
      <c r="N62" s="3">
        <v>26688309</v>
      </c>
      <c r="P62" s="4">
        <f t="shared" si="8"/>
        <v>-0.10648595233216163</v>
      </c>
    </row>
    <row r="63" spans="3:16">
      <c r="C63">
        <f t="shared" si="1"/>
        <v>2016</v>
      </c>
      <c r="D63" t="s">
        <v>14</v>
      </c>
      <c r="E63" s="2">
        <f t="shared" si="9"/>
        <v>16.523809523809526</v>
      </c>
      <c r="F63" s="3">
        <v>29886</v>
      </c>
      <c r="H63" s="2">
        <v>22.821356682355798</v>
      </c>
      <c r="J63" s="3">
        <f t="shared" si="0"/>
        <v>11269884</v>
      </c>
      <c r="L63" s="3">
        <f t="shared" si="2"/>
        <v>284405</v>
      </c>
      <c r="N63" s="3">
        <v>20100164</v>
      </c>
      <c r="P63" s="4">
        <f t="shared" si="8"/>
        <v>1.4149387039827137E-2</v>
      </c>
    </row>
    <row r="64" spans="3:16">
      <c r="C64">
        <f t="shared" si="1"/>
        <v>2016</v>
      </c>
      <c r="D64" t="s">
        <v>15</v>
      </c>
      <c r="E64" s="2">
        <f t="shared" si="9"/>
        <v>16.285714285714285</v>
      </c>
      <c r="F64" s="3">
        <v>29903</v>
      </c>
      <c r="H64" s="2"/>
      <c r="J64" s="3"/>
      <c r="L64" s="3"/>
      <c r="N64" s="3">
        <v>21921860</v>
      </c>
    </row>
  </sheetData>
  <pageMargins left="0.5" right="0.5" top="0.5" bottom="0.5" header="0.2" footer="0.2"/>
  <pageSetup scale="55" orientation="landscape" r:id="rId1"/>
  <headerFooter>
    <oddHeader>&amp;C&amp;A</oddHeader>
    <oddFooter>&amp;R&amp;D  &amp;T</oddFooter>
  </headerFooter>
  <legacyDrawing r:id="rId2"/>
</worksheet>
</file>

<file path=xl/worksheets/sheet4.xml><?xml version="1.0" encoding="utf-8"?>
<worksheet xmlns="http://schemas.openxmlformats.org/spreadsheetml/2006/main" xmlns:r="http://schemas.openxmlformats.org/officeDocument/2006/relationships">
  <dimension ref="C4:S316"/>
  <sheetViews>
    <sheetView tabSelected="1" workbookViewId="0"/>
  </sheetViews>
  <sheetFormatPr defaultRowHeight="15"/>
  <cols>
    <col min="1" max="2" width="1.7109375" customWidth="1"/>
    <col min="4" max="5" width="6.5703125" customWidth="1"/>
    <col min="13" max="13" width="6.7109375" customWidth="1"/>
    <col min="14" max="19" width="9.7109375" customWidth="1"/>
  </cols>
  <sheetData>
    <row r="4" spans="3:19">
      <c r="C4" t="s">
        <v>21</v>
      </c>
      <c r="D4" t="s">
        <v>2</v>
      </c>
      <c r="E4" t="s">
        <v>3</v>
      </c>
      <c r="F4" s="6" t="s">
        <v>22</v>
      </c>
      <c r="G4" s="6" t="s">
        <v>24</v>
      </c>
      <c r="H4" s="7" t="s">
        <v>25</v>
      </c>
      <c r="N4" s="6" t="s">
        <v>22</v>
      </c>
      <c r="O4" s="6" t="s">
        <v>22</v>
      </c>
      <c r="P4" s="6" t="s">
        <v>24</v>
      </c>
      <c r="Q4" s="6" t="s">
        <v>24</v>
      </c>
      <c r="R4" s="7" t="s">
        <v>25</v>
      </c>
      <c r="S4" s="7" t="s">
        <v>25</v>
      </c>
    </row>
    <row r="5" spans="3:19">
      <c r="C5">
        <f>IF(MOD(D5,4)=0,IF(OR(E5=2,E5=3),1,0),0)</f>
        <v>0</v>
      </c>
      <c r="D5" s="1">
        <v>2012</v>
      </c>
      <c r="E5">
        <v>1</v>
      </c>
      <c r="F5" s="8"/>
      <c r="G5" s="8"/>
      <c r="H5" s="8"/>
      <c r="N5" s="6" t="s">
        <v>23</v>
      </c>
      <c r="O5" s="6" t="s">
        <v>21</v>
      </c>
      <c r="P5" s="6" t="s">
        <v>23</v>
      </c>
      <c r="Q5" s="6" t="s">
        <v>21</v>
      </c>
      <c r="R5" s="6" t="s">
        <v>23</v>
      </c>
      <c r="S5" s="6" t="s">
        <v>21</v>
      </c>
    </row>
    <row r="6" spans="3:19">
      <c r="C6">
        <f t="shared" ref="C6:C69" si="0">IF(MOD(D6,4)=0,IF(OR(E6=2,E6=3),1,0),0)</f>
        <v>1</v>
      </c>
      <c r="D6">
        <f>IF(E6=1,D5+1,D5)</f>
        <v>2012</v>
      </c>
      <c r="E6">
        <f>IF(E5=12,1,E5+1)</f>
        <v>2</v>
      </c>
      <c r="F6" s="8"/>
      <c r="G6" s="8"/>
      <c r="H6" s="8"/>
      <c r="M6">
        <v>1</v>
      </c>
      <c r="N6" s="4">
        <f>res!P41</f>
        <v>-2.5918532163571102E-2</v>
      </c>
      <c r="O6" s="4">
        <f>N6</f>
        <v>-2.5918532163571102E-2</v>
      </c>
      <c r="P6" s="4">
        <f>ComLg!P41</f>
        <v>-9.7093573627633056E-3</v>
      </c>
      <c r="Q6" s="4">
        <f>P6</f>
        <v>-9.7093573627633056E-3</v>
      </c>
      <c r="R6" s="4">
        <f>ComSm!P41</f>
        <v>-1.7799592448729869E-2</v>
      </c>
      <c r="S6" s="4">
        <f>R6</f>
        <v>-1.7799592448729869E-2</v>
      </c>
    </row>
    <row r="7" spans="3:19">
      <c r="C7">
        <f t="shared" si="0"/>
        <v>1</v>
      </c>
      <c r="D7">
        <f t="shared" ref="D7:D64" si="1">IF(E7=1,D6+1,D6)</f>
        <v>2012</v>
      </c>
      <c r="E7">
        <f t="shared" ref="E7:E64" si="2">IF(E6=12,1,E6+1)</f>
        <v>3</v>
      </c>
      <c r="F7" s="8"/>
      <c r="G7" s="8"/>
      <c r="H7" s="8"/>
      <c r="M7">
        <v>2</v>
      </c>
      <c r="N7" s="4">
        <f>res!P42</f>
        <v>-0.12820866386311489</v>
      </c>
      <c r="O7" s="4">
        <f>res!P54</f>
        <v>-9.7023900613168138E-2</v>
      </c>
      <c r="P7" s="4">
        <f>ComLg!P42</f>
        <v>-6.5643121754027811E-2</v>
      </c>
      <c r="Q7" s="4">
        <f>ComLg!P54</f>
        <v>-3.193813697102757E-2</v>
      </c>
      <c r="R7" s="4">
        <f>ComSm!P42</f>
        <v>-0.10817793804251155</v>
      </c>
      <c r="S7" s="4">
        <f>ComSm!P54</f>
        <v>-7.5843782484892694E-2</v>
      </c>
    </row>
    <row r="8" spans="3:19">
      <c r="C8">
        <f t="shared" si="0"/>
        <v>0</v>
      </c>
      <c r="D8">
        <f t="shared" si="1"/>
        <v>2012</v>
      </c>
      <c r="E8">
        <f t="shared" si="2"/>
        <v>4</v>
      </c>
      <c r="F8" s="8"/>
      <c r="G8" s="8"/>
      <c r="H8" s="8"/>
      <c r="M8">
        <v>3</v>
      </c>
      <c r="N8" s="4">
        <f>res!P43</f>
        <v>-1.8015029642409756E-2</v>
      </c>
      <c r="O8" s="4">
        <f>res!P55</f>
        <v>-5.2539836875202334E-2</v>
      </c>
      <c r="P8" s="4">
        <f>ComLg!P43</f>
        <v>5.9693719843067497E-2</v>
      </c>
      <c r="Q8" s="4">
        <f>ComLg!P55</f>
        <v>2.5245970792278895E-2</v>
      </c>
      <c r="R8" s="4">
        <f>ComSm!P43</f>
        <v>1.4641797746803707E-2</v>
      </c>
      <c r="S8" s="4">
        <f>ComSm!P55</f>
        <v>-1.9359124098405588E-2</v>
      </c>
    </row>
    <row r="9" spans="3:19">
      <c r="C9">
        <f t="shared" si="0"/>
        <v>0</v>
      </c>
      <c r="D9">
        <f t="shared" si="1"/>
        <v>2012</v>
      </c>
      <c r="E9">
        <f t="shared" si="2"/>
        <v>5</v>
      </c>
      <c r="F9" s="8"/>
      <c r="G9" s="8"/>
      <c r="H9" s="8"/>
      <c r="M9">
        <v>4</v>
      </c>
      <c r="N9" s="4">
        <f>res!P44</f>
        <v>-1.0003158713562608E-2</v>
      </c>
      <c r="O9" s="4">
        <f t="shared" ref="O9:O17" si="3">N9</f>
        <v>-1.0003158713562608E-2</v>
      </c>
      <c r="P9" s="4">
        <f>ComLg!P44</f>
        <v>1.3960374360986723E-2</v>
      </c>
      <c r="Q9" s="4">
        <f t="shared" ref="Q9:Q17" si="4">P9</f>
        <v>1.3960374360986723E-2</v>
      </c>
      <c r="R9" s="4">
        <f>ComSm!P44</f>
        <v>1.7863305006902606E-2</v>
      </c>
      <c r="S9" s="4">
        <f t="shared" ref="S9:S17" si="5">R9</f>
        <v>1.7863305006902606E-2</v>
      </c>
    </row>
    <row r="10" spans="3:19">
      <c r="C10">
        <f t="shared" si="0"/>
        <v>0</v>
      </c>
      <c r="D10">
        <f t="shared" si="1"/>
        <v>2012</v>
      </c>
      <c r="E10">
        <f t="shared" si="2"/>
        <v>6</v>
      </c>
      <c r="F10" s="8"/>
      <c r="G10" s="8"/>
      <c r="H10" s="8"/>
      <c r="M10">
        <v>5</v>
      </c>
      <c r="N10" s="4">
        <f>res!P45</f>
        <v>0.25526976799695322</v>
      </c>
      <c r="O10" s="4">
        <f t="shared" si="3"/>
        <v>0.25526976799695322</v>
      </c>
      <c r="P10" s="4">
        <f>ComLg!P45</f>
        <v>0.13017150667462826</v>
      </c>
      <c r="Q10" s="4">
        <f t="shared" si="4"/>
        <v>0.13017150667462826</v>
      </c>
      <c r="R10" s="4">
        <f>ComSm!P45</f>
        <v>0.17241946299359259</v>
      </c>
      <c r="S10" s="4">
        <f t="shared" si="5"/>
        <v>0.17241946299359259</v>
      </c>
    </row>
    <row r="11" spans="3:19">
      <c r="C11">
        <f t="shared" si="0"/>
        <v>0</v>
      </c>
      <c r="D11">
        <f t="shared" si="1"/>
        <v>2012</v>
      </c>
      <c r="E11">
        <f t="shared" si="2"/>
        <v>7</v>
      </c>
      <c r="F11" s="8"/>
      <c r="G11" s="8"/>
      <c r="H11" s="8"/>
      <c r="M11">
        <v>6</v>
      </c>
      <c r="N11" s="4">
        <f>res!P46</f>
        <v>8.8580040041941741E-2</v>
      </c>
      <c r="O11" s="4">
        <f t="shared" si="3"/>
        <v>8.8580040041941741E-2</v>
      </c>
      <c r="P11" s="4">
        <f>ComLg!P46</f>
        <v>2.4278144393680104E-2</v>
      </c>
      <c r="Q11" s="4">
        <f t="shared" si="4"/>
        <v>2.4278144393680104E-2</v>
      </c>
      <c r="R11" s="4">
        <f>ComSm!P46</f>
        <v>4.9087221619869691E-2</v>
      </c>
      <c r="S11" s="4">
        <f t="shared" si="5"/>
        <v>4.9087221619869691E-2</v>
      </c>
    </row>
    <row r="12" spans="3:19">
      <c r="C12">
        <f t="shared" si="0"/>
        <v>0</v>
      </c>
      <c r="D12">
        <f t="shared" si="1"/>
        <v>2012</v>
      </c>
      <c r="E12">
        <f t="shared" si="2"/>
        <v>8</v>
      </c>
      <c r="F12" s="8"/>
      <c r="G12" s="8"/>
      <c r="H12" s="8"/>
      <c r="M12">
        <v>7</v>
      </c>
      <c r="N12" s="4">
        <f>res!P47</f>
        <v>3.0825529540681601E-2</v>
      </c>
      <c r="O12" s="4">
        <f t="shared" si="3"/>
        <v>3.0825529540681601E-2</v>
      </c>
      <c r="P12" s="4">
        <f>ComLg!P47</f>
        <v>2.1283685801759284E-2</v>
      </c>
      <c r="Q12" s="4">
        <f t="shared" si="4"/>
        <v>2.1283685801759284E-2</v>
      </c>
      <c r="R12" s="4">
        <f>ComSm!P47</f>
        <v>2.5804861194684597E-2</v>
      </c>
      <c r="S12" s="4">
        <f t="shared" si="5"/>
        <v>2.5804861194684597E-2</v>
      </c>
    </row>
    <row r="13" spans="3:19">
      <c r="C13">
        <f t="shared" si="0"/>
        <v>0</v>
      </c>
      <c r="D13">
        <f t="shared" si="1"/>
        <v>2012</v>
      </c>
      <c r="E13">
        <f t="shared" si="2"/>
        <v>9</v>
      </c>
      <c r="F13" s="8"/>
      <c r="G13" s="8"/>
      <c r="H13" s="8"/>
      <c r="M13">
        <v>8</v>
      </c>
      <c r="N13" s="4">
        <f>res!P48</f>
        <v>-5.455332895970319E-3</v>
      </c>
      <c r="O13" s="4">
        <f t="shared" si="3"/>
        <v>-5.455332895970319E-3</v>
      </c>
      <c r="P13" s="4">
        <f>ComLg!P48</f>
        <v>1.4088285375566747E-2</v>
      </c>
      <c r="Q13" s="4">
        <f t="shared" si="4"/>
        <v>1.4088285375566747E-2</v>
      </c>
      <c r="R13" s="4">
        <f>ComSm!P48</f>
        <v>6.6322532327738734E-3</v>
      </c>
      <c r="S13" s="4">
        <f t="shared" si="5"/>
        <v>6.6322532327738734E-3</v>
      </c>
    </row>
    <row r="14" spans="3:19">
      <c r="C14">
        <f t="shared" si="0"/>
        <v>0</v>
      </c>
      <c r="D14">
        <f t="shared" si="1"/>
        <v>2012</v>
      </c>
      <c r="E14">
        <f t="shared" si="2"/>
        <v>10</v>
      </c>
      <c r="F14" s="8"/>
      <c r="G14" s="8"/>
      <c r="H14" s="8"/>
      <c r="M14">
        <v>9</v>
      </c>
      <c r="N14" s="4">
        <f>res!P49</f>
        <v>-0.112835764312818</v>
      </c>
      <c r="O14" s="4">
        <f t="shared" si="3"/>
        <v>-0.112835764312818</v>
      </c>
      <c r="P14" s="4">
        <f>ComLg!P49</f>
        <v>-6.8916445226795228E-2</v>
      </c>
      <c r="Q14" s="4">
        <f t="shared" si="4"/>
        <v>-6.8916445226795228E-2</v>
      </c>
      <c r="R14" s="4">
        <f>ComSm!P49</f>
        <v>-8.3894081771396387E-2</v>
      </c>
      <c r="S14" s="4">
        <f t="shared" si="5"/>
        <v>-8.3894081771396387E-2</v>
      </c>
    </row>
    <row r="15" spans="3:19">
      <c r="C15">
        <f t="shared" si="0"/>
        <v>0</v>
      </c>
      <c r="D15">
        <f t="shared" si="1"/>
        <v>2012</v>
      </c>
      <c r="E15">
        <f t="shared" si="2"/>
        <v>11</v>
      </c>
      <c r="F15" s="4">
        <f t="shared" ref="F10:F69" ca="1" si="6">OFFSET($N$5,$E15,$C15)</f>
        <v>7.0803950524959164E-2</v>
      </c>
      <c r="G15" s="4">
        <f t="shared" ref="G10:G69" ca="1" si="7">OFFSET($P$5,$E15,$C15)</f>
        <v>-1.0815604891118788E-2</v>
      </c>
      <c r="H15" s="4">
        <f t="shared" ref="H10:H69" ca="1" si="8">OFFSET($R$5,$E15,$C15)</f>
        <v>1.4345540516821817E-2</v>
      </c>
      <c r="M15">
        <v>10</v>
      </c>
      <c r="N15" s="4">
        <f>res!P50</f>
        <v>-0.1649969547470681</v>
      </c>
      <c r="O15" s="4">
        <f t="shared" si="3"/>
        <v>-0.1649969547470681</v>
      </c>
      <c r="P15" s="4">
        <f>ComLg!P50</f>
        <v>-7.5695936357395951E-2</v>
      </c>
      <c r="Q15" s="4">
        <f t="shared" si="4"/>
        <v>-7.5695936357395951E-2</v>
      </c>
      <c r="R15" s="4">
        <f>ComSm!P50</f>
        <v>-0.10713268103551785</v>
      </c>
      <c r="S15" s="4">
        <f t="shared" si="5"/>
        <v>-0.10713268103551785</v>
      </c>
    </row>
    <row r="16" spans="3:19">
      <c r="C16">
        <f t="shared" si="0"/>
        <v>0</v>
      </c>
      <c r="D16">
        <f t="shared" si="1"/>
        <v>2012</v>
      </c>
      <c r="E16">
        <f t="shared" si="2"/>
        <v>12</v>
      </c>
      <c r="F16" s="4">
        <f t="shared" ca="1" si="6"/>
        <v>0.11770157377824372</v>
      </c>
      <c r="G16" s="4">
        <f t="shared" ca="1" si="7"/>
        <v>-1.6208997920236757E-3</v>
      </c>
      <c r="H16" s="4">
        <f t="shared" ca="1" si="8"/>
        <v>6.8925372674101246E-2</v>
      </c>
      <c r="M16">
        <v>11</v>
      </c>
      <c r="N16" s="4">
        <f>res!P51</f>
        <v>7.0803950524959164E-2</v>
      </c>
      <c r="O16" s="4">
        <f t="shared" si="3"/>
        <v>7.0803950524959164E-2</v>
      </c>
      <c r="P16" s="4">
        <f>ComLg!P51</f>
        <v>-1.0815604891118788E-2</v>
      </c>
      <c r="Q16" s="4">
        <f t="shared" si="4"/>
        <v>-1.0815604891118788E-2</v>
      </c>
      <c r="R16" s="4">
        <f>ComSm!P51</f>
        <v>1.4345540516821817E-2</v>
      </c>
      <c r="S16" s="4">
        <f t="shared" si="5"/>
        <v>1.4345540516821817E-2</v>
      </c>
    </row>
    <row r="17" spans="3:19">
      <c r="C17">
        <f t="shared" si="0"/>
        <v>0</v>
      </c>
      <c r="D17">
        <f t="shared" si="1"/>
        <v>2013</v>
      </c>
      <c r="E17">
        <f t="shared" si="2"/>
        <v>1</v>
      </c>
      <c r="F17" s="4">
        <f t="shared" ca="1" si="6"/>
        <v>-2.5918532163571102E-2</v>
      </c>
      <c r="G17" s="4">
        <f t="shared" ca="1" si="7"/>
        <v>-9.7093573627633056E-3</v>
      </c>
      <c r="H17" s="4">
        <f t="shared" ca="1" si="8"/>
        <v>-1.7799592448729869E-2</v>
      </c>
      <c r="M17">
        <v>12</v>
      </c>
      <c r="N17" s="4">
        <f>res!P52</f>
        <v>0.11770157377824372</v>
      </c>
      <c r="O17" s="4">
        <f t="shared" si="3"/>
        <v>0.11770157377824372</v>
      </c>
      <c r="P17" s="4">
        <f>ComLg!P52</f>
        <v>-1.6208997920236757E-3</v>
      </c>
      <c r="Q17" s="4">
        <f t="shared" si="4"/>
        <v>-1.6208997920236757E-3</v>
      </c>
      <c r="R17" s="4">
        <f>ComSm!P52</f>
        <v>6.8925372674101246E-2</v>
      </c>
      <c r="S17" s="4">
        <f t="shared" si="5"/>
        <v>6.8925372674101246E-2</v>
      </c>
    </row>
    <row r="18" spans="3:19">
      <c r="C18">
        <f t="shared" si="0"/>
        <v>0</v>
      </c>
      <c r="D18">
        <f t="shared" si="1"/>
        <v>2013</v>
      </c>
      <c r="E18">
        <f t="shared" si="2"/>
        <v>2</v>
      </c>
      <c r="F18" s="4">
        <f t="shared" ca="1" si="6"/>
        <v>-0.12820866386311489</v>
      </c>
      <c r="G18" s="4">
        <f t="shared" ca="1" si="7"/>
        <v>-6.5643121754027811E-2</v>
      </c>
      <c r="H18" s="4">
        <f t="shared" ca="1" si="8"/>
        <v>-0.10817793804251155</v>
      </c>
    </row>
    <row r="19" spans="3:19">
      <c r="C19">
        <f t="shared" si="0"/>
        <v>0</v>
      </c>
      <c r="D19">
        <f t="shared" si="1"/>
        <v>2013</v>
      </c>
      <c r="E19">
        <f t="shared" si="2"/>
        <v>3</v>
      </c>
      <c r="F19" s="4">
        <f t="shared" ca="1" si="6"/>
        <v>-1.8015029642409756E-2</v>
      </c>
      <c r="G19" s="4">
        <f t="shared" ca="1" si="7"/>
        <v>5.9693719843067497E-2</v>
      </c>
      <c r="H19" s="4">
        <f t="shared" ca="1" si="8"/>
        <v>1.4641797746803707E-2</v>
      </c>
    </row>
    <row r="20" spans="3:19">
      <c r="C20">
        <f t="shared" si="0"/>
        <v>0</v>
      </c>
      <c r="D20">
        <f t="shared" si="1"/>
        <v>2013</v>
      </c>
      <c r="E20">
        <f t="shared" si="2"/>
        <v>4</v>
      </c>
      <c r="F20" s="4">
        <f t="shared" ca="1" si="6"/>
        <v>-1.0003158713562608E-2</v>
      </c>
      <c r="G20" s="4">
        <f t="shared" ca="1" si="7"/>
        <v>1.3960374360986723E-2</v>
      </c>
      <c r="H20" s="4">
        <f t="shared" ca="1" si="8"/>
        <v>1.7863305006902606E-2</v>
      </c>
    </row>
    <row r="21" spans="3:19">
      <c r="C21">
        <f t="shared" si="0"/>
        <v>0</v>
      </c>
      <c r="D21">
        <f t="shared" si="1"/>
        <v>2013</v>
      </c>
      <c r="E21">
        <f t="shared" si="2"/>
        <v>5</v>
      </c>
      <c r="F21" s="4">
        <f t="shared" ca="1" si="6"/>
        <v>0.25526976799695322</v>
      </c>
      <c r="G21" s="4">
        <f t="shared" ca="1" si="7"/>
        <v>0.13017150667462826</v>
      </c>
      <c r="H21" s="4">
        <f t="shared" ca="1" si="8"/>
        <v>0.17241946299359259</v>
      </c>
    </row>
    <row r="22" spans="3:19">
      <c r="C22">
        <f t="shared" si="0"/>
        <v>0</v>
      </c>
      <c r="D22">
        <f t="shared" si="1"/>
        <v>2013</v>
      </c>
      <c r="E22">
        <f t="shared" si="2"/>
        <v>6</v>
      </c>
      <c r="F22" s="4">
        <f t="shared" ca="1" si="6"/>
        <v>8.8580040041941741E-2</v>
      </c>
      <c r="G22" s="4">
        <f t="shared" ca="1" si="7"/>
        <v>2.4278144393680104E-2</v>
      </c>
      <c r="H22" s="4">
        <f t="shared" ca="1" si="8"/>
        <v>4.9087221619869691E-2</v>
      </c>
    </row>
    <row r="23" spans="3:19">
      <c r="C23">
        <f t="shared" si="0"/>
        <v>0</v>
      </c>
      <c r="D23">
        <f t="shared" si="1"/>
        <v>2013</v>
      </c>
      <c r="E23">
        <f t="shared" si="2"/>
        <v>7</v>
      </c>
      <c r="F23" s="4">
        <f t="shared" ca="1" si="6"/>
        <v>3.0825529540681601E-2</v>
      </c>
      <c r="G23" s="4">
        <f t="shared" ca="1" si="7"/>
        <v>2.1283685801759284E-2</v>
      </c>
      <c r="H23" s="4">
        <f t="shared" ca="1" si="8"/>
        <v>2.5804861194684597E-2</v>
      </c>
    </row>
    <row r="24" spans="3:19">
      <c r="C24">
        <f t="shared" si="0"/>
        <v>0</v>
      </c>
      <c r="D24">
        <f t="shared" si="1"/>
        <v>2013</v>
      </c>
      <c r="E24">
        <f t="shared" si="2"/>
        <v>8</v>
      </c>
      <c r="F24" s="4">
        <f t="shared" ca="1" si="6"/>
        <v>-5.455332895970319E-3</v>
      </c>
      <c r="G24" s="4">
        <f t="shared" ca="1" si="7"/>
        <v>1.4088285375566747E-2</v>
      </c>
      <c r="H24" s="4">
        <f t="shared" ca="1" si="8"/>
        <v>6.6322532327738734E-3</v>
      </c>
    </row>
    <row r="25" spans="3:19">
      <c r="C25">
        <f t="shared" si="0"/>
        <v>0</v>
      </c>
      <c r="D25">
        <f t="shared" si="1"/>
        <v>2013</v>
      </c>
      <c r="E25">
        <f t="shared" si="2"/>
        <v>9</v>
      </c>
      <c r="F25" s="4">
        <f t="shared" ca="1" si="6"/>
        <v>-0.112835764312818</v>
      </c>
      <c r="G25" s="4">
        <f t="shared" ca="1" si="7"/>
        <v>-6.8916445226795228E-2</v>
      </c>
      <c r="H25" s="4">
        <f t="shared" ca="1" si="8"/>
        <v>-8.3894081771396387E-2</v>
      </c>
    </row>
    <row r="26" spans="3:19">
      <c r="C26">
        <f t="shared" si="0"/>
        <v>0</v>
      </c>
      <c r="D26">
        <f t="shared" si="1"/>
        <v>2013</v>
      </c>
      <c r="E26">
        <f t="shared" si="2"/>
        <v>10</v>
      </c>
      <c r="F26" s="4">
        <f t="shared" ca="1" si="6"/>
        <v>-0.1649969547470681</v>
      </c>
      <c r="G26" s="4">
        <f t="shared" ca="1" si="7"/>
        <v>-7.5695936357395951E-2</v>
      </c>
      <c r="H26" s="4">
        <f t="shared" ca="1" si="8"/>
        <v>-0.10713268103551785</v>
      </c>
    </row>
    <row r="27" spans="3:19">
      <c r="C27">
        <f t="shared" si="0"/>
        <v>0</v>
      </c>
      <c r="D27">
        <f t="shared" si="1"/>
        <v>2013</v>
      </c>
      <c r="E27">
        <f t="shared" si="2"/>
        <v>11</v>
      </c>
      <c r="F27" s="4">
        <f t="shared" ca="1" si="6"/>
        <v>7.0803950524959164E-2</v>
      </c>
      <c r="G27" s="4">
        <f t="shared" ca="1" si="7"/>
        <v>-1.0815604891118788E-2</v>
      </c>
      <c r="H27" s="4">
        <f t="shared" ca="1" si="8"/>
        <v>1.4345540516821817E-2</v>
      </c>
    </row>
    <row r="28" spans="3:19">
      <c r="C28">
        <f t="shared" si="0"/>
        <v>0</v>
      </c>
      <c r="D28">
        <f t="shared" si="1"/>
        <v>2013</v>
      </c>
      <c r="E28">
        <f t="shared" si="2"/>
        <v>12</v>
      </c>
      <c r="F28" s="4">
        <f t="shared" ca="1" si="6"/>
        <v>0.11770157377824372</v>
      </c>
      <c r="G28" s="4">
        <f t="shared" ca="1" si="7"/>
        <v>-1.6208997920236757E-3</v>
      </c>
      <c r="H28" s="4">
        <f t="shared" ca="1" si="8"/>
        <v>6.8925372674101246E-2</v>
      </c>
    </row>
    <row r="29" spans="3:19">
      <c r="C29">
        <f t="shared" si="0"/>
        <v>0</v>
      </c>
      <c r="D29">
        <f t="shared" si="1"/>
        <v>2014</v>
      </c>
      <c r="E29">
        <f t="shared" si="2"/>
        <v>1</v>
      </c>
      <c r="F29" s="4">
        <f t="shared" ca="1" si="6"/>
        <v>-2.5918532163571102E-2</v>
      </c>
      <c r="G29" s="4">
        <f t="shared" ca="1" si="7"/>
        <v>-9.7093573627633056E-3</v>
      </c>
      <c r="H29" s="4">
        <f t="shared" ca="1" si="8"/>
        <v>-1.7799592448729869E-2</v>
      </c>
    </row>
    <row r="30" spans="3:19">
      <c r="C30">
        <f t="shared" si="0"/>
        <v>0</v>
      </c>
      <c r="D30">
        <f t="shared" si="1"/>
        <v>2014</v>
      </c>
      <c r="E30">
        <f t="shared" si="2"/>
        <v>2</v>
      </c>
      <c r="F30" s="4">
        <f t="shared" ca="1" si="6"/>
        <v>-0.12820866386311489</v>
      </c>
      <c r="G30" s="4">
        <f t="shared" ca="1" si="7"/>
        <v>-6.5643121754027811E-2</v>
      </c>
      <c r="H30" s="4">
        <f t="shared" ca="1" si="8"/>
        <v>-0.10817793804251155</v>
      </c>
    </row>
    <row r="31" spans="3:19">
      <c r="C31">
        <f t="shared" si="0"/>
        <v>0</v>
      </c>
      <c r="D31">
        <f t="shared" si="1"/>
        <v>2014</v>
      </c>
      <c r="E31">
        <f t="shared" si="2"/>
        <v>3</v>
      </c>
      <c r="F31" s="4">
        <f t="shared" ca="1" si="6"/>
        <v>-1.8015029642409756E-2</v>
      </c>
      <c r="G31" s="4">
        <f t="shared" ca="1" si="7"/>
        <v>5.9693719843067497E-2</v>
      </c>
      <c r="H31" s="4">
        <f t="shared" ca="1" si="8"/>
        <v>1.4641797746803707E-2</v>
      </c>
    </row>
    <row r="32" spans="3:19">
      <c r="C32">
        <f t="shared" si="0"/>
        <v>0</v>
      </c>
      <c r="D32">
        <f t="shared" si="1"/>
        <v>2014</v>
      </c>
      <c r="E32">
        <f t="shared" si="2"/>
        <v>4</v>
      </c>
      <c r="F32" s="4">
        <f t="shared" ca="1" si="6"/>
        <v>-1.0003158713562608E-2</v>
      </c>
      <c r="G32" s="4">
        <f t="shared" ca="1" si="7"/>
        <v>1.3960374360986723E-2</v>
      </c>
      <c r="H32" s="4">
        <f t="shared" ca="1" si="8"/>
        <v>1.7863305006902606E-2</v>
      </c>
    </row>
    <row r="33" spans="3:8">
      <c r="C33">
        <f t="shared" si="0"/>
        <v>0</v>
      </c>
      <c r="D33">
        <f t="shared" si="1"/>
        <v>2014</v>
      </c>
      <c r="E33">
        <f t="shared" si="2"/>
        <v>5</v>
      </c>
      <c r="F33" s="4">
        <f t="shared" ca="1" si="6"/>
        <v>0.25526976799695322</v>
      </c>
      <c r="G33" s="4">
        <f t="shared" ca="1" si="7"/>
        <v>0.13017150667462826</v>
      </c>
      <c r="H33" s="4">
        <f t="shared" ca="1" si="8"/>
        <v>0.17241946299359259</v>
      </c>
    </row>
    <row r="34" spans="3:8">
      <c r="C34">
        <f t="shared" si="0"/>
        <v>0</v>
      </c>
      <c r="D34">
        <f t="shared" si="1"/>
        <v>2014</v>
      </c>
      <c r="E34">
        <f t="shared" si="2"/>
        <v>6</v>
      </c>
      <c r="F34" s="4">
        <f t="shared" ca="1" si="6"/>
        <v>8.8580040041941741E-2</v>
      </c>
      <c r="G34" s="4">
        <f t="shared" ca="1" si="7"/>
        <v>2.4278144393680104E-2</v>
      </c>
      <c r="H34" s="4">
        <f t="shared" ca="1" si="8"/>
        <v>4.9087221619869691E-2</v>
      </c>
    </row>
    <row r="35" spans="3:8">
      <c r="C35">
        <f t="shared" si="0"/>
        <v>0</v>
      </c>
      <c r="D35">
        <f t="shared" si="1"/>
        <v>2014</v>
      </c>
      <c r="E35">
        <f t="shared" si="2"/>
        <v>7</v>
      </c>
      <c r="F35" s="4">
        <f t="shared" ca="1" si="6"/>
        <v>3.0825529540681601E-2</v>
      </c>
      <c r="G35" s="4">
        <f t="shared" ca="1" si="7"/>
        <v>2.1283685801759284E-2</v>
      </c>
      <c r="H35" s="4">
        <f t="shared" ca="1" si="8"/>
        <v>2.5804861194684597E-2</v>
      </c>
    </row>
    <row r="36" spans="3:8">
      <c r="C36">
        <f t="shared" si="0"/>
        <v>0</v>
      </c>
      <c r="D36">
        <f t="shared" si="1"/>
        <v>2014</v>
      </c>
      <c r="E36">
        <f t="shared" si="2"/>
        <v>8</v>
      </c>
      <c r="F36" s="4">
        <f t="shared" ca="1" si="6"/>
        <v>-5.455332895970319E-3</v>
      </c>
      <c r="G36" s="4">
        <f t="shared" ca="1" si="7"/>
        <v>1.4088285375566747E-2</v>
      </c>
      <c r="H36" s="4">
        <f t="shared" ca="1" si="8"/>
        <v>6.6322532327738734E-3</v>
      </c>
    </row>
    <row r="37" spans="3:8">
      <c r="C37">
        <f t="shared" si="0"/>
        <v>0</v>
      </c>
      <c r="D37">
        <f t="shared" si="1"/>
        <v>2014</v>
      </c>
      <c r="E37">
        <f t="shared" si="2"/>
        <v>9</v>
      </c>
      <c r="F37" s="4">
        <f t="shared" ca="1" si="6"/>
        <v>-0.112835764312818</v>
      </c>
      <c r="G37" s="4">
        <f t="shared" ca="1" si="7"/>
        <v>-6.8916445226795228E-2</v>
      </c>
      <c r="H37" s="4">
        <f t="shared" ca="1" si="8"/>
        <v>-8.3894081771396387E-2</v>
      </c>
    </row>
    <row r="38" spans="3:8">
      <c r="C38">
        <f t="shared" si="0"/>
        <v>0</v>
      </c>
      <c r="D38">
        <f t="shared" si="1"/>
        <v>2014</v>
      </c>
      <c r="E38">
        <f t="shared" si="2"/>
        <v>10</v>
      </c>
      <c r="F38" s="4">
        <f t="shared" ca="1" si="6"/>
        <v>-0.1649969547470681</v>
      </c>
      <c r="G38" s="4">
        <f t="shared" ca="1" si="7"/>
        <v>-7.5695936357395951E-2</v>
      </c>
      <c r="H38" s="4">
        <f t="shared" ca="1" si="8"/>
        <v>-0.10713268103551785</v>
      </c>
    </row>
    <row r="39" spans="3:8">
      <c r="C39">
        <f t="shared" si="0"/>
        <v>0</v>
      </c>
      <c r="D39">
        <f t="shared" si="1"/>
        <v>2014</v>
      </c>
      <c r="E39">
        <f t="shared" si="2"/>
        <v>11</v>
      </c>
      <c r="F39" s="4">
        <f t="shared" ca="1" si="6"/>
        <v>7.0803950524959164E-2</v>
      </c>
      <c r="G39" s="4">
        <f t="shared" ca="1" si="7"/>
        <v>-1.0815604891118788E-2</v>
      </c>
      <c r="H39" s="4">
        <f t="shared" ca="1" si="8"/>
        <v>1.4345540516821817E-2</v>
      </c>
    </row>
    <row r="40" spans="3:8">
      <c r="C40">
        <f t="shared" si="0"/>
        <v>0</v>
      </c>
      <c r="D40">
        <f t="shared" si="1"/>
        <v>2014</v>
      </c>
      <c r="E40">
        <f t="shared" si="2"/>
        <v>12</v>
      </c>
      <c r="F40" s="4">
        <f t="shared" ca="1" si="6"/>
        <v>0.11770157377824372</v>
      </c>
      <c r="G40" s="4">
        <f t="shared" ca="1" si="7"/>
        <v>-1.6208997920236757E-3</v>
      </c>
      <c r="H40" s="4">
        <f t="shared" ca="1" si="8"/>
        <v>6.8925372674101246E-2</v>
      </c>
    </row>
    <row r="41" spans="3:8">
      <c r="C41">
        <f t="shared" si="0"/>
        <v>0</v>
      </c>
      <c r="D41">
        <f t="shared" si="1"/>
        <v>2015</v>
      </c>
      <c r="E41">
        <f t="shared" si="2"/>
        <v>1</v>
      </c>
      <c r="F41" s="4">
        <f t="shared" ca="1" si="6"/>
        <v>-2.5918532163571102E-2</v>
      </c>
      <c r="G41" s="4">
        <f t="shared" ca="1" si="7"/>
        <v>-9.7093573627633056E-3</v>
      </c>
      <c r="H41" s="4">
        <f t="shared" ca="1" si="8"/>
        <v>-1.7799592448729869E-2</v>
      </c>
    </row>
    <row r="42" spans="3:8">
      <c r="C42">
        <f t="shared" si="0"/>
        <v>0</v>
      </c>
      <c r="D42">
        <f t="shared" si="1"/>
        <v>2015</v>
      </c>
      <c r="E42">
        <f t="shared" si="2"/>
        <v>2</v>
      </c>
      <c r="F42" s="4">
        <f t="shared" ca="1" si="6"/>
        <v>-0.12820866386311489</v>
      </c>
      <c r="G42" s="4">
        <f t="shared" ca="1" si="7"/>
        <v>-6.5643121754027811E-2</v>
      </c>
      <c r="H42" s="4">
        <f t="shared" ca="1" si="8"/>
        <v>-0.10817793804251155</v>
      </c>
    </row>
    <row r="43" spans="3:8">
      <c r="C43">
        <f t="shared" si="0"/>
        <v>0</v>
      </c>
      <c r="D43">
        <f t="shared" si="1"/>
        <v>2015</v>
      </c>
      <c r="E43">
        <f t="shared" si="2"/>
        <v>3</v>
      </c>
      <c r="F43" s="4">
        <f t="shared" ca="1" si="6"/>
        <v>-1.8015029642409756E-2</v>
      </c>
      <c r="G43" s="4">
        <f t="shared" ca="1" si="7"/>
        <v>5.9693719843067497E-2</v>
      </c>
      <c r="H43" s="4">
        <f t="shared" ca="1" si="8"/>
        <v>1.4641797746803707E-2</v>
      </c>
    </row>
    <row r="44" spans="3:8">
      <c r="C44">
        <f t="shared" si="0"/>
        <v>0</v>
      </c>
      <c r="D44">
        <f t="shared" si="1"/>
        <v>2015</v>
      </c>
      <c r="E44">
        <f t="shared" si="2"/>
        <v>4</v>
      </c>
      <c r="F44" s="4">
        <f t="shared" ca="1" si="6"/>
        <v>-1.0003158713562608E-2</v>
      </c>
      <c r="G44" s="4">
        <f t="shared" ca="1" si="7"/>
        <v>1.3960374360986723E-2</v>
      </c>
      <c r="H44" s="4">
        <f t="shared" ca="1" si="8"/>
        <v>1.7863305006902606E-2</v>
      </c>
    </row>
    <row r="45" spans="3:8">
      <c r="C45">
        <f t="shared" si="0"/>
        <v>0</v>
      </c>
      <c r="D45">
        <f t="shared" si="1"/>
        <v>2015</v>
      </c>
      <c r="E45">
        <f t="shared" si="2"/>
        <v>5</v>
      </c>
      <c r="F45" s="4">
        <f t="shared" ca="1" si="6"/>
        <v>0.25526976799695322</v>
      </c>
      <c r="G45" s="4">
        <f t="shared" ca="1" si="7"/>
        <v>0.13017150667462826</v>
      </c>
      <c r="H45" s="4">
        <f t="shared" ca="1" si="8"/>
        <v>0.17241946299359259</v>
      </c>
    </row>
    <row r="46" spans="3:8">
      <c r="C46">
        <f t="shared" si="0"/>
        <v>0</v>
      </c>
      <c r="D46">
        <f t="shared" si="1"/>
        <v>2015</v>
      </c>
      <c r="E46">
        <f t="shared" si="2"/>
        <v>6</v>
      </c>
      <c r="F46" s="4">
        <f t="shared" ca="1" si="6"/>
        <v>8.8580040041941741E-2</v>
      </c>
      <c r="G46" s="4">
        <f t="shared" ca="1" si="7"/>
        <v>2.4278144393680104E-2</v>
      </c>
      <c r="H46" s="4">
        <f t="shared" ca="1" si="8"/>
        <v>4.9087221619869691E-2</v>
      </c>
    </row>
    <row r="47" spans="3:8">
      <c r="C47">
        <f t="shared" si="0"/>
        <v>0</v>
      </c>
      <c r="D47">
        <f t="shared" si="1"/>
        <v>2015</v>
      </c>
      <c r="E47">
        <f t="shared" si="2"/>
        <v>7</v>
      </c>
      <c r="F47" s="4">
        <f t="shared" ca="1" si="6"/>
        <v>3.0825529540681601E-2</v>
      </c>
      <c r="G47" s="4">
        <f t="shared" ca="1" si="7"/>
        <v>2.1283685801759284E-2</v>
      </c>
      <c r="H47" s="4">
        <f t="shared" ca="1" si="8"/>
        <v>2.5804861194684597E-2</v>
      </c>
    </row>
    <row r="48" spans="3:8">
      <c r="C48">
        <f t="shared" si="0"/>
        <v>0</v>
      </c>
      <c r="D48">
        <f t="shared" si="1"/>
        <v>2015</v>
      </c>
      <c r="E48">
        <f t="shared" si="2"/>
        <v>8</v>
      </c>
      <c r="F48" s="4">
        <f t="shared" ca="1" si="6"/>
        <v>-5.455332895970319E-3</v>
      </c>
      <c r="G48" s="4">
        <f t="shared" ca="1" si="7"/>
        <v>1.4088285375566747E-2</v>
      </c>
      <c r="H48" s="4">
        <f t="shared" ca="1" si="8"/>
        <v>6.6322532327738734E-3</v>
      </c>
    </row>
    <row r="49" spans="3:8">
      <c r="C49">
        <f t="shared" si="0"/>
        <v>0</v>
      </c>
      <c r="D49">
        <f t="shared" si="1"/>
        <v>2015</v>
      </c>
      <c r="E49">
        <f t="shared" si="2"/>
        <v>9</v>
      </c>
      <c r="F49" s="4">
        <f t="shared" ca="1" si="6"/>
        <v>-0.112835764312818</v>
      </c>
      <c r="G49" s="4">
        <f t="shared" ca="1" si="7"/>
        <v>-6.8916445226795228E-2</v>
      </c>
      <c r="H49" s="4">
        <f t="shared" ca="1" si="8"/>
        <v>-8.3894081771396387E-2</v>
      </c>
    </row>
    <row r="50" spans="3:8">
      <c r="C50">
        <f t="shared" si="0"/>
        <v>0</v>
      </c>
      <c r="D50">
        <f t="shared" si="1"/>
        <v>2015</v>
      </c>
      <c r="E50">
        <f t="shared" si="2"/>
        <v>10</v>
      </c>
      <c r="F50" s="4">
        <f t="shared" ca="1" si="6"/>
        <v>-0.1649969547470681</v>
      </c>
      <c r="G50" s="4">
        <f t="shared" ca="1" si="7"/>
        <v>-7.5695936357395951E-2</v>
      </c>
      <c r="H50" s="4">
        <f t="shared" ca="1" si="8"/>
        <v>-0.10713268103551785</v>
      </c>
    </row>
    <row r="51" spans="3:8">
      <c r="C51">
        <f t="shared" si="0"/>
        <v>0</v>
      </c>
      <c r="D51">
        <f t="shared" si="1"/>
        <v>2015</v>
      </c>
      <c r="E51">
        <f t="shared" si="2"/>
        <v>11</v>
      </c>
      <c r="F51" s="4">
        <f t="shared" ca="1" si="6"/>
        <v>7.0803950524959164E-2</v>
      </c>
      <c r="G51" s="4">
        <f t="shared" ca="1" si="7"/>
        <v>-1.0815604891118788E-2</v>
      </c>
      <c r="H51" s="4">
        <f t="shared" ca="1" si="8"/>
        <v>1.4345540516821817E-2</v>
      </c>
    </row>
    <row r="52" spans="3:8">
      <c r="C52">
        <f t="shared" si="0"/>
        <v>0</v>
      </c>
      <c r="D52">
        <f t="shared" si="1"/>
        <v>2015</v>
      </c>
      <c r="E52">
        <f t="shared" si="2"/>
        <v>12</v>
      </c>
      <c r="F52" s="4">
        <f t="shared" ca="1" si="6"/>
        <v>0.11770157377824372</v>
      </c>
      <c r="G52" s="4">
        <f t="shared" ca="1" si="7"/>
        <v>-1.6208997920236757E-3</v>
      </c>
      <c r="H52" s="4">
        <f t="shared" ca="1" si="8"/>
        <v>6.8925372674101246E-2</v>
      </c>
    </row>
    <row r="53" spans="3:8">
      <c r="C53">
        <f t="shared" si="0"/>
        <v>0</v>
      </c>
      <c r="D53">
        <f t="shared" si="1"/>
        <v>2016</v>
      </c>
      <c r="E53">
        <f t="shared" si="2"/>
        <v>1</v>
      </c>
      <c r="F53" s="4">
        <f t="shared" ca="1" si="6"/>
        <v>-2.5918532163571102E-2</v>
      </c>
      <c r="G53" s="4">
        <f t="shared" ca="1" si="7"/>
        <v>-9.7093573627633056E-3</v>
      </c>
      <c r="H53" s="4">
        <f t="shared" ca="1" si="8"/>
        <v>-1.7799592448729869E-2</v>
      </c>
    </row>
    <row r="54" spans="3:8">
      <c r="C54">
        <f t="shared" si="0"/>
        <v>1</v>
      </c>
      <c r="D54">
        <f t="shared" si="1"/>
        <v>2016</v>
      </c>
      <c r="E54">
        <f t="shared" si="2"/>
        <v>2</v>
      </c>
      <c r="F54" s="4">
        <f t="shared" ca="1" si="6"/>
        <v>-9.7023900613168138E-2</v>
      </c>
      <c r="G54" s="4">
        <f t="shared" ca="1" si="7"/>
        <v>-3.193813697102757E-2</v>
      </c>
      <c r="H54" s="4">
        <f t="shared" ca="1" si="8"/>
        <v>-7.5843782484892694E-2</v>
      </c>
    </row>
    <row r="55" spans="3:8">
      <c r="C55">
        <f t="shared" si="0"/>
        <v>1</v>
      </c>
      <c r="D55">
        <f t="shared" si="1"/>
        <v>2016</v>
      </c>
      <c r="E55">
        <f t="shared" si="2"/>
        <v>3</v>
      </c>
      <c r="F55" s="4">
        <f t="shared" ca="1" si="6"/>
        <v>-5.2539836875202334E-2</v>
      </c>
      <c r="G55" s="4">
        <f t="shared" ca="1" si="7"/>
        <v>2.5245970792278895E-2</v>
      </c>
      <c r="H55" s="4">
        <f t="shared" ca="1" si="8"/>
        <v>-1.9359124098405588E-2</v>
      </c>
    </row>
    <row r="56" spans="3:8">
      <c r="C56">
        <f t="shared" si="0"/>
        <v>0</v>
      </c>
      <c r="D56">
        <f t="shared" si="1"/>
        <v>2016</v>
      </c>
      <c r="E56">
        <f t="shared" si="2"/>
        <v>4</v>
      </c>
      <c r="F56" s="4">
        <f t="shared" ca="1" si="6"/>
        <v>-1.0003158713562608E-2</v>
      </c>
      <c r="G56" s="4">
        <f t="shared" ca="1" si="7"/>
        <v>1.3960374360986723E-2</v>
      </c>
      <c r="H56" s="4">
        <f t="shared" ca="1" si="8"/>
        <v>1.7863305006902606E-2</v>
      </c>
    </row>
    <row r="57" spans="3:8">
      <c r="C57">
        <f t="shared" si="0"/>
        <v>0</v>
      </c>
      <c r="D57">
        <f t="shared" si="1"/>
        <v>2016</v>
      </c>
      <c r="E57">
        <f t="shared" si="2"/>
        <v>5</v>
      </c>
      <c r="F57" s="4">
        <f t="shared" ca="1" si="6"/>
        <v>0.25526976799695322</v>
      </c>
      <c r="G57" s="4">
        <f t="shared" ca="1" si="7"/>
        <v>0.13017150667462826</v>
      </c>
      <c r="H57" s="4">
        <f t="shared" ca="1" si="8"/>
        <v>0.17241946299359259</v>
      </c>
    </row>
    <row r="58" spans="3:8">
      <c r="C58">
        <f t="shared" si="0"/>
        <v>0</v>
      </c>
      <c r="D58">
        <f t="shared" si="1"/>
        <v>2016</v>
      </c>
      <c r="E58">
        <f t="shared" si="2"/>
        <v>6</v>
      </c>
      <c r="F58" s="4">
        <f t="shared" ca="1" si="6"/>
        <v>8.8580040041941741E-2</v>
      </c>
      <c r="G58" s="4">
        <f t="shared" ca="1" si="7"/>
        <v>2.4278144393680104E-2</v>
      </c>
      <c r="H58" s="4">
        <f t="shared" ca="1" si="8"/>
        <v>4.9087221619869691E-2</v>
      </c>
    </row>
    <row r="59" spans="3:8">
      <c r="C59">
        <f t="shared" si="0"/>
        <v>0</v>
      </c>
      <c r="D59">
        <f t="shared" si="1"/>
        <v>2016</v>
      </c>
      <c r="E59">
        <f t="shared" si="2"/>
        <v>7</v>
      </c>
      <c r="F59" s="4">
        <f t="shared" ca="1" si="6"/>
        <v>3.0825529540681601E-2</v>
      </c>
      <c r="G59" s="4">
        <f t="shared" ca="1" si="7"/>
        <v>2.1283685801759284E-2</v>
      </c>
      <c r="H59" s="4">
        <f t="shared" ca="1" si="8"/>
        <v>2.5804861194684597E-2</v>
      </c>
    </row>
    <row r="60" spans="3:8">
      <c r="C60">
        <f t="shared" si="0"/>
        <v>0</v>
      </c>
      <c r="D60">
        <f t="shared" si="1"/>
        <v>2016</v>
      </c>
      <c r="E60">
        <f t="shared" si="2"/>
        <v>8</v>
      </c>
      <c r="F60" s="4">
        <f t="shared" ca="1" si="6"/>
        <v>-5.455332895970319E-3</v>
      </c>
      <c r="G60" s="4">
        <f t="shared" ca="1" si="7"/>
        <v>1.4088285375566747E-2</v>
      </c>
      <c r="H60" s="4">
        <f t="shared" ca="1" si="8"/>
        <v>6.6322532327738734E-3</v>
      </c>
    </row>
    <row r="61" spans="3:8">
      <c r="C61">
        <f t="shared" si="0"/>
        <v>0</v>
      </c>
      <c r="D61">
        <f t="shared" si="1"/>
        <v>2016</v>
      </c>
      <c r="E61">
        <f t="shared" si="2"/>
        <v>9</v>
      </c>
      <c r="F61" s="4">
        <f t="shared" ca="1" si="6"/>
        <v>-0.112835764312818</v>
      </c>
      <c r="G61" s="4">
        <f t="shared" ca="1" si="7"/>
        <v>-6.8916445226795228E-2</v>
      </c>
      <c r="H61" s="4">
        <f t="shared" ca="1" si="8"/>
        <v>-8.3894081771396387E-2</v>
      </c>
    </row>
    <row r="62" spans="3:8">
      <c r="C62">
        <f t="shared" si="0"/>
        <v>0</v>
      </c>
      <c r="D62">
        <f t="shared" si="1"/>
        <v>2016</v>
      </c>
      <c r="E62">
        <f t="shared" si="2"/>
        <v>10</v>
      </c>
      <c r="F62" s="4">
        <f t="shared" ca="1" si="6"/>
        <v>-0.1649969547470681</v>
      </c>
      <c r="G62" s="4">
        <f t="shared" ca="1" si="7"/>
        <v>-7.5695936357395951E-2</v>
      </c>
      <c r="H62" s="4">
        <f t="shared" ca="1" si="8"/>
        <v>-0.10713268103551785</v>
      </c>
    </row>
    <row r="63" spans="3:8">
      <c r="C63">
        <f t="shared" si="0"/>
        <v>0</v>
      </c>
      <c r="D63">
        <f t="shared" si="1"/>
        <v>2016</v>
      </c>
      <c r="E63">
        <f t="shared" si="2"/>
        <v>11</v>
      </c>
      <c r="F63" s="4">
        <f t="shared" ca="1" si="6"/>
        <v>7.0803950524959164E-2</v>
      </c>
      <c r="G63" s="4">
        <f t="shared" ca="1" si="7"/>
        <v>-1.0815604891118788E-2</v>
      </c>
      <c r="H63" s="4">
        <f t="shared" ca="1" si="8"/>
        <v>1.4345540516821817E-2</v>
      </c>
    </row>
    <row r="64" spans="3:8">
      <c r="C64">
        <f t="shared" si="0"/>
        <v>0</v>
      </c>
      <c r="D64">
        <f t="shared" si="1"/>
        <v>2016</v>
      </c>
      <c r="E64">
        <f t="shared" si="2"/>
        <v>12</v>
      </c>
      <c r="F64" s="4">
        <f t="shared" ca="1" si="6"/>
        <v>0.11770157377824372</v>
      </c>
      <c r="G64" s="4">
        <f t="shared" ca="1" si="7"/>
        <v>-1.6208997920236757E-3</v>
      </c>
      <c r="H64" s="4">
        <f t="shared" ca="1" si="8"/>
        <v>6.8925372674101246E-2</v>
      </c>
    </row>
    <row r="65" spans="3:8">
      <c r="C65">
        <f t="shared" si="0"/>
        <v>0</v>
      </c>
      <c r="D65">
        <f t="shared" ref="D65:D128" si="9">IF(E65=1,D64+1,D64)</f>
        <v>2017</v>
      </c>
      <c r="E65">
        <f t="shared" ref="E65:E128" si="10">IF(E64=12,1,E64+1)</f>
        <v>1</v>
      </c>
      <c r="F65" s="4">
        <f t="shared" ca="1" si="6"/>
        <v>-2.5918532163571102E-2</v>
      </c>
      <c r="G65" s="4">
        <f t="shared" ca="1" si="7"/>
        <v>-9.7093573627633056E-3</v>
      </c>
      <c r="H65" s="4">
        <f t="shared" ca="1" si="8"/>
        <v>-1.7799592448729869E-2</v>
      </c>
    </row>
    <row r="66" spans="3:8">
      <c r="C66">
        <f t="shared" si="0"/>
        <v>0</v>
      </c>
      <c r="D66">
        <f t="shared" si="9"/>
        <v>2017</v>
      </c>
      <c r="E66">
        <f t="shared" si="10"/>
        <v>2</v>
      </c>
      <c r="F66" s="4">
        <f t="shared" ca="1" si="6"/>
        <v>-0.12820866386311489</v>
      </c>
      <c r="G66" s="4">
        <f t="shared" ca="1" si="7"/>
        <v>-6.5643121754027811E-2</v>
      </c>
      <c r="H66" s="4">
        <f t="shared" ca="1" si="8"/>
        <v>-0.10817793804251155</v>
      </c>
    </row>
    <row r="67" spans="3:8">
      <c r="C67">
        <f t="shared" si="0"/>
        <v>0</v>
      </c>
      <c r="D67">
        <f t="shared" si="9"/>
        <v>2017</v>
      </c>
      <c r="E67">
        <f t="shared" si="10"/>
        <v>3</v>
      </c>
      <c r="F67" s="4">
        <f t="shared" ca="1" si="6"/>
        <v>-1.8015029642409756E-2</v>
      </c>
      <c r="G67" s="4">
        <f t="shared" ca="1" si="7"/>
        <v>5.9693719843067497E-2</v>
      </c>
      <c r="H67" s="4">
        <f t="shared" ca="1" si="8"/>
        <v>1.4641797746803707E-2</v>
      </c>
    </row>
    <row r="68" spans="3:8">
      <c r="C68">
        <f t="shared" si="0"/>
        <v>0</v>
      </c>
      <c r="D68">
        <f t="shared" si="9"/>
        <v>2017</v>
      </c>
      <c r="E68">
        <f t="shared" si="10"/>
        <v>4</v>
      </c>
      <c r="F68" s="4">
        <f t="shared" ca="1" si="6"/>
        <v>-1.0003158713562608E-2</v>
      </c>
      <c r="G68" s="4">
        <f t="shared" ca="1" si="7"/>
        <v>1.3960374360986723E-2</v>
      </c>
      <c r="H68" s="4">
        <f t="shared" ca="1" si="8"/>
        <v>1.7863305006902606E-2</v>
      </c>
    </row>
    <row r="69" spans="3:8">
      <c r="C69">
        <f t="shared" si="0"/>
        <v>0</v>
      </c>
      <c r="D69">
        <f t="shared" si="9"/>
        <v>2017</v>
      </c>
      <c r="E69">
        <f t="shared" si="10"/>
        <v>5</v>
      </c>
      <c r="F69" s="4">
        <f t="shared" ca="1" si="6"/>
        <v>0.25526976799695322</v>
      </c>
      <c r="G69" s="4">
        <f t="shared" ca="1" si="7"/>
        <v>0.13017150667462826</v>
      </c>
      <c r="H69" s="4">
        <f t="shared" ca="1" si="8"/>
        <v>0.17241946299359259</v>
      </c>
    </row>
    <row r="70" spans="3:8">
      <c r="C70">
        <f t="shared" ref="C70:C133" si="11">IF(MOD(D70,4)=0,IF(OR(E70=2,E70=3),1,0),0)</f>
        <v>0</v>
      </c>
      <c r="D70">
        <f t="shared" si="9"/>
        <v>2017</v>
      </c>
      <c r="E70">
        <f t="shared" si="10"/>
        <v>6</v>
      </c>
      <c r="F70" s="4">
        <f t="shared" ref="F70:F133" ca="1" si="12">OFFSET($N$5,$E70,$C70)</f>
        <v>8.8580040041941741E-2</v>
      </c>
      <c r="G70" s="4">
        <f t="shared" ref="G70:G133" ca="1" si="13">OFFSET($P$5,$E70,$C70)</f>
        <v>2.4278144393680104E-2</v>
      </c>
      <c r="H70" s="4">
        <f t="shared" ref="H70:H133" ca="1" si="14">OFFSET($R$5,$E70,$C70)</f>
        <v>4.9087221619869691E-2</v>
      </c>
    </row>
    <row r="71" spans="3:8">
      <c r="C71">
        <f t="shared" si="11"/>
        <v>0</v>
      </c>
      <c r="D71">
        <f t="shared" si="9"/>
        <v>2017</v>
      </c>
      <c r="E71">
        <f t="shared" si="10"/>
        <v>7</v>
      </c>
      <c r="F71" s="4">
        <f t="shared" ca="1" si="12"/>
        <v>3.0825529540681601E-2</v>
      </c>
      <c r="G71" s="4">
        <f t="shared" ca="1" si="13"/>
        <v>2.1283685801759284E-2</v>
      </c>
      <c r="H71" s="4">
        <f t="shared" ca="1" si="14"/>
        <v>2.5804861194684597E-2</v>
      </c>
    </row>
    <row r="72" spans="3:8">
      <c r="C72">
        <f t="shared" si="11"/>
        <v>0</v>
      </c>
      <c r="D72">
        <f t="shared" si="9"/>
        <v>2017</v>
      </c>
      <c r="E72">
        <f t="shared" si="10"/>
        <v>8</v>
      </c>
      <c r="F72" s="4">
        <f t="shared" ca="1" si="12"/>
        <v>-5.455332895970319E-3</v>
      </c>
      <c r="G72" s="4">
        <f t="shared" ca="1" si="13"/>
        <v>1.4088285375566747E-2</v>
      </c>
      <c r="H72" s="4">
        <f t="shared" ca="1" si="14"/>
        <v>6.6322532327738734E-3</v>
      </c>
    </row>
    <row r="73" spans="3:8">
      <c r="C73">
        <f t="shared" si="11"/>
        <v>0</v>
      </c>
      <c r="D73">
        <f t="shared" si="9"/>
        <v>2017</v>
      </c>
      <c r="E73">
        <f t="shared" si="10"/>
        <v>9</v>
      </c>
      <c r="F73" s="4">
        <f t="shared" ca="1" si="12"/>
        <v>-0.112835764312818</v>
      </c>
      <c r="G73" s="4">
        <f t="shared" ca="1" si="13"/>
        <v>-6.8916445226795228E-2</v>
      </c>
      <c r="H73" s="4">
        <f t="shared" ca="1" si="14"/>
        <v>-8.3894081771396387E-2</v>
      </c>
    </row>
    <row r="74" spans="3:8">
      <c r="C74">
        <f t="shared" si="11"/>
        <v>0</v>
      </c>
      <c r="D74">
        <f t="shared" si="9"/>
        <v>2017</v>
      </c>
      <c r="E74">
        <f t="shared" si="10"/>
        <v>10</v>
      </c>
      <c r="F74" s="4">
        <f t="shared" ca="1" si="12"/>
        <v>-0.1649969547470681</v>
      </c>
      <c r="G74" s="4">
        <f t="shared" ca="1" si="13"/>
        <v>-7.5695936357395951E-2</v>
      </c>
      <c r="H74" s="4">
        <f t="shared" ca="1" si="14"/>
        <v>-0.10713268103551785</v>
      </c>
    </row>
    <row r="75" spans="3:8">
      <c r="C75">
        <f t="shared" si="11"/>
        <v>0</v>
      </c>
      <c r="D75">
        <f t="shared" si="9"/>
        <v>2017</v>
      </c>
      <c r="E75">
        <f t="shared" si="10"/>
        <v>11</v>
      </c>
      <c r="F75" s="4">
        <f t="shared" ca="1" si="12"/>
        <v>7.0803950524959164E-2</v>
      </c>
      <c r="G75" s="4">
        <f t="shared" ca="1" si="13"/>
        <v>-1.0815604891118788E-2</v>
      </c>
      <c r="H75" s="4">
        <f t="shared" ca="1" si="14"/>
        <v>1.4345540516821817E-2</v>
      </c>
    </row>
    <row r="76" spans="3:8">
      <c r="C76">
        <f t="shared" si="11"/>
        <v>0</v>
      </c>
      <c r="D76">
        <f t="shared" si="9"/>
        <v>2017</v>
      </c>
      <c r="E76">
        <f t="shared" si="10"/>
        <v>12</v>
      </c>
      <c r="F76" s="4">
        <f t="shared" ca="1" si="12"/>
        <v>0.11770157377824372</v>
      </c>
      <c r="G76" s="4">
        <f t="shared" ca="1" si="13"/>
        <v>-1.6208997920236757E-3</v>
      </c>
      <c r="H76" s="4">
        <f t="shared" ca="1" si="14"/>
        <v>6.8925372674101246E-2</v>
      </c>
    </row>
    <row r="77" spans="3:8">
      <c r="C77">
        <f t="shared" si="11"/>
        <v>0</v>
      </c>
      <c r="D77">
        <f t="shared" si="9"/>
        <v>2018</v>
      </c>
      <c r="E77">
        <f t="shared" si="10"/>
        <v>1</v>
      </c>
      <c r="F77" s="4">
        <f t="shared" ca="1" si="12"/>
        <v>-2.5918532163571102E-2</v>
      </c>
      <c r="G77" s="4">
        <f t="shared" ca="1" si="13"/>
        <v>-9.7093573627633056E-3</v>
      </c>
      <c r="H77" s="4">
        <f t="shared" ca="1" si="14"/>
        <v>-1.7799592448729869E-2</v>
      </c>
    </row>
    <row r="78" spans="3:8">
      <c r="C78">
        <f t="shared" si="11"/>
        <v>0</v>
      </c>
      <c r="D78">
        <f t="shared" si="9"/>
        <v>2018</v>
      </c>
      <c r="E78">
        <f t="shared" si="10"/>
        <v>2</v>
      </c>
      <c r="F78" s="4">
        <f t="shared" ca="1" si="12"/>
        <v>-0.12820866386311489</v>
      </c>
      <c r="G78" s="4">
        <f t="shared" ca="1" si="13"/>
        <v>-6.5643121754027811E-2</v>
      </c>
      <c r="H78" s="4">
        <f t="shared" ca="1" si="14"/>
        <v>-0.10817793804251155</v>
      </c>
    </row>
    <row r="79" spans="3:8">
      <c r="C79">
        <f t="shared" si="11"/>
        <v>0</v>
      </c>
      <c r="D79">
        <f t="shared" si="9"/>
        <v>2018</v>
      </c>
      <c r="E79">
        <f t="shared" si="10"/>
        <v>3</v>
      </c>
      <c r="F79" s="4">
        <f t="shared" ca="1" si="12"/>
        <v>-1.8015029642409756E-2</v>
      </c>
      <c r="G79" s="4">
        <f t="shared" ca="1" si="13"/>
        <v>5.9693719843067497E-2</v>
      </c>
      <c r="H79" s="4">
        <f t="shared" ca="1" si="14"/>
        <v>1.4641797746803707E-2</v>
      </c>
    </row>
    <row r="80" spans="3:8">
      <c r="C80">
        <f t="shared" si="11"/>
        <v>0</v>
      </c>
      <c r="D80">
        <f t="shared" si="9"/>
        <v>2018</v>
      </c>
      <c r="E80">
        <f t="shared" si="10"/>
        <v>4</v>
      </c>
      <c r="F80" s="4">
        <f t="shared" ca="1" si="12"/>
        <v>-1.0003158713562608E-2</v>
      </c>
      <c r="G80" s="4">
        <f t="shared" ca="1" si="13"/>
        <v>1.3960374360986723E-2</v>
      </c>
      <c r="H80" s="4">
        <f t="shared" ca="1" si="14"/>
        <v>1.7863305006902606E-2</v>
      </c>
    </row>
    <row r="81" spans="3:8">
      <c r="C81">
        <f t="shared" si="11"/>
        <v>0</v>
      </c>
      <c r="D81">
        <f t="shared" si="9"/>
        <v>2018</v>
      </c>
      <c r="E81">
        <f t="shared" si="10"/>
        <v>5</v>
      </c>
      <c r="F81" s="4">
        <f t="shared" ca="1" si="12"/>
        <v>0.25526976799695322</v>
      </c>
      <c r="G81" s="4">
        <f t="shared" ca="1" si="13"/>
        <v>0.13017150667462826</v>
      </c>
      <c r="H81" s="4">
        <f t="shared" ca="1" si="14"/>
        <v>0.17241946299359259</v>
      </c>
    </row>
    <row r="82" spans="3:8">
      <c r="C82">
        <f t="shared" si="11"/>
        <v>0</v>
      </c>
      <c r="D82">
        <f t="shared" si="9"/>
        <v>2018</v>
      </c>
      <c r="E82">
        <f t="shared" si="10"/>
        <v>6</v>
      </c>
      <c r="F82" s="4">
        <f t="shared" ca="1" si="12"/>
        <v>8.8580040041941741E-2</v>
      </c>
      <c r="G82" s="4">
        <f t="shared" ca="1" si="13"/>
        <v>2.4278144393680104E-2</v>
      </c>
      <c r="H82" s="4">
        <f t="shared" ca="1" si="14"/>
        <v>4.9087221619869691E-2</v>
      </c>
    </row>
    <row r="83" spans="3:8">
      <c r="C83">
        <f t="shared" si="11"/>
        <v>0</v>
      </c>
      <c r="D83">
        <f t="shared" si="9"/>
        <v>2018</v>
      </c>
      <c r="E83">
        <f t="shared" si="10"/>
        <v>7</v>
      </c>
      <c r="F83" s="4">
        <f t="shared" ca="1" si="12"/>
        <v>3.0825529540681601E-2</v>
      </c>
      <c r="G83" s="4">
        <f t="shared" ca="1" si="13"/>
        <v>2.1283685801759284E-2</v>
      </c>
      <c r="H83" s="4">
        <f t="shared" ca="1" si="14"/>
        <v>2.5804861194684597E-2</v>
      </c>
    </row>
    <row r="84" spans="3:8">
      <c r="C84">
        <f t="shared" si="11"/>
        <v>0</v>
      </c>
      <c r="D84">
        <f t="shared" si="9"/>
        <v>2018</v>
      </c>
      <c r="E84">
        <f t="shared" si="10"/>
        <v>8</v>
      </c>
      <c r="F84" s="4">
        <f t="shared" ca="1" si="12"/>
        <v>-5.455332895970319E-3</v>
      </c>
      <c r="G84" s="4">
        <f t="shared" ca="1" si="13"/>
        <v>1.4088285375566747E-2</v>
      </c>
      <c r="H84" s="4">
        <f t="shared" ca="1" si="14"/>
        <v>6.6322532327738734E-3</v>
      </c>
    </row>
    <row r="85" spans="3:8">
      <c r="C85">
        <f t="shared" si="11"/>
        <v>0</v>
      </c>
      <c r="D85">
        <f t="shared" si="9"/>
        <v>2018</v>
      </c>
      <c r="E85">
        <f t="shared" si="10"/>
        <v>9</v>
      </c>
      <c r="F85" s="4">
        <f t="shared" ca="1" si="12"/>
        <v>-0.112835764312818</v>
      </c>
      <c r="G85" s="4">
        <f t="shared" ca="1" si="13"/>
        <v>-6.8916445226795228E-2</v>
      </c>
      <c r="H85" s="4">
        <f t="shared" ca="1" si="14"/>
        <v>-8.3894081771396387E-2</v>
      </c>
    </row>
    <row r="86" spans="3:8">
      <c r="C86">
        <f t="shared" si="11"/>
        <v>0</v>
      </c>
      <c r="D86">
        <f t="shared" si="9"/>
        <v>2018</v>
      </c>
      <c r="E86">
        <f t="shared" si="10"/>
        <v>10</v>
      </c>
      <c r="F86" s="4">
        <f t="shared" ca="1" si="12"/>
        <v>-0.1649969547470681</v>
      </c>
      <c r="G86" s="4">
        <f t="shared" ca="1" si="13"/>
        <v>-7.5695936357395951E-2</v>
      </c>
      <c r="H86" s="4">
        <f t="shared" ca="1" si="14"/>
        <v>-0.10713268103551785</v>
      </c>
    </row>
    <row r="87" spans="3:8">
      <c r="C87">
        <f t="shared" si="11"/>
        <v>0</v>
      </c>
      <c r="D87">
        <f t="shared" si="9"/>
        <v>2018</v>
      </c>
      <c r="E87">
        <f t="shared" si="10"/>
        <v>11</v>
      </c>
      <c r="F87" s="4">
        <f t="shared" ca="1" si="12"/>
        <v>7.0803950524959164E-2</v>
      </c>
      <c r="G87" s="4">
        <f t="shared" ca="1" si="13"/>
        <v>-1.0815604891118788E-2</v>
      </c>
      <c r="H87" s="4">
        <f t="shared" ca="1" si="14"/>
        <v>1.4345540516821817E-2</v>
      </c>
    </row>
    <row r="88" spans="3:8">
      <c r="C88">
        <f t="shared" si="11"/>
        <v>0</v>
      </c>
      <c r="D88">
        <f t="shared" si="9"/>
        <v>2018</v>
      </c>
      <c r="E88">
        <f t="shared" si="10"/>
        <v>12</v>
      </c>
      <c r="F88" s="4">
        <f t="shared" ca="1" si="12"/>
        <v>0.11770157377824372</v>
      </c>
      <c r="G88" s="4">
        <f t="shared" ca="1" si="13"/>
        <v>-1.6208997920236757E-3</v>
      </c>
      <c r="H88" s="4">
        <f t="shared" ca="1" si="14"/>
        <v>6.8925372674101246E-2</v>
      </c>
    </row>
    <row r="89" spans="3:8">
      <c r="C89">
        <f t="shared" si="11"/>
        <v>0</v>
      </c>
      <c r="D89">
        <f t="shared" si="9"/>
        <v>2019</v>
      </c>
      <c r="E89">
        <f t="shared" si="10"/>
        <v>1</v>
      </c>
      <c r="F89" s="4">
        <f t="shared" ca="1" si="12"/>
        <v>-2.5918532163571102E-2</v>
      </c>
      <c r="G89" s="4">
        <f t="shared" ca="1" si="13"/>
        <v>-9.7093573627633056E-3</v>
      </c>
      <c r="H89" s="4">
        <f t="shared" ca="1" si="14"/>
        <v>-1.7799592448729869E-2</v>
      </c>
    </row>
    <row r="90" spans="3:8">
      <c r="C90">
        <f t="shared" si="11"/>
        <v>0</v>
      </c>
      <c r="D90">
        <f t="shared" si="9"/>
        <v>2019</v>
      </c>
      <c r="E90">
        <f t="shared" si="10"/>
        <v>2</v>
      </c>
      <c r="F90" s="4">
        <f t="shared" ca="1" si="12"/>
        <v>-0.12820866386311489</v>
      </c>
      <c r="G90" s="4">
        <f t="shared" ca="1" si="13"/>
        <v>-6.5643121754027811E-2</v>
      </c>
      <c r="H90" s="4">
        <f t="shared" ca="1" si="14"/>
        <v>-0.10817793804251155</v>
      </c>
    </row>
    <row r="91" spans="3:8">
      <c r="C91">
        <f t="shared" si="11"/>
        <v>0</v>
      </c>
      <c r="D91">
        <f t="shared" si="9"/>
        <v>2019</v>
      </c>
      <c r="E91">
        <f t="shared" si="10"/>
        <v>3</v>
      </c>
      <c r="F91" s="4">
        <f t="shared" ca="1" si="12"/>
        <v>-1.8015029642409756E-2</v>
      </c>
      <c r="G91" s="4">
        <f t="shared" ca="1" si="13"/>
        <v>5.9693719843067497E-2</v>
      </c>
      <c r="H91" s="4">
        <f t="shared" ca="1" si="14"/>
        <v>1.4641797746803707E-2</v>
      </c>
    </row>
    <row r="92" spans="3:8">
      <c r="C92">
        <f t="shared" si="11"/>
        <v>0</v>
      </c>
      <c r="D92">
        <f t="shared" si="9"/>
        <v>2019</v>
      </c>
      <c r="E92">
        <f t="shared" si="10"/>
        <v>4</v>
      </c>
      <c r="F92" s="4">
        <f t="shared" ca="1" si="12"/>
        <v>-1.0003158713562608E-2</v>
      </c>
      <c r="G92" s="4">
        <f t="shared" ca="1" si="13"/>
        <v>1.3960374360986723E-2</v>
      </c>
      <c r="H92" s="4">
        <f t="shared" ca="1" si="14"/>
        <v>1.7863305006902606E-2</v>
      </c>
    </row>
    <row r="93" spans="3:8">
      <c r="C93">
        <f t="shared" si="11"/>
        <v>0</v>
      </c>
      <c r="D93">
        <f t="shared" si="9"/>
        <v>2019</v>
      </c>
      <c r="E93">
        <f t="shared" si="10"/>
        <v>5</v>
      </c>
      <c r="F93" s="4">
        <f t="shared" ca="1" si="12"/>
        <v>0.25526976799695322</v>
      </c>
      <c r="G93" s="4">
        <f t="shared" ca="1" si="13"/>
        <v>0.13017150667462826</v>
      </c>
      <c r="H93" s="4">
        <f t="shared" ca="1" si="14"/>
        <v>0.17241946299359259</v>
      </c>
    </row>
    <row r="94" spans="3:8">
      <c r="C94">
        <f t="shared" si="11"/>
        <v>0</v>
      </c>
      <c r="D94">
        <f t="shared" si="9"/>
        <v>2019</v>
      </c>
      <c r="E94">
        <f t="shared" si="10"/>
        <v>6</v>
      </c>
      <c r="F94" s="4">
        <f t="shared" ca="1" si="12"/>
        <v>8.8580040041941741E-2</v>
      </c>
      <c r="G94" s="4">
        <f t="shared" ca="1" si="13"/>
        <v>2.4278144393680104E-2</v>
      </c>
      <c r="H94" s="4">
        <f t="shared" ca="1" si="14"/>
        <v>4.9087221619869691E-2</v>
      </c>
    </row>
    <row r="95" spans="3:8">
      <c r="C95">
        <f t="shared" si="11"/>
        <v>0</v>
      </c>
      <c r="D95">
        <f t="shared" si="9"/>
        <v>2019</v>
      </c>
      <c r="E95">
        <f t="shared" si="10"/>
        <v>7</v>
      </c>
      <c r="F95" s="4">
        <f t="shared" ca="1" si="12"/>
        <v>3.0825529540681601E-2</v>
      </c>
      <c r="G95" s="4">
        <f t="shared" ca="1" si="13"/>
        <v>2.1283685801759284E-2</v>
      </c>
      <c r="H95" s="4">
        <f t="shared" ca="1" si="14"/>
        <v>2.5804861194684597E-2</v>
      </c>
    </row>
    <row r="96" spans="3:8">
      <c r="C96">
        <f t="shared" si="11"/>
        <v>0</v>
      </c>
      <c r="D96">
        <f t="shared" si="9"/>
        <v>2019</v>
      </c>
      <c r="E96">
        <f t="shared" si="10"/>
        <v>8</v>
      </c>
      <c r="F96" s="4">
        <f t="shared" ca="1" si="12"/>
        <v>-5.455332895970319E-3</v>
      </c>
      <c r="G96" s="4">
        <f t="shared" ca="1" si="13"/>
        <v>1.4088285375566747E-2</v>
      </c>
      <c r="H96" s="4">
        <f t="shared" ca="1" si="14"/>
        <v>6.6322532327738734E-3</v>
      </c>
    </row>
    <row r="97" spans="3:8">
      <c r="C97">
        <f t="shared" si="11"/>
        <v>0</v>
      </c>
      <c r="D97">
        <f t="shared" si="9"/>
        <v>2019</v>
      </c>
      <c r="E97">
        <f t="shared" si="10"/>
        <v>9</v>
      </c>
      <c r="F97" s="4">
        <f t="shared" ca="1" si="12"/>
        <v>-0.112835764312818</v>
      </c>
      <c r="G97" s="4">
        <f t="shared" ca="1" si="13"/>
        <v>-6.8916445226795228E-2</v>
      </c>
      <c r="H97" s="4">
        <f t="shared" ca="1" si="14"/>
        <v>-8.3894081771396387E-2</v>
      </c>
    </row>
    <row r="98" spans="3:8">
      <c r="C98">
        <f t="shared" si="11"/>
        <v>0</v>
      </c>
      <c r="D98">
        <f t="shared" si="9"/>
        <v>2019</v>
      </c>
      <c r="E98">
        <f t="shared" si="10"/>
        <v>10</v>
      </c>
      <c r="F98" s="4">
        <f t="shared" ca="1" si="12"/>
        <v>-0.1649969547470681</v>
      </c>
      <c r="G98" s="4">
        <f t="shared" ca="1" si="13"/>
        <v>-7.5695936357395951E-2</v>
      </c>
      <c r="H98" s="4">
        <f t="shared" ca="1" si="14"/>
        <v>-0.10713268103551785</v>
      </c>
    </row>
    <row r="99" spans="3:8">
      <c r="C99">
        <f t="shared" si="11"/>
        <v>0</v>
      </c>
      <c r="D99">
        <f t="shared" si="9"/>
        <v>2019</v>
      </c>
      <c r="E99">
        <f t="shared" si="10"/>
        <v>11</v>
      </c>
      <c r="F99" s="4">
        <f t="shared" ca="1" si="12"/>
        <v>7.0803950524959164E-2</v>
      </c>
      <c r="G99" s="4">
        <f t="shared" ca="1" si="13"/>
        <v>-1.0815604891118788E-2</v>
      </c>
      <c r="H99" s="4">
        <f t="shared" ca="1" si="14"/>
        <v>1.4345540516821817E-2</v>
      </c>
    </row>
    <row r="100" spans="3:8">
      <c r="C100">
        <f t="shared" si="11"/>
        <v>0</v>
      </c>
      <c r="D100">
        <f t="shared" si="9"/>
        <v>2019</v>
      </c>
      <c r="E100">
        <f t="shared" si="10"/>
        <v>12</v>
      </c>
      <c r="F100" s="4">
        <f t="shared" ca="1" si="12"/>
        <v>0.11770157377824372</v>
      </c>
      <c r="G100" s="4">
        <f t="shared" ca="1" si="13"/>
        <v>-1.6208997920236757E-3</v>
      </c>
      <c r="H100" s="4">
        <f t="shared" ca="1" si="14"/>
        <v>6.8925372674101246E-2</v>
      </c>
    </row>
    <row r="101" spans="3:8">
      <c r="C101">
        <f t="shared" si="11"/>
        <v>0</v>
      </c>
      <c r="D101">
        <f t="shared" si="9"/>
        <v>2020</v>
      </c>
      <c r="E101">
        <f t="shared" si="10"/>
        <v>1</v>
      </c>
      <c r="F101" s="4">
        <f t="shared" ca="1" si="12"/>
        <v>-2.5918532163571102E-2</v>
      </c>
      <c r="G101" s="4">
        <f t="shared" ca="1" si="13"/>
        <v>-9.7093573627633056E-3</v>
      </c>
      <c r="H101" s="4">
        <f t="shared" ca="1" si="14"/>
        <v>-1.7799592448729869E-2</v>
      </c>
    </row>
    <row r="102" spans="3:8">
      <c r="C102">
        <f t="shared" si="11"/>
        <v>1</v>
      </c>
      <c r="D102">
        <f t="shared" si="9"/>
        <v>2020</v>
      </c>
      <c r="E102">
        <f t="shared" si="10"/>
        <v>2</v>
      </c>
      <c r="F102" s="4">
        <f t="shared" ca="1" si="12"/>
        <v>-9.7023900613168138E-2</v>
      </c>
      <c r="G102" s="4">
        <f t="shared" ca="1" si="13"/>
        <v>-3.193813697102757E-2</v>
      </c>
      <c r="H102" s="4">
        <f t="shared" ca="1" si="14"/>
        <v>-7.5843782484892694E-2</v>
      </c>
    </row>
    <row r="103" spans="3:8">
      <c r="C103">
        <f t="shared" si="11"/>
        <v>1</v>
      </c>
      <c r="D103">
        <f t="shared" si="9"/>
        <v>2020</v>
      </c>
      <c r="E103">
        <f t="shared" si="10"/>
        <v>3</v>
      </c>
      <c r="F103" s="4">
        <f t="shared" ca="1" si="12"/>
        <v>-5.2539836875202334E-2</v>
      </c>
      <c r="G103" s="4">
        <f t="shared" ca="1" si="13"/>
        <v>2.5245970792278895E-2</v>
      </c>
      <c r="H103" s="4">
        <f t="shared" ca="1" si="14"/>
        <v>-1.9359124098405588E-2</v>
      </c>
    </row>
    <row r="104" spans="3:8">
      <c r="C104">
        <f t="shared" si="11"/>
        <v>0</v>
      </c>
      <c r="D104">
        <f t="shared" si="9"/>
        <v>2020</v>
      </c>
      <c r="E104">
        <f t="shared" si="10"/>
        <v>4</v>
      </c>
      <c r="F104" s="4">
        <f t="shared" ca="1" si="12"/>
        <v>-1.0003158713562608E-2</v>
      </c>
      <c r="G104" s="4">
        <f t="shared" ca="1" si="13"/>
        <v>1.3960374360986723E-2</v>
      </c>
      <c r="H104" s="4">
        <f t="shared" ca="1" si="14"/>
        <v>1.7863305006902606E-2</v>
      </c>
    </row>
    <row r="105" spans="3:8">
      <c r="C105">
        <f t="shared" si="11"/>
        <v>0</v>
      </c>
      <c r="D105">
        <f t="shared" si="9"/>
        <v>2020</v>
      </c>
      <c r="E105">
        <f t="shared" si="10"/>
        <v>5</v>
      </c>
      <c r="F105" s="4">
        <f t="shared" ca="1" si="12"/>
        <v>0.25526976799695322</v>
      </c>
      <c r="G105" s="4">
        <f t="shared" ca="1" si="13"/>
        <v>0.13017150667462826</v>
      </c>
      <c r="H105" s="4">
        <f t="shared" ca="1" si="14"/>
        <v>0.17241946299359259</v>
      </c>
    </row>
    <row r="106" spans="3:8">
      <c r="C106">
        <f t="shared" si="11"/>
        <v>0</v>
      </c>
      <c r="D106">
        <f t="shared" si="9"/>
        <v>2020</v>
      </c>
      <c r="E106">
        <f t="shared" si="10"/>
        <v>6</v>
      </c>
      <c r="F106" s="4">
        <f t="shared" ca="1" si="12"/>
        <v>8.8580040041941741E-2</v>
      </c>
      <c r="G106" s="4">
        <f t="shared" ca="1" si="13"/>
        <v>2.4278144393680104E-2</v>
      </c>
      <c r="H106" s="4">
        <f t="shared" ca="1" si="14"/>
        <v>4.9087221619869691E-2</v>
      </c>
    </row>
    <row r="107" spans="3:8">
      <c r="C107">
        <f t="shared" si="11"/>
        <v>0</v>
      </c>
      <c r="D107">
        <f t="shared" si="9"/>
        <v>2020</v>
      </c>
      <c r="E107">
        <f t="shared" si="10"/>
        <v>7</v>
      </c>
      <c r="F107" s="4">
        <f t="shared" ca="1" si="12"/>
        <v>3.0825529540681601E-2</v>
      </c>
      <c r="G107" s="4">
        <f t="shared" ca="1" si="13"/>
        <v>2.1283685801759284E-2</v>
      </c>
      <c r="H107" s="4">
        <f t="shared" ca="1" si="14"/>
        <v>2.5804861194684597E-2</v>
      </c>
    </row>
    <row r="108" spans="3:8">
      <c r="C108">
        <f t="shared" si="11"/>
        <v>0</v>
      </c>
      <c r="D108">
        <f t="shared" si="9"/>
        <v>2020</v>
      </c>
      <c r="E108">
        <f t="shared" si="10"/>
        <v>8</v>
      </c>
      <c r="F108" s="4">
        <f t="shared" ca="1" si="12"/>
        <v>-5.455332895970319E-3</v>
      </c>
      <c r="G108" s="4">
        <f t="shared" ca="1" si="13"/>
        <v>1.4088285375566747E-2</v>
      </c>
      <c r="H108" s="4">
        <f t="shared" ca="1" si="14"/>
        <v>6.6322532327738734E-3</v>
      </c>
    </row>
    <row r="109" spans="3:8">
      <c r="C109">
        <f t="shared" si="11"/>
        <v>0</v>
      </c>
      <c r="D109">
        <f t="shared" si="9"/>
        <v>2020</v>
      </c>
      <c r="E109">
        <f t="shared" si="10"/>
        <v>9</v>
      </c>
      <c r="F109" s="4">
        <f t="shared" ca="1" si="12"/>
        <v>-0.112835764312818</v>
      </c>
      <c r="G109" s="4">
        <f t="shared" ca="1" si="13"/>
        <v>-6.8916445226795228E-2</v>
      </c>
      <c r="H109" s="4">
        <f t="shared" ca="1" si="14"/>
        <v>-8.3894081771396387E-2</v>
      </c>
    </row>
    <row r="110" spans="3:8">
      <c r="C110">
        <f t="shared" si="11"/>
        <v>0</v>
      </c>
      <c r="D110">
        <f t="shared" si="9"/>
        <v>2020</v>
      </c>
      <c r="E110">
        <f t="shared" si="10"/>
        <v>10</v>
      </c>
      <c r="F110" s="4">
        <f t="shared" ca="1" si="12"/>
        <v>-0.1649969547470681</v>
      </c>
      <c r="G110" s="4">
        <f t="shared" ca="1" si="13"/>
        <v>-7.5695936357395951E-2</v>
      </c>
      <c r="H110" s="4">
        <f t="shared" ca="1" si="14"/>
        <v>-0.10713268103551785</v>
      </c>
    </row>
    <row r="111" spans="3:8">
      <c r="C111">
        <f t="shared" si="11"/>
        <v>0</v>
      </c>
      <c r="D111">
        <f t="shared" si="9"/>
        <v>2020</v>
      </c>
      <c r="E111">
        <f t="shared" si="10"/>
        <v>11</v>
      </c>
      <c r="F111" s="4">
        <f t="shared" ca="1" si="12"/>
        <v>7.0803950524959164E-2</v>
      </c>
      <c r="G111" s="4">
        <f t="shared" ca="1" si="13"/>
        <v>-1.0815604891118788E-2</v>
      </c>
      <c r="H111" s="4">
        <f t="shared" ca="1" si="14"/>
        <v>1.4345540516821817E-2</v>
      </c>
    </row>
    <row r="112" spans="3:8">
      <c r="C112">
        <f t="shared" si="11"/>
        <v>0</v>
      </c>
      <c r="D112">
        <f t="shared" si="9"/>
        <v>2020</v>
      </c>
      <c r="E112">
        <f t="shared" si="10"/>
        <v>12</v>
      </c>
      <c r="F112" s="4">
        <f t="shared" ca="1" si="12"/>
        <v>0.11770157377824372</v>
      </c>
      <c r="G112" s="4">
        <f t="shared" ca="1" si="13"/>
        <v>-1.6208997920236757E-3</v>
      </c>
      <c r="H112" s="4">
        <f t="shared" ca="1" si="14"/>
        <v>6.8925372674101246E-2</v>
      </c>
    </row>
    <row r="113" spans="3:8">
      <c r="C113">
        <f t="shared" si="11"/>
        <v>0</v>
      </c>
      <c r="D113">
        <f t="shared" si="9"/>
        <v>2021</v>
      </c>
      <c r="E113">
        <f t="shared" si="10"/>
        <v>1</v>
      </c>
      <c r="F113" s="4">
        <f t="shared" ca="1" si="12"/>
        <v>-2.5918532163571102E-2</v>
      </c>
      <c r="G113" s="4">
        <f t="shared" ca="1" si="13"/>
        <v>-9.7093573627633056E-3</v>
      </c>
      <c r="H113" s="4">
        <f t="shared" ca="1" si="14"/>
        <v>-1.7799592448729869E-2</v>
      </c>
    </row>
    <row r="114" spans="3:8">
      <c r="C114">
        <f t="shared" si="11"/>
        <v>0</v>
      </c>
      <c r="D114">
        <f t="shared" si="9"/>
        <v>2021</v>
      </c>
      <c r="E114">
        <f t="shared" si="10"/>
        <v>2</v>
      </c>
      <c r="F114" s="4">
        <f t="shared" ca="1" si="12"/>
        <v>-0.12820866386311489</v>
      </c>
      <c r="G114" s="4">
        <f t="shared" ca="1" si="13"/>
        <v>-6.5643121754027811E-2</v>
      </c>
      <c r="H114" s="4">
        <f t="shared" ca="1" si="14"/>
        <v>-0.10817793804251155</v>
      </c>
    </row>
    <row r="115" spans="3:8">
      <c r="C115">
        <f t="shared" si="11"/>
        <v>0</v>
      </c>
      <c r="D115">
        <f t="shared" si="9"/>
        <v>2021</v>
      </c>
      <c r="E115">
        <f t="shared" si="10"/>
        <v>3</v>
      </c>
      <c r="F115" s="4">
        <f t="shared" ca="1" si="12"/>
        <v>-1.8015029642409756E-2</v>
      </c>
      <c r="G115" s="4">
        <f t="shared" ca="1" si="13"/>
        <v>5.9693719843067497E-2</v>
      </c>
      <c r="H115" s="4">
        <f t="shared" ca="1" si="14"/>
        <v>1.4641797746803707E-2</v>
      </c>
    </row>
    <row r="116" spans="3:8">
      <c r="C116">
        <f t="shared" si="11"/>
        <v>0</v>
      </c>
      <c r="D116">
        <f t="shared" si="9"/>
        <v>2021</v>
      </c>
      <c r="E116">
        <f t="shared" si="10"/>
        <v>4</v>
      </c>
      <c r="F116" s="4">
        <f t="shared" ca="1" si="12"/>
        <v>-1.0003158713562608E-2</v>
      </c>
      <c r="G116" s="4">
        <f t="shared" ca="1" si="13"/>
        <v>1.3960374360986723E-2</v>
      </c>
      <c r="H116" s="4">
        <f t="shared" ca="1" si="14"/>
        <v>1.7863305006902606E-2</v>
      </c>
    </row>
    <row r="117" spans="3:8">
      <c r="C117">
        <f t="shared" si="11"/>
        <v>0</v>
      </c>
      <c r="D117">
        <f t="shared" si="9"/>
        <v>2021</v>
      </c>
      <c r="E117">
        <f t="shared" si="10"/>
        <v>5</v>
      </c>
      <c r="F117" s="4">
        <f t="shared" ca="1" si="12"/>
        <v>0.25526976799695322</v>
      </c>
      <c r="G117" s="4">
        <f t="shared" ca="1" si="13"/>
        <v>0.13017150667462826</v>
      </c>
      <c r="H117" s="4">
        <f t="shared" ca="1" si="14"/>
        <v>0.17241946299359259</v>
      </c>
    </row>
    <row r="118" spans="3:8">
      <c r="C118">
        <f t="shared" si="11"/>
        <v>0</v>
      </c>
      <c r="D118">
        <f t="shared" si="9"/>
        <v>2021</v>
      </c>
      <c r="E118">
        <f t="shared" si="10"/>
        <v>6</v>
      </c>
      <c r="F118" s="4">
        <f t="shared" ca="1" si="12"/>
        <v>8.8580040041941741E-2</v>
      </c>
      <c r="G118" s="4">
        <f t="shared" ca="1" si="13"/>
        <v>2.4278144393680104E-2</v>
      </c>
      <c r="H118" s="4">
        <f t="shared" ca="1" si="14"/>
        <v>4.9087221619869691E-2</v>
      </c>
    </row>
    <row r="119" spans="3:8">
      <c r="C119">
        <f t="shared" si="11"/>
        <v>0</v>
      </c>
      <c r="D119">
        <f t="shared" si="9"/>
        <v>2021</v>
      </c>
      <c r="E119">
        <f t="shared" si="10"/>
        <v>7</v>
      </c>
      <c r="F119" s="4">
        <f t="shared" ca="1" si="12"/>
        <v>3.0825529540681601E-2</v>
      </c>
      <c r="G119" s="4">
        <f t="shared" ca="1" si="13"/>
        <v>2.1283685801759284E-2</v>
      </c>
      <c r="H119" s="4">
        <f t="shared" ca="1" si="14"/>
        <v>2.5804861194684597E-2</v>
      </c>
    </row>
    <row r="120" spans="3:8">
      <c r="C120">
        <f t="shared" si="11"/>
        <v>0</v>
      </c>
      <c r="D120">
        <f t="shared" si="9"/>
        <v>2021</v>
      </c>
      <c r="E120">
        <f t="shared" si="10"/>
        <v>8</v>
      </c>
      <c r="F120" s="4">
        <f t="shared" ca="1" si="12"/>
        <v>-5.455332895970319E-3</v>
      </c>
      <c r="G120" s="4">
        <f t="shared" ca="1" si="13"/>
        <v>1.4088285375566747E-2</v>
      </c>
      <c r="H120" s="4">
        <f t="shared" ca="1" si="14"/>
        <v>6.6322532327738734E-3</v>
      </c>
    </row>
    <row r="121" spans="3:8">
      <c r="C121">
        <f t="shared" si="11"/>
        <v>0</v>
      </c>
      <c r="D121">
        <f t="shared" si="9"/>
        <v>2021</v>
      </c>
      <c r="E121">
        <f t="shared" si="10"/>
        <v>9</v>
      </c>
      <c r="F121" s="4">
        <f t="shared" ca="1" si="12"/>
        <v>-0.112835764312818</v>
      </c>
      <c r="G121" s="4">
        <f t="shared" ca="1" si="13"/>
        <v>-6.8916445226795228E-2</v>
      </c>
      <c r="H121" s="4">
        <f t="shared" ca="1" si="14"/>
        <v>-8.3894081771396387E-2</v>
      </c>
    </row>
    <row r="122" spans="3:8">
      <c r="C122">
        <f t="shared" si="11"/>
        <v>0</v>
      </c>
      <c r="D122">
        <f t="shared" si="9"/>
        <v>2021</v>
      </c>
      <c r="E122">
        <f t="shared" si="10"/>
        <v>10</v>
      </c>
      <c r="F122" s="4">
        <f t="shared" ca="1" si="12"/>
        <v>-0.1649969547470681</v>
      </c>
      <c r="G122" s="4">
        <f t="shared" ca="1" si="13"/>
        <v>-7.5695936357395951E-2</v>
      </c>
      <c r="H122" s="4">
        <f t="shared" ca="1" si="14"/>
        <v>-0.10713268103551785</v>
      </c>
    </row>
    <row r="123" spans="3:8">
      <c r="C123">
        <f t="shared" si="11"/>
        <v>0</v>
      </c>
      <c r="D123">
        <f t="shared" si="9"/>
        <v>2021</v>
      </c>
      <c r="E123">
        <f t="shared" si="10"/>
        <v>11</v>
      </c>
      <c r="F123" s="4">
        <f t="shared" ca="1" si="12"/>
        <v>7.0803950524959164E-2</v>
      </c>
      <c r="G123" s="4">
        <f t="shared" ca="1" si="13"/>
        <v>-1.0815604891118788E-2</v>
      </c>
      <c r="H123" s="4">
        <f t="shared" ca="1" si="14"/>
        <v>1.4345540516821817E-2</v>
      </c>
    </row>
    <row r="124" spans="3:8">
      <c r="C124">
        <f t="shared" si="11"/>
        <v>0</v>
      </c>
      <c r="D124">
        <f t="shared" si="9"/>
        <v>2021</v>
      </c>
      <c r="E124">
        <f t="shared" si="10"/>
        <v>12</v>
      </c>
      <c r="F124" s="4">
        <f t="shared" ca="1" si="12"/>
        <v>0.11770157377824372</v>
      </c>
      <c r="G124" s="4">
        <f t="shared" ca="1" si="13"/>
        <v>-1.6208997920236757E-3</v>
      </c>
      <c r="H124" s="4">
        <f t="shared" ca="1" si="14"/>
        <v>6.8925372674101246E-2</v>
      </c>
    </row>
    <row r="125" spans="3:8">
      <c r="C125">
        <f t="shared" si="11"/>
        <v>0</v>
      </c>
      <c r="D125">
        <f t="shared" si="9"/>
        <v>2022</v>
      </c>
      <c r="E125">
        <f t="shared" si="10"/>
        <v>1</v>
      </c>
      <c r="F125" s="4">
        <f t="shared" ca="1" si="12"/>
        <v>-2.5918532163571102E-2</v>
      </c>
      <c r="G125" s="4">
        <f t="shared" ca="1" si="13"/>
        <v>-9.7093573627633056E-3</v>
      </c>
      <c r="H125" s="4">
        <f t="shared" ca="1" si="14"/>
        <v>-1.7799592448729869E-2</v>
      </c>
    </row>
    <row r="126" spans="3:8">
      <c r="C126">
        <f t="shared" si="11"/>
        <v>0</v>
      </c>
      <c r="D126">
        <f t="shared" si="9"/>
        <v>2022</v>
      </c>
      <c r="E126">
        <f t="shared" si="10"/>
        <v>2</v>
      </c>
      <c r="F126" s="4">
        <f t="shared" ca="1" si="12"/>
        <v>-0.12820866386311489</v>
      </c>
      <c r="G126" s="4">
        <f t="shared" ca="1" si="13"/>
        <v>-6.5643121754027811E-2</v>
      </c>
      <c r="H126" s="4">
        <f t="shared" ca="1" si="14"/>
        <v>-0.10817793804251155</v>
      </c>
    </row>
    <row r="127" spans="3:8">
      <c r="C127">
        <f t="shared" si="11"/>
        <v>0</v>
      </c>
      <c r="D127">
        <f t="shared" si="9"/>
        <v>2022</v>
      </c>
      <c r="E127">
        <f t="shared" si="10"/>
        <v>3</v>
      </c>
      <c r="F127" s="4">
        <f t="shared" ca="1" si="12"/>
        <v>-1.8015029642409756E-2</v>
      </c>
      <c r="G127" s="4">
        <f t="shared" ca="1" si="13"/>
        <v>5.9693719843067497E-2</v>
      </c>
      <c r="H127" s="4">
        <f t="shared" ca="1" si="14"/>
        <v>1.4641797746803707E-2</v>
      </c>
    </row>
    <row r="128" spans="3:8">
      <c r="C128">
        <f t="shared" si="11"/>
        <v>0</v>
      </c>
      <c r="D128">
        <f t="shared" si="9"/>
        <v>2022</v>
      </c>
      <c r="E128">
        <f t="shared" si="10"/>
        <v>4</v>
      </c>
      <c r="F128" s="4">
        <f t="shared" ca="1" si="12"/>
        <v>-1.0003158713562608E-2</v>
      </c>
      <c r="G128" s="4">
        <f t="shared" ca="1" si="13"/>
        <v>1.3960374360986723E-2</v>
      </c>
      <c r="H128" s="4">
        <f t="shared" ca="1" si="14"/>
        <v>1.7863305006902606E-2</v>
      </c>
    </row>
    <row r="129" spans="3:8">
      <c r="C129">
        <f t="shared" si="11"/>
        <v>0</v>
      </c>
      <c r="D129">
        <f t="shared" ref="D129:D192" si="15">IF(E129=1,D128+1,D128)</f>
        <v>2022</v>
      </c>
      <c r="E129">
        <f t="shared" ref="E129:E192" si="16">IF(E128=12,1,E128+1)</f>
        <v>5</v>
      </c>
      <c r="F129" s="4">
        <f t="shared" ca="1" si="12"/>
        <v>0.25526976799695322</v>
      </c>
      <c r="G129" s="4">
        <f t="shared" ca="1" si="13"/>
        <v>0.13017150667462826</v>
      </c>
      <c r="H129" s="4">
        <f t="shared" ca="1" si="14"/>
        <v>0.17241946299359259</v>
      </c>
    </row>
    <row r="130" spans="3:8">
      <c r="C130">
        <f t="shared" si="11"/>
        <v>0</v>
      </c>
      <c r="D130">
        <f t="shared" si="15"/>
        <v>2022</v>
      </c>
      <c r="E130">
        <f t="shared" si="16"/>
        <v>6</v>
      </c>
      <c r="F130" s="4">
        <f t="shared" ca="1" si="12"/>
        <v>8.8580040041941741E-2</v>
      </c>
      <c r="G130" s="4">
        <f t="shared" ca="1" si="13"/>
        <v>2.4278144393680104E-2</v>
      </c>
      <c r="H130" s="4">
        <f t="shared" ca="1" si="14"/>
        <v>4.9087221619869691E-2</v>
      </c>
    </row>
    <row r="131" spans="3:8">
      <c r="C131">
        <f t="shared" si="11"/>
        <v>0</v>
      </c>
      <c r="D131">
        <f t="shared" si="15"/>
        <v>2022</v>
      </c>
      <c r="E131">
        <f t="shared" si="16"/>
        <v>7</v>
      </c>
      <c r="F131" s="4">
        <f t="shared" ca="1" si="12"/>
        <v>3.0825529540681601E-2</v>
      </c>
      <c r="G131" s="4">
        <f t="shared" ca="1" si="13"/>
        <v>2.1283685801759284E-2</v>
      </c>
      <c r="H131" s="4">
        <f t="shared" ca="1" si="14"/>
        <v>2.5804861194684597E-2</v>
      </c>
    </row>
    <row r="132" spans="3:8">
      <c r="C132">
        <f t="shared" si="11"/>
        <v>0</v>
      </c>
      <c r="D132">
        <f t="shared" si="15"/>
        <v>2022</v>
      </c>
      <c r="E132">
        <f t="shared" si="16"/>
        <v>8</v>
      </c>
      <c r="F132" s="4">
        <f t="shared" ca="1" si="12"/>
        <v>-5.455332895970319E-3</v>
      </c>
      <c r="G132" s="4">
        <f t="shared" ca="1" si="13"/>
        <v>1.4088285375566747E-2</v>
      </c>
      <c r="H132" s="4">
        <f t="shared" ca="1" si="14"/>
        <v>6.6322532327738734E-3</v>
      </c>
    </row>
    <row r="133" spans="3:8">
      <c r="C133">
        <f t="shared" si="11"/>
        <v>0</v>
      </c>
      <c r="D133">
        <f t="shared" si="15"/>
        <v>2022</v>
      </c>
      <c r="E133">
        <f t="shared" si="16"/>
        <v>9</v>
      </c>
      <c r="F133" s="4">
        <f t="shared" ca="1" si="12"/>
        <v>-0.112835764312818</v>
      </c>
      <c r="G133" s="4">
        <f t="shared" ca="1" si="13"/>
        <v>-6.8916445226795228E-2</v>
      </c>
      <c r="H133" s="4">
        <f t="shared" ca="1" si="14"/>
        <v>-8.3894081771396387E-2</v>
      </c>
    </row>
    <row r="134" spans="3:8">
      <c r="C134">
        <f t="shared" ref="C134:C197" si="17">IF(MOD(D134,4)=0,IF(OR(E134=2,E134=3),1,0),0)</f>
        <v>0</v>
      </c>
      <c r="D134">
        <f t="shared" si="15"/>
        <v>2022</v>
      </c>
      <c r="E134">
        <f t="shared" si="16"/>
        <v>10</v>
      </c>
      <c r="F134" s="4">
        <f t="shared" ref="F134:F197" ca="1" si="18">OFFSET($N$5,$E134,$C134)</f>
        <v>-0.1649969547470681</v>
      </c>
      <c r="G134" s="4">
        <f t="shared" ref="G134:G197" ca="1" si="19">OFFSET($P$5,$E134,$C134)</f>
        <v>-7.5695936357395951E-2</v>
      </c>
      <c r="H134" s="4">
        <f t="shared" ref="H134:H197" ca="1" si="20">OFFSET($R$5,$E134,$C134)</f>
        <v>-0.10713268103551785</v>
      </c>
    </row>
    <row r="135" spans="3:8">
      <c r="C135">
        <f t="shared" si="17"/>
        <v>0</v>
      </c>
      <c r="D135">
        <f t="shared" si="15"/>
        <v>2022</v>
      </c>
      <c r="E135">
        <f t="shared" si="16"/>
        <v>11</v>
      </c>
      <c r="F135" s="4">
        <f t="shared" ca="1" si="18"/>
        <v>7.0803950524959164E-2</v>
      </c>
      <c r="G135" s="4">
        <f t="shared" ca="1" si="19"/>
        <v>-1.0815604891118788E-2</v>
      </c>
      <c r="H135" s="4">
        <f t="shared" ca="1" si="20"/>
        <v>1.4345540516821817E-2</v>
      </c>
    </row>
    <row r="136" spans="3:8">
      <c r="C136">
        <f t="shared" si="17"/>
        <v>0</v>
      </c>
      <c r="D136">
        <f t="shared" si="15"/>
        <v>2022</v>
      </c>
      <c r="E136">
        <f t="shared" si="16"/>
        <v>12</v>
      </c>
      <c r="F136" s="4">
        <f t="shared" ca="1" si="18"/>
        <v>0.11770157377824372</v>
      </c>
      <c r="G136" s="4">
        <f t="shared" ca="1" si="19"/>
        <v>-1.6208997920236757E-3</v>
      </c>
      <c r="H136" s="4">
        <f t="shared" ca="1" si="20"/>
        <v>6.8925372674101246E-2</v>
      </c>
    </row>
    <row r="137" spans="3:8">
      <c r="C137">
        <f t="shared" si="17"/>
        <v>0</v>
      </c>
      <c r="D137">
        <f t="shared" si="15"/>
        <v>2023</v>
      </c>
      <c r="E137">
        <f t="shared" si="16"/>
        <v>1</v>
      </c>
      <c r="F137" s="4">
        <f t="shared" ca="1" si="18"/>
        <v>-2.5918532163571102E-2</v>
      </c>
      <c r="G137" s="4">
        <f t="shared" ca="1" si="19"/>
        <v>-9.7093573627633056E-3</v>
      </c>
      <c r="H137" s="4">
        <f t="shared" ca="1" si="20"/>
        <v>-1.7799592448729869E-2</v>
      </c>
    </row>
    <row r="138" spans="3:8">
      <c r="C138">
        <f t="shared" si="17"/>
        <v>0</v>
      </c>
      <c r="D138">
        <f t="shared" si="15"/>
        <v>2023</v>
      </c>
      <c r="E138">
        <f t="shared" si="16"/>
        <v>2</v>
      </c>
      <c r="F138" s="4">
        <f t="shared" ca="1" si="18"/>
        <v>-0.12820866386311489</v>
      </c>
      <c r="G138" s="4">
        <f t="shared" ca="1" si="19"/>
        <v>-6.5643121754027811E-2</v>
      </c>
      <c r="H138" s="4">
        <f t="shared" ca="1" si="20"/>
        <v>-0.10817793804251155</v>
      </c>
    </row>
    <row r="139" spans="3:8">
      <c r="C139">
        <f t="shared" si="17"/>
        <v>0</v>
      </c>
      <c r="D139">
        <f t="shared" si="15"/>
        <v>2023</v>
      </c>
      <c r="E139">
        <f t="shared" si="16"/>
        <v>3</v>
      </c>
      <c r="F139" s="4">
        <f t="shared" ca="1" si="18"/>
        <v>-1.8015029642409756E-2</v>
      </c>
      <c r="G139" s="4">
        <f t="shared" ca="1" si="19"/>
        <v>5.9693719843067497E-2</v>
      </c>
      <c r="H139" s="4">
        <f t="shared" ca="1" si="20"/>
        <v>1.4641797746803707E-2</v>
      </c>
    </row>
    <row r="140" spans="3:8">
      <c r="C140">
        <f t="shared" si="17"/>
        <v>0</v>
      </c>
      <c r="D140">
        <f t="shared" si="15"/>
        <v>2023</v>
      </c>
      <c r="E140">
        <f t="shared" si="16"/>
        <v>4</v>
      </c>
      <c r="F140" s="4">
        <f t="shared" ca="1" si="18"/>
        <v>-1.0003158713562608E-2</v>
      </c>
      <c r="G140" s="4">
        <f t="shared" ca="1" si="19"/>
        <v>1.3960374360986723E-2</v>
      </c>
      <c r="H140" s="4">
        <f t="shared" ca="1" si="20"/>
        <v>1.7863305006902606E-2</v>
      </c>
    </row>
    <row r="141" spans="3:8">
      <c r="C141">
        <f t="shared" si="17"/>
        <v>0</v>
      </c>
      <c r="D141">
        <f t="shared" si="15"/>
        <v>2023</v>
      </c>
      <c r="E141">
        <f t="shared" si="16"/>
        <v>5</v>
      </c>
      <c r="F141" s="4">
        <f t="shared" ca="1" si="18"/>
        <v>0.25526976799695322</v>
      </c>
      <c r="G141" s="4">
        <f t="shared" ca="1" si="19"/>
        <v>0.13017150667462826</v>
      </c>
      <c r="H141" s="4">
        <f t="shared" ca="1" si="20"/>
        <v>0.17241946299359259</v>
      </c>
    </row>
    <row r="142" spans="3:8">
      <c r="C142">
        <f t="shared" si="17"/>
        <v>0</v>
      </c>
      <c r="D142">
        <f t="shared" si="15"/>
        <v>2023</v>
      </c>
      <c r="E142">
        <f t="shared" si="16"/>
        <v>6</v>
      </c>
      <c r="F142" s="4">
        <f t="shared" ca="1" si="18"/>
        <v>8.8580040041941741E-2</v>
      </c>
      <c r="G142" s="4">
        <f t="shared" ca="1" si="19"/>
        <v>2.4278144393680104E-2</v>
      </c>
      <c r="H142" s="4">
        <f t="shared" ca="1" si="20"/>
        <v>4.9087221619869691E-2</v>
      </c>
    </row>
    <row r="143" spans="3:8">
      <c r="C143">
        <f t="shared" si="17"/>
        <v>0</v>
      </c>
      <c r="D143">
        <f t="shared" si="15"/>
        <v>2023</v>
      </c>
      <c r="E143">
        <f t="shared" si="16"/>
        <v>7</v>
      </c>
      <c r="F143" s="4">
        <f t="shared" ca="1" si="18"/>
        <v>3.0825529540681601E-2</v>
      </c>
      <c r="G143" s="4">
        <f t="shared" ca="1" si="19"/>
        <v>2.1283685801759284E-2</v>
      </c>
      <c r="H143" s="4">
        <f t="shared" ca="1" si="20"/>
        <v>2.5804861194684597E-2</v>
      </c>
    </row>
    <row r="144" spans="3:8">
      <c r="C144">
        <f t="shared" si="17"/>
        <v>0</v>
      </c>
      <c r="D144">
        <f t="shared" si="15"/>
        <v>2023</v>
      </c>
      <c r="E144">
        <f t="shared" si="16"/>
        <v>8</v>
      </c>
      <c r="F144" s="4">
        <f t="shared" ca="1" si="18"/>
        <v>-5.455332895970319E-3</v>
      </c>
      <c r="G144" s="4">
        <f t="shared" ca="1" si="19"/>
        <v>1.4088285375566747E-2</v>
      </c>
      <c r="H144" s="4">
        <f t="shared" ca="1" si="20"/>
        <v>6.6322532327738734E-3</v>
      </c>
    </row>
    <row r="145" spans="3:8">
      <c r="C145">
        <f t="shared" si="17"/>
        <v>0</v>
      </c>
      <c r="D145">
        <f t="shared" si="15"/>
        <v>2023</v>
      </c>
      <c r="E145">
        <f t="shared" si="16"/>
        <v>9</v>
      </c>
      <c r="F145" s="4">
        <f t="shared" ca="1" si="18"/>
        <v>-0.112835764312818</v>
      </c>
      <c r="G145" s="4">
        <f t="shared" ca="1" si="19"/>
        <v>-6.8916445226795228E-2</v>
      </c>
      <c r="H145" s="4">
        <f t="shared" ca="1" si="20"/>
        <v>-8.3894081771396387E-2</v>
      </c>
    </row>
    <row r="146" spans="3:8">
      <c r="C146">
        <f t="shared" si="17"/>
        <v>0</v>
      </c>
      <c r="D146">
        <f t="shared" si="15"/>
        <v>2023</v>
      </c>
      <c r="E146">
        <f t="shared" si="16"/>
        <v>10</v>
      </c>
      <c r="F146" s="4">
        <f t="shared" ca="1" si="18"/>
        <v>-0.1649969547470681</v>
      </c>
      <c r="G146" s="4">
        <f t="shared" ca="1" si="19"/>
        <v>-7.5695936357395951E-2</v>
      </c>
      <c r="H146" s="4">
        <f t="shared" ca="1" si="20"/>
        <v>-0.10713268103551785</v>
      </c>
    </row>
    <row r="147" spans="3:8">
      <c r="C147">
        <f t="shared" si="17"/>
        <v>0</v>
      </c>
      <c r="D147">
        <f t="shared" si="15"/>
        <v>2023</v>
      </c>
      <c r="E147">
        <f t="shared" si="16"/>
        <v>11</v>
      </c>
      <c r="F147" s="4">
        <f t="shared" ca="1" si="18"/>
        <v>7.0803950524959164E-2</v>
      </c>
      <c r="G147" s="4">
        <f t="shared" ca="1" si="19"/>
        <v>-1.0815604891118788E-2</v>
      </c>
      <c r="H147" s="4">
        <f t="shared" ca="1" si="20"/>
        <v>1.4345540516821817E-2</v>
      </c>
    </row>
    <row r="148" spans="3:8">
      <c r="C148">
        <f t="shared" si="17"/>
        <v>0</v>
      </c>
      <c r="D148">
        <f t="shared" si="15"/>
        <v>2023</v>
      </c>
      <c r="E148">
        <f t="shared" si="16"/>
        <v>12</v>
      </c>
      <c r="F148" s="4">
        <f t="shared" ca="1" si="18"/>
        <v>0.11770157377824372</v>
      </c>
      <c r="G148" s="4">
        <f t="shared" ca="1" si="19"/>
        <v>-1.6208997920236757E-3</v>
      </c>
      <c r="H148" s="4">
        <f t="shared" ca="1" si="20"/>
        <v>6.8925372674101246E-2</v>
      </c>
    </row>
    <row r="149" spans="3:8">
      <c r="C149">
        <f t="shared" si="17"/>
        <v>0</v>
      </c>
      <c r="D149">
        <f t="shared" si="15"/>
        <v>2024</v>
      </c>
      <c r="E149">
        <f t="shared" si="16"/>
        <v>1</v>
      </c>
      <c r="F149" s="4">
        <f t="shared" ca="1" si="18"/>
        <v>-2.5918532163571102E-2</v>
      </c>
      <c r="G149" s="4">
        <f t="shared" ca="1" si="19"/>
        <v>-9.7093573627633056E-3</v>
      </c>
      <c r="H149" s="4">
        <f t="shared" ca="1" si="20"/>
        <v>-1.7799592448729869E-2</v>
      </c>
    </row>
    <row r="150" spans="3:8">
      <c r="C150">
        <f t="shared" si="17"/>
        <v>1</v>
      </c>
      <c r="D150">
        <f t="shared" si="15"/>
        <v>2024</v>
      </c>
      <c r="E150">
        <f t="shared" si="16"/>
        <v>2</v>
      </c>
      <c r="F150" s="4">
        <f t="shared" ca="1" si="18"/>
        <v>-9.7023900613168138E-2</v>
      </c>
      <c r="G150" s="4">
        <f t="shared" ca="1" si="19"/>
        <v>-3.193813697102757E-2</v>
      </c>
      <c r="H150" s="4">
        <f t="shared" ca="1" si="20"/>
        <v>-7.5843782484892694E-2</v>
      </c>
    </row>
    <row r="151" spans="3:8">
      <c r="C151">
        <f t="shared" si="17"/>
        <v>1</v>
      </c>
      <c r="D151">
        <f t="shared" si="15"/>
        <v>2024</v>
      </c>
      <c r="E151">
        <f t="shared" si="16"/>
        <v>3</v>
      </c>
      <c r="F151" s="4">
        <f t="shared" ca="1" si="18"/>
        <v>-5.2539836875202334E-2</v>
      </c>
      <c r="G151" s="4">
        <f t="shared" ca="1" si="19"/>
        <v>2.5245970792278895E-2</v>
      </c>
      <c r="H151" s="4">
        <f t="shared" ca="1" si="20"/>
        <v>-1.9359124098405588E-2</v>
      </c>
    </row>
    <row r="152" spans="3:8">
      <c r="C152">
        <f t="shared" si="17"/>
        <v>0</v>
      </c>
      <c r="D152">
        <f t="shared" si="15"/>
        <v>2024</v>
      </c>
      <c r="E152">
        <f t="shared" si="16"/>
        <v>4</v>
      </c>
      <c r="F152" s="4">
        <f t="shared" ca="1" si="18"/>
        <v>-1.0003158713562608E-2</v>
      </c>
      <c r="G152" s="4">
        <f t="shared" ca="1" si="19"/>
        <v>1.3960374360986723E-2</v>
      </c>
      <c r="H152" s="4">
        <f t="shared" ca="1" si="20"/>
        <v>1.7863305006902606E-2</v>
      </c>
    </row>
    <row r="153" spans="3:8">
      <c r="C153">
        <f t="shared" si="17"/>
        <v>0</v>
      </c>
      <c r="D153">
        <f t="shared" si="15"/>
        <v>2024</v>
      </c>
      <c r="E153">
        <f t="shared" si="16"/>
        <v>5</v>
      </c>
      <c r="F153" s="4">
        <f t="shared" ca="1" si="18"/>
        <v>0.25526976799695322</v>
      </c>
      <c r="G153" s="4">
        <f t="shared" ca="1" si="19"/>
        <v>0.13017150667462826</v>
      </c>
      <c r="H153" s="4">
        <f t="shared" ca="1" si="20"/>
        <v>0.17241946299359259</v>
      </c>
    </row>
    <row r="154" spans="3:8">
      <c r="C154">
        <f t="shared" si="17"/>
        <v>0</v>
      </c>
      <c r="D154">
        <f t="shared" si="15"/>
        <v>2024</v>
      </c>
      <c r="E154">
        <f t="shared" si="16"/>
        <v>6</v>
      </c>
      <c r="F154" s="4">
        <f t="shared" ca="1" si="18"/>
        <v>8.8580040041941741E-2</v>
      </c>
      <c r="G154" s="4">
        <f t="shared" ca="1" si="19"/>
        <v>2.4278144393680104E-2</v>
      </c>
      <c r="H154" s="4">
        <f t="shared" ca="1" si="20"/>
        <v>4.9087221619869691E-2</v>
      </c>
    </row>
    <row r="155" spans="3:8">
      <c r="C155">
        <f t="shared" si="17"/>
        <v>0</v>
      </c>
      <c r="D155">
        <f t="shared" si="15"/>
        <v>2024</v>
      </c>
      <c r="E155">
        <f t="shared" si="16"/>
        <v>7</v>
      </c>
      <c r="F155" s="4">
        <f t="shared" ca="1" si="18"/>
        <v>3.0825529540681601E-2</v>
      </c>
      <c r="G155" s="4">
        <f t="shared" ca="1" si="19"/>
        <v>2.1283685801759284E-2</v>
      </c>
      <c r="H155" s="4">
        <f t="shared" ca="1" si="20"/>
        <v>2.5804861194684597E-2</v>
      </c>
    </row>
    <row r="156" spans="3:8">
      <c r="C156">
        <f t="shared" si="17"/>
        <v>0</v>
      </c>
      <c r="D156">
        <f t="shared" si="15"/>
        <v>2024</v>
      </c>
      <c r="E156">
        <f t="shared" si="16"/>
        <v>8</v>
      </c>
      <c r="F156" s="4">
        <f t="shared" ca="1" si="18"/>
        <v>-5.455332895970319E-3</v>
      </c>
      <c r="G156" s="4">
        <f t="shared" ca="1" si="19"/>
        <v>1.4088285375566747E-2</v>
      </c>
      <c r="H156" s="4">
        <f t="shared" ca="1" si="20"/>
        <v>6.6322532327738734E-3</v>
      </c>
    </row>
    <row r="157" spans="3:8">
      <c r="C157">
        <f t="shared" si="17"/>
        <v>0</v>
      </c>
      <c r="D157">
        <f t="shared" si="15"/>
        <v>2024</v>
      </c>
      <c r="E157">
        <f t="shared" si="16"/>
        <v>9</v>
      </c>
      <c r="F157" s="4">
        <f t="shared" ca="1" si="18"/>
        <v>-0.112835764312818</v>
      </c>
      <c r="G157" s="4">
        <f t="shared" ca="1" si="19"/>
        <v>-6.8916445226795228E-2</v>
      </c>
      <c r="H157" s="4">
        <f t="shared" ca="1" si="20"/>
        <v>-8.3894081771396387E-2</v>
      </c>
    </row>
    <row r="158" spans="3:8">
      <c r="C158">
        <f t="shared" si="17"/>
        <v>0</v>
      </c>
      <c r="D158">
        <f t="shared" si="15"/>
        <v>2024</v>
      </c>
      <c r="E158">
        <f t="shared" si="16"/>
        <v>10</v>
      </c>
      <c r="F158" s="4">
        <f t="shared" ca="1" si="18"/>
        <v>-0.1649969547470681</v>
      </c>
      <c r="G158" s="4">
        <f t="shared" ca="1" si="19"/>
        <v>-7.5695936357395951E-2</v>
      </c>
      <c r="H158" s="4">
        <f t="shared" ca="1" si="20"/>
        <v>-0.10713268103551785</v>
      </c>
    </row>
    <row r="159" spans="3:8">
      <c r="C159">
        <f t="shared" si="17"/>
        <v>0</v>
      </c>
      <c r="D159">
        <f t="shared" si="15"/>
        <v>2024</v>
      </c>
      <c r="E159">
        <f t="shared" si="16"/>
        <v>11</v>
      </c>
      <c r="F159" s="4">
        <f t="shared" ca="1" si="18"/>
        <v>7.0803950524959164E-2</v>
      </c>
      <c r="G159" s="4">
        <f t="shared" ca="1" si="19"/>
        <v>-1.0815604891118788E-2</v>
      </c>
      <c r="H159" s="4">
        <f t="shared" ca="1" si="20"/>
        <v>1.4345540516821817E-2</v>
      </c>
    </row>
    <row r="160" spans="3:8">
      <c r="C160">
        <f t="shared" si="17"/>
        <v>0</v>
      </c>
      <c r="D160">
        <f t="shared" si="15"/>
        <v>2024</v>
      </c>
      <c r="E160">
        <f t="shared" si="16"/>
        <v>12</v>
      </c>
      <c r="F160" s="4">
        <f t="shared" ca="1" si="18"/>
        <v>0.11770157377824372</v>
      </c>
      <c r="G160" s="4">
        <f t="shared" ca="1" si="19"/>
        <v>-1.6208997920236757E-3</v>
      </c>
      <c r="H160" s="4">
        <f t="shared" ca="1" si="20"/>
        <v>6.8925372674101246E-2</v>
      </c>
    </row>
    <row r="161" spans="3:8">
      <c r="C161">
        <f t="shared" si="17"/>
        <v>0</v>
      </c>
      <c r="D161">
        <f t="shared" si="15"/>
        <v>2025</v>
      </c>
      <c r="E161">
        <f t="shared" si="16"/>
        <v>1</v>
      </c>
      <c r="F161" s="4">
        <f t="shared" ca="1" si="18"/>
        <v>-2.5918532163571102E-2</v>
      </c>
      <c r="G161" s="4">
        <f t="shared" ca="1" si="19"/>
        <v>-9.7093573627633056E-3</v>
      </c>
      <c r="H161" s="4">
        <f t="shared" ca="1" si="20"/>
        <v>-1.7799592448729869E-2</v>
      </c>
    </row>
    <row r="162" spans="3:8">
      <c r="C162">
        <f t="shared" si="17"/>
        <v>0</v>
      </c>
      <c r="D162">
        <f t="shared" si="15"/>
        <v>2025</v>
      </c>
      <c r="E162">
        <f t="shared" si="16"/>
        <v>2</v>
      </c>
      <c r="F162" s="4">
        <f t="shared" ca="1" si="18"/>
        <v>-0.12820866386311489</v>
      </c>
      <c r="G162" s="4">
        <f t="shared" ca="1" si="19"/>
        <v>-6.5643121754027811E-2</v>
      </c>
      <c r="H162" s="4">
        <f t="shared" ca="1" si="20"/>
        <v>-0.10817793804251155</v>
      </c>
    </row>
    <row r="163" spans="3:8">
      <c r="C163">
        <f t="shared" si="17"/>
        <v>0</v>
      </c>
      <c r="D163">
        <f t="shared" si="15"/>
        <v>2025</v>
      </c>
      <c r="E163">
        <f t="shared" si="16"/>
        <v>3</v>
      </c>
      <c r="F163" s="4">
        <f t="shared" ca="1" si="18"/>
        <v>-1.8015029642409756E-2</v>
      </c>
      <c r="G163" s="4">
        <f t="shared" ca="1" si="19"/>
        <v>5.9693719843067497E-2</v>
      </c>
      <c r="H163" s="4">
        <f t="shared" ca="1" si="20"/>
        <v>1.4641797746803707E-2</v>
      </c>
    </row>
    <row r="164" spans="3:8">
      <c r="C164">
        <f t="shared" si="17"/>
        <v>0</v>
      </c>
      <c r="D164">
        <f t="shared" si="15"/>
        <v>2025</v>
      </c>
      <c r="E164">
        <f t="shared" si="16"/>
        <v>4</v>
      </c>
      <c r="F164" s="4">
        <f t="shared" ca="1" si="18"/>
        <v>-1.0003158713562608E-2</v>
      </c>
      <c r="G164" s="4">
        <f t="shared" ca="1" si="19"/>
        <v>1.3960374360986723E-2</v>
      </c>
      <c r="H164" s="4">
        <f t="shared" ca="1" si="20"/>
        <v>1.7863305006902606E-2</v>
      </c>
    </row>
    <row r="165" spans="3:8">
      <c r="C165">
        <f t="shared" si="17"/>
        <v>0</v>
      </c>
      <c r="D165">
        <f t="shared" si="15"/>
        <v>2025</v>
      </c>
      <c r="E165">
        <f t="shared" si="16"/>
        <v>5</v>
      </c>
      <c r="F165" s="4">
        <f t="shared" ca="1" si="18"/>
        <v>0.25526976799695322</v>
      </c>
      <c r="G165" s="4">
        <f t="shared" ca="1" si="19"/>
        <v>0.13017150667462826</v>
      </c>
      <c r="H165" s="4">
        <f t="shared" ca="1" si="20"/>
        <v>0.17241946299359259</v>
      </c>
    </row>
    <row r="166" spans="3:8">
      <c r="C166">
        <f t="shared" si="17"/>
        <v>0</v>
      </c>
      <c r="D166">
        <f t="shared" si="15"/>
        <v>2025</v>
      </c>
      <c r="E166">
        <f t="shared" si="16"/>
        <v>6</v>
      </c>
      <c r="F166" s="4">
        <f t="shared" ca="1" si="18"/>
        <v>8.8580040041941741E-2</v>
      </c>
      <c r="G166" s="4">
        <f t="shared" ca="1" si="19"/>
        <v>2.4278144393680104E-2</v>
      </c>
      <c r="H166" s="4">
        <f t="shared" ca="1" si="20"/>
        <v>4.9087221619869691E-2</v>
      </c>
    </row>
    <row r="167" spans="3:8">
      <c r="C167">
        <f t="shared" si="17"/>
        <v>0</v>
      </c>
      <c r="D167">
        <f t="shared" si="15"/>
        <v>2025</v>
      </c>
      <c r="E167">
        <f t="shared" si="16"/>
        <v>7</v>
      </c>
      <c r="F167" s="4">
        <f t="shared" ca="1" si="18"/>
        <v>3.0825529540681601E-2</v>
      </c>
      <c r="G167" s="4">
        <f t="shared" ca="1" si="19"/>
        <v>2.1283685801759284E-2</v>
      </c>
      <c r="H167" s="4">
        <f t="shared" ca="1" si="20"/>
        <v>2.5804861194684597E-2</v>
      </c>
    </row>
    <row r="168" spans="3:8">
      <c r="C168">
        <f t="shared" si="17"/>
        <v>0</v>
      </c>
      <c r="D168">
        <f t="shared" si="15"/>
        <v>2025</v>
      </c>
      <c r="E168">
        <f t="shared" si="16"/>
        <v>8</v>
      </c>
      <c r="F168" s="4">
        <f t="shared" ca="1" si="18"/>
        <v>-5.455332895970319E-3</v>
      </c>
      <c r="G168" s="4">
        <f t="shared" ca="1" si="19"/>
        <v>1.4088285375566747E-2</v>
      </c>
      <c r="H168" s="4">
        <f t="shared" ca="1" si="20"/>
        <v>6.6322532327738734E-3</v>
      </c>
    </row>
    <row r="169" spans="3:8">
      <c r="C169">
        <f t="shared" si="17"/>
        <v>0</v>
      </c>
      <c r="D169">
        <f t="shared" si="15"/>
        <v>2025</v>
      </c>
      <c r="E169">
        <f t="shared" si="16"/>
        <v>9</v>
      </c>
      <c r="F169" s="4">
        <f t="shared" ca="1" si="18"/>
        <v>-0.112835764312818</v>
      </c>
      <c r="G169" s="4">
        <f t="shared" ca="1" si="19"/>
        <v>-6.8916445226795228E-2</v>
      </c>
      <c r="H169" s="4">
        <f t="shared" ca="1" si="20"/>
        <v>-8.3894081771396387E-2</v>
      </c>
    </row>
    <row r="170" spans="3:8">
      <c r="C170">
        <f t="shared" si="17"/>
        <v>0</v>
      </c>
      <c r="D170">
        <f t="shared" si="15"/>
        <v>2025</v>
      </c>
      <c r="E170">
        <f t="shared" si="16"/>
        <v>10</v>
      </c>
      <c r="F170" s="4">
        <f t="shared" ca="1" si="18"/>
        <v>-0.1649969547470681</v>
      </c>
      <c r="G170" s="4">
        <f t="shared" ca="1" si="19"/>
        <v>-7.5695936357395951E-2</v>
      </c>
      <c r="H170" s="4">
        <f t="shared" ca="1" si="20"/>
        <v>-0.10713268103551785</v>
      </c>
    </row>
    <row r="171" spans="3:8">
      <c r="C171">
        <f t="shared" si="17"/>
        <v>0</v>
      </c>
      <c r="D171">
        <f t="shared" si="15"/>
        <v>2025</v>
      </c>
      <c r="E171">
        <f t="shared" si="16"/>
        <v>11</v>
      </c>
      <c r="F171" s="4">
        <f t="shared" ca="1" si="18"/>
        <v>7.0803950524959164E-2</v>
      </c>
      <c r="G171" s="4">
        <f t="shared" ca="1" si="19"/>
        <v>-1.0815604891118788E-2</v>
      </c>
      <c r="H171" s="4">
        <f t="shared" ca="1" si="20"/>
        <v>1.4345540516821817E-2</v>
      </c>
    </row>
    <row r="172" spans="3:8">
      <c r="C172">
        <f t="shared" si="17"/>
        <v>0</v>
      </c>
      <c r="D172">
        <f t="shared" si="15"/>
        <v>2025</v>
      </c>
      <c r="E172">
        <f t="shared" si="16"/>
        <v>12</v>
      </c>
      <c r="F172" s="4">
        <f t="shared" ca="1" si="18"/>
        <v>0.11770157377824372</v>
      </c>
      <c r="G172" s="4">
        <f t="shared" ca="1" si="19"/>
        <v>-1.6208997920236757E-3</v>
      </c>
      <c r="H172" s="4">
        <f t="shared" ca="1" si="20"/>
        <v>6.8925372674101246E-2</v>
      </c>
    </row>
    <row r="173" spans="3:8">
      <c r="C173">
        <f t="shared" si="17"/>
        <v>0</v>
      </c>
      <c r="D173">
        <f t="shared" si="15"/>
        <v>2026</v>
      </c>
      <c r="E173">
        <f t="shared" si="16"/>
        <v>1</v>
      </c>
      <c r="F173" s="4">
        <f t="shared" ca="1" si="18"/>
        <v>-2.5918532163571102E-2</v>
      </c>
      <c r="G173" s="4">
        <f t="shared" ca="1" si="19"/>
        <v>-9.7093573627633056E-3</v>
      </c>
      <c r="H173" s="4">
        <f t="shared" ca="1" si="20"/>
        <v>-1.7799592448729869E-2</v>
      </c>
    </row>
    <row r="174" spans="3:8">
      <c r="C174">
        <f t="shared" si="17"/>
        <v>0</v>
      </c>
      <c r="D174">
        <f t="shared" si="15"/>
        <v>2026</v>
      </c>
      <c r="E174">
        <f t="shared" si="16"/>
        <v>2</v>
      </c>
      <c r="F174" s="4">
        <f t="shared" ca="1" si="18"/>
        <v>-0.12820866386311489</v>
      </c>
      <c r="G174" s="4">
        <f t="shared" ca="1" si="19"/>
        <v>-6.5643121754027811E-2</v>
      </c>
      <c r="H174" s="4">
        <f t="shared" ca="1" si="20"/>
        <v>-0.10817793804251155</v>
      </c>
    </row>
    <row r="175" spans="3:8">
      <c r="C175">
        <f t="shared" si="17"/>
        <v>0</v>
      </c>
      <c r="D175">
        <f t="shared" si="15"/>
        <v>2026</v>
      </c>
      <c r="E175">
        <f t="shared" si="16"/>
        <v>3</v>
      </c>
      <c r="F175" s="4">
        <f t="shared" ca="1" si="18"/>
        <v>-1.8015029642409756E-2</v>
      </c>
      <c r="G175" s="4">
        <f t="shared" ca="1" si="19"/>
        <v>5.9693719843067497E-2</v>
      </c>
      <c r="H175" s="4">
        <f t="shared" ca="1" si="20"/>
        <v>1.4641797746803707E-2</v>
      </c>
    </row>
    <row r="176" spans="3:8">
      <c r="C176">
        <f t="shared" si="17"/>
        <v>0</v>
      </c>
      <c r="D176">
        <f t="shared" si="15"/>
        <v>2026</v>
      </c>
      <c r="E176">
        <f t="shared" si="16"/>
        <v>4</v>
      </c>
      <c r="F176" s="4">
        <f t="shared" ca="1" si="18"/>
        <v>-1.0003158713562608E-2</v>
      </c>
      <c r="G176" s="4">
        <f t="shared" ca="1" si="19"/>
        <v>1.3960374360986723E-2</v>
      </c>
      <c r="H176" s="4">
        <f t="shared" ca="1" si="20"/>
        <v>1.7863305006902606E-2</v>
      </c>
    </row>
    <row r="177" spans="3:8">
      <c r="C177">
        <f t="shared" si="17"/>
        <v>0</v>
      </c>
      <c r="D177">
        <f t="shared" si="15"/>
        <v>2026</v>
      </c>
      <c r="E177">
        <f t="shared" si="16"/>
        <v>5</v>
      </c>
      <c r="F177" s="4">
        <f t="shared" ca="1" si="18"/>
        <v>0.25526976799695322</v>
      </c>
      <c r="G177" s="4">
        <f t="shared" ca="1" si="19"/>
        <v>0.13017150667462826</v>
      </c>
      <c r="H177" s="4">
        <f t="shared" ca="1" si="20"/>
        <v>0.17241946299359259</v>
      </c>
    </row>
    <row r="178" spans="3:8">
      <c r="C178">
        <f t="shared" si="17"/>
        <v>0</v>
      </c>
      <c r="D178">
        <f t="shared" si="15"/>
        <v>2026</v>
      </c>
      <c r="E178">
        <f t="shared" si="16"/>
        <v>6</v>
      </c>
      <c r="F178" s="4">
        <f t="shared" ca="1" si="18"/>
        <v>8.8580040041941741E-2</v>
      </c>
      <c r="G178" s="4">
        <f t="shared" ca="1" si="19"/>
        <v>2.4278144393680104E-2</v>
      </c>
      <c r="H178" s="4">
        <f t="shared" ca="1" si="20"/>
        <v>4.9087221619869691E-2</v>
      </c>
    </row>
    <row r="179" spans="3:8">
      <c r="C179">
        <f t="shared" si="17"/>
        <v>0</v>
      </c>
      <c r="D179">
        <f t="shared" si="15"/>
        <v>2026</v>
      </c>
      <c r="E179">
        <f t="shared" si="16"/>
        <v>7</v>
      </c>
      <c r="F179" s="4">
        <f t="shared" ca="1" si="18"/>
        <v>3.0825529540681601E-2</v>
      </c>
      <c r="G179" s="4">
        <f t="shared" ca="1" si="19"/>
        <v>2.1283685801759284E-2</v>
      </c>
      <c r="H179" s="4">
        <f t="shared" ca="1" si="20"/>
        <v>2.5804861194684597E-2</v>
      </c>
    </row>
    <row r="180" spans="3:8">
      <c r="C180">
        <f t="shared" si="17"/>
        <v>0</v>
      </c>
      <c r="D180">
        <f t="shared" si="15"/>
        <v>2026</v>
      </c>
      <c r="E180">
        <f t="shared" si="16"/>
        <v>8</v>
      </c>
      <c r="F180" s="4">
        <f t="shared" ca="1" si="18"/>
        <v>-5.455332895970319E-3</v>
      </c>
      <c r="G180" s="4">
        <f t="shared" ca="1" si="19"/>
        <v>1.4088285375566747E-2</v>
      </c>
      <c r="H180" s="4">
        <f t="shared" ca="1" si="20"/>
        <v>6.6322532327738734E-3</v>
      </c>
    </row>
    <row r="181" spans="3:8">
      <c r="C181">
        <f t="shared" si="17"/>
        <v>0</v>
      </c>
      <c r="D181">
        <f t="shared" si="15"/>
        <v>2026</v>
      </c>
      <c r="E181">
        <f t="shared" si="16"/>
        <v>9</v>
      </c>
      <c r="F181" s="4">
        <f t="shared" ca="1" si="18"/>
        <v>-0.112835764312818</v>
      </c>
      <c r="G181" s="4">
        <f t="shared" ca="1" si="19"/>
        <v>-6.8916445226795228E-2</v>
      </c>
      <c r="H181" s="4">
        <f t="shared" ca="1" si="20"/>
        <v>-8.3894081771396387E-2</v>
      </c>
    </row>
    <row r="182" spans="3:8">
      <c r="C182">
        <f t="shared" si="17"/>
        <v>0</v>
      </c>
      <c r="D182">
        <f t="shared" si="15"/>
        <v>2026</v>
      </c>
      <c r="E182">
        <f t="shared" si="16"/>
        <v>10</v>
      </c>
      <c r="F182" s="4">
        <f t="shared" ca="1" si="18"/>
        <v>-0.1649969547470681</v>
      </c>
      <c r="G182" s="4">
        <f t="shared" ca="1" si="19"/>
        <v>-7.5695936357395951E-2</v>
      </c>
      <c r="H182" s="4">
        <f t="shared" ca="1" si="20"/>
        <v>-0.10713268103551785</v>
      </c>
    </row>
    <row r="183" spans="3:8">
      <c r="C183">
        <f t="shared" si="17"/>
        <v>0</v>
      </c>
      <c r="D183">
        <f t="shared" si="15"/>
        <v>2026</v>
      </c>
      <c r="E183">
        <f t="shared" si="16"/>
        <v>11</v>
      </c>
      <c r="F183" s="4">
        <f t="shared" ca="1" si="18"/>
        <v>7.0803950524959164E-2</v>
      </c>
      <c r="G183" s="4">
        <f t="shared" ca="1" si="19"/>
        <v>-1.0815604891118788E-2</v>
      </c>
      <c r="H183" s="4">
        <f t="shared" ca="1" si="20"/>
        <v>1.4345540516821817E-2</v>
      </c>
    </row>
    <row r="184" spans="3:8">
      <c r="C184">
        <f t="shared" si="17"/>
        <v>0</v>
      </c>
      <c r="D184">
        <f t="shared" si="15"/>
        <v>2026</v>
      </c>
      <c r="E184">
        <f t="shared" si="16"/>
        <v>12</v>
      </c>
      <c r="F184" s="4">
        <f t="shared" ca="1" si="18"/>
        <v>0.11770157377824372</v>
      </c>
      <c r="G184" s="4">
        <f t="shared" ca="1" si="19"/>
        <v>-1.6208997920236757E-3</v>
      </c>
      <c r="H184" s="4">
        <f t="shared" ca="1" si="20"/>
        <v>6.8925372674101246E-2</v>
      </c>
    </row>
    <row r="185" spans="3:8">
      <c r="C185">
        <f t="shared" si="17"/>
        <v>0</v>
      </c>
      <c r="D185">
        <f t="shared" si="15"/>
        <v>2027</v>
      </c>
      <c r="E185">
        <f t="shared" si="16"/>
        <v>1</v>
      </c>
      <c r="F185" s="4">
        <f t="shared" ca="1" si="18"/>
        <v>-2.5918532163571102E-2</v>
      </c>
      <c r="G185" s="4">
        <f t="shared" ca="1" si="19"/>
        <v>-9.7093573627633056E-3</v>
      </c>
      <c r="H185" s="4">
        <f t="shared" ca="1" si="20"/>
        <v>-1.7799592448729869E-2</v>
      </c>
    </row>
    <row r="186" spans="3:8">
      <c r="C186">
        <f t="shared" si="17"/>
        <v>0</v>
      </c>
      <c r="D186">
        <f t="shared" si="15"/>
        <v>2027</v>
      </c>
      <c r="E186">
        <f t="shared" si="16"/>
        <v>2</v>
      </c>
      <c r="F186" s="4">
        <f t="shared" ca="1" si="18"/>
        <v>-0.12820866386311489</v>
      </c>
      <c r="G186" s="4">
        <f t="shared" ca="1" si="19"/>
        <v>-6.5643121754027811E-2</v>
      </c>
      <c r="H186" s="4">
        <f t="shared" ca="1" si="20"/>
        <v>-0.10817793804251155</v>
      </c>
    </row>
    <row r="187" spans="3:8">
      <c r="C187">
        <f t="shared" si="17"/>
        <v>0</v>
      </c>
      <c r="D187">
        <f t="shared" si="15"/>
        <v>2027</v>
      </c>
      <c r="E187">
        <f t="shared" si="16"/>
        <v>3</v>
      </c>
      <c r="F187" s="4">
        <f t="shared" ca="1" si="18"/>
        <v>-1.8015029642409756E-2</v>
      </c>
      <c r="G187" s="4">
        <f t="shared" ca="1" si="19"/>
        <v>5.9693719843067497E-2</v>
      </c>
      <c r="H187" s="4">
        <f t="shared" ca="1" si="20"/>
        <v>1.4641797746803707E-2</v>
      </c>
    </row>
    <row r="188" spans="3:8">
      <c r="C188">
        <f t="shared" si="17"/>
        <v>0</v>
      </c>
      <c r="D188">
        <f t="shared" si="15"/>
        <v>2027</v>
      </c>
      <c r="E188">
        <f t="shared" si="16"/>
        <v>4</v>
      </c>
      <c r="F188" s="4">
        <f t="shared" ca="1" si="18"/>
        <v>-1.0003158713562608E-2</v>
      </c>
      <c r="G188" s="4">
        <f t="shared" ca="1" si="19"/>
        <v>1.3960374360986723E-2</v>
      </c>
      <c r="H188" s="4">
        <f t="shared" ca="1" si="20"/>
        <v>1.7863305006902606E-2</v>
      </c>
    </row>
    <row r="189" spans="3:8">
      <c r="C189">
        <f t="shared" si="17"/>
        <v>0</v>
      </c>
      <c r="D189">
        <f t="shared" si="15"/>
        <v>2027</v>
      </c>
      <c r="E189">
        <f t="shared" si="16"/>
        <v>5</v>
      </c>
      <c r="F189" s="4">
        <f t="shared" ca="1" si="18"/>
        <v>0.25526976799695322</v>
      </c>
      <c r="G189" s="4">
        <f t="shared" ca="1" si="19"/>
        <v>0.13017150667462826</v>
      </c>
      <c r="H189" s="4">
        <f t="shared" ca="1" si="20"/>
        <v>0.17241946299359259</v>
      </c>
    </row>
    <row r="190" spans="3:8">
      <c r="C190">
        <f t="shared" si="17"/>
        <v>0</v>
      </c>
      <c r="D190">
        <f t="shared" si="15"/>
        <v>2027</v>
      </c>
      <c r="E190">
        <f t="shared" si="16"/>
        <v>6</v>
      </c>
      <c r="F190" s="4">
        <f t="shared" ca="1" si="18"/>
        <v>8.8580040041941741E-2</v>
      </c>
      <c r="G190" s="4">
        <f t="shared" ca="1" si="19"/>
        <v>2.4278144393680104E-2</v>
      </c>
      <c r="H190" s="4">
        <f t="shared" ca="1" si="20"/>
        <v>4.9087221619869691E-2</v>
      </c>
    </row>
    <row r="191" spans="3:8">
      <c r="C191">
        <f t="shared" si="17"/>
        <v>0</v>
      </c>
      <c r="D191">
        <f t="shared" si="15"/>
        <v>2027</v>
      </c>
      <c r="E191">
        <f t="shared" si="16"/>
        <v>7</v>
      </c>
      <c r="F191" s="4">
        <f t="shared" ca="1" si="18"/>
        <v>3.0825529540681601E-2</v>
      </c>
      <c r="G191" s="4">
        <f t="shared" ca="1" si="19"/>
        <v>2.1283685801759284E-2</v>
      </c>
      <c r="H191" s="4">
        <f t="shared" ca="1" si="20"/>
        <v>2.5804861194684597E-2</v>
      </c>
    </row>
    <row r="192" spans="3:8">
      <c r="C192">
        <f t="shared" si="17"/>
        <v>0</v>
      </c>
      <c r="D192">
        <f t="shared" si="15"/>
        <v>2027</v>
      </c>
      <c r="E192">
        <f t="shared" si="16"/>
        <v>8</v>
      </c>
      <c r="F192" s="4">
        <f t="shared" ca="1" si="18"/>
        <v>-5.455332895970319E-3</v>
      </c>
      <c r="G192" s="4">
        <f t="shared" ca="1" si="19"/>
        <v>1.4088285375566747E-2</v>
      </c>
      <c r="H192" s="4">
        <f t="shared" ca="1" si="20"/>
        <v>6.6322532327738734E-3</v>
      </c>
    </row>
    <row r="193" spans="3:8">
      <c r="C193">
        <f t="shared" si="17"/>
        <v>0</v>
      </c>
      <c r="D193">
        <f t="shared" ref="D193:D256" si="21">IF(E193=1,D192+1,D192)</f>
        <v>2027</v>
      </c>
      <c r="E193">
        <f t="shared" ref="E193:E256" si="22">IF(E192=12,1,E192+1)</f>
        <v>9</v>
      </c>
      <c r="F193" s="4">
        <f t="shared" ca="1" si="18"/>
        <v>-0.112835764312818</v>
      </c>
      <c r="G193" s="4">
        <f t="shared" ca="1" si="19"/>
        <v>-6.8916445226795228E-2</v>
      </c>
      <c r="H193" s="4">
        <f t="shared" ca="1" si="20"/>
        <v>-8.3894081771396387E-2</v>
      </c>
    </row>
    <row r="194" spans="3:8">
      <c r="C194">
        <f t="shared" si="17"/>
        <v>0</v>
      </c>
      <c r="D194">
        <f t="shared" si="21"/>
        <v>2027</v>
      </c>
      <c r="E194">
        <f t="shared" si="22"/>
        <v>10</v>
      </c>
      <c r="F194" s="4">
        <f t="shared" ca="1" si="18"/>
        <v>-0.1649969547470681</v>
      </c>
      <c r="G194" s="4">
        <f t="shared" ca="1" si="19"/>
        <v>-7.5695936357395951E-2</v>
      </c>
      <c r="H194" s="4">
        <f t="shared" ca="1" si="20"/>
        <v>-0.10713268103551785</v>
      </c>
    </row>
    <row r="195" spans="3:8">
      <c r="C195">
        <f t="shared" si="17"/>
        <v>0</v>
      </c>
      <c r="D195">
        <f t="shared" si="21"/>
        <v>2027</v>
      </c>
      <c r="E195">
        <f t="shared" si="22"/>
        <v>11</v>
      </c>
      <c r="F195" s="4">
        <f t="shared" ca="1" si="18"/>
        <v>7.0803950524959164E-2</v>
      </c>
      <c r="G195" s="4">
        <f t="shared" ca="1" si="19"/>
        <v>-1.0815604891118788E-2</v>
      </c>
      <c r="H195" s="4">
        <f t="shared" ca="1" si="20"/>
        <v>1.4345540516821817E-2</v>
      </c>
    </row>
    <row r="196" spans="3:8">
      <c r="C196">
        <f t="shared" si="17"/>
        <v>0</v>
      </c>
      <c r="D196">
        <f t="shared" si="21"/>
        <v>2027</v>
      </c>
      <c r="E196">
        <f t="shared" si="22"/>
        <v>12</v>
      </c>
      <c r="F196" s="4">
        <f t="shared" ca="1" si="18"/>
        <v>0.11770157377824372</v>
      </c>
      <c r="G196" s="4">
        <f t="shared" ca="1" si="19"/>
        <v>-1.6208997920236757E-3</v>
      </c>
      <c r="H196" s="4">
        <f t="shared" ca="1" si="20"/>
        <v>6.8925372674101246E-2</v>
      </c>
    </row>
    <row r="197" spans="3:8">
      <c r="C197">
        <f t="shared" si="17"/>
        <v>0</v>
      </c>
      <c r="D197">
        <f t="shared" si="21"/>
        <v>2028</v>
      </c>
      <c r="E197">
        <f t="shared" si="22"/>
        <v>1</v>
      </c>
      <c r="F197" s="4">
        <f t="shared" ca="1" si="18"/>
        <v>-2.5918532163571102E-2</v>
      </c>
      <c r="G197" s="4">
        <f t="shared" ca="1" si="19"/>
        <v>-9.7093573627633056E-3</v>
      </c>
      <c r="H197" s="4">
        <f t="shared" ca="1" si="20"/>
        <v>-1.7799592448729869E-2</v>
      </c>
    </row>
    <row r="198" spans="3:8">
      <c r="C198">
        <f t="shared" ref="C198:C261" si="23">IF(MOD(D198,4)=0,IF(OR(E198=2,E198=3),1,0),0)</f>
        <v>1</v>
      </c>
      <c r="D198">
        <f t="shared" si="21"/>
        <v>2028</v>
      </c>
      <c r="E198">
        <f t="shared" si="22"/>
        <v>2</v>
      </c>
      <c r="F198" s="4">
        <f t="shared" ref="F198:F261" ca="1" si="24">OFFSET($N$5,$E198,$C198)</f>
        <v>-9.7023900613168138E-2</v>
      </c>
      <c r="G198" s="4">
        <f t="shared" ref="G198:G261" ca="1" si="25">OFFSET($P$5,$E198,$C198)</f>
        <v>-3.193813697102757E-2</v>
      </c>
      <c r="H198" s="4">
        <f t="shared" ref="H198:H261" ca="1" si="26">OFFSET($R$5,$E198,$C198)</f>
        <v>-7.5843782484892694E-2</v>
      </c>
    </row>
    <row r="199" spans="3:8">
      <c r="C199">
        <f t="shared" si="23"/>
        <v>1</v>
      </c>
      <c r="D199">
        <f t="shared" si="21"/>
        <v>2028</v>
      </c>
      <c r="E199">
        <f t="shared" si="22"/>
        <v>3</v>
      </c>
      <c r="F199" s="4">
        <f t="shared" ca="1" si="24"/>
        <v>-5.2539836875202334E-2</v>
      </c>
      <c r="G199" s="4">
        <f t="shared" ca="1" si="25"/>
        <v>2.5245970792278895E-2</v>
      </c>
      <c r="H199" s="4">
        <f t="shared" ca="1" si="26"/>
        <v>-1.9359124098405588E-2</v>
      </c>
    </row>
    <row r="200" spans="3:8">
      <c r="C200">
        <f t="shared" si="23"/>
        <v>0</v>
      </c>
      <c r="D200">
        <f t="shared" si="21"/>
        <v>2028</v>
      </c>
      <c r="E200">
        <f t="shared" si="22"/>
        <v>4</v>
      </c>
      <c r="F200" s="4">
        <f t="shared" ca="1" si="24"/>
        <v>-1.0003158713562608E-2</v>
      </c>
      <c r="G200" s="4">
        <f t="shared" ca="1" si="25"/>
        <v>1.3960374360986723E-2</v>
      </c>
      <c r="H200" s="4">
        <f t="shared" ca="1" si="26"/>
        <v>1.7863305006902606E-2</v>
      </c>
    </row>
    <row r="201" spans="3:8">
      <c r="C201">
        <f t="shared" si="23"/>
        <v>0</v>
      </c>
      <c r="D201">
        <f t="shared" si="21"/>
        <v>2028</v>
      </c>
      <c r="E201">
        <f t="shared" si="22"/>
        <v>5</v>
      </c>
      <c r="F201" s="4">
        <f t="shared" ca="1" si="24"/>
        <v>0.25526976799695322</v>
      </c>
      <c r="G201" s="4">
        <f t="shared" ca="1" si="25"/>
        <v>0.13017150667462826</v>
      </c>
      <c r="H201" s="4">
        <f t="shared" ca="1" si="26"/>
        <v>0.17241946299359259</v>
      </c>
    </row>
    <row r="202" spans="3:8">
      <c r="C202">
        <f t="shared" si="23"/>
        <v>0</v>
      </c>
      <c r="D202">
        <f t="shared" si="21"/>
        <v>2028</v>
      </c>
      <c r="E202">
        <f t="shared" si="22"/>
        <v>6</v>
      </c>
      <c r="F202" s="4">
        <f t="shared" ca="1" si="24"/>
        <v>8.8580040041941741E-2</v>
      </c>
      <c r="G202" s="4">
        <f t="shared" ca="1" si="25"/>
        <v>2.4278144393680104E-2</v>
      </c>
      <c r="H202" s="4">
        <f t="shared" ca="1" si="26"/>
        <v>4.9087221619869691E-2</v>
      </c>
    </row>
    <row r="203" spans="3:8">
      <c r="C203">
        <f t="shared" si="23"/>
        <v>0</v>
      </c>
      <c r="D203">
        <f t="shared" si="21"/>
        <v>2028</v>
      </c>
      <c r="E203">
        <f t="shared" si="22"/>
        <v>7</v>
      </c>
      <c r="F203" s="4">
        <f t="shared" ca="1" si="24"/>
        <v>3.0825529540681601E-2</v>
      </c>
      <c r="G203" s="4">
        <f t="shared" ca="1" si="25"/>
        <v>2.1283685801759284E-2</v>
      </c>
      <c r="H203" s="4">
        <f t="shared" ca="1" si="26"/>
        <v>2.5804861194684597E-2</v>
      </c>
    </row>
    <row r="204" spans="3:8">
      <c r="C204">
        <f t="shared" si="23"/>
        <v>0</v>
      </c>
      <c r="D204">
        <f t="shared" si="21"/>
        <v>2028</v>
      </c>
      <c r="E204">
        <f t="shared" si="22"/>
        <v>8</v>
      </c>
      <c r="F204" s="4">
        <f t="shared" ca="1" si="24"/>
        <v>-5.455332895970319E-3</v>
      </c>
      <c r="G204" s="4">
        <f t="shared" ca="1" si="25"/>
        <v>1.4088285375566747E-2</v>
      </c>
      <c r="H204" s="4">
        <f t="shared" ca="1" si="26"/>
        <v>6.6322532327738734E-3</v>
      </c>
    </row>
    <row r="205" spans="3:8">
      <c r="C205">
        <f t="shared" si="23"/>
        <v>0</v>
      </c>
      <c r="D205">
        <f t="shared" si="21"/>
        <v>2028</v>
      </c>
      <c r="E205">
        <f t="shared" si="22"/>
        <v>9</v>
      </c>
      <c r="F205" s="4">
        <f t="shared" ca="1" si="24"/>
        <v>-0.112835764312818</v>
      </c>
      <c r="G205" s="4">
        <f t="shared" ca="1" si="25"/>
        <v>-6.8916445226795228E-2</v>
      </c>
      <c r="H205" s="4">
        <f t="shared" ca="1" si="26"/>
        <v>-8.3894081771396387E-2</v>
      </c>
    </row>
    <row r="206" spans="3:8">
      <c r="C206">
        <f t="shared" si="23"/>
        <v>0</v>
      </c>
      <c r="D206">
        <f t="shared" si="21"/>
        <v>2028</v>
      </c>
      <c r="E206">
        <f t="shared" si="22"/>
        <v>10</v>
      </c>
      <c r="F206" s="4">
        <f t="shared" ca="1" si="24"/>
        <v>-0.1649969547470681</v>
      </c>
      <c r="G206" s="4">
        <f t="shared" ca="1" si="25"/>
        <v>-7.5695936357395951E-2</v>
      </c>
      <c r="H206" s="4">
        <f t="shared" ca="1" si="26"/>
        <v>-0.10713268103551785</v>
      </c>
    </row>
    <row r="207" spans="3:8">
      <c r="C207">
        <f t="shared" si="23"/>
        <v>0</v>
      </c>
      <c r="D207">
        <f t="shared" si="21"/>
        <v>2028</v>
      </c>
      <c r="E207">
        <f t="shared" si="22"/>
        <v>11</v>
      </c>
      <c r="F207" s="4">
        <f t="shared" ca="1" si="24"/>
        <v>7.0803950524959164E-2</v>
      </c>
      <c r="G207" s="4">
        <f t="shared" ca="1" si="25"/>
        <v>-1.0815604891118788E-2</v>
      </c>
      <c r="H207" s="4">
        <f t="shared" ca="1" si="26"/>
        <v>1.4345540516821817E-2</v>
      </c>
    </row>
    <row r="208" spans="3:8">
      <c r="C208">
        <f t="shared" si="23"/>
        <v>0</v>
      </c>
      <c r="D208">
        <f t="shared" si="21"/>
        <v>2028</v>
      </c>
      <c r="E208">
        <f t="shared" si="22"/>
        <v>12</v>
      </c>
      <c r="F208" s="4">
        <f t="shared" ca="1" si="24"/>
        <v>0.11770157377824372</v>
      </c>
      <c r="G208" s="4">
        <f t="shared" ca="1" si="25"/>
        <v>-1.6208997920236757E-3</v>
      </c>
      <c r="H208" s="4">
        <f t="shared" ca="1" si="26"/>
        <v>6.8925372674101246E-2</v>
      </c>
    </row>
    <row r="209" spans="3:8">
      <c r="C209">
        <f t="shared" si="23"/>
        <v>0</v>
      </c>
      <c r="D209">
        <f t="shared" si="21"/>
        <v>2029</v>
      </c>
      <c r="E209">
        <f t="shared" si="22"/>
        <v>1</v>
      </c>
      <c r="F209" s="4">
        <f t="shared" ca="1" si="24"/>
        <v>-2.5918532163571102E-2</v>
      </c>
      <c r="G209" s="4">
        <f t="shared" ca="1" si="25"/>
        <v>-9.7093573627633056E-3</v>
      </c>
      <c r="H209" s="4">
        <f t="shared" ca="1" si="26"/>
        <v>-1.7799592448729869E-2</v>
      </c>
    </row>
    <row r="210" spans="3:8">
      <c r="C210">
        <f t="shared" si="23"/>
        <v>0</v>
      </c>
      <c r="D210">
        <f t="shared" si="21"/>
        <v>2029</v>
      </c>
      <c r="E210">
        <f t="shared" si="22"/>
        <v>2</v>
      </c>
      <c r="F210" s="4">
        <f t="shared" ca="1" si="24"/>
        <v>-0.12820866386311489</v>
      </c>
      <c r="G210" s="4">
        <f t="shared" ca="1" si="25"/>
        <v>-6.5643121754027811E-2</v>
      </c>
      <c r="H210" s="4">
        <f t="shared" ca="1" si="26"/>
        <v>-0.10817793804251155</v>
      </c>
    </row>
    <row r="211" spans="3:8">
      <c r="C211">
        <f t="shared" si="23"/>
        <v>0</v>
      </c>
      <c r="D211">
        <f t="shared" si="21"/>
        <v>2029</v>
      </c>
      <c r="E211">
        <f t="shared" si="22"/>
        <v>3</v>
      </c>
      <c r="F211" s="4">
        <f t="shared" ca="1" si="24"/>
        <v>-1.8015029642409756E-2</v>
      </c>
      <c r="G211" s="4">
        <f t="shared" ca="1" si="25"/>
        <v>5.9693719843067497E-2</v>
      </c>
      <c r="H211" s="4">
        <f t="shared" ca="1" si="26"/>
        <v>1.4641797746803707E-2</v>
      </c>
    </row>
    <row r="212" spans="3:8">
      <c r="C212">
        <f t="shared" si="23"/>
        <v>0</v>
      </c>
      <c r="D212">
        <f t="shared" si="21"/>
        <v>2029</v>
      </c>
      <c r="E212">
        <f t="shared" si="22"/>
        <v>4</v>
      </c>
      <c r="F212" s="4">
        <f t="shared" ca="1" si="24"/>
        <v>-1.0003158713562608E-2</v>
      </c>
      <c r="G212" s="4">
        <f t="shared" ca="1" si="25"/>
        <v>1.3960374360986723E-2</v>
      </c>
      <c r="H212" s="4">
        <f t="shared" ca="1" si="26"/>
        <v>1.7863305006902606E-2</v>
      </c>
    </row>
    <row r="213" spans="3:8">
      <c r="C213">
        <f t="shared" si="23"/>
        <v>0</v>
      </c>
      <c r="D213">
        <f t="shared" si="21"/>
        <v>2029</v>
      </c>
      <c r="E213">
        <f t="shared" si="22"/>
        <v>5</v>
      </c>
      <c r="F213" s="4">
        <f t="shared" ca="1" si="24"/>
        <v>0.25526976799695322</v>
      </c>
      <c r="G213" s="4">
        <f t="shared" ca="1" si="25"/>
        <v>0.13017150667462826</v>
      </c>
      <c r="H213" s="4">
        <f t="shared" ca="1" si="26"/>
        <v>0.17241946299359259</v>
      </c>
    </row>
    <row r="214" spans="3:8">
      <c r="C214">
        <f t="shared" si="23"/>
        <v>0</v>
      </c>
      <c r="D214">
        <f t="shared" si="21"/>
        <v>2029</v>
      </c>
      <c r="E214">
        <f t="shared" si="22"/>
        <v>6</v>
      </c>
      <c r="F214" s="4">
        <f t="shared" ca="1" si="24"/>
        <v>8.8580040041941741E-2</v>
      </c>
      <c r="G214" s="4">
        <f t="shared" ca="1" si="25"/>
        <v>2.4278144393680104E-2</v>
      </c>
      <c r="H214" s="4">
        <f t="shared" ca="1" si="26"/>
        <v>4.9087221619869691E-2</v>
      </c>
    </row>
    <row r="215" spans="3:8">
      <c r="C215">
        <f t="shared" si="23"/>
        <v>0</v>
      </c>
      <c r="D215">
        <f t="shared" si="21"/>
        <v>2029</v>
      </c>
      <c r="E215">
        <f t="shared" si="22"/>
        <v>7</v>
      </c>
      <c r="F215" s="4">
        <f t="shared" ca="1" si="24"/>
        <v>3.0825529540681601E-2</v>
      </c>
      <c r="G215" s="4">
        <f t="shared" ca="1" si="25"/>
        <v>2.1283685801759284E-2</v>
      </c>
      <c r="H215" s="4">
        <f t="shared" ca="1" si="26"/>
        <v>2.5804861194684597E-2</v>
      </c>
    </row>
    <row r="216" spans="3:8">
      <c r="C216">
        <f t="shared" si="23"/>
        <v>0</v>
      </c>
      <c r="D216">
        <f t="shared" si="21"/>
        <v>2029</v>
      </c>
      <c r="E216">
        <f t="shared" si="22"/>
        <v>8</v>
      </c>
      <c r="F216" s="4">
        <f t="shared" ca="1" si="24"/>
        <v>-5.455332895970319E-3</v>
      </c>
      <c r="G216" s="4">
        <f t="shared" ca="1" si="25"/>
        <v>1.4088285375566747E-2</v>
      </c>
      <c r="H216" s="4">
        <f t="shared" ca="1" si="26"/>
        <v>6.6322532327738734E-3</v>
      </c>
    </row>
    <row r="217" spans="3:8">
      <c r="C217">
        <f t="shared" si="23"/>
        <v>0</v>
      </c>
      <c r="D217">
        <f t="shared" si="21"/>
        <v>2029</v>
      </c>
      <c r="E217">
        <f t="shared" si="22"/>
        <v>9</v>
      </c>
      <c r="F217" s="4">
        <f t="shared" ca="1" si="24"/>
        <v>-0.112835764312818</v>
      </c>
      <c r="G217" s="4">
        <f t="shared" ca="1" si="25"/>
        <v>-6.8916445226795228E-2</v>
      </c>
      <c r="H217" s="4">
        <f t="shared" ca="1" si="26"/>
        <v>-8.3894081771396387E-2</v>
      </c>
    </row>
    <row r="218" spans="3:8">
      <c r="C218">
        <f t="shared" si="23"/>
        <v>0</v>
      </c>
      <c r="D218">
        <f t="shared" si="21"/>
        <v>2029</v>
      </c>
      <c r="E218">
        <f t="shared" si="22"/>
        <v>10</v>
      </c>
      <c r="F218" s="4">
        <f t="shared" ca="1" si="24"/>
        <v>-0.1649969547470681</v>
      </c>
      <c r="G218" s="4">
        <f t="shared" ca="1" si="25"/>
        <v>-7.5695936357395951E-2</v>
      </c>
      <c r="H218" s="4">
        <f t="shared" ca="1" si="26"/>
        <v>-0.10713268103551785</v>
      </c>
    </row>
    <row r="219" spans="3:8">
      <c r="C219">
        <f t="shared" si="23"/>
        <v>0</v>
      </c>
      <c r="D219">
        <f t="shared" si="21"/>
        <v>2029</v>
      </c>
      <c r="E219">
        <f t="shared" si="22"/>
        <v>11</v>
      </c>
      <c r="F219" s="4">
        <f t="shared" ca="1" si="24"/>
        <v>7.0803950524959164E-2</v>
      </c>
      <c r="G219" s="4">
        <f t="shared" ca="1" si="25"/>
        <v>-1.0815604891118788E-2</v>
      </c>
      <c r="H219" s="4">
        <f t="shared" ca="1" si="26"/>
        <v>1.4345540516821817E-2</v>
      </c>
    </row>
    <row r="220" spans="3:8">
      <c r="C220">
        <f t="shared" si="23"/>
        <v>0</v>
      </c>
      <c r="D220">
        <f t="shared" si="21"/>
        <v>2029</v>
      </c>
      <c r="E220">
        <f t="shared" si="22"/>
        <v>12</v>
      </c>
      <c r="F220" s="4">
        <f t="shared" ca="1" si="24"/>
        <v>0.11770157377824372</v>
      </c>
      <c r="G220" s="4">
        <f t="shared" ca="1" si="25"/>
        <v>-1.6208997920236757E-3</v>
      </c>
      <c r="H220" s="4">
        <f t="shared" ca="1" si="26"/>
        <v>6.8925372674101246E-2</v>
      </c>
    </row>
    <row r="221" spans="3:8">
      <c r="C221">
        <f t="shared" si="23"/>
        <v>0</v>
      </c>
      <c r="D221">
        <f t="shared" si="21"/>
        <v>2030</v>
      </c>
      <c r="E221">
        <f t="shared" si="22"/>
        <v>1</v>
      </c>
      <c r="F221" s="4">
        <f t="shared" ca="1" si="24"/>
        <v>-2.5918532163571102E-2</v>
      </c>
      <c r="G221" s="4">
        <f t="shared" ca="1" si="25"/>
        <v>-9.7093573627633056E-3</v>
      </c>
      <c r="H221" s="4">
        <f t="shared" ca="1" si="26"/>
        <v>-1.7799592448729869E-2</v>
      </c>
    </row>
    <row r="222" spans="3:8">
      <c r="C222">
        <f t="shared" si="23"/>
        <v>0</v>
      </c>
      <c r="D222">
        <f t="shared" si="21"/>
        <v>2030</v>
      </c>
      <c r="E222">
        <f t="shared" si="22"/>
        <v>2</v>
      </c>
      <c r="F222" s="4">
        <f t="shared" ca="1" si="24"/>
        <v>-0.12820866386311489</v>
      </c>
      <c r="G222" s="4">
        <f t="shared" ca="1" si="25"/>
        <v>-6.5643121754027811E-2</v>
      </c>
      <c r="H222" s="4">
        <f t="shared" ca="1" si="26"/>
        <v>-0.10817793804251155</v>
      </c>
    </row>
    <row r="223" spans="3:8">
      <c r="C223">
        <f t="shared" si="23"/>
        <v>0</v>
      </c>
      <c r="D223">
        <f t="shared" si="21"/>
        <v>2030</v>
      </c>
      <c r="E223">
        <f t="shared" si="22"/>
        <v>3</v>
      </c>
      <c r="F223" s="4">
        <f t="shared" ca="1" si="24"/>
        <v>-1.8015029642409756E-2</v>
      </c>
      <c r="G223" s="4">
        <f t="shared" ca="1" si="25"/>
        <v>5.9693719843067497E-2</v>
      </c>
      <c r="H223" s="4">
        <f t="shared" ca="1" si="26"/>
        <v>1.4641797746803707E-2</v>
      </c>
    </row>
    <row r="224" spans="3:8">
      <c r="C224">
        <f t="shared" si="23"/>
        <v>0</v>
      </c>
      <c r="D224">
        <f t="shared" si="21"/>
        <v>2030</v>
      </c>
      <c r="E224">
        <f t="shared" si="22"/>
        <v>4</v>
      </c>
      <c r="F224" s="4">
        <f t="shared" ca="1" si="24"/>
        <v>-1.0003158713562608E-2</v>
      </c>
      <c r="G224" s="4">
        <f t="shared" ca="1" si="25"/>
        <v>1.3960374360986723E-2</v>
      </c>
      <c r="H224" s="4">
        <f t="shared" ca="1" si="26"/>
        <v>1.7863305006902606E-2</v>
      </c>
    </row>
    <row r="225" spans="3:8">
      <c r="C225">
        <f t="shared" si="23"/>
        <v>0</v>
      </c>
      <c r="D225">
        <f t="shared" si="21"/>
        <v>2030</v>
      </c>
      <c r="E225">
        <f t="shared" si="22"/>
        <v>5</v>
      </c>
      <c r="F225" s="4">
        <f t="shared" ca="1" si="24"/>
        <v>0.25526976799695322</v>
      </c>
      <c r="G225" s="4">
        <f t="shared" ca="1" si="25"/>
        <v>0.13017150667462826</v>
      </c>
      <c r="H225" s="4">
        <f t="shared" ca="1" si="26"/>
        <v>0.17241946299359259</v>
      </c>
    </row>
    <row r="226" spans="3:8">
      <c r="C226">
        <f t="shared" si="23"/>
        <v>0</v>
      </c>
      <c r="D226">
        <f t="shared" si="21"/>
        <v>2030</v>
      </c>
      <c r="E226">
        <f t="shared" si="22"/>
        <v>6</v>
      </c>
      <c r="F226" s="4">
        <f t="shared" ca="1" si="24"/>
        <v>8.8580040041941741E-2</v>
      </c>
      <c r="G226" s="4">
        <f t="shared" ca="1" si="25"/>
        <v>2.4278144393680104E-2</v>
      </c>
      <c r="H226" s="4">
        <f t="shared" ca="1" si="26"/>
        <v>4.9087221619869691E-2</v>
      </c>
    </row>
    <row r="227" spans="3:8">
      <c r="C227">
        <f t="shared" si="23"/>
        <v>0</v>
      </c>
      <c r="D227">
        <f t="shared" si="21"/>
        <v>2030</v>
      </c>
      <c r="E227">
        <f t="shared" si="22"/>
        <v>7</v>
      </c>
      <c r="F227" s="4">
        <f t="shared" ca="1" si="24"/>
        <v>3.0825529540681601E-2</v>
      </c>
      <c r="G227" s="4">
        <f t="shared" ca="1" si="25"/>
        <v>2.1283685801759284E-2</v>
      </c>
      <c r="H227" s="4">
        <f t="shared" ca="1" si="26"/>
        <v>2.5804861194684597E-2</v>
      </c>
    </row>
    <row r="228" spans="3:8">
      <c r="C228">
        <f t="shared" si="23"/>
        <v>0</v>
      </c>
      <c r="D228">
        <f t="shared" si="21"/>
        <v>2030</v>
      </c>
      <c r="E228">
        <f t="shared" si="22"/>
        <v>8</v>
      </c>
      <c r="F228" s="4">
        <f t="shared" ca="1" si="24"/>
        <v>-5.455332895970319E-3</v>
      </c>
      <c r="G228" s="4">
        <f t="shared" ca="1" si="25"/>
        <v>1.4088285375566747E-2</v>
      </c>
      <c r="H228" s="4">
        <f t="shared" ca="1" si="26"/>
        <v>6.6322532327738734E-3</v>
      </c>
    </row>
    <row r="229" spans="3:8">
      <c r="C229">
        <f t="shared" si="23"/>
        <v>0</v>
      </c>
      <c r="D229">
        <f t="shared" si="21"/>
        <v>2030</v>
      </c>
      <c r="E229">
        <f t="shared" si="22"/>
        <v>9</v>
      </c>
      <c r="F229" s="4">
        <f t="shared" ca="1" si="24"/>
        <v>-0.112835764312818</v>
      </c>
      <c r="G229" s="4">
        <f t="shared" ca="1" si="25"/>
        <v>-6.8916445226795228E-2</v>
      </c>
      <c r="H229" s="4">
        <f t="shared" ca="1" si="26"/>
        <v>-8.3894081771396387E-2</v>
      </c>
    </row>
    <row r="230" spans="3:8">
      <c r="C230">
        <f t="shared" si="23"/>
        <v>0</v>
      </c>
      <c r="D230">
        <f t="shared" si="21"/>
        <v>2030</v>
      </c>
      <c r="E230">
        <f t="shared" si="22"/>
        <v>10</v>
      </c>
      <c r="F230" s="4">
        <f t="shared" ca="1" si="24"/>
        <v>-0.1649969547470681</v>
      </c>
      <c r="G230" s="4">
        <f t="shared" ca="1" si="25"/>
        <v>-7.5695936357395951E-2</v>
      </c>
      <c r="H230" s="4">
        <f t="shared" ca="1" si="26"/>
        <v>-0.10713268103551785</v>
      </c>
    </row>
    <row r="231" spans="3:8">
      <c r="C231">
        <f t="shared" si="23"/>
        <v>0</v>
      </c>
      <c r="D231">
        <f t="shared" si="21"/>
        <v>2030</v>
      </c>
      <c r="E231">
        <f t="shared" si="22"/>
        <v>11</v>
      </c>
      <c r="F231" s="4">
        <f t="shared" ca="1" si="24"/>
        <v>7.0803950524959164E-2</v>
      </c>
      <c r="G231" s="4">
        <f t="shared" ca="1" si="25"/>
        <v>-1.0815604891118788E-2</v>
      </c>
      <c r="H231" s="4">
        <f t="shared" ca="1" si="26"/>
        <v>1.4345540516821817E-2</v>
      </c>
    </row>
    <row r="232" spans="3:8">
      <c r="C232">
        <f t="shared" si="23"/>
        <v>0</v>
      </c>
      <c r="D232">
        <f t="shared" si="21"/>
        <v>2030</v>
      </c>
      <c r="E232">
        <f t="shared" si="22"/>
        <v>12</v>
      </c>
      <c r="F232" s="4">
        <f t="shared" ca="1" si="24"/>
        <v>0.11770157377824372</v>
      </c>
      <c r="G232" s="4">
        <f t="shared" ca="1" si="25"/>
        <v>-1.6208997920236757E-3</v>
      </c>
      <c r="H232" s="4">
        <f t="shared" ca="1" si="26"/>
        <v>6.8925372674101246E-2</v>
      </c>
    </row>
    <row r="233" spans="3:8">
      <c r="C233">
        <f t="shared" si="23"/>
        <v>0</v>
      </c>
      <c r="D233">
        <f t="shared" si="21"/>
        <v>2031</v>
      </c>
      <c r="E233">
        <f t="shared" si="22"/>
        <v>1</v>
      </c>
      <c r="F233" s="4">
        <f t="shared" ca="1" si="24"/>
        <v>-2.5918532163571102E-2</v>
      </c>
      <c r="G233" s="4">
        <f t="shared" ca="1" si="25"/>
        <v>-9.7093573627633056E-3</v>
      </c>
      <c r="H233" s="4">
        <f t="shared" ca="1" si="26"/>
        <v>-1.7799592448729869E-2</v>
      </c>
    </row>
    <row r="234" spans="3:8">
      <c r="C234">
        <f t="shared" si="23"/>
        <v>0</v>
      </c>
      <c r="D234">
        <f t="shared" si="21"/>
        <v>2031</v>
      </c>
      <c r="E234">
        <f t="shared" si="22"/>
        <v>2</v>
      </c>
      <c r="F234" s="4">
        <f t="shared" ca="1" si="24"/>
        <v>-0.12820866386311489</v>
      </c>
      <c r="G234" s="4">
        <f t="shared" ca="1" si="25"/>
        <v>-6.5643121754027811E-2</v>
      </c>
      <c r="H234" s="4">
        <f t="shared" ca="1" si="26"/>
        <v>-0.10817793804251155</v>
      </c>
    </row>
    <row r="235" spans="3:8">
      <c r="C235">
        <f t="shared" si="23"/>
        <v>0</v>
      </c>
      <c r="D235">
        <f t="shared" si="21"/>
        <v>2031</v>
      </c>
      <c r="E235">
        <f t="shared" si="22"/>
        <v>3</v>
      </c>
      <c r="F235" s="4">
        <f t="shared" ca="1" si="24"/>
        <v>-1.8015029642409756E-2</v>
      </c>
      <c r="G235" s="4">
        <f t="shared" ca="1" si="25"/>
        <v>5.9693719843067497E-2</v>
      </c>
      <c r="H235" s="4">
        <f t="shared" ca="1" si="26"/>
        <v>1.4641797746803707E-2</v>
      </c>
    </row>
    <row r="236" spans="3:8">
      <c r="C236">
        <f t="shared" si="23"/>
        <v>0</v>
      </c>
      <c r="D236">
        <f t="shared" si="21"/>
        <v>2031</v>
      </c>
      <c r="E236">
        <f t="shared" si="22"/>
        <v>4</v>
      </c>
      <c r="F236" s="4">
        <f t="shared" ca="1" si="24"/>
        <v>-1.0003158713562608E-2</v>
      </c>
      <c r="G236" s="4">
        <f t="shared" ca="1" si="25"/>
        <v>1.3960374360986723E-2</v>
      </c>
      <c r="H236" s="4">
        <f t="shared" ca="1" si="26"/>
        <v>1.7863305006902606E-2</v>
      </c>
    </row>
    <row r="237" spans="3:8">
      <c r="C237">
        <f t="shared" si="23"/>
        <v>0</v>
      </c>
      <c r="D237">
        <f t="shared" si="21"/>
        <v>2031</v>
      </c>
      <c r="E237">
        <f t="shared" si="22"/>
        <v>5</v>
      </c>
      <c r="F237" s="4">
        <f t="shared" ca="1" si="24"/>
        <v>0.25526976799695322</v>
      </c>
      <c r="G237" s="4">
        <f t="shared" ca="1" si="25"/>
        <v>0.13017150667462826</v>
      </c>
      <c r="H237" s="4">
        <f t="shared" ca="1" si="26"/>
        <v>0.17241946299359259</v>
      </c>
    </row>
    <row r="238" spans="3:8">
      <c r="C238">
        <f t="shared" si="23"/>
        <v>0</v>
      </c>
      <c r="D238">
        <f t="shared" si="21"/>
        <v>2031</v>
      </c>
      <c r="E238">
        <f t="shared" si="22"/>
        <v>6</v>
      </c>
      <c r="F238" s="4">
        <f t="shared" ca="1" si="24"/>
        <v>8.8580040041941741E-2</v>
      </c>
      <c r="G238" s="4">
        <f t="shared" ca="1" si="25"/>
        <v>2.4278144393680104E-2</v>
      </c>
      <c r="H238" s="4">
        <f t="shared" ca="1" si="26"/>
        <v>4.9087221619869691E-2</v>
      </c>
    </row>
    <row r="239" spans="3:8">
      <c r="C239">
        <f t="shared" si="23"/>
        <v>0</v>
      </c>
      <c r="D239">
        <f t="shared" si="21"/>
        <v>2031</v>
      </c>
      <c r="E239">
        <f t="shared" si="22"/>
        <v>7</v>
      </c>
      <c r="F239" s="4">
        <f t="shared" ca="1" si="24"/>
        <v>3.0825529540681601E-2</v>
      </c>
      <c r="G239" s="4">
        <f t="shared" ca="1" si="25"/>
        <v>2.1283685801759284E-2</v>
      </c>
      <c r="H239" s="4">
        <f t="shared" ca="1" si="26"/>
        <v>2.5804861194684597E-2</v>
      </c>
    </row>
    <row r="240" spans="3:8">
      <c r="C240">
        <f t="shared" si="23"/>
        <v>0</v>
      </c>
      <c r="D240">
        <f t="shared" si="21"/>
        <v>2031</v>
      </c>
      <c r="E240">
        <f t="shared" si="22"/>
        <v>8</v>
      </c>
      <c r="F240" s="4">
        <f t="shared" ca="1" si="24"/>
        <v>-5.455332895970319E-3</v>
      </c>
      <c r="G240" s="4">
        <f t="shared" ca="1" si="25"/>
        <v>1.4088285375566747E-2</v>
      </c>
      <c r="H240" s="4">
        <f t="shared" ca="1" si="26"/>
        <v>6.6322532327738734E-3</v>
      </c>
    </row>
    <row r="241" spans="3:8">
      <c r="C241">
        <f t="shared" si="23"/>
        <v>0</v>
      </c>
      <c r="D241">
        <f t="shared" si="21"/>
        <v>2031</v>
      </c>
      <c r="E241">
        <f t="shared" si="22"/>
        <v>9</v>
      </c>
      <c r="F241" s="4">
        <f t="shared" ca="1" si="24"/>
        <v>-0.112835764312818</v>
      </c>
      <c r="G241" s="4">
        <f t="shared" ca="1" si="25"/>
        <v>-6.8916445226795228E-2</v>
      </c>
      <c r="H241" s="4">
        <f t="shared" ca="1" si="26"/>
        <v>-8.3894081771396387E-2</v>
      </c>
    </row>
    <row r="242" spans="3:8">
      <c r="C242">
        <f t="shared" si="23"/>
        <v>0</v>
      </c>
      <c r="D242">
        <f t="shared" si="21"/>
        <v>2031</v>
      </c>
      <c r="E242">
        <f t="shared" si="22"/>
        <v>10</v>
      </c>
      <c r="F242" s="4">
        <f t="shared" ca="1" si="24"/>
        <v>-0.1649969547470681</v>
      </c>
      <c r="G242" s="4">
        <f t="shared" ca="1" si="25"/>
        <v>-7.5695936357395951E-2</v>
      </c>
      <c r="H242" s="4">
        <f t="shared" ca="1" si="26"/>
        <v>-0.10713268103551785</v>
      </c>
    </row>
    <row r="243" spans="3:8">
      <c r="C243">
        <f t="shared" si="23"/>
        <v>0</v>
      </c>
      <c r="D243">
        <f t="shared" si="21"/>
        <v>2031</v>
      </c>
      <c r="E243">
        <f t="shared" si="22"/>
        <v>11</v>
      </c>
      <c r="F243" s="4">
        <f t="shared" ca="1" si="24"/>
        <v>7.0803950524959164E-2</v>
      </c>
      <c r="G243" s="4">
        <f t="shared" ca="1" si="25"/>
        <v>-1.0815604891118788E-2</v>
      </c>
      <c r="H243" s="4">
        <f t="shared" ca="1" si="26"/>
        <v>1.4345540516821817E-2</v>
      </c>
    </row>
    <row r="244" spans="3:8">
      <c r="C244">
        <f t="shared" si="23"/>
        <v>0</v>
      </c>
      <c r="D244">
        <f t="shared" si="21"/>
        <v>2031</v>
      </c>
      <c r="E244">
        <f t="shared" si="22"/>
        <v>12</v>
      </c>
      <c r="F244" s="4">
        <f t="shared" ca="1" si="24"/>
        <v>0.11770157377824372</v>
      </c>
      <c r="G244" s="4">
        <f t="shared" ca="1" si="25"/>
        <v>-1.6208997920236757E-3</v>
      </c>
      <c r="H244" s="4">
        <f t="shared" ca="1" si="26"/>
        <v>6.8925372674101246E-2</v>
      </c>
    </row>
    <row r="245" spans="3:8">
      <c r="C245">
        <f t="shared" si="23"/>
        <v>0</v>
      </c>
      <c r="D245">
        <f t="shared" si="21"/>
        <v>2032</v>
      </c>
      <c r="E245">
        <f t="shared" si="22"/>
        <v>1</v>
      </c>
      <c r="F245" s="4">
        <f t="shared" ca="1" si="24"/>
        <v>-2.5918532163571102E-2</v>
      </c>
      <c r="G245" s="4">
        <f t="shared" ca="1" si="25"/>
        <v>-9.7093573627633056E-3</v>
      </c>
      <c r="H245" s="4">
        <f t="shared" ca="1" si="26"/>
        <v>-1.7799592448729869E-2</v>
      </c>
    </row>
    <row r="246" spans="3:8">
      <c r="C246">
        <f t="shared" si="23"/>
        <v>1</v>
      </c>
      <c r="D246">
        <f t="shared" si="21"/>
        <v>2032</v>
      </c>
      <c r="E246">
        <f t="shared" si="22"/>
        <v>2</v>
      </c>
      <c r="F246" s="4">
        <f t="shared" ca="1" si="24"/>
        <v>-9.7023900613168138E-2</v>
      </c>
      <c r="G246" s="4">
        <f t="shared" ca="1" si="25"/>
        <v>-3.193813697102757E-2</v>
      </c>
      <c r="H246" s="4">
        <f t="shared" ca="1" si="26"/>
        <v>-7.5843782484892694E-2</v>
      </c>
    </row>
    <row r="247" spans="3:8">
      <c r="C247">
        <f t="shared" si="23"/>
        <v>1</v>
      </c>
      <c r="D247">
        <f t="shared" si="21"/>
        <v>2032</v>
      </c>
      <c r="E247">
        <f t="shared" si="22"/>
        <v>3</v>
      </c>
      <c r="F247" s="4">
        <f t="shared" ca="1" si="24"/>
        <v>-5.2539836875202334E-2</v>
      </c>
      <c r="G247" s="4">
        <f t="shared" ca="1" si="25"/>
        <v>2.5245970792278895E-2</v>
      </c>
      <c r="H247" s="4">
        <f t="shared" ca="1" si="26"/>
        <v>-1.9359124098405588E-2</v>
      </c>
    </row>
    <row r="248" spans="3:8">
      <c r="C248">
        <f t="shared" si="23"/>
        <v>0</v>
      </c>
      <c r="D248">
        <f t="shared" si="21"/>
        <v>2032</v>
      </c>
      <c r="E248">
        <f t="shared" si="22"/>
        <v>4</v>
      </c>
      <c r="F248" s="4">
        <f t="shared" ca="1" si="24"/>
        <v>-1.0003158713562608E-2</v>
      </c>
      <c r="G248" s="4">
        <f t="shared" ca="1" si="25"/>
        <v>1.3960374360986723E-2</v>
      </c>
      <c r="H248" s="4">
        <f t="shared" ca="1" si="26"/>
        <v>1.7863305006902606E-2</v>
      </c>
    </row>
    <row r="249" spans="3:8">
      <c r="C249">
        <f t="shared" si="23"/>
        <v>0</v>
      </c>
      <c r="D249">
        <f t="shared" si="21"/>
        <v>2032</v>
      </c>
      <c r="E249">
        <f t="shared" si="22"/>
        <v>5</v>
      </c>
      <c r="F249" s="4">
        <f t="shared" ca="1" si="24"/>
        <v>0.25526976799695322</v>
      </c>
      <c r="G249" s="4">
        <f t="shared" ca="1" si="25"/>
        <v>0.13017150667462826</v>
      </c>
      <c r="H249" s="4">
        <f t="shared" ca="1" si="26"/>
        <v>0.17241946299359259</v>
      </c>
    </row>
    <row r="250" spans="3:8">
      <c r="C250">
        <f t="shared" si="23"/>
        <v>0</v>
      </c>
      <c r="D250">
        <f t="shared" si="21"/>
        <v>2032</v>
      </c>
      <c r="E250">
        <f t="shared" si="22"/>
        <v>6</v>
      </c>
      <c r="F250" s="4">
        <f t="shared" ca="1" si="24"/>
        <v>8.8580040041941741E-2</v>
      </c>
      <c r="G250" s="4">
        <f t="shared" ca="1" si="25"/>
        <v>2.4278144393680104E-2</v>
      </c>
      <c r="H250" s="4">
        <f t="shared" ca="1" si="26"/>
        <v>4.9087221619869691E-2</v>
      </c>
    </row>
    <row r="251" spans="3:8">
      <c r="C251">
        <f t="shared" si="23"/>
        <v>0</v>
      </c>
      <c r="D251">
        <f t="shared" si="21"/>
        <v>2032</v>
      </c>
      <c r="E251">
        <f t="shared" si="22"/>
        <v>7</v>
      </c>
      <c r="F251" s="4">
        <f t="shared" ca="1" si="24"/>
        <v>3.0825529540681601E-2</v>
      </c>
      <c r="G251" s="4">
        <f t="shared" ca="1" si="25"/>
        <v>2.1283685801759284E-2</v>
      </c>
      <c r="H251" s="4">
        <f t="shared" ca="1" si="26"/>
        <v>2.5804861194684597E-2</v>
      </c>
    </row>
    <row r="252" spans="3:8">
      <c r="C252">
        <f t="shared" si="23"/>
        <v>0</v>
      </c>
      <c r="D252">
        <f t="shared" si="21"/>
        <v>2032</v>
      </c>
      <c r="E252">
        <f t="shared" si="22"/>
        <v>8</v>
      </c>
      <c r="F252" s="4">
        <f t="shared" ca="1" si="24"/>
        <v>-5.455332895970319E-3</v>
      </c>
      <c r="G252" s="4">
        <f t="shared" ca="1" si="25"/>
        <v>1.4088285375566747E-2</v>
      </c>
      <c r="H252" s="4">
        <f t="shared" ca="1" si="26"/>
        <v>6.6322532327738734E-3</v>
      </c>
    </row>
    <row r="253" spans="3:8">
      <c r="C253">
        <f t="shared" si="23"/>
        <v>0</v>
      </c>
      <c r="D253">
        <f t="shared" si="21"/>
        <v>2032</v>
      </c>
      <c r="E253">
        <f t="shared" si="22"/>
        <v>9</v>
      </c>
      <c r="F253" s="4">
        <f t="shared" ca="1" si="24"/>
        <v>-0.112835764312818</v>
      </c>
      <c r="G253" s="4">
        <f t="shared" ca="1" si="25"/>
        <v>-6.8916445226795228E-2</v>
      </c>
      <c r="H253" s="4">
        <f t="shared" ca="1" si="26"/>
        <v>-8.3894081771396387E-2</v>
      </c>
    </row>
    <row r="254" spans="3:8">
      <c r="C254">
        <f t="shared" si="23"/>
        <v>0</v>
      </c>
      <c r="D254">
        <f t="shared" si="21"/>
        <v>2032</v>
      </c>
      <c r="E254">
        <f t="shared" si="22"/>
        <v>10</v>
      </c>
      <c r="F254" s="4">
        <f t="shared" ca="1" si="24"/>
        <v>-0.1649969547470681</v>
      </c>
      <c r="G254" s="4">
        <f t="shared" ca="1" si="25"/>
        <v>-7.5695936357395951E-2</v>
      </c>
      <c r="H254" s="4">
        <f t="shared" ca="1" si="26"/>
        <v>-0.10713268103551785</v>
      </c>
    </row>
    <row r="255" spans="3:8">
      <c r="C255">
        <f t="shared" si="23"/>
        <v>0</v>
      </c>
      <c r="D255">
        <f t="shared" si="21"/>
        <v>2032</v>
      </c>
      <c r="E255">
        <f t="shared" si="22"/>
        <v>11</v>
      </c>
      <c r="F255" s="4">
        <f t="shared" ca="1" si="24"/>
        <v>7.0803950524959164E-2</v>
      </c>
      <c r="G255" s="4">
        <f t="shared" ca="1" si="25"/>
        <v>-1.0815604891118788E-2</v>
      </c>
      <c r="H255" s="4">
        <f t="shared" ca="1" si="26"/>
        <v>1.4345540516821817E-2</v>
      </c>
    </row>
    <row r="256" spans="3:8">
      <c r="C256">
        <f t="shared" si="23"/>
        <v>0</v>
      </c>
      <c r="D256">
        <f t="shared" si="21"/>
        <v>2032</v>
      </c>
      <c r="E256">
        <f t="shared" si="22"/>
        <v>12</v>
      </c>
      <c r="F256" s="4">
        <f t="shared" ca="1" si="24"/>
        <v>0.11770157377824372</v>
      </c>
      <c r="G256" s="4">
        <f t="shared" ca="1" si="25"/>
        <v>-1.6208997920236757E-3</v>
      </c>
      <c r="H256" s="4">
        <f t="shared" ca="1" si="26"/>
        <v>6.8925372674101246E-2</v>
      </c>
    </row>
    <row r="257" spans="3:8">
      <c r="C257">
        <f t="shared" si="23"/>
        <v>0</v>
      </c>
      <c r="D257">
        <f t="shared" ref="D257:D316" si="27">IF(E257=1,D256+1,D256)</f>
        <v>2033</v>
      </c>
      <c r="E257">
        <f t="shared" ref="E257:E316" si="28">IF(E256=12,1,E256+1)</f>
        <v>1</v>
      </c>
      <c r="F257" s="4">
        <f t="shared" ca="1" si="24"/>
        <v>-2.5918532163571102E-2</v>
      </c>
      <c r="G257" s="4">
        <f t="shared" ca="1" si="25"/>
        <v>-9.7093573627633056E-3</v>
      </c>
      <c r="H257" s="4">
        <f t="shared" ca="1" si="26"/>
        <v>-1.7799592448729869E-2</v>
      </c>
    </row>
    <row r="258" spans="3:8">
      <c r="C258">
        <f t="shared" si="23"/>
        <v>0</v>
      </c>
      <c r="D258">
        <f t="shared" si="27"/>
        <v>2033</v>
      </c>
      <c r="E258">
        <f t="shared" si="28"/>
        <v>2</v>
      </c>
      <c r="F258" s="4">
        <f t="shared" ca="1" si="24"/>
        <v>-0.12820866386311489</v>
      </c>
      <c r="G258" s="4">
        <f t="shared" ca="1" si="25"/>
        <v>-6.5643121754027811E-2</v>
      </c>
      <c r="H258" s="4">
        <f t="shared" ca="1" si="26"/>
        <v>-0.10817793804251155</v>
      </c>
    </row>
    <row r="259" spans="3:8">
      <c r="C259">
        <f t="shared" si="23"/>
        <v>0</v>
      </c>
      <c r="D259">
        <f t="shared" si="27"/>
        <v>2033</v>
      </c>
      <c r="E259">
        <f t="shared" si="28"/>
        <v>3</v>
      </c>
      <c r="F259" s="4">
        <f t="shared" ca="1" si="24"/>
        <v>-1.8015029642409756E-2</v>
      </c>
      <c r="G259" s="4">
        <f t="shared" ca="1" si="25"/>
        <v>5.9693719843067497E-2</v>
      </c>
      <c r="H259" s="4">
        <f t="shared" ca="1" si="26"/>
        <v>1.4641797746803707E-2</v>
      </c>
    </row>
    <row r="260" spans="3:8">
      <c r="C260">
        <f t="shared" si="23"/>
        <v>0</v>
      </c>
      <c r="D260">
        <f t="shared" si="27"/>
        <v>2033</v>
      </c>
      <c r="E260">
        <f t="shared" si="28"/>
        <v>4</v>
      </c>
      <c r="F260" s="4">
        <f t="shared" ca="1" si="24"/>
        <v>-1.0003158713562608E-2</v>
      </c>
      <c r="G260" s="4">
        <f t="shared" ca="1" si="25"/>
        <v>1.3960374360986723E-2</v>
      </c>
      <c r="H260" s="4">
        <f t="shared" ca="1" si="26"/>
        <v>1.7863305006902606E-2</v>
      </c>
    </row>
    <row r="261" spans="3:8">
      <c r="C261">
        <f t="shared" si="23"/>
        <v>0</v>
      </c>
      <c r="D261">
        <f t="shared" si="27"/>
        <v>2033</v>
      </c>
      <c r="E261">
        <f t="shared" si="28"/>
        <v>5</v>
      </c>
      <c r="F261" s="4">
        <f t="shared" ca="1" si="24"/>
        <v>0.25526976799695322</v>
      </c>
      <c r="G261" s="4">
        <f t="shared" ca="1" si="25"/>
        <v>0.13017150667462826</v>
      </c>
      <c r="H261" s="4">
        <f t="shared" ca="1" si="26"/>
        <v>0.17241946299359259</v>
      </c>
    </row>
    <row r="262" spans="3:8">
      <c r="C262">
        <f t="shared" ref="C262:C316" si="29">IF(MOD(D262,4)=0,IF(OR(E262=2,E262=3),1,0),0)</f>
        <v>0</v>
      </c>
      <c r="D262">
        <f t="shared" si="27"/>
        <v>2033</v>
      </c>
      <c r="E262">
        <f t="shared" si="28"/>
        <v>6</v>
      </c>
      <c r="F262" s="4">
        <f t="shared" ref="F262:F316" ca="1" si="30">OFFSET($N$5,$E262,$C262)</f>
        <v>8.8580040041941741E-2</v>
      </c>
      <c r="G262" s="4">
        <f t="shared" ref="G262:G316" ca="1" si="31">OFFSET($P$5,$E262,$C262)</f>
        <v>2.4278144393680104E-2</v>
      </c>
      <c r="H262" s="4">
        <f t="shared" ref="H262:H316" ca="1" si="32">OFFSET($R$5,$E262,$C262)</f>
        <v>4.9087221619869691E-2</v>
      </c>
    </row>
    <row r="263" spans="3:8">
      <c r="C263">
        <f t="shared" si="29"/>
        <v>0</v>
      </c>
      <c r="D263">
        <f t="shared" si="27"/>
        <v>2033</v>
      </c>
      <c r="E263">
        <f t="shared" si="28"/>
        <v>7</v>
      </c>
      <c r="F263" s="4">
        <f t="shared" ca="1" si="30"/>
        <v>3.0825529540681601E-2</v>
      </c>
      <c r="G263" s="4">
        <f t="shared" ca="1" si="31"/>
        <v>2.1283685801759284E-2</v>
      </c>
      <c r="H263" s="4">
        <f t="shared" ca="1" si="32"/>
        <v>2.5804861194684597E-2</v>
      </c>
    </row>
    <row r="264" spans="3:8">
      <c r="C264">
        <f t="shared" si="29"/>
        <v>0</v>
      </c>
      <c r="D264">
        <f t="shared" si="27"/>
        <v>2033</v>
      </c>
      <c r="E264">
        <f t="shared" si="28"/>
        <v>8</v>
      </c>
      <c r="F264" s="4">
        <f t="shared" ca="1" si="30"/>
        <v>-5.455332895970319E-3</v>
      </c>
      <c r="G264" s="4">
        <f t="shared" ca="1" si="31"/>
        <v>1.4088285375566747E-2</v>
      </c>
      <c r="H264" s="4">
        <f t="shared" ca="1" si="32"/>
        <v>6.6322532327738734E-3</v>
      </c>
    </row>
    <row r="265" spans="3:8">
      <c r="C265">
        <f t="shared" si="29"/>
        <v>0</v>
      </c>
      <c r="D265">
        <f t="shared" si="27"/>
        <v>2033</v>
      </c>
      <c r="E265">
        <f t="shared" si="28"/>
        <v>9</v>
      </c>
      <c r="F265" s="4">
        <f t="shared" ca="1" si="30"/>
        <v>-0.112835764312818</v>
      </c>
      <c r="G265" s="4">
        <f t="shared" ca="1" si="31"/>
        <v>-6.8916445226795228E-2</v>
      </c>
      <c r="H265" s="4">
        <f t="shared" ca="1" si="32"/>
        <v>-8.3894081771396387E-2</v>
      </c>
    </row>
    <row r="266" spans="3:8">
      <c r="C266">
        <f t="shared" si="29"/>
        <v>0</v>
      </c>
      <c r="D266">
        <f t="shared" si="27"/>
        <v>2033</v>
      </c>
      <c r="E266">
        <f t="shared" si="28"/>
        <v>10</v>
      </c>
      <c r="F266" s="4">
        <f t="shared" ca="1" si="30"/>
        <v>-0.1649969547470681</v>
      </c>
      <c r="G266" s="4">
        <f t="shared" ca="1" si="31"/>
        <v>-7.5695936357395951E-2</v>
      </c>
      <c r="H266" s="4">
        <f t="shared" ca="1" si="32"/>
        <v>-0.10713268103551785</v>
      </c>
    </row>
    <row r="267" spans="3:8">
      <c r="C267">
        <f t="shared" si="29"/>
        <v>0</v>
      </c>
      <c r="D267">
        <f t="shared" si="27"/>
        <v>2033</v>
      </c>
      <c r="E267">
        <f t="shared" si="28"/>
        <v>11</v>
      </c>
      <c r="F267" s="4">
        <f t="shared" ca="1" si="30"/>
        <v>7.0803950524959164E-2</v>
      </c>
      <c r="G267" s="4">
        <f t="shared" ca="1" si="31"/>
        <v>-1.0815604891118788E-2</v>
      </c>
      <c r="H267" s="4">
        <f t="shared" ca="1" si="32"/>
        <v>1.4345540516821817E-2</v>
      </c>
    </row>
    <row r="268" spans="3:8">
      <c r="C268">
        <f t="shared" si="29"/>
        <v>0</v>
      </c>
      <c r="D268">
        <f t="shared" si="27"/>
        <v>2033</v>
      </c>
      <c r="E268">
        <f t="shared" si="28"/>
        <v>12</v>
      </c>
      <c r="F268" s="4">
        <f t="shared" ca="1" si="30"/>
        <v>0.11770157377824372</v>
      </c>
      <c r="G268" s="4">
        <f t="shared" ca="1" si="31"/>
        <v>-1.6208997920236757E-3</v>
      </c>
      <c r="H268" s="4">
        <f t="shared" ca="1" si="32"/>
        <v>6.8925372674101246E-2</v>
      </c>
    </row>
    <row r="269" spans="3:8">
      <c r="C269">
        <f t="shared" si="29"/>
        <v>0</v>
      </c>
      <c r="D269">
        <f t="shared" si="27"/>
        <v>2034</v>
      </c>
      <c r="E269">
        <f t="shared" si="28"/>
        <v>1</v>
      </c>
      <c r="F269" s="4">
        <f t="shared" ca="1" si="30"/>
        <v>-2.5918532163571102E-2</v>
      </c>
      <c r="G269" s="4">
        <f t="shared" ca="1" si="31"/>
        <v>-9.7093573627633056E-3</v>
      </c>
      <c r="H269" s="4">
        <f t="shared" ca="1" si="32"/>
        <v>-1.7799592448729869E-2</v>
      </c>
    </row>
    <row r="270" spans="3:8">
      <c r="C270">
        <f t="shared" si="29"/>
        <v>0</v>
      </c>
      <c r="D270">
        <f t="shared" si="27"/>
        <v>2034</v>
      </c>
      <c r="E270">
        <f t="shared" si="28"/>
        <v>2</v>
      </c>
      <c r="F270" s="4">
        <f t="shared" ca="1" si="30"/>
        <v>-0.12820866386311489</v>
      </c>
      <c r="G270" s="4">
        <f t="shared" ca="1" si="31"/>
        <v>-6.5643121754027811E-2</v>
      </c>
      <c r="H270" s="4">
        <f t="shared" ca="1" si="32"/>
        <v>-0.10817793804251155</v>
      </c>
    </row>
    <row r="271" spans="3:8">
      <c r="C271">
        <f t="shared" si="29"/>
        <v>0</v>
      </c>
      <c r="D271">
        <f t="shared" si="27"/>
        <v>2034</v>
      </c>
      <c r="E271">
        <f t="shared" si="28"/>
        <v>3</v>
      </c>
      <c r="F271" s="4">
        <f t="shared" ca="1" si="30"/>
        <v>-1.8015029642409756E-2</v>
      </c>
      <c r="G271" s="4">
        <f t="shared" ca="1" si="31"/>
        <v>5.9693719843067497E-2</v>
      </c>
      <c r="H271" s="4">
        <f t="shared" ca="1" si="32"/>
        <v>1.4641797746803707E-2</v>
      </c>
    </row>
    <row r="272" spans="3:8">
      <c r="C272">
        <f t="shared" si="29"/>
        <v>0</v>
      </c>
      <c r="D272">
        <f t="shared" si="27"/>
        <v>2034</v>
      </c>
      <c r="E272">
        <f t="shared" si="28"/>
        <v>4</v>
      </c>
      <c r="F272" s="4">
        <f t="shared" ca="1" si="30"/>
        <v>-1.0003158713562608E-2</v>
      </c>
      <c r="G272" s="4">
        <f t="shared" ca="1" si="31"/>
        <v>1.3960374360986723E-2</v>
      </c>
      <c r="H272" s="4">
        <f t="shared" ca="1" si="32"/>
        <v>1.7863305006902606E-2</v>
      </c>
    </row>
    <row r="273" spans="3:8">
      <c r="C273">
        <f t="shared" si="29"/>
        <v>0</v>
      </c>
      <c r="D273">
        <f t="shared" si="27"/>
        <v>2034</v>
      </c>
      <c r="E273">
        <f t="shared" si="28"/>
        <v>5</v>
      </c>
      <c r="F273" s="4">
        <f t="shared" ca="1" si="30"/>
        <v>0.25526976799695322</v>
      </c>
      <c r="G273" s="4">
        <f t="shared" ca="1" si="31"/>
        <v>0.13017150667462826</v>
      </c>
      <c r="H273" s="4">
        <f t="shared" ca="1" si="32"/>
        <v>0.17241946299359259</v>
      </c>
    </row>
    <row r="274" spans="3:8">
      <c r="C274">
        <f t="shared" si="29"/>
        <v>0</v>
      </c>
      <c r="D274">
        <f t="shared" si="27"/>
        <v>2034</v>
      </c>
      <c r="E274">
        <f t="shared" si="28"/>
        <v>6</v>
      </c>
      <c r="F274" s="4">
        <f t="shared" ca="1" si="30"/>
        <v>8.8580040041941741E-2</v>
      </c>
      <c r="G274" s="4">
        <f t="shared" ca="1" si="31"/>
        <v>2.4278144393680104E-2</v>
      </c>
      <c r="H274" s="4">
        <f t="shared" ca="1" si="32"/>
        <v>4.9087221619869691E-2</v>
      </c>
    </row>
    <row r="275" spans="3:8">
      <c r="C275">
        <f t="shared" si="29"/>
        <v>0</v>
      </c>
      <c r="D275">
        <f t="shared" si="27"/>
        <v>2034</v>
      </c>
      <c r="E275">
        <f t="shared" si="28"/>
        <v>7</v>
      </c>
      <c r="F275" s="4">
        <f t="shared" ca="1" si="30"/>
        <v>3.0825529540681601E-2</v>
      </c>
      <c r="G275" s="4">
        <f t="shared" ca="1" si="31"/>
        <v>2.1283685801759284E-2</v>
      </c>
      <c r="H275" s="4">
        <f t="shared" ca="1" si="32"/>
        <v>2.5804861194684597E-2</v>
      </c>
    </row>
    <row r="276" spans="3:8">
      <c r="C276">
        <f t="shared" si="29"/>
        <v>0</v>
      </c>
      <c r="D276">
        <f t="shared" si="27"/>
        <v>2034</v>
      </c>
      <c r="E276">
        <f t="shared" si="28"/>
        <v>8</v>
      </c>
      <c r="F276" s="4">
        <f t="shared" ca="1" si="30"/>
        <v>-5.455332895970319E-3</v>
      </c>
      <c r="G276" s="4">
        <f t="shared" ca="1" si="31"/>
        <v>1.4088285375566747E-2</v>
      </c>
      <c r="H276" s="4">
        <f t="shared" ca="1" si="32"/>
        <v>6.6322532327738734E-3</v>
      </c>
    </row>
    <row r="277" spans="3:8">
      <c r="C277">
        <f t="shared" si="29"/>
        <v>0</v>
      </c>
      <c r="D277">
        <f t="shared" si="27"/>
        <v>2034</v>
      </c>
      <c r="E277">
        <f t="shared" si="28"/>
        <v>9</v>
      </c>
      <c r="F277" s="4">
        <f t="shared" ca="1" si="30"/>
        <v>-0.112835764312818</v>
      </c>
      <c r="G277" s="4">
        <f t="shared" ca="1" si="31"/>
        <v>-6.8916445226795228E-2</v>
      </c>
      <c r="H277" s="4">
        <f t="shared" ca="1" si="32"/>
        <v>-8.3894081771396387E-2</v>
      </c>
    </row>
    <row r="278" spans="3:8">
      <c r="C278">
        <f t="shared" si="29"/>
        <v>0</v>
      </c>
      <c r="D278">
        <f t="shared" si="27"/>
        <v>2034</v>
      </c>
      <c r="E278">
        <f t="shared" si="28"/>
        <v>10</v>
      </c>
      <c r="F278" s="4">
        <f t="shared" ca="1" si="30"/>
        <v>-0.1649969547470681</v>
      </c>
      <c r="G278" s="4">
        <f t="shared" ca="1" si="31"/>
        <v>-7.5695936357395951E-2</v>
      </c>
      <c r="H278" s="4">
        <f t="shared" ca="1" si="32"/>
        <v>-0.10713268103551785</v>
      </c>
    </row>
    <row r="279" spans="3:8">
      <c r="C279">
        <f t="shared" si="29"/>
        <v>0</v>
      </c>
      <c r="D279">
        <f t="shared" si="27"/>
        <v>2034</v>
      </c>
      <c r="E279">
        <f t="shared" si="28"/>
        <v>11</v>
      </c>
      <c r="F279" s="4">
        <f t="shared" ca="1" si="30"/>
        <v>7.0803950524959164E-2</v>
      </c>
      <c r="G279" s="4">
        <f t="shared" ca="1" si="31"/>
        <v>-1.0815604891118788E-2</v>
      </c>
      <c r="H279" s="4">
        <f t="shared" ca="1" si="32"/>
        <v>1.4345540516821817E-2</v>
      </c>
    </row>
    <row r="280" spans="3:8">
      <c r="C280">
        <f t="shared" si="29"/>
        <v>0</v>
      </c>
      <c r="D280">
        <f t="shared" si="27"/>
        <v>2034</v>
      </c>
      <c r="E280">
        <f t="shared" si="28"/>
        <v>12</v>
      </c>
      <c r="F280" s="4">
        <f t="shared" ca="1" si="30"/>
        <v>0.11770157377824372</v>
      </c>
      <c r="G280" s="4">
        <f t="shared" ca="1" si="31"/>
        <v>-1.6208997920236757E-3</v>
      </c>
      <c r="H280" s="4">
        <f t="shared" ca="1" si="32"/>
        <v>6.8925372674101246E-2</v>
      </c>
    </row>
    <row r="281" spans="3:8">
      <c r="C281">
        <f t="shared" si="29"/>
        <v>0</v>
      </c>
      <c r="D281">
        <f t="shared" si="27"/>
        <v>2035</v>
      </c>
      <c r="E281">
        <f t="shared" si="28"/>
        <v>1</v>
      </c>
      <c r="F281" s="4">
        <f t="shared" ca="1" si="30"/>
        <v>-2.5918532163571102E-2</v>
      </c>
      <c r="G281" s="4">
        <f t="shared" ca="1" si="31"/>
        <v>-9.7093573627633056E-3</v>
      </c>
      <c r="H281" s="4">
        <f t="shared" ca="1" si="32"/>
        <v>-1.7799592448729869E-2</v>
      </c>
    </row>
    <row r="282" spans="3:8">
      <c r="C282">
        <f t="shared" si="29"/>
        <v>0</v>
      </c>
      <c r="D282">
        <f t="shared" si="27"/>
        <v>2035</v>
      </c>
      <c r="E282">
        <f t="shared" si="28"/>
        <v>2</v>
      </c>
      <c r="F282" s="4">
        <f t="shared" ca="1" si="30"/>
        <v>-0.12820866386311489</v>
      </c>
      <c r="G282" s="4">
        <f t="shared" ca="1" si="31"/>
        <v>-6.5643121754027811E-2</v>
      </c>
      <c r="H282" s="4">
        <f t="shared" ca="1" si="32"/>
        <v>-0.10817793804251155</v>
      </c>
    </row>
    <row r="283" spans="3:8">
      <c r="C283">
        <f t="shared" si="29"/>
        <v>0</v>
      </c>
      <c r="D283">
        <f t="shared" si="27"/>
        <v>2035</v>
      </c>
      <c r="E283">
        <f t="shared" si="28"/>
        <v>3</v>
      </c>
      <c r="F283" s="4">
        <f t="shared" ca="1" si="30"/>
        <v>-1.8015029642409756E-2</v>
      </c>
      <c r="G283" s="4">
        <f t="shared" ca="1" si="31"/>
        <v>5.9693719843067497E-2</v>
      </c>
      <c r="H283" s="4">
        <f t="shared" ca="1" si="32"/>
        <v>1.4641797746803707E-2</v>
      </c>
    </row>
    <row r="284" spans="3:8">
      <c r="C284">
        <f t="shared" si="29"/>
        <v>0</v>
      </c>
      <c r="D284">
        <f t="shared" si="27"/>
        <v>2035</v>
      </c>
      <c r="E284">
        <f t="shared" si="28"/>
        <v>4</v>
      </c>
      <c r="F284" s="4">
        <f t="shared" ca="1" si="30"/>
        <v>-1.0003158713562608E-2</v>
      </c>
      <c r="G284" s="4">
        <f t="shared" ca="1" si="31"/>
        <v>1.3960374360986723E-2</v>
      </c>
      <c r="H284" s="4">
        <f t="shared" ca="1" si="32"/>
        <v>1.7863305006902606E-2</v>
      </c>
    </row>
    <row r="285" spans="3:8">
      <c r="C285">
        <f t="shared" si="29"/>
        <v>0</v>
      </c>
      <c r="D285">
        <f t="shared" si="27"/>
        <v>2035</v>
      </c>
      <c r="E285">
        <f t="shared" si="28"/>
        <v>5</v>
      </c>
      <c r="F285" s="4">
        <f t="shared" ca="1" si="30"/>
        <v>0.25526976799695322</v>
      </c>
      <c r="G285" s="4">
        <f t="shared" ca="1" si="31"/>
        <v>0.13017150667462826</v>
      </c>
      <c r="H285" s="4">
        <f t="shared" ca="1" si="32"/>
        <v>0.17241946299359259</v>
      </c>
    </row>
    <row r="286" spans="3:8">
      <c r="C286">
        <f t="shared" si="29"/>
        <v>0</v>
      </c>
      <c r="D286">
        <f t="shared" si="27"/>
        <v>2035</v>
      </c>
      <c r="E286">
        <f t="shared" si="28"/>
        <v>6</v>
      </c>
      <c r="F286" s="4">
        <f t="shared" ca="1" si="30"/>
        <v>8.8580040041941741E-2</v>
      </c>
      <c r="G286" s="4">
        <f t="shared" ca="1" si="31"/>
        <v>2.4278144393680104E-2</v>
      </c>
      <c r="H286" s="4">
        <f t="shared" ca="1" si="32"/>
        <v>4.9087221619869691E-2</v>
      </c>
    </row>
    <row r="287" spans="3:8">
      <c r="C287">
        <f t="shared" si="29"/>
        <v>0</v>
      </c>
      <c r="D287">
        <f t="shared" si="27"/>
        <v>2035</v>
      </c>
      <c r="E287">
        <f t="shared" si="28"/>
        <v>7</v>
      </c>
      <c r="F287" s="4">
        <f t="shared" ca="1" si="30"/>
        <v>3.0825529540681601E-2</v>
      </c>
      <c r="G287" s="4">
        <f t="shared" ca="1" si="31"/>
        <v>2.1283685801759284E-2</v>
      </c>
      <c r="H287" s="4">
        <f t="shared" ca="1" si="32"/>
        <v>2.5804861194684597E-2</v>
      </c>
    </row>
    <row r="288" spans="3:8">
      <c r="C288">
        <f t="shared" si="29"/>
        <v>0</v>
      </c>
      <c r="D288">
        <f t="shared" si="27"/>
        <v>2035</v>
      </c>
      <c r="E288">
        <f t="shared" si="28"/>
        <v>8</v>
      </c>
      <c r="F288" s="4">
        <f t="shared" ca="1" si="30"/>
        <v>-5.455332895970319E-3</v>
      </c>
      <c r="G288" s="4">
        <f t="shared" ca="1" si="31"/>
        <v>1.4088285375566747E-2</v>
      </c>
      <c r="H288" s="4">
        <f t="shared" ca="1" si="32"/>
        <v>6.6322532327738734E-3</v>
      </c>
    </row>
    <row r="289" spans="3:8">
      <c r="C289">
        <f t="shared" si="29"/>
        <v>0</v>
      </c>
      <c r="D289">
        <f t="shared" si="27"/>
        <v>2035</v>
      </c>
      <c r="E289">
        <f t="shared" si="28"/>
        <v>9</v>
      </c>
      <c r="F289" s="4">
        <f t="shared" ca="1" si="30"/>
        <v>-0.112835764312818</v>
      </c>
      <c r="G289" s="4">
        <f t="shared" ca="1" si="31"/>
        <v>-6.8916445226795228E-2</v>
      </c>
      <c r="H289" s="4">
        <f t="shared" ca="1" si="32"/>
        <v>-8.3894081771396387E-2</v>
      </c>
    </row>
    <row r="290" spans="3:8">
      <c r="C290">
        <f t="shared" si="29"/>
        <v>0</v>
      </c>
      <c r="D290">
        <f t="shared" si="27"/>
        <v>2035</v>
      </c>
      <c r="E290">
        <f t="shared" si="28"/>
        <v>10</v>
      </c>
      <c r="F290" s="4">
        <f t="shared" ca="1" si="30"/>
        <v>-0.1649969547470681</v>
      </c>
      <c r="G290" s="4">
        <f t="shared" ca="1" si="31"/>
        <v>-7.5695936357395951E-2</v>
      </c>
      <c r="H290" s="4">
        <f t="shared" ca="1" si="32"/>
        <v>-0.10713268103551785</v>
      </c>
    </row>
    <row r="291" spans="3:8">
      <c r="C291">
        <f t="shared" si="29"/>
        <v>0</v>
      </c>
      <c r="D291">
        <f t="shared" si="27"/>
        <v>2035</v>
      </c>
      <c r="E291">
        <f t="shared" si="28"/>
        <v>11</v>
      </c>
      <c r="F291" s="4">
        <f t="shared" ca="1" si="30"/>
        <v>7.0803950524959164E-2</v>
      </c>
      <c r="G291" s="4">
        <f t="shared" ca="1" si="31"/>
        <v>-1.0815604891118788E-2</v>
      </c>
      <c r="H291" s="4">
        <f t="shared" ca="1" si="32"/>
        <v>1.4345540516821817E-2</v>
      </c>
    </row>
    <row r="292" spans="3:8">
      <c r="C292">
        <f t="shared" si="29"/>
        <v>0</v>
      </c>
      <c r="D292">
        <f t="shared" si="27"/>
        <v>2035</v>
      </c>
      <c r="E292">
        <f t="shared" si="28"/>
        <v>12</v>
      </c>
      <c r="F292" s="4">
        <f t="shared" ca="1" si="30"/>
        <v>0.11770157377824372</v>
      </c>
      <c r="G292" s="4">
        <f t="shared" ca="1" si="31"/>
        <v>-1.6208997920236757E-3</v>
      </c>
      <c r="H292" s="4">
        <f t="shared" ca="1" si="32"/>
        <v>6.8925372674101246E-2</v>
      </c>
    </row>
    <row r="293" spans="3:8">
      <c r="C293">
        <f t="shared" si="29"/>
        <v>0</v>
      </c>
      <c r="D293">
        <f t="shared" si="27"/>
        <v>2036</v>
      </c>
      <c r="E293">
        <f t="shared" si="28"/>
        <v>1</v>
      </c>
      <c r="F293" s="4">
        <f t="shared" ca="1" si="30"/>
        <v>-2.5918532163571102E-2</v>
      </c>
      <c r="G293" s="4">
        <f t="shared" ca="1" si="31"/>
        <v>-9.7093573627633056E-3</v>
      </c>
      <c r="H293" s="4">
        <f t="shared" ca="1" si="32"/>
        <v>-1.7799592448729869E-2</v>
      </c>
    </row>
    <row r="294" spans="3:8">
      <c r="C294">
        <f t="shared" si="29"/>
        <v>1</v>
      </c>
      <c r="D294">
        <f t="shared" si="27"/>
        <v>2036</v>
      </c>
      <c r="E294">
        <f t="shared" si="28"/>
        <v>2</v>
      </c>
      <c r="F294" s="4">
        <f t="shared" ca="1" si="30"/>
        <v>-9.7023900613168138E-2</v>
      </c>
      <c r="G294" s="4">
        <f t="shared" ca="1" si="31"/>
        <v>-3.193813697102757E-2</v>
      </c>
      <c r="H294" s="4">
        <f t="shared" ca="1" si="32"/>
        <v>-7.5843782484892694E-2</v>
      </c>
    </row>
    <row r="295" spans="3:8">
      <c r="C295">
        <f t="shared" si="29"/>
        <v>1</v>
      </c>
      <c r="D295">
        <f t="shared" si="27"/>
        <v>2036</v>
      </c>
      <c r="E295">
        <f t="shared" si="28"/>
        <v>3</v>
      </c>
      <c r="F295" s="4">
        <f t="shared" ca="1" si="30"/>
        <v>-5.2539836875202334E-2</v>
      </c>
      <c r="G295" s="4">
        <f t="shared" ca="1" si="31"/>
        <v>2.5245970792278895E-2</v>
      </c>
      <c r="H295" s="4">
        <f t="shared" ca="1" si="32"/>
        <v>-1.9359124098405588E-2</v>
      </c>
    </row>
    <row r="296" spans="3:8">
      <c r="C296">
        <f t="shared" si="29"/>
        <v>0</v>
      </c>
      <c r="D296">
        <f t="shared" si="27"/>
        <v>2036</v>
      </c>
      <c r="E296">
        <f t="shared" si="28"/>
        <v>4</v>
      </c>
      <c r="F296" s="4">
        <f t="shared" ca="1" si="30"/>
        <v>-1.0003158713562608E-2</v>
      </c>
      <c r="G296" s="4">
        <f t="shared" ca="1" si="31"/>
        <v>1.3960374360986723E-2</v>
      </c>
      <c r="H296" s="4">
        <f t="shared" ca="1" si="32"/>
        <v>1.7863305006902606E-2</v>
      </c>
    </row>
    <row r="297" spans="3:8">
      <c r="C297">
        <f t="shared" si="29"/>
        <v>0</v>
      </c>
      <c r="D297">
        <f t="shared" si="27"/>
        <v>2036</v>
      </c>
      <c r="E297">
        <f t="shared" si="28"/>
        <v>5</v>
      </c>
      <c r="F297" s="4">
        <f t="shared" ca="1" si="30"/>
        <v>0.25526976799695322</v>
      </c>
      <c r="G297" s="4">
        <f t="shared" ca="1" si="31"/>
        <v>0.13017150667462826</v>
      </c>
      <c r="H297" s="4">
        <f t="shared" ca="1" si="32"/>
        <v>0.17241946299359259</v>
      </c>
    </row>
    <row r="298" spans="3:8">
      <c r="C298">
        <f t="shared" si="29"/>
        <v>0</v>
      </c>
      <c r="D298">
        <f t="shared" si="27"/>
        <v>2036</v>
      </c>
      <c r="E298">
        <f t="shared" si="28"/>
        <v>6</v>
      </c>
      <c r="F298" s="4">
        <f t="shared" ca="1" si="30"/>
        <v>8.8580040041941741E-2</v>
      </c>
      <c r="G298" s="4">
        <f t="shared" ca="1" si="31"/>
        <v>2.4278144393680104E-2</v>
      </c>
      <c r="H298" s="4">
        <f t="shared" ca="1" si="32"/>
        <v>4.9087221619869691E-2</v>
      </c>
    </row>
    <row r="299" spans="3:8">
      <c r="C299">
        <f t="shared" si="29"/>
        <v>0</v>
      </c>
      <c r="D299">
        <f t="shared" si="27"/>
        <v>2036</v>
      </c>
      <c r="E299">
        <f t="shared" si="28"/>
        <v>7</v>
      </c>
      <c r="F299" s="4">
        <f t="shared" ca="1" si="30"/>
        <v>3.0825529540681601E-2</v>
      </c>
      <c r="G299" s="4">
        <f t="shared" ca="1" si="31"/>
        <v>2.1283685801759284E-2</v>
      </c>
      <c r="H299" s="4">
        <f t="shared" ca="1" si="32"/>
        <v>2.5804861194684597E-2</v>
      </c>
    </row>
    <row r="300" spans="3:8">
      <c r="C300">
        <f t="shared" si="29"/>
        <v>0</v>
      </c>
      <c r="D300">
        <f t="shared" si="27"/>
        <v>2036</v>
      </c>
      <c r="E300">
        <f t="shared" si="28"/>
        <v>8</v>
      </c>
      <c r="F300" s="4">
        <f t="shared" ca="1" si="30"/>
        <v>-5.455332895970319E-3</v>
      </c>
      <c r="G300" s="4">
        <f t="shared" ca="1" si="31"/>
        <v>1.4088285375566747E-2</v>
      </c>
      <c r="H300" s="4">
        <f t="shared" ca="1" si="32"/>
        <v>6.6322532327738734E-3</v>
      </c>
    </row>
    <row r="301" spans="3:8">
      <c r="C301">
        <f t="shared" si="29"/>
        <v>0</v>
      </c>
      <c r="D301">
        <f t="shared" si="27"/>
        <v>2036</v>
      </c>
      <c r="E301">
        <f t="shared" si="28"/>
        <v>9</v>
      </c>
      <c r="F301" s="4">
        <f t="shared" ca="1" si="30"/>
        <v>-0.112835764312818</v>
      </c>
      <c r="G301" s="4">
        <f t="shared" ca="1" si="31"/>
        <v>-6.8916445226795228E-2</v>
      </c>
      <c r="H301" s="4">
        <f t="shared" ca="1" si="32"/>
        <v>-8.3894081771396387E-2</v>
      </c>
    </row>
    <row r="302" spans="3:8">
      <c r="C302">
        <f t="shared" si="29"/>
        <v>0</v>
      </c>
      <c r="D302">
        <f t="shared" si="27"/>
        <v>2036</v>
      </c>
      <c r="E302">
        <f t="shared" si="28"/>
        <v>10</v>
      </c>
      <c r="F302" s="4">
        <f t="shared" ca="1" si="30"/>
        <v>-0.1649969547470681</v>
      </c>
      <c r="G302" s="4">
        <f t="shared" ca="1" si="31"/>
        <v>-7.5695936357395951E-2</v>
      </c>
      <c r="H302" s="4">
        <f t="shared" ca="1" si="32"/>
        <v>-0.10713268103551785</v>
      </c>
    </row>
    <row r="303" spans="3:8">
      <c r="C303">
        <f t="shared" si="29"/>
        <v>0</v>
      </c>
      <c r="D303">
        <f t="shared" si="27"/>
        <v>2036</v>
      </c>
      <c r="E303">
        <f t="shared" si="28"/>
        <v>11</v>
      </c>
      <c r="F303" s="4">
        <f t="shared" ca="1" si="30"/>
        <v>7.0803950524959164E-2</v>
      </c>
      <c r="G303" s="4">
        <f t="shared" ca="1" si="31"/>
        <v>-1.0815604891118788E-2</v>
      </c>
      <c r="H303" s="4">
        <f t="shared" ca="1" si="32"/>
        <v>1.4345540516821817E-2</v>
      </c>
    </row>
    <row r="304" spans="3:8">
      <c r="C304">
        <f t="shared" si="29"/>
        <v>0</v>
      </c>
      <c r="D304">
        <f t="shared" si="27"/>
        <v>2036</v>
      </c>
      <c r="E304">
        <f t="shared" si="28"/>
        <v>12</v>
      </c>
      <c r="F304" s="4">
        <f t="shared" ca="1" si="30"/>
        <v>0.11770157377824372</v>
      </c>
      <c r="G304" s="4">
        <f t="shared" ca="1" si="31"/>
        <v>-1.6208997920236757E-3</v>
      </c>
      <c r="H304" s="4">
        <f t="shared" ca="1" si="32"/>
        <v>6.8925372674101246E-2</v>
      </c>
    </row>
    <row r="305" spans="3:8">
      <c r="C305">
        <f t="shared" si="29"/>
        <v>0</v>
      </c>
      <c r="D305">
        <f t="shared" si="27"/>
        <v>2037</v>
      </c>
      <c r="E305">
        <f t="shared" si="28"/>
        <v>1</v>
      </c>
      <c r="F305" s="4">
        <f t="shared" ca="1" si="30"/>
        <v>-2.5918532163571102E-2</v>
      </c>
      <c r="G305" s="4">
        <f t="shared" ca="1" si="31"/>
        <v>-9.7093573627633056E-3</v>
      </c>
      <c r="H305" s="4">
        <f t="shared" ca="1" si="32"/>
        <v>-1.7799592448729869E-2</v>
      </c>
    </row>
    <row r="306" spans="3:8">
      <c r="C306">
        <f t="shared" si="29"/>
        <v>0</v>
      </c>
      <c r="D306">
        <f t="shared" si="27"/>
        <v>2037</v>
      </c>
      <c r="E306">
        <f t="shared" si="28"/>
        <v>2</v>
      </c>
      <c r="F306" s="4">
        <f t="shared" ca="1" si="30"/>
        <v>-0.12820866386311489</v>
      </c>
      <c r="G306" s="4">
        <f t="shared" ca="1" si="31"/>
        <v>-6.5643121754027811E-2</v>
      </c>
      <c r="H306" s="4">
        <f t="shared" ca="1" si="32"/>
        <v>-0.10817793804251155</v>
      </c>
    </row>
    <row r="307" spans="3:8">
      <c r="C307">
        <f t="shared" si="29"/>
        <v>0</v>
      </c>
      <c r="D307">
        <f t="shared" si="27"/>
        <v>2037</v>
      </c>
      <c r="E307">
        <f t="shared" si="28"/>
        <v>3</v>
      </c>
      <c r="F307" s="4">
        <f t="shared" ca="1" si="30"/>
        <v>-1.8015029642409756E-2</v>
      </c>
      <c r="G307" s="4">
        <f t="shared" ca="1" si="31"/>
        <v>5.9693719843067497E-2</v>
      </c>
      <c r="H307" s="4">
        <f t="shared" ca="1" si="32"/>
        <v>1.4641797746803707E-2</v>
      </c>
    </row>
    <row r="308" spans="3:8">
      <c r="C308">
        <f t="shared" si="29"/>
        <v>0</v>
      </c>
      <c r="D308">
        <f t="shared" si="27"/>
        <v>2037</v>
      </c>
      <c r="E308">
        <f t="shared" si="28"/>
        <v>4</v>
      </c>
      <c r="F308" s="4">
        <f t="shared" ca="1" si="30"/>
        <v>-1.0003158713562608E-2</v>
      </c>
      <c r="G308" s="4">
        <f t="shared" ca="1" si="31"/>
        <v>1.3960374360986723E-2</v>
      </c>
      <c r="H308" s="4">
        <f t="shared" ca="1" si="32"/>
        <v>1.7863305006902606E-2</v>
      </c>
    </row>
    <row r="309" spans="3:8">
      <c r="C309">
        <f t="shared" si="29"/>
        <v>0</v>
      </c>
      <c r="D309">
        <f t="shared" si="27"/>
        <v>2037</v>
      </c>
      <c r="E309">
        <f t="shared" si="28"/>
        <v>5</v>
      </c>
      <c r="F309" s="4">
        <f t="shared" ca="1" si="30"/>
        <v>0.25526976799695322</v>
      </c>
      <c r="G309" s="4">
        <f t="shared" ca="1" si="31"/>
        <v>0.13017150667462826</v>
      </c>
      <c r="H309" s="4">
        <f t="shared" ca="1" si="32"/>
        <v>0.17241946299359259</v>
      </c>
    </row>
    <row r="310" spans="3:8">
      <c r="C310">
        <f t="shared" si="29"/>
        <v>0</v>
      </c>
      <c r="D310">
        <f t="shared" si="27"/>
        <v>2037</v>
      </c>
      <c r="E310">
        <f t="shared" si="28"/>
        <v>6</v>
      </c>
      <c r="F310" s="4">
        <f t="shared" ca="1" si="30"/>
        <v>8.8580040041941741E-2</v>
      </c>
      <c r="G310" s="4">
        <f t="shared" ca="1" si="31"/>
        <v>2.4278144393680104E-2</v>
      </c>
      <c r="H310" s="4">
        <f t="shared" ca="1" si="32"/>
        <v>4.9087221619869691E-2</v>
      </c>
    </row>
    <row r="311" spans="3:8">
      <c r="C311">
        <f t="shared" si="29"/>
        <v>0</v>
      </c>
      <c r="D311">
        <f t="shared" si="27"/>
        <v>2037</v>
      </c>
      <c r="E311">
        <f t="shared" si="28"/>
        <v>7</v>
      </c>
      <c r="F311" s="4">
        <f t="shared" ca="1" si="30"/>
        <v>3.0825529540681601E-2</v>
      </c>
      <c r="G311" s="4">
        <f t="shared" ca="1" si="31"/>
        <v>2.1283685801759284E-2</v>
      </c>
      <c r="H311" s="4">
        <f t="shared" ca="1" si="32"/>
        <v>2.5804861194684597E-2</v>
      </c>
    </row>
    <row r="312" spans="3:8">
      <c r="C312">
        <f t="shared" si="29"/>
        <v>0</v>
      </c>
      <c r="D312">
        <f t="shared" si="27"/>
        <v>2037</v>
      </c>
      <c r="E312">
        <f t="shared" si="28"/>
        <v>8</v>
      </c>
      <c r="F312" s="4">
        <f t="shared" ca="1" si="30"/>
        <v>-5.455332895970319E-3</v>
      </c>
      <c r="G312" s="4">
        <f t="shared" ca="1" si="31"/>
        <v>1.4088285375566747E-2</v>
      </c>
      <c r="H312" s="4">
        <f t="shared" ca="1" si="32"/>
        <v>6.6322532327738734E-3</v>
      </c>
    </row>
    <row r="313" spans="3:8">
      <c r="C313">
        <f t="shared" si="29"/>
        <v>0</v>
      </c>
      <c r="D313">
        <f t="shared" si="27"/>
        <v>2037</v>
      </c>
      <c r="E313">
        <f t="shared" si="28"/>
        <v>9</v>
      </c>
      <c r="F313" s="4">
        <f t="shared" ca="1" si="30"/>
        <v>-0.112835764312818</v>
      </c>
      <c r="G313" s="4">
        <f t="shared" ca="1" si="31"/>
        <v>-6.8916445226795228E-2</v>
      </c>
      <c r="H313" s="4">
        <f t="shared" ca="1" si="32"/>
        <v>-8.3894081771396387E-2</v>
      </c>
    </row>
    <row r="314" spans="3:8">
      <c r="C314">
        <f t="shared" si="29"/>
        <v>0</v>
      </c>
      <c r="D314">
        <f t="shared" si="27"/>
        <v>2037</v>
      </c>
      <c r="E314">
        <f t="shared" si="28"/>
        <v>10</v>
      </c>
      <c r="F314" s="4">
        <f t="shared" ca="1" si="30"/>
        <v>-0.1649969547470681</v>
      </c>
      <c r="G314" s="4">
        <f t="shared" ca="1" si="31"/>
        <v>-7.5695936357395951E-2</v>
      </c>
      <c r="H314" s="4">
        <f t="shared" ca="1" si="32"/>
        <v>-0.10713268103551785</v>
      </c>
    </row>
    <row r="315" spans="3:8">
      <c r="C315">
        <f t="shared" si="29"/>
        <v>0</v>
      </c>
      <c r="D315">
        <f t="shared" si="27"/>
        <v>2037</v>
      </c>
      <c r="E315">
        <f t="shared" si="28"/>
        <v>11</v>
      </c>
      <c r="F315" s="4">
        <f t="shared" ca="1" si="30"/>
        <v>7.0803950524959164E-2</v>
      </c>
      <c r="G315" s="4">
        <f t="shared" ca="1" si="31"/>
        <v>-1.0815604891118788E-2</v>
      </c>
      <c r="H315" s="4">
        <f t="shared" ca="1" si="32"/>
        <v>1.4345540516821817E-2</v>
      </c>
    </row>
    <row r="316" spans="3:8">
      <c r="C316">
        <f t="shared" si="29"/>
        <v>0</v>
      </c>
      <c r="D316">
        <f t="shared" si="27"/>
        <v>2037</v>
      </c>
      <c r="E316">
        <f t="shared" si="28"/>
        <v>12</v>
      </c>
      <c r="F316" s="4">
        <f t="shared" ca="1" si="30"/>
        <v>0.11770157377824372</v>
      </c>
      <c r="G316" s="4">
        <f t="shared" ca="1" si="31"/>
        <v>-1.6208997920236757E-3</v>
      </c>
      <c r="H316" s="4">
        <f t="shared" ca="1" si="32"/>
        <v>6.8925372674101246E-2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vt:lpstr>
      <vt:lpstr>ComLg</vt:lpstr>
      <vt:lpstr>ComSm</vt:lpstr>
      <vt:lpstr>summary</vt:lpstr>
    </vt:vector>
  </TitlesOfParts>
  <Company>Information Technology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 Park</dc:creator>
  <cp:lastModifiedBy>Jun Park</cp:lastModifiedBy>
  <cp:lastPrinted>2012-08-02T19:50:21Z</cp:lastPrinted>
  <dcterms:created xsi:type="dcterms:W3CDTF">2012-06-27T19:19:22Z</dcterms:created>
  <dcterms:modified xsi:type="dcterms:W3CDTF">2012-12-07T16:08:45Z</dcterms:modified>
</cp:coreProperties>
</file>