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155" yWindow="1320" windowWidth="14370" windowHeight="8805"/>
  </bookViews>
  <sheets>
    <sheet name="C-34" sheetId="1" r:id="rId1"/>
  </sheets>
  <definedNames>
    <definedName name="_Regression_Int" localSheetId="0" hidden="1">1</definedName>
    <definedName name="_xlnm.Print_Area" localSheetId="0">'C-34'!$A$1:$M$38</definedName>
    <definedName name="Print_Area_MI" localSheetId="0">'C-34'!$A$1:$N$36</definedName>
  </definedNames>
  <calcPr calcId="145621" calcMode="autoNoTable" iterate="1" iterateCount="1" iterateDelta="0" concurrentCalc="0"/>
</workbook>
</file>

<file path=xl/calcChain.xml><?xml version="1.0" encoding="utf-8"?>
<calcChain xmlns="http://schemas.openxmlformats.org/spreadsheetml/2006/main">
  <c r="M29" i="1" l="1"/>
  <c r="M27" i="1"/>
  <c r="M25" i="1"/>
  <c r="M23" i="1"/>
  <c r="M21" i="1"/>
  <c r="M17" i="1"/>
  <c r="M13" i="1"/>
  <c r="H19" i="1"/>
  <c r="L19" i="1"/>
  <c r="M19" i="1"/>
  <c r="H15" i="1"/>
  <c r="L15" i="1"/>
  <c r="M15" i="1"/>
  <c r="K19" i="1"/>
  <c r="J19" i="1"/>
  <c r="I19" i="1"/>
  <c r="A13" i="1"/>
  <c r="A15" i="1"/>
  <c r="A17" i="1"/>
  <c r="A23" i="1"/>
  <c r="A25" i="1"/>
  <c r="A27" i="1"/>
  <c r="I15" i="1"/>
  <c r="J15" i="1"/>
  <c r="K15" i="1"/>
</calcChain>
</file>

<file path=xl/sharedStrings.xml><?xml version="1.0" encoding="utf-8"?>
<sst xmlns="http://schemas.openxmlformats.org/spreadsheetml/2006/main" count="45" uniqueCount="41">
  <si>
    <t>FLORIDA PUBLIC SERVICE COMMISSION</t>
  </si>
  <si>
    <t>Type of Data Shown:</t>
  </si>
  <si>
    <t>Year</t>
  </si>
  <si>
    <t>Average Annual</t>
  </si>
  <si>
    <t>Number of Customers (Average)</t>
  </si>
  <si>
    <t>Installed Generating Capacity (MW)</t>
  </si>
  <si>
    <t>Population of Service Area</t>
  </si>
  <si>
    <t>Line</t>
  </si>
  <si>
    <t>No.</t>
  </si>
  <si>
    <t xml:space="preserve">Energy Sales (MWH) </t>
  </si>
  <si>
    <t>Schedule C-34</t>
  </si>
  <si>
    <t>End of Year Miles of Distribution Lines</t>
  </si>
  <si>
    <t>Page 1 of 1</t>
  </si>
  <si>
    <t xml:space="preserve">for the company, by calendar year for the most recent </t>
  </si>
  <si>
    <t>5 historical years.</t>
  </si>
  <si>
    <t>(1)</t>
  </si>
  <si>
    <t>THE LEVEL AND ANNUAL GROWTH RATES FOR:</t>
  </si>
  <si>
    <t>Supporting Schedules:</t>
  </si>
  <si>
    <t>Recap Schedules:</t>
  </si>
  <si>
    <t>Description</t>
  </si>
  <si>
    <t>(2)</t>
  </si>
  <si>
    <t>(3)</t>
  </si>
  <si>
    <t>(4)</t>
  </si>
  <si>
    <t>(5)</t>
  </si>
  <si>
    <t>(6)</t>
  </si>
  <si>
    <t>(7)</t>
  </si>
  <si>
    <t>(8)</t>
  </si>
  <si>
    <t xml:space="preserve"> Growth Rate (%)</t>
  </si>
  <si>
    <t xml:space="preserve">EXPLANATION:  Provide the following statistical data </t>
  </si>
  <si>
    <t>Peak Load (MW)</t>
  </si>
  <si>
    <t>STATISTICAL INFORMATION</t>
  </si>
  <si>
    <t>COMPANY:  GULF POWER COMPANY</t>
  </si>
  <si>
    <r>
      <t xml:space="preserve">   X  </t>
    </r>
    <r>
      <rPr>
        <sz val="12"/>
        <rFont val="Arial"/>
        <family val="2"/>
      </rPr>
      <t>Historical Years Ended 12/31/08 - 12/31/12</t>
    </r>
  </si>
  <si>
    <r>
      <t xml:space="preserve">      </t>
    </r>
    <r>
      <rPr>
        <sz val="12"/>
        <rFont val="Arial"/>
        <family val="2"/>
      </rPr>
      <t>Prior Year Ended 12/31/13</t>
    </r>
  </si>
  <si>
    <r>
      <t xml:space="preserve">      </t>
    </r>
    <r>
      <rPr>
        <sz val="12"/>
        <rFont val="Arial"/>
        <family val="2"/>
      </rPr>
      <t>Projected Test Year Ended 12/31/14</t>
    </r>
  </si>
  <si>
    <t>Peak Load Per Customer (KW)</t>
  </si>
  <si>
    <t>End of Year Miles of Jurisdictional Transmission Lines</t>
  </si>
  <si>
    <t>Energy Sales Per Customer (KWH)</t>
  </si>
  <si>
    <t>Witness:  J. A. McQuagge, P. C. Caldwell,</t>
  </si>
  <si>
    <t>R. W. Grove, R. J. Alexander</t>
  </si>
  <si>
    <t>DOCKET NO.:  130140-EI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</si>
</sst>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0;[Red]\(#,##0.00\)"/>
    <numFmt numFmtId="166" formatCode="_(* #,##0.00000_);_(* \(#,##0.00000\);_(* &quot;-&quot;??_);_(@_)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65" fontId="3" fillId="2" borderId="0">
      <alignment horizontal="right"/>
    </xf>
    <xf numFmtId="0" fontId="4" fillId="3" borderId="0">
      <alignment horizontal="center"/>
    </xf>
    <xf numFmtId="0" fontId="5" fillId="4" borderId="1"/>
    <xf numFmtId="0" fontId="6" fillId="2" borderId="0" applyBorder="0">
      <alignment horizontal="centerContinuous"/>
    </xf>
    <xf numFmtId="0" fontId="7" fillId="4" borderId="0" applyBorder="0">
      <alignment horizontal="centerContinuous"/>
    </xf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0" applyFont="1" applyFill="1"/>
    <xf numFmtId="0" fontId="9" fillId="0" borderId="0" xfId="0" applyFont="1" applyFill="1" applyProtection="1">
      <protection locked="0"/>
    </xf>
    <xf numFmtId="164" fontId="9" fillId="0" borderId="0" xfId="1" applyNumberFormat="1" applyFont="1" applyFill="1" applyProtection="1">
      <protection locked="0"/>
    </xf>
    <xf numFmtId="43" fontId="8" fillId="0" borderId="0" xfId="1" applyFont="1" applyFill="1" applyProtection="1">
      <protection locked="0"/>
    </xf>
    <xf numFmtId="0" fontId="8" fillId="0" borderId="0" xfId="3" applyFont="1" applyFill="1" applyBorder="1"/>
    <xf numFmtId="0" fontId="8" fillId="0" borderId="0" xfId="3" applyFont="1" applyFill="1"/>
    <xf numFmtId="0" fontId="8" fillId="0" borderId="2" xfId="0" applyFont="1" applyFill="1" applyBorder="1"/>
    <xf numFmtId="0" fontId="9" fillId="0" borderId="0" xfId="0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horizontal="left"/>
      <protection locked="0"/>
    </xf>
    <xf numFmtId="0" fontId="10" fillId="0" borderId="0" xfId="0" quotePrefix="1" applyFont="1" applyFill="1" applyAlignment="1" applyProtection="1">
      <alignment horizontal="left"/>
    </xf>
    <xf numFmtId="0" fontId="8" fillId="0" borderId="0" xfId="0" applyFont="1" applyFill="1" applyProtection="1">
      <protection locked="0"/>
    </xf>
    <xf numFmtId="0" fontId="9" fillId="0" borderId="2" xfId="0" applyFont="1" applyFill="1" applyBorder="1" applyProtection="1">
      <protection locked="0"/>
    </xf>
    <xf numFmtId="0" fontId="8" fillId="0" borderId="0" xfId="0" quotePrefix="1" applyFont="1" applyFill="1" applyBorder="1" applyAlignment="1" applyProtection="1">
      <alignment horizontal="center"/>
    </xf>
    <xf numFmtId="0" fontId="8" fillId="0" borderId="0" xfId="0" quotePrefix="1" applyFont="1" applyFill="1" applyBorder="1"/>
    <xf numFmtId="0" fontId="8" fillId="0" borderId="0" xfId="0" applyFont="1" applyFill="1" applyBorder="1"/>
    <xf numFmtId="0" fontId="8" fillId="0" borderId="0" xfId="3" quotePrefix="1" applyFont="1" applyFill="1" applyBorder="1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164" fontId="8" fillId="0" borderId="0" xfId="1" applyNumberFormat="1" applyFont="1" applyFill="1" applyProtection="1">
      <protection locked="0"/>
    </xf>
    <xf numFmtId="43" fontId="8" fillId="0" borderId="0" xfId="1" applyFont="1" applyFill="1" applyAlignment="1">
      <alignment horizontal="center"/>
    </xf>
    <xf numFmtId="0" fontId="9" fillId="0" borderId="2" xfId="3" applyFont="1" applyFill="1" applyBorder="1" applyAlignment="1" applyProtection="1">
      <alignment horizontal="left" vertical="center"/>
      <protection locked="0"/>
    </xf>
    <xf numFmtId="0" fontId="8" fillId="0" borderId="2" xfId="3" applyFont="1" applyFill="1" applyBorder="1" applyAlignment="1">
      <alignment horizontal="center"/>
    </xf>
    <xf numFmtId="0" fontId="9" fillId="0" borderId="2" xfId="3" applyFont="1" applyFill="1" applyBorder="1" applyAlignment="1" applyProtection="1">
      <alignment horizontal="center"/>
      <protection locked="0"/>
    </xf>
    <xf numFmtId="0" fontId="9" fillId="0" borderId="2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0" borderId="0" xfId="3" applyFont="1" applyFill="1" applyProtection="1">
      <protection locked="0"/>
    </xf>
    <xf numFmtId="164" fontId="9" fillId="0" borderId="0" xfId="0" applyNumberFormat="1" applyFont="1" applyFill="1" applyProtection="1">
      <protection locked="0"/>
    </xf>
    <xf numFmtId="43" fontId="9" fillId="0" borderId="0" xfId="1" applyFont="1" applyFill="1" applyProtection="1">
      <protection locked="0"/>
    </xf>
    <xf numFmtId="43" fontId="9" fillId="0" borderId="0" xfId="1" applyNumberFormat="1" applyFont="1" applyFill="1" applyProtection="1">
      <protection locked="0"/>
    </xf>
    <xf numFmtId="166" fontId="9" fillId="0" borderId="0" xfId="1" applyNumberFormat="1" applyFont="1" applyFill="1" applyProtection="1">
      <protection locked="0"/>
    </xf>
    <xf numFmtId="164" fontId="9" fillId="0" borderId="0" xfId="2" applyNumberFormat="1" applyFont="1" applyFill="1" applyProtection="1">
      <protection locked="0"/>
    </xf>
    <xf numFmtId="43" fontId="8" fillId="0" borderId="0" xfId="1" applyNumberFormat="1" applyFont="1" applyFill="1" applyAlignment="1"/>
    <xf numFmtId="43" fontId="8" fillId="0" borderId="0" xfId="0" applyNumberFormat="1" applyFont="1" applyFill="1"/>
    <xf numFmtId="0" fontId="8" fillId="0" borderId="2" xfId="0" applyFont="1" applyFill="1" applyBorder="1" applyAlignment="1">
      <alignment horizontal="center"/>
    </xf>
  </cellXfs>
  <cellStyles count="11">
    <cellStyle name="Comma" xfId="1" builtinId="3"/>
    <cellStyle name="Comma 2" xfId="2"/>
    <cellStyle name="Normal" xfId="0" builtinId="0"/>
    <cellStyle name="Normal 2" xfId="3"/>
    <cellStyle name="Normal 3" xfId="4"/>
    <cellStyle name="OUTPUT AMOUNTS" xfId="5"/>
    <cellStyle name="OUTPUT COLUMN HEADINGS" xfId="6"/>
    <cellStyle name="OUTPUT LINE ITEMS" xfId="7"/>
    <cellStyle name="OUTPUT REPORT HEADING" xfId="8"/>
    <cellStyle name="OUTPUT REPORT TITLE" xfId="9"/>
    <cellStyle name="Percent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N40"/>
  <sheetViews>
    <sheetView showGridLines="0" tabSelected="1" zoomScale="70" zoomScaleNormal="70" zoomScaleSheetLayoutView="80" workbookViewId="0">
      <selection activeCell="H27" sqref="H27"/>
    </sheetView>
  </sheetViews>
  <sheetFormatPr defaultColWidth="9.625" defaultRowHeight="19.350000000000001" customHeight="1" x14ac:dyDescent="0.2"/>
  <cols>
    <col min="1" max="6" width="9.625" style="1"/>
    <col min="7" max="7" width="17.5" style="1" customWidth="1"/>
    <col min="8" max="8" width="16" style="1" customWidth="1"/>
    <col min="9" max="12" width="12.625" style="1" customWidth="1"/>
    <col min="13" max="13" width="18.625" style="1" customWidth="1"/>
    <col min="14" max="16384" width="9.625" style="1"/>
  </cols>
  <sheetData>
    <row r="1" spans="1:14" ht="19.350000000000001" customHeight="1" x14ac:dyDescent="0.2">
      <c r="A1" s="10" t="s">
        <v>10</v>
      </c>
      <c r="B1" s="11"/>
      <c r="C1" s="12"/>
      <c r="D1" s="12"/>
      <c r="E1" s="12"/>
      <c r="F1" s="41" t="s">
        <v>30</v>
      </c>
      <c r="G1" s="41"/>
      <c r="H1" s="41"/>
      <c r="I1" s="41"/>
      <c r="J1" s="12"/>
      <c r="K1" s="12"/>
      <c r="L1" s="12"/>
      <c r="M1" s="10" t="s">
        <v>12</v>
      </c>
    </row>
    <row r="2" spans="1:14" ht="19.350000000000001" customHeight="1" x14ac:dyDescent="0.2">
      <c r="A2" s="13" t="s">
        <v>0</v>
      </c>
      <c r="F2" s="13" t="s">
        <v>28</v>
      </c>
      <c r="G2" s="2"/>
      <c r="H2" s="2"/>
      <c r="K2" s="13" t="s">
        <v>1</v>
      </c>
    </row>
    <row r="3" spans="1:14" ht="19.350000000000001" customHeight="1" x14ac:dyDescent="0.2">
      <c r="F3" s="14" t="s">
        <v>13</v>
      </c>
      <c r="G3" s="2"/>
      <c r="H3" s="2"/>
      <c r="K3" s="15" t="s">
        <v>34</v>
      </c>
    </row>
    <row r="4" spans="1:14" ht="19.350000000000001" customHeight="1" x14ac:dyDescent="0.2">
      <c r="A4" s="13" t="s">
        <v>31</v>
      </c>
      <c r="D4" s="2"/>
      <c r="F4" s="16" t="s">
        <v>14</v>
      </c>
      <c r="G4" s="2"/>
      <c r="H4" s="2"/>
      <c r="K4" s="15" t="s">
        <v>33</v>
      </c>
      <c r="L4" s="13"/>
    </row>
    <row r="5" spans="1:14" ht="19.350000000000001" customHeight="1" x14ac:dyDescent="0.2">
      <c r="D5" s="2"/>
      <c r="E5" s="2"/>
      <c r="F5" s="2"/>
      <c r="G5" s="2"/>
      <c r="H5" s="2"/>
      <c r="K5" s="15" t="s">
        <v>32</v>
      </c>
      <c r="L5" s="13"/>
    </row>
    <row r="6" spans="1:14" ht="19.350000000000001" customHeight="1" x14ac:dyDescent="0.2">
      <c r="A6" s="13" t="s">
        <v>40</v>
      </c>
      <c r="D6" s="2"/>
      <c r="E6" s="2"/>
      <c r="F6" s="2"/>
      <c r="G6" s="2"/>
      <c r="K6" s="13" t="s">
        <v>38</v>
      </c>
    </row>
    <row r="7" spans="1:14" ht="19.350000000000001" customHeight="1" x14ac:dyDescent="0.2">
      <c r="A7" s="10"/>
      <c r="B7" s="7"/>
      <c r="C7" s="7"/>
      <c r="D7" s="17"/>
      <c r="E7" s="17"/>
      <c r="F7" s="17"/>
      <c r="G7" s="17"/>
      <c r="H7" s="7"/>
      <c r="I7" s="7"/>
      <c r="J7" s="7"/>
      <c r="K7" s="10" t="s">
        <v>39</v>
      </c>
      <c r="L7" s="7"/>
      <c r="M7" s="7"/>
    </row>
    <row r="8" spans="1:14" ht="15.75" customHeight="1" x14ac:dyDescent="0.2">
      <c r="A8" s="18" t="s">
        <v>15</v>
      </c>
      <c r="B8" s="19" t="s">
        <v>20</v>
      </c>
      <c r="C8" s="20"/>
      <c r="D8" s="20"/>
      <c r="E8" s="20"/>
      <c r="F8" s="20"/>
      <c r="G8" s="20"/>
      <c r="H8" s="21" t="s">
        <v>21</v>
      </c>
      <c r="I8" s="21" t="s">
        <v>22</v>
      </c>
      <c r="J8" s="21" t="s">
        <v>23</v>
      </c>
      <c r="K8" s="21" t="s">
        <v>24</v>
      </c>
      <c r="L8" s="21" t="s">
        <v>25</v>
      </c>
      <c r="M8" s="21" t="s">
        <v>26</v>
      </c>
    </row>
    <row r="9" spans="1:14" ht="19.350000000000001" customHeight="1" x14ac:dyDescent="0.2">
      <c r="A9" s="22" t="s">
        <v>7</v>
      </c>
      <c r="C9" s="2"/>
      <c r="D9" s="2"/>
      <c r="E9" s="2"/>
      <c r="F9" s="2"/>
      <c r="G9" s="2"/>
      <c r="H9" s="22" t="s">
        <v>2</v>
      </c>
      <c r="I9" s="22" t="s">
        <v>2</v>
      </c>
      <c r="J9" s="22" t="s">
        <v>2</v>
      </c>
      <c r="K9" s="22" t="s">
        <v>2</v>
      </c>
      <c r="L9" s="22" t="s">
        <v>2</v>
      </c>
      <c r="M9" s="13" t="s">
        <v>3</v>
      </c>
    </row>
    <row r="10" spans="1:14" ht="19.350000000000001" customHeight="1" x14ac:dyDescent="0.2">
      <c r="A10" s="23" t="s">
        <v>8</v>
      </c>
      <c r="B10" s="17" t="s">
        <v>19</v>
      </c>
      <c r="C10" s="17"/>
      <c r="D10" s="17"/>
      <c r="E10" s="17"/>
      <c r="F10" s="17"/>
      <c r="G10" s="17"/>
      <c r="H10" s="11">
        <v>2008</v>
      </c>
      <c r="I10" s="11">
        <v>2009</v>
      </c>
      <c r="J10" s="11">
        <v>2010</v>
      </c>
      <c r="K10" s="11">
        <v>2011</v>
      </c>
      <c r="L10" s="11">
        <v>2012</v>
      </c>
      <c r="M10" s="10" t="s">
        <v>27</v>
      </c>
    </row>
    <row r="11" spans="1:14" ht="19.350000000000001" customHeight="1" x14ac:dyDescent="0.2">
      <c r="A11" s="24">
        <v>1</v>
      </c>
      <c r="B11" s="8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ht="19.350000000000001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5"/>
    </row>
    <row r="13" spans="1:14" ht="19.350000000000001" customHeight="1" x14ac:dyDescent="0.2">
      <c r="A13" s="24">
        <f>1+A11</f>
        <v>2</v>
      </c>
      <c r="B13" s="8" t="s">
        <v>29</v>
      </c>
      <c r="C13" s="2"/>
      <c r="D13" s="2"/>
      <c r="E13" s="2"/>
      <c r="F13" s="2"/>
      <c r="G13" s="2"/>
      <c r="H13" s="3">
        <v>2541</v>
      </c>
      <c r="I13" s="3">
        <v>2546</v>
      </c>
      <c r="J13" s="3">
        <v>2553</v>
      </c>
      <c r="K13" s="3">
        <v>2535</v>
      </c>
      <c r="L13" s="3">
        <v>2351</v>
      </c>
      <c r="M13" s="39">
        <f>((L13/H13)^(1/4)-1)*100</f>
        <v>-1.9241702626250801</v>
      </c>
      <c r="N13" s="40"/>
    </row>
    <row r="14" spans="1:14" ht="19.350000000000001" customHeight="1" x14ac:dyDescent="0.2">
      <c r="B14" s="8"/>
      <c r="C14" s="2"/>
      <c r="D14" s="2"/>
      <c r="E14" s="2"/>
      <c r="F14" s="2"/>
      <c r="G14" s="2"/>
      <c r="H14" s="3"/>
      <c r="I14" s="3"/>
      <c r="J14" s="3"/>
      <c r="K14" s="3"/>
      <c r="L14" s="3"/>
      <c r="M14" s="39"/>
    </row>
    <row r="15" spans="1:14" ht="19.350000000000001" customHeight="1" x14ac:dyDescent="0.2">
      <c r="A15" s="24">
        <f>1+A13</f>
        <v>3</v>
      </c>
      <c r="B15" s="8" t="s">
        <v>35</v>
      </c>
      <c r="C15" s="2"/>
      <c r="D15" s="2"/>
      <c r="E15" s="2"/>
      <c r="F15" s="2"/>
      <c r="G15" s="2"/>
      <c r="H15" s="4">
        <f>((H13*1000)/H21)</f>
        <v>5.9188964437704836</v>
      </c>
      <c r="I15" s="4">
        <f>((I13*1000)/I21)</f>
        <v>5.9457363979019444</v>
      </c>
      <c r="J15" s="4">
        <f>((J13*1000)/J21)</f>
        <v>5.936795107318094</v>
      </c>
      <c r="K15" s="4">
        <f>((K13*1000)/K21)</f>
        <v>5.8625865222951736</v>
      </c>
      <c r="L15" s="4">
        <f>((L13*1000)/L21)</f>
        <v>5.4115518562934897</v>
      </c>
      <c r="M15" s="39">
        <f>((L15/H15)^(1/4)-1)*100</f>
        <v>-2.2154434271496104</v>
      </c>
      <c r="N15" s="40"/>
    </row>
    <row r="16" spans="1:14" ht="19.350000000000001" customHeight="1" x14ac:dyDescent="0.2">
      <c r="B16" s="8"/>
      <c r="C16" s="2"/>
      <c r="D16" s="2"/>
      <c r="E16" s="2"/>
      <c r="F16" s="2"/>
      <c r="G16" s="2"/>
      <c r="H16" s="4"/>
      <c r="I16" s="4"/>
      <c r="J16" s="4"/>
      <c r="K16" s="4"/>
      <c r="L16" s="4"/>
      <c r="M16" s="39"/>
    </row>
    <row r="17" spans="1:14" ht="19.350000000000001" customHeight="1" x14ac:dyDescent="0.2">
      <c r="A17" s="24">
        <f>1+A15</f>
        <v>4</v>
      </c>
      <c r="B17" s="9" t="s">
        <v>9</v>
      </c>
      <c r="C17" s="2"/>
      <c r="D17" s="2"/>
      <c r="E17" s="2"/>
      <c r="F17" s="2"/>
      <c r="G17" s="2"/>
      <c r="H17" s="3">
        <v>11929722.895</v>
      </c>
      <c r="I17" s="3">
        <v>11276304.204</v>
      </c>
      <c r="J17" s="3">
        <v>11750659.669</v>
      </c>
      <c r="K17" s="3">
        <v>11407227.509</v>
      </c>
      <c r="L17" s="3">
        <v>10987827.755000001</v>
      </c>
      <c r="M17" s="39">
        <f>((L17/H17)^(1/4)-1)*100</f>
        <v>-2.0351288245781585</v>
      </c>
      <c r="N17" s="40"/>
    </row>
    <row r="18" spans="1:14" ht="19.350000000000001" customHeight="1" x14ac:dyDescent="0.2">
      <c r="B18" s="9"/>
      <c r="C18" s="2"/>
      <c r="D18" s="2"/>
      <c r="E18" s="2"/>
      <c r="F18" s="2"/>
      <c r="G18" s="2"/>
      <c r="H18" s="3"/>
      <c r="I18" s="3"/>
      <c r="J18" s="3"/>
      <c r="K18" s="3"/>
      <c r="L18" s="3"/>
      <c r="M18" s="39"/>
    </row>
    <row r="19" spans="1:14" ht="19.350000000000001" customHeight="1" x14ac:dyDescent="0.2">
      <c r="A19" s="24">
        <v>5</v>
      </c>
      <c r="B19" s="8" t="s">
        <v>37</v>
      </c>
      <c r="C19" s="2"/>
      <c r="D19" s="2"/>
      <c r="E19" s="2"/>
      <c r="F19" s="2"/>
      <c r="G19" s="35"/>
      <c r="H19" s="26">
        <f>(H17/H21)*1000</f>
        <v>27788.584973783083</v>
      </c>
      <c r="I19" s="26">
        <f>(I17/I21)*1000</f>
        <v>26333.830455435003</v>
      </c>
      <c r="J19" s="26">
        <f>(J17/J21)*1000</f>
        <v>27325.209099365162</v>
      </c>
      <c r="K19" s="26">
        <f>(K17/K21)*1000</f>
        <v>26381.009171999267</v>
      </c>
      <c r="L19" s="26">
        <f>(L17/L21)*1000</f>
        <v>25291.875663208586</v>
      </c>
      <c r="M19" s="39">
        <f>((L19/H19)^(1/4)-1)*100</f>
        <v>-2.3260724558062718</v>
      </c>
      <c r="N19" s="40"/>
    </row>
    <row r="20" spans="1:14" ht="19.350000000000001" customHeight="1" x14ac:dyDescent="0.2">
      <c r="B20" s="9"/>
      <c r="C20" s="2"/>
      <c r="D20" s="2"/>
      <c r="E20" s="2"/>
      <c r="F20" s="2"/>
      <c r="G20" s="2"/>
      <c r="H20" s="3"/>
      <c r="I20" s="3"/>
      <c r="J20" s="3"/>
      <c r="K20" s="3"/>
      <c r="L20" s="3"/>
      <c r="M20" s="39"/>
    </row>
    <row r="21" spans="1:14" ht="19.350000000000001" customHeight="1" x14ac:dyDescent="0.2">
      <c r="A21" s="24">
        <v>6</v>
      </c>
      <c r="B21" s="8" t="s">
        <v>4</v>
      </c>
      <c r="C21" s="2"/>
      <c r="D21" s="2"/>
      <c r="E21" s="2"/>
      <c r="F21" s="2"/>
      <c r="G21" s="2"/>
      <c r="H21" s="3">
        <v>429303</v>
      </c>
      <c r="I21" s="3">
        <v>428206</v>
      </c>
      <c r="J21" s="3">
        <v>430030</v>
      </c>
      <c r="K21" s="3">
        <v>432403</v>
      </c>
      <c r="L21" s="3">
        <v>434441</v>
      </c>
      <c r="M21" s="39">
        <f>((L21/H21)^(1/4)-1)*100</f>
        <v>0.29787235810343482</v>
      </c>
      <c r="N21" s="40"/>
    </row>
    <row r="22" spans="1:14" ht="19.350000000000001" customHeight="1" x14ac:dyDescent="0.2">
      <c r="B22" s="8"/>
      <c r="C22" s="2"/>
      <c r="D22" s="2"/>
      <c r="E22" s="2"/>
      <c r="F22" s="2"/>
      <c r="G22" s="2"/>
      <c r="H22" s="3"/>
      <c r="I22" s="3"/>
      <c r="J22" s="3"/>
      <c r="K22" s="3"/>
      <c r="L22" s="3"/>
      <c r="M22" s="39"/>
    </row>
    <row r="23" spans="1:14" ht="19.350000000000001" customHeight="1" x14ac:dyDescent="0.2">
      <c r="A23" s="24">
        <f>1+A21</f>
        <v>7</v>
      </c>
      <c r="B23" s="8" t="s">
        <v>5</v>
      </c>
      <c r="C23" s="2"/>
      <c r="D23" s="2"/>
      <c r="E23" s="2"/>
      <c r="F23" s="2"/>
      <c r="G23" s="2"/>
      <c r="H23" s="3">
        <v>2659.4</v>
      </c>
      <c r="I23" s="3">
        <v>2659.4</v>
      </c>
      <c r="J23" s="3">
        <v>2662.6</v>
      </c>
      <c r="K23" s="3">
        <v>2663</v>
      </c>
      <c r="L23" s="3">
        <v>2663</v>
      </c>
      <c r="M23" s="39">
        <f>((L23/H23)^(1/4)-1)*100</f>
        <v>3.382505416493764E-2</v>
      </c>
      <c r="N23" s="40"/>
    </row>
    <row r="24" spans="1:14" ht="19.350000000000001" customHeight="1" x14ac:dyDescent="0.2">
      <c r="B24" s="8"/>
      <c r="C24" s="2"/>
      <c r="D24" s="2"/>
      <c r="E24" s="2"/>
      <c r="F24" s="2"/>
      <c r="G24" s="2"/>
      <c r="H24" s="3"/>
      <c r="I24" s="3"/>
      <c r="J24" s="3"/>
      <c r="K24" s="3"/>
      <c r="L24" s="3"/>
      <c r="M24" s="39"/>
    </row>
    <row r="25" spans="1:14" ht="19.350000000000001" customHeight="1" x14ac:dyDescent="0.2">
      <c r="A25" s="24">
        <f>1+A23</f>
        <v>8</v>
      </c>
      <c r="B25" s="8" t="s">
        <v>6</v>
      </c>
      <c r="C25" s="2"/>
      <c r="D25" s="2"/>
      <c r="E25" s="2"/>
      <c r="F25" s="2"/>
      <c r="G25" s="2"/>
      <c r="H25" s="3">
        <v>793570</v>
      </c>
      <c r="I25" s="3">
        <v>795760</v>
      </c>
      <c r="J25" s="3">
        <v>800920</v>
      </c>
      <c r="K25" s="3">
        <v>807070</v>
      </c>
      <c r="L25" s="3">
        <v>813960</v>
      </c>
      <c r="M25" s="39">
        <f>((L25/H25)^(1/4)-1)*100</f>
        <v>0.63625233815483018</v>
      </c>
      <c r="N25" s="40"/>
    </row>
    <row r="26" spans="1:14" ht="19.350000000000001" customHeight="1" x14ac:dyDescent="0.2">
      <c r="B26" s="8"/>
      <c r="C26" s="2"/>
      <c r="D26" s="2"/>
      <c r="E26" s="2"/>
      <c r="F26" s="2"/>
      <c r="G26" s="2"/>
      <c r="H26" s="3"/>
      <c r="I26" s="3"/>
      <c r="J26" s="3"/>
      <c r="K26" s="3"/>
      <c r="L26" s="3"/>
      <c r="M26" s="39"/>
    </row>
    <row r="27" spans="1:14" ht="19.350000000000001" customHeight="1" x14ac:dyDescent="0.2">
      <c r="A27" s="24">
        <f>1+A25</f>
        <v>9</v>
      </c>
      <c r="B27" s="8" t="s">
        <v>11</v>
      </c>
      <c r="C27" s="2"/>
      <c r="D27" s="2"/>
      <c r="E27" s="2"/>
      <c r="F27" s="2"/>
      <c r="G27" s="2"/>
      <c r="H27" s="3">
        <v>7570</v>
      </c>
      <c r="I27" s="3">
        <v>7642</v>
      </c>
      <c r="J27" s="3">
        <v>7684</v>
      </c>
      <c r="K27" s="3">
        <v>7710</v>
      </c>
      <c r="L27" s="38">
        <v>7723</v>
      </c>
      <c r="M27" s="39">
        <f>((L27/H27)^(1/4)-1)*100</f>
        <v>0.50149887052910458</v>
      </c>
      <c r="N27" s="40"/>
    </row>
    <row r="28" spans="1:14" ht="19.350000000000001" customHeight="1" x14ac:dyDescent="0.2">
      <c r="A28" s="24"/>
      <c r="B28" s="8"/>
      <c r="C28" s="2"/>
      <c r="D28" s="2"/>
      <c r="E28" s="2"/>
      <c r="F28" s="2"/>
      <c r="G28" s="2"/>
      <c r="H28" s="3"/>
      <c r="I28" s="3"/>
      <c r="J28" s="3"/>
      <c r="K28" s="3"/>
      <c r="L28" s="3"/>
      <c r="M28" s="39"/>
    </row>
    <row r="29" spans="1:14" ht="19.350000000000001" customHeight="1" x14ac:dyDescent="0.2">
      <c r="A29" s="24">
        <v>10</v>
      </c>
      <c r="B29" s="8" t="s">
        <v>36</v>
      </c>
      <c r="C29" s="2"/>
      <c r="D29" s="2"/>
      <c r="E29" s="2"/>
      <c r="F29" s="2"/>
      <c r="G29" s="2"/>
      <c r="H29" s="3">
        <v>1594</v>
      </c>
      <c r="I29" s="3">
        <v>1595</v>
      </c>
      <c r="J29" s="3">
        <v>1610</v>
      </c>
      <c r="K29" s="3">
        <v>1591</v>
      </c>
      <c r="L29" s="3">
        <v>1587</v>
      </c>
      <c r="M29" s="39">
        <f>((L29/H29)^(1/4)-1)*100</f>
        <v>-0.10996796146652832</v>
      </c>
      <c r="N29" s="40"/>
    </row>
    <row r="30" spans="1:14" ht="19.350000000000001" customHeight="1" x14ac:dyDescent="0.2">
      <c r="A30" s="24"/>
      <c r="B30" s="8"/>
      <c r="C30" s="2"/>
      <c r="D30" s="2"/>
      <c r="E30" s="2"/>
      <c r="F30" s="2"/>
      <c r="G30" s="2"/>
      <c r="H30" s="3"/>
      <c r="I30" s="3"/>
      <c r="J30" s="3"/>
      <c r="K30" s="3"/>
      <c r="L30" s="3"/>
      <c r="M30" s="39"/>
    </row>
    <row r="31" spans="1:14" ht="15" customHeight="1" x14ac:dyDescent="0.2">
      <c r="A31" s="24"/>
      <c r="B31" s="8"/>
      <c r="C31" s="2"/>
      <c r="D31" s="2"/>
      <c r="E31" s="2"/>
      <c r="F31" s="2"/>
      <c r="G31" s="2"/>
      <c r="H31" s="3"/>
      <c r="I31" s="3"/>
      <c r="J31" s="3"/>
      <c r="K31" s="3"/>
      <c r="L31" s="3"/>
      <c r="M31" s="39"/>
    </row>
    <row r="32" spans="1:14" ht="19.350000000000001" customHeight="1" x14ac:dyDescent="0.2">
      <c r="A32" s="24"/>
      <c r="B32" s="8"/>
      <c r="C32" s="2"/>
      <c r="D32" s="2"/>
      <c r="E32" s="2"/>
      <c r="F32" s="2"/>
      <c r="G32" s="2"/>
      <c r="H32" s="3"/>
      <c r="I32" s="3"/>
      <c r="J32" s="3"/>
      <c r="K32" s="3"/>
      <c r="L32" s="3"/>
      <c r="M32" s="27"/>
    </row>
    <row r="33" spans="1:13" ht="19.350000000000001" customHeight="1" x14ac:dyDescent="0.2">
      <c r="A33" s="24"/>
      <c r="B33" s="8"/>
      <c r="C33" s="2"/>
      <c r="D33" s="2"/>
      <c r="E33" s="34"/>
      <c r="F33" s="2"/>
      <c r="G33" s="2"/>
      <c r="H33" s="37"/>
      <c r="I33" s="3"/>
      <c r="J33" s="3"/>
      <c r="K33" s="3"/>
      <c r="L33" s="3"/>
      <c r="M33" s="27"/>
    </row>
    <row r="34" spans="1:13" ht="19.350000000000001" customHeight="1" x14ac:dyDescent="0.2">
      <c r="A34" s="24"/>
      <c r="B34" s="8"/>
      <c r="C34" s="2"/>
      <c r="D34" s="2"/>
      <c r="E34" s="2"/>
      <c r="F34" s="2"/>
      <c r="G34" s="2"/>
      <c r="H34" s="3"/>
      <c r="I34" s="36"/>
      <c r="J34" s="3"/>
      <c r="K34" s="3"/>
      <c r="L34" s="3"/>
      <c r="M34" s="27"/>
    </row>
    <row r="35" spans="1:13" ht="19.350000000000001" customHeight="1" x14ac:dyDescent="0.2">
      <c r="A35" s="24"/>
      <c r="B35" s="8"/>
      <c r="C35" s="2"/>
      <c r="D35" s="2"/>
      <c r="E35" s="2"/>
      <c r="F35" s="2"/>
      <c r="G35" s="2"/>
      <c r="H35" s="3"/>
      <c r="I35" s="3"/>
      <c r="J35" s="3"/>
      <c r="K35" s="3"/>
      <c r="L35" s="3"/>
      <c r="M35" s="27"/>
    </row>
    <row r="36" spans="1:13" s="6" customFormat="1" ht="21.6" customHeight="1" x14ac:dyDescent="0.2">
      <c r="A36" s="28"/>
      <c r="B36" s="29"/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3" s="6" customFormat="1" ht="21.6" customHeight="1" x14ac:dyDescent="0.2">
      <c r="A37" s="32" t="s">
        <v>17</v>
      </c>
      <c r="B37" s="5"/>
      <c r="C37" s="32"/>
      <c r="D37" s="32"/>
      <c r="E37" s="32"/>
      <c r="F37" s="32"/>
      <c r="G37" s="32"/>
      <c r="H37" s="32"/>
      <c r="I37" s="32"/>
      <c r="J37" s="32"/>
      <c r="K37" s="5"/>
      <c r="L37" s="32" t="s">
        <v>18</v>
      </c>
      <c r="M37" s="32"/>
    </row>
    <row r="38" spans="1:13" s="6" customFormat="1" ht="15" x14ac:dyDescent="0.2">
      <c r="A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40" spans="1:13" ht="19.350000000000001" customHeight="1" x14ac:dyDescent="0.2">
      <c r="K40" s="2"/>
      <c r="L40" s="2"/>
    </row>
  </sheetData>
  <mergeCells count="1">
    <mergeCell ref="F1:I1"/>
  </mergeCells>
  <pageMargins left="0.75" right="0.5" top="1" bottom="0.5" header="0.5" footer="0.25"/>
  <pageSetup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C-34</vt:lpstr>
      <vt:lpstr>'C-34'!Print_Area</vt:lpstr>
      <vt:lpstr>'C-34'!Print_Area_MI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2013-04-22T23:21:18Z</dcterms:created>
  <dcterms:modified xsi:type="dcterms:W3CDTF">2013-07-18T16:03:48Z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1879039908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