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27795" windowHeight="133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31" i="1" l="1"/>
  <c r="L31" i="1"/>
  <c r="K28" i="1"/>
  <c r="J30" i="1"/>
  <c r="I28" i="1"/>
  <c r="H30" i="1"/>
  <c r="G30" i="1"/>
  <c r="F30" i="1"/>
  <c r="E28" i="1"/>
  <c r="D30" i="1"/>
  <c r="C30" i="1"/>
  <c r="L30" i="1" l="1"/>
  <c r="B28" i="1"/>
  <c r="N25" i="1"/>
  <c r="N26" i="1"/>
  <c r="L28" i="1"/>
  <c r="D29" i="1"/>
  <c r="H31" i="1"/>
  <c r="L29" i="1"/>
  <c r="K31" i="1"/>
  <c r="D28" i="1"/>
  <c r="M28" i="1"/>
  <c r="E29" i="1"/>
  <c r="E30" i="1"/>
  <c r="I30" i="1"/>
  <c r="B29" i="1"/>
  <c r="B30" i="1"/>
  <c r="J31" i="1"/>
  <c r="G28" i="1"/>
  <c r="C28" i="1"/>
  <c r="G29" i="1"/>
  <c r="C29" i="1"/>
  <c r="K29" i="1"/>
  <c r="K30" i="1"/>
  <c r="I31" i="1"/>
  <c r="F28" i="1"/>
  <c r="H28" i="1"/>
  <c r="J28" i="1"/>
  <c r="F29" i="1"/>
  <c r="H29" i="1"/>
  <c r="J29" i="1"/>
  <c r="I29" i="1"/>
  <c r="M29" i="1"/>
  <c r="M30" i="1"/>
  <c r="M14" i="1"/>
  <c r="L14" i="1"/>
  <c r="K14" i="1"/>
  <c r="J16" i="1"/>
  <c r="I14" i="1"/>
  <c r="H16" i="1"/>
  <c r="L27" i="1" l="1"/>
  <c r="N28" i="1"/>
  <c r="N11" i="1"/>
  <c r="N12" i="1"/>
  <c r="N30" i="1"/>
  <c r="N29" i="1"/>
  <c r="J27" i="1"/>
  <c r="H27" i="1"/>
  <c r="K27" i="1"/>
  <c r="M27" i="1"/>
  <c r="K15" i="1"/>
  <c r="B13" i="1"/>
  <c r="B16" i="1"/>
  <c r="B14" i="1"/>
  <c r="B15" i="1"/>
  <c r="F14" i="1"/>
  <c r="F15" i="1"/>
  <c r="F13" i="1"/>
  <c r="F16" i="1"/>
  <c r="H15" i="1"/>
  <c r="J15" i="1"/>
  <c r="C15" i="1"/>
  <c r="C13" i="1"/>
  <c r="C16" i="1"/>
  <c r="C14" i="1"/>
  <c r="G13" i="1"/>
  <c r="G16" i="1"/>
  <c r="G14" i="1"/>
  <c r="G15" i="1"/>
  <c r="M15" i="1"/>
  <c r="I15" i="1"/>
  <c r="I27" i="1"/>
  <c r="D15" i="1"/>
  <c r="D16" i="1"/>
  <c r="D14" i="1"/>
  <c r="D13" i="1"/>
  <c r="L15" i="1"/>
  <c r="E16" i="1"/>
  <c r="E14" i="1"/>
  <c r="E15" i="1"/>
  <c r="E13" i="1"/>
  <c r="I13" i="1"/>
  <c r="M16" i="1"/>
  <c r="I16" i="1"/>
  <c r="M13" i="1"/>
  <c r="L13" i="1"/>
  <c r="H14" i="1"/>
  <c r="J14" i="1"/>
  <c r="L16" i="1"/>
  <c r="K13" i="1"/>
  <c r="K16" i="1"/>
  <c r="H13" i="1"/>
  <c r="J13" i="1"/>
  <c r="N15" i="1" l="1"/>
  <c r="N14" i="1"/>
  <c r="N16" i="1"/>
  <c r="N13" i="1"/>
  <c r="L17" i="1"/>
  <c r="F17" i="1"/>
  <c r="H17" i="1"/>
  <c r="D17" i="1"/>
  <c r="B17" i="1"/>
  <c r="C17" i="1"/>
  <c r="K17" i="1"/>
  <c r="I17" i="1"/>
  <c r="G17" i="1"/>
  <c r="J17" i="1"/>
  <c r="M17" i="1"/>
  <c r="E17" i="1"/>
  <c r="E31" i="1"/>
  <c r="E27" i="1" s="1"/>
  <c r="G31" i="1"/>
  <c r="G27" i="1" s="1"/>
  <c r="C31" i="1"/>
  <c r="C27" i="1" s="1"/>
  <c r="D31" i="1"/>
  <c r="D27" i="1" s="1"/>
  <c r="B31" i="1"/>
  <c r="F31" i="1"/>
  <c r="F27" i="1" s="1"/>
  <c r="N17" i="1" l="1"/>
  <c r="N31" i="1"/>
  <c r="B27" i="1"/>
  <c r="N27" i="1" l="1"/>
</calcChain>
</file>

<file path=xl/sharedStrings.xml><?xml version="1.0" encoding="utf-8"?>
<sst xmlns="http://schemas.openxmlformats.org/spreadsheetml/2006/main" count="58" uniqueCount="27">
  <si>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</si>
  <si>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</si>
  <si>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</si>
  <si>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</si>
  <si>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</si>
  <si>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</si>
  <si>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</si>
  <si>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</si>
  <si>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</si>
  <si>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</si>
  <si>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</si>
  <si>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</si>
  <si>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kWh</t>
  </si>
  <si>
    <t>Total Revenue</t>
  </si>
  <si>
    <t>FCR</t>
  </si>
  <si>
    <t>ECR</t>
  </si>
  <si>
    <t>ECCR</t>
  </si>
  <si>
    <t>Base</t>
  </si>
  <si>
    <t>PPCC</t>
  </si>
  <si>
    <t>Table 1</t>
  </si>
  <si>
    <t>Table 2</t>
  </si>
  <si>
    <t>12 Month Total</t>
  </si>
  <si>
    <t>Proposed Method for Jul 2012 - Jun 2013</t>
  </si>
  <si>
    <t>Present Method for Jul 2012 - Jun 2013</t>
  </si>
  <si>
    <t>$ per kWh</t>
  </si>
  <si>
    <t>Period: July 2012 - June 2013</t>
  </si>
  <si>
    <t>B.  Example of Effects of Gulf Power's Proposed Changes to RTP Revenue Categorization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</si>
</sst>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0"/>
    <numFmt numFmtId="166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 MT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8" fillId="0" borderId="0"/>
    <xf numFmtId="0" fontId="1" fillId="8" borderId="8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/>
    <xf numFmtId="164" fontId="0" fillId="0" borderId="0" xfId="0" applyNumberFormat="1"/>
    <xf numFmtId="3" fontId="0" fillId="0" borderId="0" xfId="0" applyNumberFormat="1"/>
    <xf numFmtId="0" fontId="20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165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166" fontId="0" fillId="0" borderId="0" xfId="51" applyNumberFormat="1" applyFont="1"/>
    <xf numFmtId="0" fontId="0" fillId="0" borderId="0" xfId="0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Continuous"/>
    </xf>
    <xf numFmtId="0" fontId="23" fillId="0" borderId="0" xfId="0" applyFont="1" applyAlignment="1">
      <alignment horizontal="centerContinuous"/>
    </xf>
    <xf numFmtId="164" fontId="0" fillId="0" borderId="10" xfId="0" applyNumberFormat="1" applyFill="1" applyBorder="1"/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/>
  </cellXfs>
  <cellStyles count="52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1" builtinId="3"/>
    <cellStyle name="Comma 2" xfId="43"/>
    <cellStyle name="Comma 3" xfId="42"/>
    <cellStyle name="Currency 2" xfId="45"/>
    <cellStyle name="Currency 3" xfId="44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6"/>
    <cellStyle name="Normal 3" xfId="47"/>
    <cellStyle name="Normal 4" xfId="41"/>
    <cellStyle name="Note 2" xfId="48"/>
    <cellStyle name="Output" xfId="10" builtinId="21" customBuiltin="1"/>
    <cellStyle name="Percent 2" xfId="50"/>
    <cellStyle name="Percent 3" xfId="49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abSelected="1" zoomScaleNormal="100" workbookViewId="0">
      <selection activeCell="U17" sqref="U17"/>
    </sheetView>
  </sheetViews>
  <sheetFormatPr defaultRowHeight="15"/>
  <cols>
    <col min="1" max="1" width="13.85546875" bestFit="1" customWidth="1"/>
    <col min="2" max="6" width="12.7109375" bestFit="1" customWidth="1"/>
    <col min="7" max="10" width="13.85546875" bestFit="1" customWidth="1"/>
    <col min="11" max="12" width="12.7109375" bestFit="1" customWidth="1"/>
    <col min="13" max="13" width="13.85546875" bestFit="1" customWidth="1"/>
    <col min="14" max="14" width="16.85546875" bestFit="1" customWidth="1"/>
    <col min="15" max="15" width="9.140625" style="7"/>
    <col min="17" max="18" width="9.85546875" bestFit="1" customWidth="1"/>
  </cols>
  <sheetData>
    <row r="1" spans="1:20" s="11" customFormat="1">
      <c r="B1" s="17" t="s">
        <v>26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20" s="11" customFormat="1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20" s="11" customFormat="1" ht="15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20" s="11" customFormat="1" ht="18" customHeight="1">
      <c r="B4" s="13" t="s">
        <v>25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20" s="11" customFormat="1"/>
    <row r="6" spans="1:20" s="7" customFormat="1">
      <c r="B6" s="16" t="s">
        <v>19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20" s="7" customFormat="1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20" ht="15.75">
      <c r="B8" s="4" t="s">
        <v>23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20">
      <c r="B9" s="5">
        <v>2012</v>
      </c>
      <c r="C9" s="5"/>
      <c r="D9" s="5"/>
      <c r="E9" s="5"/>
      <c r="F9" s="5"/>
      <c r="G9" s="5"/>
      <c r="H9" s="5">
        <v>2013</v>
      </c>
      <c r="I9" s="5"/>
      <c r="J9" s="5"/>
      <c r="K9" s="5"/>
      <c r="L9" s="5"/>
      <c r="M9" s="5"/>
      <c r="Q9" s="9">
        <v>2012</v>
      </c>
      <c r="R9" s="9">
        <v>2013</v>
      </c>
    </row>
    <row r="10" spans="1:20" s="8" customFormat="1">
      <c r="B10" s="9" t="s">
        <v>6</v>
      </c>
      <c r="C10" s="9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0</v>
      </c>
      <c r="I10" s="9" t="s">
        <v>1</v>
      </c>
      <c r="J10" s="9" t="s">
        <v>2</v>
      </c>
      <c r="K10" s="9" t="s">
        <v>3</v>
      </c>
      <c r="L10" s="9" t="s">
        <v>4</v>
      </c>
      <c r="M10" s="9" t="s">
        <v>5</v>
      </c>
      <c r="N10" s="9" t="s">
        <v>21</v>
      </c>
      <c r="Q10" s="18" t="s">
        <v>24</v>
      </c>
      <c r="R10" s="18" t="s">
        <v>24</v>
      </c>
    </row>
    <row r="11" spans="1:20">
      <c r="A11" t="s">
        <v>12</v>
      </c>
      <c r="B11" s="3">
        <v>114934675</v>
      </c>
      <c r="C11" s="3">
        <v>113079355</v>
      </c>
      <c r="D11" s="3">
        <v>108594074</v>
      </c>
      <c r="E11" s="3">
        <v>114570112</v>
      </c>
      <c r="F11" s="3">
        <v>98617563</v>
      </c>
      <c r="G11" s="3">
        <v>90342134</v>
      </c>
      <c r="H11" s="3">
        <v>105107105.25</v>
      </c>
      <c r="I11" s="3">
        <v>99315579.75</v>
      </c>
      <c r="J11" s="3">
        <v>103391288</v>
      </c>
      <c r="K11" s="3">
        <v>106688492</v>
      </c>
      <c r="L11" s="3">
        <v>116726256</v>
      </c>
      <c r="M11" s="3">
        <v>130026049.2</v>
      </c>
      <c r="N11" s="10">
        <f>SUM(B11:M11)</f>
        <v>1301392683.2</v>
      </c>
    </row>
    <row r="12" spans="1:20" ht="15.75" thickBot="1">
      <c r="A12" t="s">
        <v>13</v>
      </c>
      <c r="B12" s="2">
        <v>9004846.4900000002</v>
      </c>
      <c r="C12" s="2">
        <v>8767108.0700000003</v>
      </c>
      <c r="D12" s="2">
        <v>8065265.5</v>
      </c>
      <c r="E12" s="2">
        <v>7931985.1999999993</v>
      </c>
      <c r="F12" s="2">
        <v>6832773.3499999996</v>
      </c>
      <c r="G12" s="2">
        <v>6182278.1200000001</v>
      </c>
      <c r="H12" s="2">
        <v>7245667.0899999999</v>
      </c>
      <c r="I12" s="2">
        <v>6955809.0599999996</v>
      </c>
      <c r="J12" s="2">
        <v>7485056.5100000007</v>
      </c>
      <c r="K12" s="2">
        <v>7799511.2599999998</v>
      </c>
      <c r="L12" s="2">
        <v>8368648.5300000003</v>
      </c>
      <c r="M12" s="2">
        <v>10340559.079999998</v>
      </c>
      <c r="N12" s="2">
        <f t="shared" ref="N12:N31" si="0">SUM(B12:M12)</f>
        <v>94979508.26000002</v>
      </c>
    </row>
    <row r="13" spans="1:20" ht="15.75" thickBot="1">
      <c r="A13" t="s">
        <v>14</v>
      </c>
      <c r="B13" s="2">
        <f>B11*$Q$13</f>
        <v>4050297.9470000002</v>
      </c>
      <c r="C13" s="2">
        <f>C11*$Q$13</f>
        <v>3984916.4701999999</v>
      </c>
      <c r="D13" s="2">
        <f>D11*$Q$13</f>
        <v>3826855.1677600001</v>
      </c>
      <c r="E13" s="2">
        <f>E11*$Q$13</f>
        <v>4037450.74688</v>
      </c>
      <c r="F13" s="2">
        <f>F11*$Q$13</f>
        <v>3475282.9201199999</v>
      </c>
      <c r="G13" s="2">
        <f>G11*$Q$13</f>
        <v>3183656.80216</v>
      </c>
      <c r="H13" s="2">
        <f>H11*$R$13</f>
        <v>3860583.9758325</v>
      </c>
      <c r="I13" s="2">
        <f>I11*$R$13</f>
        <v>3647861.2442175001</v>
      </c>
      <c r="J13" s="2">
        <f>J11*$R$13</f>
        <v>3797562.0082399999</v>
      </c>
      <c r="K13" s="2">
        <f>K11*$R$13</f>
        <v>3918668.31116</v>
      </c>
      <c r="L13" s="2">
        <f>L11*$R$13</f>
        <v>4287355.3828799995</v>
      </c>
      <c r="M13" s="2">
        <f>M11*$R$13</f>
        <v>4775856.7871159995</v>
      </c>
      <c r="N13" s="15">
        <f t="shared" si="0"/>
        <v>46846347.763566002</v>
      </c>
      <c r="P13" t="s">
        <v>14</v>
      </c>
      <c r="Q13">
        <v>3.524E-2</v>
      </c>
      <c r="R13">
        <v>3.6729999999999999E-2</v>
      </c>
    </row>
    <row r="14" spans="1:20">
      <c r="A14" t="s">
        <v>15</v>
      </c>
      <c r="B14" s="2">
        <f>B11*$Q$14</f>
        <v>1410248.4622499999</v>
      </c>
      <c r="C14" s="2">
        <f>C11*$Q$14</f>
        <v>1387483.68585</v>
      </c>
      <c r="D14" s="2">
        <f>D11*$Q$14</f>
        <v>1332449.28798</v>
      </c>
      <c r="E14" s="2">
        <f>E11*$Q$14</f>
        <v>1405775.2742399999</v>
      </c>
      <c r="F14" s="2">
        <f>F11*$Q$14</f>
        <v>1210037.49801</v>
      </c>
      <c r="G14" s="2">
        <f>G11*$Q$14</f>
        <v>1108497.9841799999</v>
      </c>
      <c r="H14" s="2">
        <f>H11*$R$14</f>
        <v>1226599.9182674999</v>
      </c>
      <c r="I14" s="2">
        <f>I11*$R$14</f>
        <v>1159012.8156824999</v>
      </c>
      <c r="J14" s="2">
        <f>J11*$R$14</f>
        <v>1206576.3309599999</v>
      </c>
      <c r="K14" s="2">
        <f>K11*$R$14</f>
        <v>1245054.7016399999</v>
      </c>
      <c r="L14" s="2">
        <f>L11*$R$14</f>
        <v>1362195.4075199999</v>
      </c>
      <c r="M14" s="2">
        <f>M11*$R$14</f>
        <v>1517403.994164</v>
      </c>
      <c r="N14" s="2">
        <f t="shared" si="0"/>
        <v>15571335.360743999</v>
      </c>
      <c r="P14" t="s">
        <v>15</v>
      </c>
      <c r="Q14">
        <v>1.227E-2</v>
      </c>
      <c r="R14">
        <v>1.167E-2</v>
      </c>
    </row>
    <row r="15" spans="1:20" s="1" customFormat="1">
      <c r="A15" s="1" t="s">
        <v>18</v>
      </c>
      <c r="B15" s="2">
        <f>B11*$Q$15</f>
        <v>266648.446</v>
      </c>
      <c r="C15" s="2">
        <f>C11*$Q$15</f>
        <v>262344.10359999997</v>
      </c>
      <c r="D15" s="2">
        <f>D11*$Q$15</f>
        <v>251938.25168000002</v>
      </c>
      <c r="E15" s="2">
        <f>E11*$Q$15</f>
        <v>265802.65983999998</v>
      </c>
      <c r="F15" s="2">
        <f>F11*$Q$15</f>
        <v>228792.74616000001</v>
      </c>
      <c r="G15" s="2">
        <f>G11*$Q$15</f>
        <v>209593.75088000001</v>
      </c>
      <c r="H15" s="2">
        <f>H11*$R$15</f>
        <v>294299.8947</v>
      </c>
      <c r="I15" s="2">
        <f>I11*$R$15</f>
        <v>278083.62329999998</v>
      </c>
      <c r="J15" s="2">
        <f>J11*$R$15</f>
        <v>289495.60639999999</v>
      </c>
      <c r="K15" s="2">
        <f>K11*$R$15</f>
        <v>298727.77759999997</v>
      </c>
      <c r="L15" s="2">
        <f>L11*$R$15</f>
        <v>326833.51679999998</v>
      </c>
      <c r="M15" s="2">
        <f>M11*$R$15</f>
        <v>364072.93776</v>
      </c>
      <c r="N15" s="2">
        <f t="shared" si="0"/>
        <v>3336633.3147200001</v>
      </c>
      <c r="O15" s="7"/>
      <c r="P15" s="1" t="s">
        <v>18</v>
      </c>
      <c r="Q15" s="1">
        <v>2.32E-3</v>
      </c>
      <c r="R15" s="6">
        <v>2.8E-3</v>
      </c>
    </row>
    <row r="16" spans="1:20" ht="15.75" thickBot="1">
      <c r="A16" t="s">
        <v>16</v>
      </c>
      <c r="B16" s="2">
        <f>B11*$Q$16</f>
        <v>268947.13949999999</v>
      </c>
      <c r="C16" s="2">
        <f>C11*$Q$16</f>
        <v>264605.69070000004</v>
      </c>
      <c r="D16" s="2">
        <f>D11*$Q$16</f>
        <v>254110.13316</v>
      </c>
      <c r="E16" s="2">
        <f>E11*$Q$16</f>
        <v>268094.06208</v>
      </c>
      <c r="F16" s="2">
        <f>F11*$Q$16</f>
        <v>230765.09742000001</v>
      </c>
      <c r="G16" s="2">
        <f>G11*$Q$16</f>
        <v>211400.59356000001</v>
      </c>
      <c r="H16" s="2">
        <f>H11*$R$16</f>
        <v>214418.49471000003</v>
      </c>
      <c r="I16" s="2">
        <f>I11*$R$16</f>
        <v>202603.78269000002</v>
      </c>
      <c r="J16" s="2">
        <f>J11*$R$16</f>
        <v>210918.22752000001</v>
      </c>
      <c r="K16" s="2">
        <f>K11*$R$16</f>
        <v>217644.52368000001</v>
      </c>
      <c r="L16" s="2">
        <f>L11*$R$16</f>
        <v>238121.56224000003</v>
      </c>
      <c r="M16" s="2">
        <f>M11*$R$16</f>
        <v>265253.14036800002</v>
      </c>
      <c r="N16" s="2">
        <f t="shared" si="0"/>
        <v>2846882.4476280003</v>
      </c>
      <c r="P16" t="s">
        <v>16</v>
      </c>
      <c r="Q16">
        <v>2.3400000000000001E-3</v>
      </c>
      <c r="R16">
        <v>2.0400000000000001E-3</v>
      </c>
      <c r="S16" s="1"/>
      <c r="T16" s="1"/>
    </row>
    <row r="17" spans="1:21" ht="15.75" thickBot="1">
      <c r="A17" t="s">
        <v>17</v>
      </c>
      <c r="B17" s="2">
        <f t="shared" ref="B17:L17" si="1">B12-(B13+B14+B15+B16)</f>
        <v>3008704.4952499997</v>
      </c>
      <c r="C17" s="2">
        <f t="shared" si="1"/>
        <v>2867758.1196499998</v>
      </c>
      <c r="D17" s="2">
        <f t="shared" si="1"/>
        <v>2399912.6594200004</v>
      </c>
      <c r="E17" s="2">
        <f t="shared" si="1"/>
        <v>1954862.4569600001</v>
      </c>
      <c r="F17" s="2">
        <f t="shared" si="1"/>
        <v>1687895.0882900003</v>
      </c>
      <c r="G17" s="2">
        <f t="shared" si="1"/>
        <v>1469128.9892199999</v>
      </c>
      <c r="H17" s="2">
        <f t="shared" si="1"/>
        <v>1649764.8064899994</v>
      </c>
      <c r="I17" s="2">
        <f t="shared" si="1"/>
        <v>1668247.5941099999</v>
      </c>
      <c r="J17" s="2">
        <f t="shared" si="1"/>
        <v>1980504.3368800012</v>
      </c>
      <c r="K17" s="2">
        <f t="shared" si="1"/>
        <v>2119415.9459200008</v>
      </c>
      <c r="L17" s="2">
        <f t="shared" si="1"/>
        <v>2154142.6605600007</v>
      </c>
      <c r="M17" s="2">
        <f>M12-(M13+M14+M15+M16)</f>
        <v>3417972.2205919987</v>
      </c>
      <c r="N17" s="15">
        <f t="shared" si="0"/>
        <v>26378309.373342004</v>
      </c>
    </row>
    <row r="18" spans="1:21">
      <c r="N18" s="2"/>
    </row>
    <row r="19" spans="1:21">
      <c r="N19" s="2"/>
    </row>
    <row r="20" spans="1:21">
      <c r="B20" s="16" t="s">
        <v>20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2"/>
    </row>
    <row r="21" spans="1:21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2"/>
    </row>
    <row r="22" spans="1:21" ht="15.75">
      <c r="B22" s="4" t="s">
        <v>22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2"/>
    </row>
    <row r="23" spans="1:21">
      <c r="B23" s="5">
        <v>2012</v>
      </c>
      <c r="C23" s="5"/>
      <c r="D23" s="5"/>
      <c r="E23" s="5"/>
      <c r="F23" s="5"/>
      <c r="G23" s="5"/>
      <c r="H23" s="5">
        <v>2013</v>
      </c>
      <c r="I23" s="5"/>
      <c r="J23" s="5"/>
      <c r="K23" s="5"/>
      <c r="L23" s="5"/>
      <c r="M23" s="5"/>
      <c r="N23" s="2"/>
      <c r="Q23" s="9">
        <v>2012</v>
      </c>
      <c r="R23" s="9">
        <v>2013</v>
      </c>
    </row>
    <row r="24" spans="1:21" s="9" customFormat="1">
      <c r="B24" s="9" t="s">
        <v>6</v>
      </c>
      <c r="C24" s="9" t="s">
        <v>7</v>
      </c>
      <c r="D24" s="9" t="s">
        <v>8</v>
      </c>
      <c r="E24" s="9" t="s">
        <v>9</v>
      </c>
      <c r="F24" s="9" t="s">
        <v>10</v>
      </c>
      <c r="G24" s="9" t="s">
        <v>11</v>
      </c>
      <c r="H24" s="9" t="s">
        <v>0</v>
      </c>
      <c r="I24" s="9" t="s">
        <v>1</v>
      </c>
      <c r="J24" s="9" t="s">
        <v>2</v>
      </c>
      <c r="K24" s="9" t="s">
        <v>3</v>
      </c>
      <c r="L24" s="9" t="s">
        <v>4</v>
      </c>
      <c r="M24" s="9" t="s">
        <v>5</v>
      </c>
      <c r="N24" s="9" t="s">
        <v>21</v>
      </c>
      <c r="Q24" s="18" t="s">
        <v>24</v>
      </c>
      <c r="R24" s="18" t="s">
        <v>24</v>
      </c>
    </row>
    <row r="25" spans="1:21">
      <c r="A25" s="1" t="s">
        <v>12</v>
      </c>
      <c r="B25" s="3">
        <v>114934675</v>
      </c>
      <c r="C25" s="3">
        <v>113079355</v>
      </c>
      <c r="D25" s="3">
        <v>108594074</v>
      </c>
      <c r="E25" s="3">
        <v>114570112</v>
      </c>
      <c r="F25" s="3">
        <v>98617563</v>
      </c>
      <c r="G25" s="3">
        <v>90342134</v>
      </c>
      <c r="H25" s="3">
        <v>105107105.25</v>
      </c>
      <c r="I25" s="3">
        <v>99315579.75</v>
      </c>
      <c r="J25" s="3">
        <v>103391288</v>
      </c>
      <c r="K25" s="3">
        <v>106688492</v>
      </c>
      <c r="L25" s="3">
        <v>116726256</v>
      </c>
      <c r="M25" s="3">
        <v>130026049.2</v>
      </c>
      <c r="N25" s="10">
        <f t="shared" si="0"/>
        <v>1301392683.2</v>
      </c>
    </row>
    <row r="26" spans="1:21" ht="15.75" thickBot="1">
      <c r="A26" s="1" t="s">
        <v>13</v>
      </c>
      <c r="B26" s="2">
        <v>9004846.4900000002</v>
      </c>
      <c r="C26" s="2">
        <v>8767108.0700000003</v>
      </c>
      <c r="D26" s="2">
        <v>8065265.5</v>
      </c>
      <c r="E26" s="2">
        <v>7931985.1999999993</v>
      </c>
      <c r="F26" s="2">
        <v>6832773.3499999996</v>
      </c>
      <c r="G26" s="2">
        <v>6182278.1200000001</v>
      </c>
      <c r="H26" s="2">
        <v>7245667.0899999999</v>
      </c>
      <c r="I26" s="2">
        <v>6955809.0599999996</v>
      </c>
      <c r="J26" s="2">
        <v>7485056.5100000007</v>
      </c>
      <c r="K26" s="2">
        <v>7799511.2599999998</v>
      </c>
      <c r="L26" s="2">
        <v>8368648.5300000003</v>
      </c>
      <c r="M26" s="2">
        <v>10340559.079999998</v>
      </c>
      <c r="N26" s="2">
        <f t="shared" si="0"/>
        <v>94979508.26000002</v>
      </c>
    </row>
    <row r="27" spans="1:21" ht="15.75" thickBot="1">
      <c r="A27" s="1" t="s">
        <v>14</v>
      </c>
      <c r="B27" s="2">
        <f t="shared" ref="B27:G27" si="2">B26-(B28+B29+B30+B31)</f>
        <v>5010866.5337500004</v>
      </c>
      <c r="C27" s="2">
        <f t="shared" si="2"/>
        <v>4837600.4837500006</v>
      </c>
      <c r="D27" s="2">
        <f t="shared" si="2"/>
        <v>4291621.4285000004</v>
      </c>
      <c r="E27" s="2">
        <f t="shared" si="2"/>
        <v>3950673.8079999993</v>
      </c>
      <c r="F27" s="2">
        <f t="shared" si="2"/>
        <v>3405813.0357499998</v>
      </c>
      <c r="G27" s="2">
        <f t="shared" si="2"/>
        <v>3042888.9635000005</v>
      </c>
      <c r="H27" s="2">
        <f t="shared" ref="H27:L27" si="3">H26-(H28+H29+H30+H31)</f>
        <v>3624727.3141374998</v>
      </c>
      <c r="I27" s="2">
        <f t="shared" si="3"/>
        <v>3534387.3376124995</v>
      </c>
      <c r="J27" s="2">
        <f t="shared" si="3"/>
        <v>3923226.6384000005</v>
      </c>
      <c r="K27" s="2">
        <f t="shared" si="3"/>
        <v>4124092.7105999999</v>
      </c>
      <c r="L27" s="2">
        <f t="shared" si="3"/>
        <v>4347429.0108000003</v>
      </c>
      <c r="M27" s="2">
        <f>M26-(M28+M29+M30+M31)</f>
        <v>5861161.6850599982</v>
      </c>
      <c r="N27" s="15">
        <f t="shared" si="0"/>
        <v>49954488.949860007</v>
      </c>
    </row>
    <row r="28" spans="1:21">
      <c r="A28" s="1" t="s">
        <v>15</v>
      </c>
      <c r="B28" s="2">
        <f>B25*$Q$28</f>
        <v>1410248.4622499999</v>
      </c>
      <c r="C28" s="2">
        <f>C25*$Q$28</f>
        <v>1387483.68585</v>
      </c>
      <c r="D28" s="2">
        <f>D25*$Q$28</f>
        <v>1332449.28798</v>
      </c>
      <c r="E28" s="2">
        <f>E25*$Q$28</f>
        <v>1405775.2742399999</v>
      </c>
      <c r="F28" s="2">
        <f>F25*$Q$28</f>
        <v>1210037.49801</v>
      </c>
      <c r="G28" s="2">
        <f>G25*$Q$28</f>
        <v>1108497.9841799999</v>
      </c>
      <c r="H28" s="2">
        <f>H25*$R$28</f>
        <v>1226599.9182674999</v>
      </c>
      <c r="I28" s="2">
        <f>I25*$R$28</f>
        <v>1159012.8156824999</v>
      </c>
      <c r="J28" s="2">
        <f>J25*$R$28</f>
        <v>1206576.3309599999</v>
      </c>
      <c r="K28" s="2">
        <f>K25*$R$28</f>
        <v>1245054.7016399999</v>
      </c>
      <c r="L28" s="2">
        <f>L25*$R$28</f>
        <v>1362195.4075199999</v>
      </c>
      <c r="M28" s="2">
        <f>M25*$R$28</f>
        <v>1517403.994164</v>
      </c>
      <c r="N28" s="2">
        <f t="shared" si="0"/>
        <v>15571335.360743999</v>
      </c>
      <c r="P28" s="7" t="s">
        <v>15</v>
      </c>
      <c r="Q28" s="7">
        <v>1.227E-2</v>
      </c>
      <c r="R28" s="7">
        <v>1.167E-2</v>
      </c>
      <c r="U28" s="1"/>
    </row>
    <row r="29" spans="1:21">
      <c r="A29" s="1" t="s">
        <v>18</v>
      </c>
      <c r="B29" s="2">
        <f>B25*$Q$29</f>
        <v>266648.446</v>
      </c>
      <c r="C29" s="2">
        <f>C25*$Q$29</f>
        <v>262344.10359999997</v>
      </c>
      <c r="D29" s="2">
        <f>D25*$Q$29</f>
        <v>251938.25168000002</v>
      </c>
      <c r="E29" s="2">
        <f>E25*$Q$29</f>
        <v>265802.65983999998</v>
      </c>
      <c r="F29" s="2">
        <f>F25*$Q$29</f>
        <v>228792.74616000001</v>
      </c>
      <c r="G29" s="2">
        <f>G25*$Q$29</f>
        <v>209593.75088000001</v>
      </c>
      <c r="H29" s="2">
        <f>H25*$R$29</f>
        <v>294299.8947</v>
      </c>
      <c r="I29" s="2">
        <f>I25*$R$29</f>
        <v>278083.62329999998</v>
      </c>
      <c r="J29" s="2">
        <f>J25*$R$29</f>
        <v>289495.60639999999</v>
      </c>
      <c r="K29" s="2">
        <f>K25*$R$29</f>
        <v>298727.77759999997</v>
      </c>
      <c r="L29" s="2">
        <f>L25*$R$29</f>
        <v>326833.51679999998</v>
      </c>
      <c r="M29" s="2">
        <f>M25*$R$29</f>
        <v>364072.93776</v>
      </c>
      <c r="N29" s="2">
        <f t="shared" si="0"/>
        <v>3336633.3147200001</v>
      </c>
      <c r="P29" s="1" t="s">
        <v>18</v>
      </c>
      <c r="Q29" s="1">
        <v>2.32E-3</v>
      </c>
      <c r="R29" s="6">
        <v>2.8E-3</v>
      </c>
    </row>
    <row r="30" spans="1:21" ht="15.75" thickBot="1">
      <c r="A30" s="1" t="s">
        <v>16</v>
      </c>
      <c r="B30" s="2">
        <f>B25*$Q$30</f>
        <v>268947.13949999999</v>
      </c>
      <c r="C30" s="2">
        <f>C25*$Q$30</f>
        <v>264605.69070000004</v>
      </c>
      <c r="D30" s="2">
        <f>D25*$Q$30</f>
        <v>254110.13316</v>
      </c>
      <c r="E30" s="2">
        <f>E25*$Q$30</f>
        <v>268094.06208</v>
      </c>
      <c r="F30" s="2">
        <f>F25*$Q$30</f>
        <v>230765.09742000001</v>
      </c>
      <c r="G30" s="2">
        <f>G25*$Q$30</f>
        <v>211400.59356000001</v>
      </c>
      <c r="H30" s="2">
        <f>H25*$R$30</f>
        <v>214418.49471000003</v>
      </c>
      <c r="I30" s="2">
        <f>I25*$R$30</f>
        <v>202603.78269000002</v>
      </c>
      <c r="J30" s="2">
        <f>J25*$R$30</f>
        <v>210918.22752000001</v>
      </c>
      <c r="K30" s="2">
        <f>K25*$R$30</f>
        <v>217644.52368000001</v>
      </c>
      <c r="L30" s="2">
        <f>L25*$R$30</f>
        <v>238121.56224000003</v>
      </c>
      <c r="M30" s="2">
        <f>M25*$R$30</f>
        <v>265253.14036800002</v>
      </c>
      <c r="N30" s="2">
        <f t="shared" si="0"/>
        <v>2846882.4476280003</v>
      </c>
      <c r="P30" s="1" t="s">
        <v>16</v>
      </c>
      <c r="Q30" s="1">
        <v>2.3400000000000001E-3</v>
      </c>
      <c r="R30" s="1">
        <v>2.0400000000000001E-3</v>
      </c>
    </row>
    <row r="31" spans="1:21" ht="15.75" thickBot="1">
      <c r="A31" s="1" t="s">
        <v>17</v>
      </c>
      <c r="B31" s="2">
        <f>B25*$Q$31</f>
        <v>2048135.9084999999</v>
      </c>
      <c r="C31" s="2">
        <f>C25*$Q$31</f>
        <v>2015074.1061</v>
      </c>
      <c r="D31" s="2">
        <f>D25*$Q$31</f>
        <v>1935146.3986799999</v>
      </c>
      <c r="E31" s="2">
        <f>E25*$Q$31</f>
        <v>2041639.3958399999</v>
      </c>
      <c r="F31" s="2">
        <f>F25*$Q$31</f>
        <v>1757364.97266</v>
      </c>
      <c r="G31" s="2">
        <f>G25*$Q$31</f>
        <v>1609896.82788</v>
      </c>
      <c r="H31" s="2">
        <f>H25*$R$31</f>
        <v>1885621.4681850001</v>
      </c>
      <c r="I31" s="2">
        <f>I25*$R$31</f>
        <v>1781721.5007150001</v>
      </c>
      <c r="J31" s="2">
        <f>J25*$R$31</f>
        <v>1854839.7067200001</v>
      </c>
      <c r="K31" s="2">
        <f>K25*$R$31</f>
        <v>1913991.54648</v>
      </c>
      <c r="L31" s="2">
        <f>L25*$R$31</f>
        <v>2094069.0326400001</v>
      </c>
      <c r="M31" s="2">
        <f>M25*$R$31</f>
        <v>2332667.322648</v>
      </c>
      <c r="N31" s="15">
        <f t="shared" si="0"/>
        <v>23270168.187047999</v>
      </c>
      <c r="P31" s="1" t="s">
        <v>17</v>
      </c>
      <c r="Q31" s="6">
        <v>1.7819999999999999E-2</v>
      </c>
      <c r="R31" s="6">
        <v>1.7940000000000001E-2</v>
      </c>
    </row>
    <row r="32" spans="1:21">
      <c r="N32" s="2"/>
    </row>
  </sheetData>
  <mergeCells count="3">
    <mergeCell ref="B6:M7"/>
    <mergeCell ref="B20:M21"/>
    <mergeCell ref="B1:M2"/>
  </mergeCells>
  <pageMargins left="0.7" right="0.7" top="0.75" bottom="0.75" header="0.3" footer="0.3"/>
  <pageSetup paperSize="32767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Joyner, Ronald W.</dc:creator>
  <cp:lastModifiedBy>Joyner, Ronald W.</cp:lastModifiedBy>
  <cp:lastPrinted>2013-09-25T20:48:40Z</cp:lastPrinted>
  <dcterms:created xsi:type="dcterms:W3CDTF">2013-08-15T19:33:03Z</dcterms:created>
  <dcterms:modified xsi:type="dcterms:W3CDTF">2013-09-26T13:23:27Z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-295517432</vt:i4>
  </property>
  <property fmtid="{D5CDD505-2E9C-101B-9397-08002B2CF9AE}" pid="3" name="_NewReviewCycle">
    <vt:lpwstr/>
  </property>
  <property fmtid="{D5CDD505-2E9C-101B-9397-08002B2CF9AE}" pid="4" name="_EmailSubject">
    <vt:lpwstr>Staff's ROGs 43 and 44 - Stuart</vt:lpwstr>
  </property>
  <property fmtid="{D5CDD505-2E9C-101B-9397-08002B2CF9AE}" pid="5" name="_AuthorEmail">
    <vt:lpwstr>MMMIXON@southernco.com</vt:lpwstr>
  </property>
  <property fmtid="{D5CDD505-2E9C-101B-9397-08002B2CF9AE}" pid="6" name="_AuthorEmailDisplayName">
    <vt:lpwstr>Mixon, Melinda M.</vt:lpwstr>
  </property>
</Properties>
</file>