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ASO-SERVER\aso-files\1 ALTAMONTE\1 ALTAMONTE\UTILITIES INC\(.209) GENERIC PROJECT PHOENIX DOCKET\STAFF'S DISCOVERY\"/>
    </mc:Choice>
  </mc:AlternateContent>
  <bookViews>
    <workbookView xWindow="0" yWindow="0" windowWidth="19200" windowHeight="7350"/>
  </bookViews>
  <sheets>
    <sheet name="Captime to 033114" sheetId="1" r:id="rId1"/>
    <sheet name="Sheet1" sheetId="2" r:id="rId2"/>
  </sheets>
  <externalReferences>
    <externalReference r:id="rId3"/>
    <externalReference r:id="rId4"/>
    <externalReference r:id="rId5"/>
  </externalReferences>
  <definedNames>
    <definedName name="\D">#REF!</definedName>
    <definedName name="\G">#REF!</definedName>
    <definedName name="\P">[1]Macros!#REF!</definedName>
    <definedName name="\Q">[1]Macros!#REF!</definedName>
    <definedName name="\S">#REF!</definedName>
    <definedName name="______________________pri0062">'[1]F-1 (2)'!#REF!</definedName>
    <definedName name="______________________pri0065">'[1]F-1 (2)'!#REF!</definedName>
    <definedName name="______________________pri0066">'[1]F-1 (2)'!#REF!</definedName>
    <definedName name="______________________pri0067">'[1]F-1 (2)'!#REF!</definedName>
    <definedName name="______________________pri0068">'[1]F-1 (2)'!#REF!</definedName>
    <definedName name="____________pri0062">'[1]F-1'!#REF!</definedName>
    <definedName name="____________pri0065">'[1]F-1'!#REF!</definedName>
    <definedName name="____________pri0066">'[1]F-1'!#REF!</definedName>
    <definedName name="____________pri0067">'[1]F-1'!#REF!</definedName>
    <definedName name="____________pri0068">'[1]F-1'!#REF!</definedName>
    <definedName name="__pri0004">#REF!</definedName>
    <definedName name="__pri0005">#REF!</definedName>
    <definedName name="__pri0006">#REF!</definedName>
    <definedName name="__pri0007">#REF!</definedName>
    <definedName name="__pri0008">#REF!</definedName>
    <definedName name="__pri0009">#REF!</definedName>
    <definedName name="__pri0010">#REF!</definedName>
    <definedName name="__pri0011">#REF!</definedName>
    <definedName name="__pri0012">#REF!</definedName>
    <definedName name="__pri0013">#REF!</definedName>
    <definedName name="__pri0014">#REF!</definedName>
    <definedName name="__pri0015">#REF!</definedName>
    <definedName name="__pri0016">#REF!</definedName>
    <definedName name="__pri0017">#REF!</definedName>
    <definedName name="__pri0018">#REF!</definedName>
    <definedName name="__pri0019">#REF!</definedName>
    <definedName name="__pri0061">#REF!</definedName>
    <definedName name="__pri0062">#REF!</definedName>
    <definedName name="__pri0065">#REF!</definedName>
    <definedName name="__pri0066">#REF!</definedName>
    <definedName name="__pri0067">#REF!</definedName>
    <definedName name="__pri0068">#REF!</definedName>
    <definedName name="__TY2">[2]Macros!#REF!</definedName>
    <definedName name="_pg1">[3]Macros!$B$23</definedName>
    <definedName name="_pri0004">#REF!</definedName>
    <definedName name="_pri0005">#REF!</definedName>
    <definedName name="_pri0006">#REF!</definedName>
    <definedName name="_pri0007">#REF!</definedName>
    <definedName name="_pri0008">#REF!</definedName>
    <definedName name="_pri0009">#REF!</definedName>
    <definedName name="_pri0010">#REF!</definedName>
    <definedName name="_pri0011">#REF!</definedName>
    <definedName name="_pri0012">#REF!</definedName>
    <definedName name="_pri0013">#REF!</definedName>
    <definedName name="_pri0014">#REF!</definedName>
    <definedName name="_pri0015">#REF!</definedName>
    <definedName name="_pri0016">#REF!</definedName>
    <definedName name="_pri0017">#REF!</definedName>
    <definedName name="_pri0018">#REF!</definedName>
    <definedName name="_pri0019">#REF!</definedName>
    <definedName name="_pri0061">#REF!</definedName>
    <definedName name="_pri0062">#REF!</definedName>
    <definedName name="_pri0065">#REF!</definedName>
    <definedName name="_pri0066">#REF!</definedName>
    <definedName name="_pri0067">#REF!</definedName>
    <definedName name="_pri0068">#REF!</definedName>
    <definedName name="_TY2">[1]Macros!#REF!</definedName>
    <definedName name="A_1">#REF!</definedName>
    <definedName name="A_10">#REF!</definedName>
    <definedName name="A_12">#REF!</definedName>
    <definedName name="A_14">#REF!</definedName>
    <definedName name="A_18">#REF!</definedName>
    <definedName name="A_19">#REF!</definedName>
    <definedName name="A_2">#REF!</definedName>
    <definedName name="A_3">#REF!</definedName>
    <definedName name="A_5">#REF!</definedName>
    <definedName name="A_6">#REF!</definedName>
    <definedName name="A_9">#REF!</definedName>
    <definedName name="AFUDC">#REF!</definedName>
    <definedName name="ANNAACIAC">#REF!</definedName>
    <definedName name="ANNAD">#REF!</definedName>
    <definedName name="ANNAFC">#REF!</definedName>
    <definedName name="ANNCIAC">#REF!</definedName>
    <definedName name="ANNPL">#REF!</definedName>
    <definedName name="ARB">#REF!</definedName>
    <definedName name="ASECT">[1]Macros!#REF!</definedName>
    <definedName name="B_1">#REF!</definedName>
    <definedName name="B_12">#REF!</definedName>
    <definedName name="B_13">#REF!</definedName>
    <definedName name="B_14">#REF!</definedName>
    <definedName name="B_15">#REF!</definedName>
    <definedName name="B_3">#REF!</definedName>
    <definedName name="B_3A">#REF!</definedName>
    <definedName name="B_3B">#REF!</definedName>
    <definedName name="B_5">#REF!</definedName>
    <definedName name="B_6">#REF!</definedName>
    <definedName name="B_7">#REF!</definedName>
    <definedName name="B_9">#REF!</definedName>
    <definedName name="BALANCE">#REF!</definedName>
    <definedName name="BSECT">[1]Macros!#REF!</definedName>
    <definedName name="C_1">#REF!</definedName>
    <definedName name="C_10">#REF!</definedName>
    <definedName name="C_2">#REF!</definedName>
    <definedName name="C_3">#REF!</definedName>
    <definedName name="C_4">#REF!</definedName>
    <definedName name="C_5">#REF!</definedName>
    <definedName name="C_6">#REF!</definedName>
    <definedName name="C_7">#REF!</definedName>
    <definedName name="C_7A">#REF!</definedName>
    <definedName name="C_8">#REF!</definedName>
    <definedName name="C_9">#REF!</definedName>
    <definedName name="CONTENTS">#REF!</definedName>
    <definedName name="CSECT">[1]Macros!#REF!</definedName>
    <definedName name="D_1">#REF!</definedName>
    <definedName name="D_2">#REF!</definedName>
    <definedName name="D_3">#REF!</definedName>
    <definedName name="D_4">#REF!</definedName>
    <definedName name="D_5">#REF!</definedName>
    <definedName name="D_6">#REF!</definedName>
    <definedName name="D_7">#REF!</definedName>
    <definedName name="DIR">#REF!</definedName>
    <definedName name="DSECT">[1]Macros!#REF!</definedName>
    <definedName name="E_1">#REF!</definedName>
    <definedName name="E_10">#REF!</definedName>
    <definedName name="E_11">#REF!</definedName>
    <definedName name="E_12">#REF!</definedName>
    <definedName name="E_13">#REF!</definedName>
    <definedName name="E_14">#REF!</definedName>
    <definedName name="E_2">#REF!</definedName>
    <definedName name="E_2A">#REF!</definedName>
    <definedName name="E_3">#REF!</definedName>
    <definedName name="E_4">#REF!</definedName>
    <definedName name="E_5">#REF!</definedName>
    <definedName name="E_6">#REF!</definedName>
    <definedName name="E_7">#REF!</definedName>
    <definedName name="E_8">#REF!</definedName>
    <definedName name="E_9">#REF!</definedName>
    <definedName name="ERC_S">#REF!</definedName>
    <definedName name="ERC_W">#REF!</definedName>
    <definedName name="ESECT">[1]Macros!#REF!</definedName>
    <definedName name="F_1">#REF!</definedName>
    <definedName name="F_10">#REF!</definedName>
    <definedName name="F_1A">#REF!</definedName>
    <definedName name="F_2">#REF!</definedName>
    <definedName name="F_3">#REF!</definedName>
    <definedName name="F_4">#REF!</definedName>
    <definedName name="F_5">#REF!</definedName>
    <definedName name="F_6">#REF!</definedName>
    <definedName name="F_7">#REF!</definedName>
    <definedName name="F_8">#REF!</definedName>
    <definedName name="F_9">#REF!</definedName>
    <definedName name="FSECT">[1]Macros!#REF!</definedName>
    <definedName name="GEN">[1]Macros!#REF!</definedName>
    <definedName name="INST">#REF!</definedName>
    <definedName name="MARGIN">#REF!</definedName>
    <definedName name="PUMPED">#REF!</definedName>
    <definedName name="S_STATS">#REF!</definedName>
    <definedName name="SADPRIM">#REF!</definedName>
    <definedName name="SPPRIM">#REF!</definedName>
    <definedName name="SRB">#REF!</definedName>
    <definedName name="SUMU_U">#REF!</definedName>
    <definedName name="test">#REF!</definedName>
    <definedName name="TREATED">#REF!</definedName>
    <definedName name="U_U_MAINS">#REF!</definedName>
    <definedName name="U_U_SEWER">#REF!</definedName>
    <definedName name="U_U_WATER">#REF!</definedName>
    <definedName name="W_STATS">#REF!</definedName>
    <definedName name="WADPRIM">#REF!</definedName>
    <definedName name="WCA">#REF!</definedName>
    <definedName name="WPPRIM">#REF!</definedName>
    <definedName name="WRB">#REF!</definedName>
  </definedNames>
  <calcPr calcId="152511" calcOnSave="0"/>
</workbook>
</file>

<file path=xl/calcChain.xml><?xml version="1.0" encoding="utf-8"?>
<calcChain xmlns="http://schemas.openxmlformats.org/spreadsheetml/2006/main">
  <c r="B20" i="1" l="1"/>
  <c r="D20" i="1"/>
  <c r="D23" i="1" s="1"/>
  <c r="D26" i="1" s="1"/>
  <c r="B21" i="1"/>
  <c r="D21" i="1"/>
  <c r="D22" i="1"/>
  <c r="C23" i="1"/>
  <c r="C26" i="1" s="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F122" i="1"/>
  <c r="F123" i="1" s="1"/>
  <c r="G122" i="1"/>
  <c r="G123" i="1"/>
</calcChain>
</file>

<file path=xl/sharedStrings.xml><?xml version="1.0" encoding="utf-8"?>
<sst xmlns="http://schemas.openxmlformats.org/spreadsheetml/2006/main" count="303" uniqueCount="44">
  <si>
    <t>Ledger Total</t>
  </si>
  <si>
    <t>Column Total</t>
  </si>
  <si>
    <t>Cap Project              003 6</t>
  </si>
  <si>
    <t>Wiorek, Sharon</t>
  </si>
  <si>
    <t>T4</t>
  </si>
  <si>
    <t>Hoy, John P.</t>
  </si>
  <si>
    <t>Norwoods, Regence</t>
  </si>
  <si>
    <t>GENERIC DOCKET           003 6</t>
  </si>
  <si>
    <t>Flynn, Patrick C.</t>
  </si>
  <si>
    <t>Aquilino, Erin P.</t>
  </si>
  <si>
    <t>Pitts, Darrien</t>
  </si>
  <si>
    <t>Wiorek, Sharon - 10/19/2012</t>
  </si>
  <si>
    <t>JE</t>
  </si>
  <si>
    <t>Wiorek, Sharon - 10/17/2012</t>
  </si>
  <si>
    <t>Pitts, Darrien - 10/25/2012</t>
  </si>
  <si>
    <t>Pitts, Darrien - 10/18/2012</t>
  </si>
  <si>
    <t>Per Hour</t>
  </si>
  <si>
    <t>Hours</t>
  </si>
  <si>
    <t>Total Amount</t>
  </si>
  <si>
    <t>Explanation -Remark-</t>
  </si>
  <si>
    <t>Explanation</t>
  </si>
  <si>
    <t>G/L Date</t>
  </si>
  <si>
    <t>Doc Number</t>
  </si>
  <si>
    <t>Do Ty</t>
  </si>
  <si>
    <t>Grand Total</t>
  </si>
  <si>
    <t>Remaining Hours Total:</t>
  </si>
  <si>
    <t>Review responses to discovery request; Travel to Tallahassee and Prepare for hearing and attend hearing; Return to Chicago;.</t>
  </si>
  <si>
    <t>Steve Lubertozzi</t>
  </si>
  <si>
    <t>Review responses to discovery request; Travel to Tallahassee and Prepare for hearing and attend hearing.</t>
  </si>
  <si>
    <t>Preparing responses to discovery requests:  Gather data, prepare responses, circulate for approvals, communicate with attorney and UI Executives; Travel to Tallahassee and Prepare for hearing and attend hearing; Return to Chicago.</t>
  </si>
  <si>
    <t>Dollars</t>
  </si>
  <si>
    <t>Estimate of Remaining Hours:</t>
  </si>
  <si>
    <t>Total</t>
  </si>
  <si>
    <t xml:space="preserve">Preparing responses to discovery requests and Staff’s Pre-Filed Testimony;  Gather data, prepare responses, circulate for approvals, communicate with attorney and UI Executives Draft Pre-Filed Direct and Rebuttal Testimony; participate in conference calls regarding discovery; </t>
  </si>
  <si>
    <t>Assist in responding to discovery requests and Staff’s Pre-Filed Testimony; participate in conference calls regarding discovery</t>
  </si>
  <si>
    <t xml:space="preserve">Reviewing responses to discovery requests and Staff’s Pre-Filed Testimony; participate in conference calls regarding discovery, and hearing </t>
  </si>
  <si>
    <t>Review and input into responses to discovery and Staff's Pre-Filed Testimony</t>
  </si>
  <si>
    <t>Assist in responding to discovery requests</t>
  </si>
  <si>
    <t>Description</t>
  </si>
  <si>
    <t>Sum of Hours</t>
  </si>
  <si>
    <t>Row Labels</t>
  </si>
  <si>
    <t>Florida Global Docket</t>
  </si>
  <si>
    <t>Docket No.:  120161-WS</t>
  </si>
  <si>
    <t>Analysis of In-House Rate Case Expense</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</si>
</sst>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mm/dd/yyyy;@"/>
    <numFmt numFmtId="165" formatCode="#########"/>
    <numFmt numFmtId="166" formatCode="##"/>
    <numFmt numFmtId="167" formatCode="mm/yy"/>
    <numFmt numFmtId="168" formatCode="_([$€-2]* #,##0.00_);_([$€-2]* \(#,##0.00\);_([$€-2]* &quot;-&quot;??_)"/>
  </numFmts>
  <fonts count="18">
    <font>
      <sz val="10"/>
      <name val="Garmond (W1)"/>
    </font>
    <font>
      <sz val="11"/>
      <color theme="1"/>
      <name val="Calibri"/>
      <family val="2"/>
      <scheme val="minor"/>
    </font>
    <font>
      <b/>
      <sz val="11"/>
      <color theme="1"/>
      <name val="Calibri"/>
      <family val="2"/>
      <scheme val="minor"/>
    </font>
    <font>
      <sz val="10"/>
      <name val="Garmond (W1)"/>
    </font>
    <font>
      <b/>
      <sz val="10"/>
      <name val="Garmond (W1)"/>
      <family val="1"/>
    </font>
    <font>
      <b/>
      <sz val="10"/>
      <name val="Garmond (W1)"/>
    </font>
    <font>
      <b/>
      <sz val="10"/>
      <name val="Arial"/>
      <family val="2"/>
    </font>
    <font>
      <b/>
      <sz val="10"/>
      <color theme="1"/>
      <name val="Garmond (W1)"/>
    </font>
    <font>
      <sz val="10"/>
      <name val="Bookman Old Style"/>
      <family val="1"/>
    </font>
    <font>
      <sz val="10"/>
      <name val="Geneva"/>
      <family val="2"/>
    </font>
    <font>
      <sz val="10"/>
      <color indexed="8"/>
      <name val="Arial"/>
      <family val="2"/>
    </font>
    <font>
      <sz val="11"/>
      <color indexed="8"/>
      <name val="Calibri"/>
      <family val="2"/>
    </font>
    <font>
      <sz val="11"/>
      <color theme="1"/>
      <name val="Georgia"/>
      <family val="2"/>
    </font>
    <font>
      <sz val="9"/>
      <color theme="1"/>
      <name val="Georgia"/>
      <family val="2"/>
    </font>
    <font>
      <sz val="10"/>
      <name val="Courier"/>
      <family val="3"/>
    </font>
    <font>
      <sz val="10"/>
      <name val="Geneva"/>
    </font>
    <font>
      <sz val="10"/>
      <name val="Arial"/>
      <family val="2"/>
    </font>
    <font>
      <sz val="10"/>
      <color theme="1"/>
      <name val="Arial"/>
      <family val="2"/>
    </font>
  </fonts>
  <fills count="4">
    <fill>
      <patternFill patternType="none"/>
    </fill>
    <fill>
      <patternFill patternType="gray125"/>
    </fill>
    <fill>
      <patternFill patternType="solid">
        <fgColor theme="4" tint="0.79998168889431442"/>
        <bgColor theme="4" tint="0.79998168889431442"/>
      </patternFill>
    </fill>
    <fill>
      <patternFill patternType="solid">
        <fgColor theme="1"/>
        <bgColor indexed="64"/>
      </patternFill>
    </fill>
  </fills>
  <borders count="4">
    <border>
      <left/>
      <right/>
      <top/>
      <bottom/>
      <diagonal/>
    </border>
    <border>
      <left/>
      <right/>
      <top style="thin">
        <color theme="4" tint="0.39997558519241921"/>
      </top>
      <bottom/>
      <diagonal/>
    </border>
    <border>
      <left/>
      <right/>
      <top/>
      <bottom style="thin">
        <color indexed="64"/>
      </bottom>
      <diagonal/>
    </border>
    <border>
      <left/>
      <right/>
      <top/>
      <bottom style="thin">
        <color theme="4" tint="0.39997558519241921"/>
      </bottom>
      <diagonal/>
    </border>
  </borders>
  <cellStyleXfs count="186">
    <xf numFmtId="0" fontId="0" fillId="0" borderId="0"/>
    <xf numFmtId="41" fontId="4" fillId="0" borderId="0" applyFont="0" applyAlignment="0">
      <alignment horizontal="centerContinuous"/>
    </xf>
    <xf numFmtId="165" fontId="8" fillId="0" borderId="0"/>
    <xf numFmtId="165" fontId="8" fillId="0" borderId="0"/>
    <xf numFmtId="166" fontId="9" fillId="0" borderId="0" applyFont="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2" fillId="0" borderId="0" applyFont="0" applyFill="0" applyBorder="0" applyAlignment="0" applyProtection="0"/>
    <xf numFmtId="43" fontId="13" fillId="0" borderId="0" applyFont="0" applyFill="0" applyBorder="0" applyAlignment="0" applyProtection="0"/>
    <xf numFmtId="43" fontId="14"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1" fontId="4" fillId="0" borderId="0" applyFont="0" applyAlignment="0">
      <alignment horizontal="centerContinuous"/>
    </xf>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1" fontId="4" fillId="0" borderId="0" applyFont="0" applyAlignment="0">
      <alignment horizontal="centerContinuous"/>
    </xf>
    <xf numFmtId="40" fontId="15" fillId="0" borderId="0" applyFont="0" applyFill="0" applyBorder="0" applyAlignment="0" applyProtection="0"/>
    <xf numFmtId="43" fontId="16"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8" fontId="15"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2" fontId="4" fillId="0" borderId="0" applyFont="0" applyAlignment="0">
      <alignment horizontal="centerContinuous"/>
    </xf>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8" fontId="15" fillId="0" borderId="0" applyFont="0" applyFill="0" applyBorder="0" applyAlignment="0" applyProtection="0"/>
    <xf numFmtId="42" fontId="4" fillId="0" borderId="0" applyFont="0" applyAlignment="0">
      <alignment horizontal="centerContinuous"/>
    </xf>
    <xf numFmtId="44" fontId="16" fillId="0" borderId="0" applyFont="0" applyFill="0" applyBorder="0" applyAlignment="0" applyProtection="0"/>
    <xf numFmtId="44" fontId="17" fillId="0" borderId="0" applyFont="0" applyFill="0" applyBorder="0" applyAlignment="0" applyProtection="0"/>
    <xf numFmtId="8" fontId="15" fillId="0" borderId="0" applyFont="0" applyFill="0" applyBorder="0" applyAlignment="0" applyProtection="0"/>
    <xf numFmtId="14" fontId="15" fillId="0" borderId="0"/>
    <xf numFmtId="167" fontId="8" fillId="0" borderId="0" applyFont="0" applyAlignment="0"/>
    <xf numFmtId="168" fontId="1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 fillId="0" borderId="0"/>
    <xf numFmtId="0" fontId="17" fillId="0" borderId="0"/>
    <xf numFmtId="0" fontId="15" fillId="0" borderId="0"/>
    <xf numFmtId="0" fontId="17" fillId="0" borderId="0"/>
    <xf numFmtId="0" fontId="15" fillId="0" borderId="0"/>
    <xf numFmtId="0" fontId="15" fillId="0" borderId="0"/>
    <xf numFmtId="0" fontId="15" fillId="0" borderId="0"/>
    <xf numFmtId="0" fontId="17" fillId="0" borderId="0"/>
    <xf numFmtId="0" fontId="17" fillId="0" borderId="0"/>
    <xf numFmtId="0" fontId="17" fillId="0" borderId="0"/>
    <xf numFmtId="0" fontId="3" fillId="0" borderId="0" applyProtection="0"/>
    <xf numFmtId="0" fontId="12" fillId="0" borderId="0"/>
    <xf numFmtId="0" fontId="13" fillId="0" borderId="0"/>
    <xf numFmtId="0" fontId="14" fillId="0" borderId="0"/>
    <xf numFmtId="0" fontId="17" fillId="0" borderId="0"/>
    <xf numFmtId="0" fontId="16" fillId="0" borderId="0"/>
    <xf numFmtId="0" fontId="16" fillId="0" borderId="0"/>
    <xf numFmtId="0" fontId="17" fillId="0" borderId="0"/>
    <xf numFmtId="0" fontId="1" fillId="0" borderId="0"/>
    <xf numFmtId="0" fontId="16" fillId="0" borderId="0"/>
    <xf numFmtId="0" fontId="16" fillId="0" borderId="0"/>
    <xf numFmtId="0" fontId="16" fillId="0" borderId="0"/>
    <xf numFmtId="0" fontId="16" fillId="0" borderId="0"/>
    <xf numFmtId="0" fontId="1" fillId="0" borderId="0"/>
    <xf numFmtId="0" fontId="16" fillId="0" borderId="0"/>
    <xf numFmtId="0" fontId="16" fillId="0" borderId="0"/>
    <xf numFmtId="0" fontId="16" fillId="0" borderId="0"/>
    <xf numFmtId="0" fontId="16" fillId="0" borderId="0"/>
    <xf numFmtId="0" fontId="16" fillId="0" borderId="0"/>
    <xf numFmtId="0" fontId="1" fillId="0" borderId="0"/>
    <xf numFmtId="0" fontId="3" fillId="0" borderId="0"/>
    <xf numFmtId="0" fontId="16" fillId="0" borderId="0"/>
    <xf numFmtId="0" fontId="16" fillId="0" borderId="0"/>
    <xf numFmtId="0" fontId="17" fillId="0" borderId="0"/>
    <xf numFmtId="0" fontId="17" fillId="0" borderId="0"/>
    <xf numFmtId="0" fontId="17" fillId="0" borderId="0"/>
    <xf numFmtId="0" fontId="1" fillId="0" borderId="0"/>
    <xf numFmtId="0" fontId="1" fillId="0" borderId="0"/>
    <xf numFmtId="0" fontId="1" fillId="0" borderId="0"/>
    <xf numFmtId="0" fontId="1" fillId="0" borderId="0"/>
    <xf numFmtId="0" fontId="1" fillId="0" borderId="0"/>
    <xf numFmtId="0" fontId="16" fillId="0" borderId="0"/>
    <xf numFmtId="0" fontId="16" fillId="0" borderId="0"/>
    <xf numFmtId="0" fontId="16" fillId="0" borderId="0"/>
    <xf numFmtId="0" fontId="1" fillId="0" borderId="0"/>
    <xf numFmtId="0" fontId="16" fillId="0" borderId="0"/>
    <xf numFmtId="0" fontId="16" fillId="0" borderId="0"/>
    <xf numFmtId="0" fontId="16" fillId="0" borderId="0"/>
    <xf numFmtId="0" fontId="16" fillId="0" borderId="0"/>
    <xf numFmtId="0" fontId="1" fillId="0" borderId="0"/>
    <xf numFmtId="0" fontId="1" fillId="0" borderId="0"/>
    <xf numFmtId="0" fontId="1" fillId="0" borderId="0"/>
    <xf numFmtId="0" fontId="1" fillId="0" borderId="0"/>
    <xf numFmtId="0" fontId="16" fillId="0" borderId="0"/>
    <xf numFmtId="0" fontId="16" fillId="0" borderId="0"/>
    <xf numFmtId="0" fontId="16" fillId="0" borderId="0"/>
    <xf numFmtId="0" fontId="16" fillId="0" borderId="0"/>
    <xf numFmtId="0" fontId="16" fillId="0" borderId="0"/>
    <xf numFmtId="0" fontId="17" fillId="0" borderId="0"/>
    <xf numFmtId="0" fontId="17" fillId="0" borderId="0"/>
    <xf numFmtId="0" fontId="17" fillId="0" borderId="0"/>
    <xf numFmtId="0" fontId="16" fillId="0" borderId="0"/>
    <xf numFmtId="0" fontId="16" fillId="0" borderId="0"/>
    <xf numFmtId="0" fontId="16" fillId="0" borderId="0"/>
    <xf numFmtId="0" fontId="16" fillId="0" borderId="0"/>
    <xf numFmtId="0" fontId="15" fillId="0" borderId="0"/>
    <xf numFmtId="0" fontId="3" fillId="0" borderId="0"/>
    <xf numFmtId="0" fontId="16" fillId="0" borderId="0"/>
    <xf numFmtId="0" fontId="16" fillId="0" borderId="0"/>
    <xf numFmtId="0" fontId="16" fillId="0" borderId="0"/>
    <xf numFmtId="0" fontId="16" fillId="0" borderId="0"/>
    <xf numFmtId="0" fontId="16" fillId="0" borderId="0"/>
    <xf numFmtId="9" fontId="1" fillId="0" borderId="0" applyFont="0" applyFill="0" applyBorder="0" applyAlignment="0" applyProtection="0"/>
    <xf numFmtId="9" fontId="1"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7" fillId="0" borderId="0" applyFont="0" applyFill="0" applyBorder="0" applyAlignment="0" applyProtection="0"/>
    <xf numFmtId="9" fontId="1"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 fillId="0" borderId="0" applyFont="0" applyFill="0" applyBorder="0" applyAlignment="0" applyProtection="0"/>
    <xf numFmtId="9" fontId="16"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5" fillId="0" borderId="0" applyFont="0" applyFill="0" applyBorder="0" applyAlignment="0" applyProtection="0"/>
    <xf numFmtId="9" fontId="16" fillId="0" borderId="0" applyFont="0" applyFill="0" applyBorder="0" applyAlignment="0" applyProtection="0"/>
    <xf numFmtId="9" fontId="3" fillId="0" borderId="0" applyFont="0" applyFill="0" applyBorder="0" applyAlignment="0" applyProtection="0"/>
    <xf numFmtId="9" fontId="14" fillId="0" borderId="0" applyFont="0" applyFill="0" applyBorder="0" applyAlignment="0" applyProtection="0"/>
  </cellStyleXfs>
  <cellXfs count="33">
    <xf numFmtId="0" fontId="0" fillId="0" borderId="0" xfId="0"/>
    <xf numFmtId="43" fontId="0" fillId="0" borderId="0" xfId="1" applyNumberFormat="1" applyFont="1" applyAlignment="1"/>
    <xf numFmtId="49" fontId="0" fillId="0" borderId="0" xfId="0" applyNumberFormat="1" applyFont="1" applyFill="1" applyBorder="1" applyAlignment="1" applyProtection="1"/>
    <xf numFmtId="164" fontId="0" fillId="0" borderId="0" xfId="0" applyNumberFormat="1" applyFont="1" applyFill="1" applyBorder="1" applyAlignment="1" applyProtection="1"/>
    <xf numFmtId="43" fontId="5" fillId="0" borderId="0" xfId="1" applyNumberFormat="1" applyFont="1" applyAlignment="1"/>
    <xf numFmtId="49" fontId="5" fillId="0" borderId="0" xfId="0" applyNumberFormat="1" applyFont="1" applyFill="1" applyBorder="1" applyAlignment="1" applyProtection="1"/>
    <xf numFmtId="43" fontId="0" fillId="0" borderId="0" xfId="0" applyNumberFormat="1"/>
    <xf numFmtId="43" fontId="6" fillId="0" borderId="0" xfId="1" applyNumberFormat="1" applyFont="1" applyFill="1" applyBorder="1" applyAlignment="1" applyProtection="1">
      <alignment horizontal="center"/>
    </xf>
    <xf numFmtId="43" fontId="6" fillId="0" borderId="0" xfId="1" applyNumberFormat="1" applyFont="1" applyFill="1" applyBorder="1" applyAlignment="1" applyProtection="1"/>
    <xf numFmtId="49" fontId="6" fillId="0" borderId="0" xfId="0" applyNumberFormat="1" applyFont="1" applyFill="1" applyBorder="1" applyAlignment="1" applyProtection="1"/>
    <xf numFmtId="0" fontId="0" fillId="0" borderId="0" xfId="0" applyAlignment="1">
      <alignment wrapText="1"/>
    </xf>
    <xf numFmtId="41" fontId="7" fillId="2" borderId="1" xfId="1" applyNumberFormat="1" applyFont="1" applyFill="1" applyBorder="1" applyAlignment="1"/>
    <xf numFmtId="0" fontId="7" fillId="2" borderId="1" xfId="0" applyNumberFormat="1" applyFont="1" applyFill="1" applyBorder="1"/>
    <xf numFmtId="0" fontId="7" fillId="2" borderId="1" xfId="0" applyFont="1" applyFill="1" applyBorder="1" applyAlignment="1">
      <alignment horizontal="left"/>
    </xf>
    <xf numFmtId="41" fontId="0" fillId="0" borderId="0" xfId="1" applyFont="1" applyAlignment="1"/>
    <xf numFmtId="41" fontId="0" fillId="0" borderId="2" xfId="1" applyFont="1" applyBorder="1" applyAlignment="1"/>
    <xf numFmtId="41" fontId="7" fillId="2" borderId="1" xfId="1" applyNumberFormat="1" applyFont="1" applyFill="1" applyBorder="1" applyAlignment="1">
      <alignment horizontal="center"/>
    </xf>
    <xf numFmtId="0" fontId="7" fillId="2" borderId="1" xfId="0" applyNumberFormat="1" applyFont="1" applyFill="1" applyBorder="1" applyAlignment="1">
      <alignment horizontal="center"/>
    </xf>
    <xf numFmtId="41" fontId="0" fillId="0" borderId="0" xfId="1" applyNumberFormat="1" applyFont="1" applyAlignment="1"/>
    <xf numFmtId="0" fontId="0" fillId="0" borderId="0" xfId="0" applyNumberFormat="1"/>
    <xf numFmtId="0" fontId="0" fillId="0" borderId="0" xfId="0" applyAlignment="1">
      <alignment horizontal="left"/>
    </xf>
    <xf numFmtId="0" fontId="2" fillId="2" borderId="0" xfId="0" applyFont="1" applyFill="1"/>
    <xf numFmtId="0" fontId="7" fillId="2" borderId="3" xfId="0" applyFont="1" applyFill="1" applyBorder="1" applyAlignment="1">
      <alignment horizontal="center"/>
    </xf>
    <xf numFmtId="0" fontId="7" fillId="2" borderId="3" xfId="0" applyFont="1" applyFill="1" applyBorder="1"/>
    <xf numFmtId="0" fontId="7" fillId="2" borderId="0" xfId="0" applyFont="1" applyFill="1"/>
    <xf numFmtId="0" fontId="6" fillId="0" borderId="0" xfId="0" applyFont="1"/>
    <xf numFmtId="0" fontId="6" fillId="0" borderId="0" xfId="0" applyFont="1" applyFill="1" applyAlignment="1">
      <alignment horizontal="left"/>
    </xf>
    <xf numFmtId="0" fontId="6" fillId="0" borderId="0" xfId="0" quotePrefix="1" applyFont="1" applyFill="1" applyAlignment="1">
      <alignment horizontal="left"/>
    </xf>
    <xf numFmtId="0" fontId="0" fillId="3" borderId="0" xfId="0" applyNumberFormat="1" applyFill="1"/>
    <xf numFmtId="0" fontId="0" fillId="3" borderId="0" xfId="0" applyFill="1"/>
    <xf numFmtId="0" fontId="0" fillId="3" borderId="2" xfId="0" applyFill="1" applyBorder="1"/>
    <xf numFmtId="43" fontId="0" fillId="3" borderId="0" xfId="1" applyNumberFormat="1" applyFont="1" applyFill="1" applyAlignment="1"/>
    <xf numFmtId="43" fontId="0" fillId="3" borderId="0" xfId="0" applyNumberFormat="1" applyFill="1"/>
  </cellXfs>
  <cellStyles count="186">
    <cellStyle name="########" xfId="2"/>
    <cellStyle name="######## 2" xfId="3"/>
    <cellStyle name="Co #" xfId="4"/>
    <cellStyle name="Comma" xfId="1" builtinId="3"/>
    <cellStyle name="Comma 10" xfId="5"/>
    <cellStyle name="Comma 10 2" xfId="6"/>
    <cellStyle name="Comma 10 3" xfId="7"/>
    <cellStyle name="Comma 10 4" xfId="8"/>
    <cellStyle name="Comma 11" xfId="9"/>
    <cellStyle name="Comma 11 2" xfId="10"/>
    <cellStyle name="Comma 11 2 2" xfId="11"/>
    <cellStyle name="Comma 11 2 3" xfId="12"/>
    <cellStyle name="Comma 11 3" xfId="13"/>
    <cellStyle name="Comma 11 4" xfId="14"/>
    <cellStyle name="Comma 12" xfId="15"/>
    <cellStyle name="Comma 13" xfId="16"/>
    <cellStyle name="Comma 14" xfId="17"/>
    <cellStyle name="Comma 15" xfId="18"/>
    <cellStyle name="Comma 16" xfId="19"/>
    <cellStyle name="Comma 17" xfId="20"/>
    <cellStyle name="Comma 18" xfId="21"/>
    <cellStyle name="Comma 19" xfId="22"/>
    <cellStyle name="Comma 2" xfId="23"/>
    <cellStyle name="Comma 2 2" xfId="24"/>
    <cellStyle name="Comma 2 2 2" xfId="25"/>
    <cellStyle name="Comma 2 2 3" xfId="26"/>
    <cellStyle name="Comma 2 2 4" xfId="27"/>
    <cellStyle name="Comma 2 3" xfId="28"/>
    <cellStyle name="Comma 2 4" xfId="29"/>
    <cellStyle name="Comma 2 5" xfId="30"/>
    <cellStyle name="Comma 2 6" xfId="31"/>
    <cellStyle name="Comma 2 7" xfId="32"/>
    <cellStyle name="Comma 2 8" xfId="33"/>
    <cellStyle name="Comma 2 9" xfId="34"/>
    <cellStyle name="Comma 20" xfId="35"/>
    <cellStyle name="Comma 21" xfId="36"/>
    <cellStyle name="Comma 22" xfId="37"/>
    <cellStyle name="Comma 23" xfId="38"/>
    <cellStyle name="Comma 3" xfId="39"/>
    <cellStyle name="Comma 3 2" xfId="40"/>
    <cellStyle name="Comma 3 3" xfId="41"/>
    <cellStyle name="Comma 3 4" xfId="42"/>
    <cellStyle name="Comma 4" xfId="43"/>
    <cellStyle name="Comma 4 2" xfId="44"/>
    <cellStyle name="Comma 4 3" xfId="45"/>
    <cellStyle name="Comma 5" xfId="46"/>
    <cellStyle name="Comma 5 2" xfId="47"/>
    <cellStyle name="Comma 5 3" xfId="48"/>
    <cellStyle name="Comma 5 4" xfId="49"/>
    <cellStyle name="Comma 6" xfId="50"/>
    <cellStyle name="Comma 7" xfId="51"/>
    <cellStyle name="Comma 8" xfId="52"/>
    <cellStyle name="Comma 9" xfId="53"/>
    <cellStyle name="Comma 9 2" xfId="54"/>
    <cellStyle name="Comma 9 3" xfId="55"/>
    <cellStyle name="Currency 10" xfId="56"/>
    <cellStyle name="Currency 2" xfId="57"/>
    <cellStyle name="Currency 2 2" xfId="58"/>
    <cellStyle name="Currency 2 2 2" xfId="59"/>
    <cellStyle name="Currency 2 2 3" xfId="60"/>
    <cellStyle name="Currency 2 2 4" xfId="61"/>
    <cellStyle name="Currency 2 3" xfId="62"/>
    <cellStyle name="Currency 2 4" xfId="63"/>
    <cellStyle name="Currency 2 5" xfId="64"/>
    <cellStyle name="Currency 2 6" xfId="65"/>
    <cellStyle name="Currency 3" xfId="66"/>
    <cellStyle name="Currency 3 2" xfId="67"/>
    <cellStyle name="Currency 3 3" xfId="68"/>
    <cellStyle name="Currency 4" xfId="69"/>
    <cellStyle name="Currency 4 2" xfId="70"/>
    <cellStyle name="Currency 4 3" xfId="71"/>
    <cellStyle name="Currency 4 4" xfId="72"/>
    <cellStyle name="Currency 5" xfId="73"/>
    <cellStyle name="Currency 6" xfId="74"/>
    <cellStyle name="Currency 7" xfId="75"/>
    <cellStyle name="Currency 8" xfId="76"/>
    <cellStyle name="Currency 9" xfId="77"/>
    <cellStyle name="Date" xfId="78"/>
    <cellStyle name="Date-Regulatory" xfId="79"/>
    <cellStyle name="Euro" xfId="80"/>
    <cellStyle name="Normal" xfId="0" builtinId="0"/>
    <cellStyle name="Normal 10" xfId="81"/>
    <cellStyle name="Normal 10 2" xfId="82"/>
    <cellStyle name="Normal 10 2 2" xfId="83"/>
    <cellStyle name="Normal 10 2 3" xfId="84"/>
    <cellStyle name="Normal 10 2 4" xfId="85"/>
    <cellStyle name="Normal 10 3" xfId="86"/>
    <cellStyle name="Normal 10 3 2" xfId="87"/>
    <cellStyle name="Normal 10 3 3" xfId="88"/>
    <cellStyle name="Normal 10 4" xfId="89"/>
    <cellStyle name="Normal 10 5" xfId="90"/>
    <cellStyle name="Normal 11" xfId="91"/>
    <cellStyle name="Normal 11 2" xfId="92"/>
    <cellStyle name="Normal 11 2 2" xfId="93"/>
    <cellStyle name="Normal 11 3" xfId="94"/>
    <cellStyle name="Normal 12" xfId="95"/>
    <cellStyle name="Normal 13" xfId="96"/>
    <cellStyle name="Normal 13 2" xfId="97"/>
    <cellStyle name="Normal 13 3" xfId="98"/>
    <cellStyle name="Normal 14" xfId="99"/>
    <cellStyle name="Normal 15" xfId="100"/>
    <cellStyle name="Normal 16" xfId="101"/>
    <cellStyle name="Normal 17" xfId="102"/>
    <cellStyle name="Normal 18" xfId="103"/>
    <cellStyle name="Normal 19" xfId="104"/>
    <cellStyle name="Normal 2" xfId="105"/>
    <cellStyle name="Normal 2 10" xfId="106"/>
    <cellStyle name="Normal 2 11" xfId="107"/>
    <cellStyle name="Normal 2 2" xfId="108"/>
    <cellStyle name="Normal 2 2 2" xfId="109"/>
    <cellStyle name="Normal 2 2 3" xfId="110"/>
    <cellStyle name="Normal 2 2 4" xfId="111"/>
    <cellStyle name="Normal 2 2 5" xfId="112"/>
    <cellStyle name="Normal 2 3" xfId="113"/>
    <cellStyle name="Normal 2 4" xfId="114"/>
    <cellStyle name="Normal 2 5" xfId="115"/>
    <cellStyle name="Normal 2 6" xfId="116"/>
    <cellStyle name="Normal 2 7" xfId="117"/>
    <cellStyle name="Normal 2 8" xfId="118"/>
    <cellStyle name="Normal 2 9" xfId="119"/>
    <cellStyle name="Normal 2_LUSIMFR22" xfId="120"/>
    <cellStyle name="Normal 20" xfId="121"/>
    <cellStyle name="Normal 21" xfId="122"/>
    <cellStyle name="Normal 22" xfId="123"/>
    <cellStyle name="Normal 23" xfId="124"/>
    <cellStyle name="Normal 24" xfId="125"/>
    <cellStyle name="Normal 25" xfId="126"/>
    <cellStyle name="Normal 26" xfId="127"/>
    <cellStyle name="Normal 27" xfId="128"/>
    <cellStyle name="Normal 28" xfId="129"/>
    <cellStyle name="Normal 29" xfId="130"/>
    <cellStyle name="Normal 3" xfId="131"/>
    <cellStyle name="Normal 3 2" xfId="132"/>
    <cellStyle name="Normal 3 2 2" xfId="133"/>
    <cellStyle name="Normal 3 3" xfId="134"/>
    <cellStyle name="Normal 3 4" xfId="135"/>
    <cellStyle name="Normal 3 5" xfId="136"/>
    <cellStyle name="Normal 30" xfId="137"/>
    <cellStyle name="Normal 31" xfId="138"/>
    <cellStyle name="Normal 32" xfId="139"/>
    <cellStyle name="Normal 33" xfId="140"/>
    <cellStyle name="Normal 34" xfId="141"/>
    <cellStyle name="Normal 4" xfId="142"/>
    <cellStyle name="Normal 4 2" xfId="143"/>
    <cellStyle name="Normal 4 3" xfId="144"/>
    <cellStyle name="Normal 4 4" xfId="145"/>
    <cellStyle name="Normal 4 5" xfId="146"/>
    <cellStyle name="Normal 5" xfId="147"/>
    <cellStyle name="Normal 5 2" xfId="148"/>
    <cellStyle name="Normal 5 3" xfId="149"/>
    <cellStyle name="Normal 6" xfId="150"/>
    <cellStyle name="Normal 6 2" xfId="151"/>
    <cellStyle name="Normal 6 3" xfId="152"/>
    <cellStyle name="Normal 6 4" xfId="153"/>
    <cellStyle name="Normal 7" xfId="154"/>
    <cellStyle name="Normal 8" xfId="155"/>
    <cellStyle name="Normal 9" xfId="156"/>
    <cellStyle name="Normal 9 2" xfId="157"/>
    <cellStyle name="Normal 9 2 2" xfId="158"/>
    <cellStyle name="Normal 9 2 3" xfId="159"/>
    <cellStyle name="Normal 9 2 4" xfId="160"/>
    <cellStyle name="Percent 10" xfId="161"/>
    <cellStyle name="Percent 11" xfId="162"/>
    <cellStyle name="Percent 2" xfId="163"/>
    <cellStyle name="Percent 2 2" xfId="164"/>
    <cellStyle name="Percent 2 2 2" xfId="165"/>
    <cellStyle name="Percent 2 2 3" xfId="166"/>
    <cellStyle name="Percent 2 2 4" xfId="167"/>
    <cellStyle name="Percent 2 3" xfId="168"/>
    <cellStyle name="Percent 2 4" xfId="169"/>
    <cellStyle name="Percent 2 5" xfId="170"/>
    <cellStyle name="Percent 2 6" xfId="171"/>
    <cellStyle name="Percent 2 7" xfId="172"/>
    <cellStyle name="Percent 3" xfId="173"/>
    <cellStyle name="Percent 3 2" xfId="174"/>
    <cellStyle name="Percent 3 3" xfId="175"/>
    <cellStyle name="Percent 3 4" xfId="176"/>
    <cellStyle name="Percent 3 5" xfId="177"/>
    <cellStyle name="Percent 4" xfId="178"/>
    <cellStyle name="Percent 5" xfId="179"/>
    <cellStyle name="Percent 5 2" xfId="180"/>
    <cellStyle name="Percent 5 3" xfId="181"/>
    <cellStyle name="Percent 6" xfId="182"/>
    <cellStyle name="Percent 7" xfId="183"/>
    <cellStyle name="Percent 8" xfId="184"/>
    <cellStyle name="Percent 9" xfId="18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mbravo\My%20Documents\2009%20UI%20RATE%20CASES\UIF\MFRs%20AND%20SUPPORTING%20DOCUMENTS\ORANGE\ORANGE%20MFR%2012%20FOR%20PDF.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mbravo\My%20Documents\2009%20UI%20RATE%20CASES\UIF\MFRs%20AND%20SUPPORTING%20DOCUMENTS\SEMINOLE\SEMINOLE%20MFR%203.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Rate%20Case\Florida\090-Utilities,%20Inc.%20of%20Florida\2012%20Rate%20Case\Filing\MFR%20Final\ORANGE%20MFRs%208%20FINA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COVER"/>
      <sheetName val="CONTENTS vol 1"/>
      <sheetName val="CONTENTS vol 2"/>
      <sheetName val="A 1"/>
      <sheetName val="A 2"/>
      <sheetName val="A 3"/>
      <sheetName val="A 4"/>
      <sheetName val="A 5"/>
      <sheetName val="A 5 (a) "/>
      <sheetName val="A 6"/>
      <sheetName val="A 6 (a)"/>
      <sheetName val="A 7"/>
      <sheetName val="A 8"/>
      <sheetName val="A 9"/>
      <sheetName val="A 9 (a)"/>
      <sheetName val="A 10"/>
      <sheetName val="A 10 (a)"/>
      <sheetName val="A 11"/>
      <sheetName val="A 12"/>
      <sheetName val="A 12 (a)"/>
      <sheetName val="A 13"/>
      <sheetName val="A 14"/>
      <sheetName val="A 14 (a)"/>
      <sheetName val="A 15"/>
      <sheetName val="A 16"/>
      <sheetName val="A 17"/>
      <sheetName val="A 18"/>
      <sheetName val="A 19 "/>
      <sheetName val="B 2"/>
      <sheetName val="B 1"/>
      <sheetName val="B 3"/>
      <sheetName val="B 4"/>
      <sheetName val="B 5"/>
      <sheetName val="B 6"/>
      <sheetName val="B 7"/>
      <sheetName val="B 8"/>
      <sheetName val="B 7 p 2 of 2"/>
      <sheetName val="B 9"/>
      <sheetName val="B 10"/>
      <sheetName val="B 11"/>
      <sheetName val="B12 - 3-31-08"/>
      <sheetName val="B12 - 4-30-08"/>
      <sheetName val="B12 - 5-31-08"/>
      <sheetName val="B12 - 6-30-08"/>
      <sheetName val="B12 - 7-31-08"/>
      <sheetName val="B12 - 8-31-08"/>
      <sheetName val="B12 - 9-30-08"/>
      <sheetName val="B12 - 10-31-08"/>
      <sheetName val="B12 - 11-30-08"/>
      <sheetName val="B12 - 12-31-08"/>
      <sheetName val="B12 - TEST YEAR"/>
      <sheetName val="B 13"/>
      <sheetName val="B 14"/>
      <sheetName val="C INSTRUCT"/>
      <sheetName val="B 15"/>
      <sheetName val="C 1"/>
      <sheetName val="C 2 (W) (S)"/>
      <sheetName val="C 3"/>
      <sheetName val="C 4"/>
      <sheetName val="C 5 (W) (S)"/>
      <sheetName val="C 6"/>
      <sheetName val="C 7"/>
      <sheetName val="C 8"/>
      <sheetName val="C 9"/>
      <sheetName val="C 10"/>
      <sheetName val="ADJUSTED MONTHLY"/>
      <sheetName val="D-1"/>
      <sheetName val="D-2"/>
      <sheetName val="D 2 (a) HIDE"/>
      <sheetName val="D-3"/>
      <sheetName val="D-4"/>
      <sheetName val="D-5"/>
      <sheetName val="D-6"/>
      <sheetName val="D 7"/>
      <sheetName val="E 1 W"/>
      <sheetName val="E 1 S"/>
      <sheetName val="E 2 W"/>
      <sheetName val="E 2 S"/>
      <sheetName val="E 3"/>
      <sheetName val="E 4 W"/>
      <sheetName val="E 4 S"/>
      <sheetName val="E 5 W"/>
      <sheetName val="E 5 S"/>
      <sheetName val="E 6"/>
      <sheetName val="E 7"/>
      <sheetName val="E 8"/>
      <sheetName val="E 9"/>
      <sheetName val="E 10"/>
      <sheetName val="E 11"/>
      <sheetName val="E 12"/>
      <sheetName val="E 13"/>
      <sheetName val="E 14"/>
      <sheetName val="D 4 (I)"/>
      <sheetName val="F-1 (2)"/>
      <sheetName val="F-2 (2)"/>
      <sheetName val="F-3 (2)"/>
      <sheetName val="F-4 (2)"/>
      <sheetName val="F-5 (2)"/>
      <sheetName val="F-6 (2)"/>
      <sheetName val="F-7 (2)"/>
      <sheetName val="F-8 (2)"/>
      <sheetName val="F-9 (2)"/>
      <sheetName val="F-10 (2)"/>
      <sheetName val="F-1"/>
      <sheetName val="F-2"/>
      <sheetName val="F-3"/>
      <sheetName val="F-4"/>
      <sheetName val="F-5"/>
      <sheetName val="F-6"/>
      <sheetName val="F-7"/>
      <sheetName val="F-8"/>
      <sheetName val="F-9"/>
      <sheetName val="F-10"/>
      <sheetName val="A 1 (2)"/>
      <sheetName val="A 3 (2)"/>
      <sheetName val="B 1 (2)"/>
      <sheetName val="B 3 (2)"/>
      <sheetName val="B 15 (2)"/>
      <sheetName val="C 1 (2)"/>
      <sheetName val="C 2 (W) (S) (2)"/>
      <sheetName val="C 3 (2)"/>
      <sheetName val="C 5 (W) (S) (2)"/>
      <sheetName val="D-1 (2)"/>
      <sheetName val="D-2 (2)"/>
      <sheetName val="E 1 W INT"/>
      <sheetName val="E 2 W INT"/>
      <sheetName val="Balance Sheet"/>
      <sheetName val="APPENDIX A PLANT ACCT REC"/>
      <sheetName val="O&amp;M EXPENSES ALLOCATED"/>
      <sheetName val="APPENDIX B INC. STAT.ACCT RECON"/>
      <sheetName val="CIAC AMORTIZATION"/>
      <sheetName val="Dep Exp Adj (SORTED)"/>
      <sheetName val="INCOME STATEMENT"/>
      <sheetName val="TAX EXPENSE"/>
      <sheetName val="TIMING DIFFERENCES 2008"/>
      <sheetName val="TIMING DIFFERENCE %'S"/>
      <sheetName val="tax calculations"/>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COVER"/>
      <sheetName val="CONTENTS vol 1"/>
      <sheetName val="CONTENTS vol 2"/>
      <sheetName val="A 1"/>
      <sheetName val="A 2"/>
      <sheetName val="A 3"/>
      <sheetName val="A 4"/>
      <sheetName val="A 5"/>
      <sheetName val="A 5 (a) "/>
      <sheetName val="APPENDIX A PLANT ACCT REC"/>
      <sheetName val="A 6"/>
      <sheetName val="A 6 (a)"/>
      <sheetName val="A 7"/>
      <sheetName val="A 8"/>
      <sheetName val="A 9"/>
      <sheetName val="A 9 (a)"/>
      <sheetName val="A 10"/>
      <sheetName val="A 10 (a)"/>
      <sheetName val="A 11"/>
      <sheetName val="A 12"/>
      <sheetName val="A 12 (a)"/>
      <sheetName val="A 13"/>
      <sheetName val="A 14"/>
      <sheetName val="A 14 (a)"/>
      <sheetName val="A 15"/>
      <sheetName val="A 16"/>
      <sheetName val="A 17"/>
      <sheetName val="A 18"/>
      <sheetName val="A 19 "/>
      <sheetName val="B 1"/>
      <sheetName val="B 2"/>
      <sheetName val="B 3"/>
      <sheetName val="B 4"/>
      <sheetName val="O&amp;M EXPENSES ALLOCATED"/>
      <sheetName val="B 5"/>
      <sheetName val="B 6"/>
      <sheetName val="B 7"/>
      <sheetName val="B 8"/>
      <sheetName val="B 9"/>
      <sheetName val="B 10"/>
      <sheetName val="B 11"/>
      <sheetName val="B 13"/>
      <sheetName val="B 14"/>
      <sheetName val="C INSTRUCT"/>
      <sheetName val="CIAC Amortization"/>
      <sheetName val="Dep Exp Adj (SORTED)"/>
      <sheetName val="B 15"/>
      <sheetName val="INCOME STATEMENT"/>
      <sheetName val="TAX EXPENSE"/>
      <sheetName val="TIMING DIFFERENCE %'S"/>
      <sheetName val="tax calculations"/>
      <sheetName val="C 1"/>
      <sheetName val="C 2 (W) (S)"/>
      <sheetName val="C 3"/>
      <sheetName val="C 4"/>
      <sheetName val="C 5 (W) (S)"/>
      <sheetName val="C 6"/>
      <sheetName val="C 7 (a)"/>
      <sheetName val="C 7 (b)"/>
      <sheetName val="C7 (c)"/>
      <sheetName val="C7 (d)"/>
      <sheetName val="C 8"/>
      <sheetName val="C 9"/>
      <sheetName val="C 10"/>
      <sheetName val="D-1"/>
      <sheetName val="D-2"/>
      <sheetName val="D 2 (a)"/>
      <sheetName val="D-3"/>
      <sheetName val="D-4"/>
      <sheetName val="D-5"/>
      <sheetName val="D-6"/>
      <sheetName val="D 7"/>
      <sheetName val="ADJUSTED MONTHLY"/>
      <sheetName val="E 1 W"/>
      <sheetName val="E 1 S"/>
      <sheetName val="E 2 W"/>
      <sheetName val="E 2 S"/>
      <sheetName val="E 3"/>
      <sheetName val="E 4 W"/>
      <sheetName val="E 4 S"/>
      <sheetName val="E 5 W"/>
      <sheetName val="E 5 S"/>
      <sheetName val="E 6"/>
      <sheetName val="E 7"/>
      <sheetName val="E 8"/>
      <sheetName val="E 9"/>
      <sheetName val="E 10"/>
      <sheetName val="E 11"/>
      <sheetName val="E 12"/>
      <sheetName val="E 13"/>
      <sheetName val="E 14"/>
      <sheetName val="D 4 (I)"/>
      <sheetName val="B12 - 03-31-08"/>
      <sheetName val="B12 - 04-30-08"/>
      <sheetName val="B12 - 05-31-08"/>
      <sheetName val="B12 - 06-30-08"/>
      <sheetName val="B12 - 07-31-08"/>
      <sheetName val="B12 - 08-31-08"/>
      <sheetName val="B12 - 09-30-08"/>
      <sheetName val="B12 - 10-31-08"/>
      <sheetName val="B12 - 11-30-08"/>
      <sheetName val="B12 - 12-31-08"/>
      <sheetName val="B12 - Test Year"/>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COVER"/>
      <sheetName val="CONTENTS vol 2"/>
      <sheetName val="CONTENTS vol 1 2013"/>
      <sheetName val="CONTENTS vol 1"/>
      <sheetName val="A 1"/>
      <sheetName val="A 2"/>
      <sheetName val="A 3"/>
      <sheetName val="A 4"/>
      <sheetName val="A 5"/>
      <sheetName val="A 5 (a)"/>
      <sheetName val="A 6"/>
      <sheetName val="A 6 (a)"/>
      <sheetName val="A 7"/>
      <sheetName val="A 8"/>
      <sheetName val="A 9"/>
      <sheetName val="A 9 (a)"/>
      <sheetName val="A 10"/>
      <sheetName val="A 10 (a)"/>
      <sheetName val="A 11"/>
      <sheetName val="A 12"/>
      <sheetName val="A 12 (a)"/>
      <sheetName val="A 13"/>
      <sheetName val="A 14"/>
      <sheetName val="A 14 (a)"/>
      <sheetName val="A 15"/>
      <sheetName val="A 16"/>
      <sheetName val="A 17"/>
      <sheetName val="A 18"/>
      <sheetName val="A 19 "/>
      <sheetName val="B 2"/>
      <sheetName val="B 6"/>
      <sheetName val="B 6 (a)"/>
      <sheetName val="B 8"/>
      <sheetName val="B 14"/>
      <sheetName val="C INSTRUCT"/>
      <sheetName val="E-4 S"/>
      <sheetName val="E-5 S"/>
      <sheetName val="B 1"/>
      <sheetName val="B 3"/>
      <sheetName val="B 4"/>
      <sheetName val="B 5"/>
      <sheetName val="B 5 (a)"/>
      <sheetName val="B 7"/>
      <sheetName val="B-9"/>
      <sheetName val="B 10"/>
      <sheetName val="B 11"/>
      <sheetName val="B 13"/>
      <sheetName val="B 15"/>
      <sheetName val="C 1"/>
      <sheetName val="C 2 (W) (S)"/>
      <sheetName val="C 3"/>
      <sheetName val="C 4"/>
      <sheetName val="C 5 (W) (S)"/>
      <sheetName val="C 6"/>
      <sheetName val="C 7"/>
      <sheetName val="C 8"/>
      <sheetName val="C 9"/>
      <sheetName val="C 10"/>
      <sheetName val="D-1"/>
      <sheetName val="D-2"/>
      <sheetName val="D 2 (a)"/>
      <sheetName val="D-3"/>
      <sheetName val="D-4"/>
      <sheetName val="D-5"/>
      <sheetName val="D-6"/>
      <sheetName val="D 7"/>
      <sheetName val="E - 1 - Orange County - W "/>
      <sheetName val="E 2 Orange County - W"/>
      <sheetName val="E - 1 - W INTERIM "/>
      <sheetName val="E 2 W INTERIM"/>
      <sheetName val="E-3"/>
      <sheetName val="E-4 W"/>
      <sheetName val="E-5 W"/>
      <sheetName val="E - 6"/>
      <sheetName val="E 7"/>
      <sheetName val="E 8"/>
      <sheetName val="E 9"/>
      <sheetName val="E 10"/>
      <sheetName val="E 11"/>
      <sheetName val="E 12"/>
      <sheetName val="E 13"/>
      <sheetName val="E 14"/>
      <sheetName val="A 1 INT"/>
      <sheetName val="A 3 INT"/>
      <sheetName val="B 1 INT"/>
      <sheetName val="B 3 INT"/>
      <sheetName val="B 15 INT"/>
      <sheetName val="C 1 INT"/>
      <sheetName val="C 2 (W) INT"/>
      <sheetName val="C 3 INT"/>
      <sheetName val="C 5 (W) (S) INT"/>
      <sheetName val="D-1 INT"/>
      <sheetName val="D-2 INT"/>
      <sheetName val="E - 1 - W INTERIM  (2)"/>
      <sheetName val="E 2 W INTERIM (2)"/>
      <sheetName val="REVENUE REQUIREMENTS"/>
      <sheetName val="INTERIM COST OF CAPITAL"/>
      <sheetName val="PROFORMA YEAR"/>
      <sheetName val="EQUITY RETURN CALCULATION"/>
      <sheetName val="Monthly BS -UC Ledger FORMATTED"/>
      <sheetName val="APPENDIX A PLANT ACCT"/>
      <sheetName val="Monthly IS -UC Ledger FORMATTED"/>
      <sheetName val="O&amp;M EXPENSES ALLOCATED"/>
      <sheetName val="TAX EXPENSE"/>
      <sheetName val="LTD-lead"/>
      <sheetName val="LTD-detail"/>
      <sheetName val="STD"/>
      <sheetName val="Common Equity"/>
      <sheetName val="ADIT, CD, ITC"/>
      <sheetName val="2007 - 2009 &amp; Test Year BS"/>
    </sheetNames>
    <sheetDataSet>
      <sheetData sheetId="0">
        <row r="4">
          <cell r="E4" t="str">
            <v>Company:  Utilities, Inc. of Florida - Orange County</v>
          </cell>
        </row>
        <row r="23">
          <cell r="B23" t="str">
            <v>Page 1 of 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4"/>
  <sheetViews>
    <sheetView tabSelected="1" workbookViewId="0">
      <selection activeCell="G109" activeCellId="201" sqref="G34 H34 G35 H35 G36 H36 G37 H37 G38 H38 G39 G40 G41 G43 G42 G42 H39 H40 H41 H41 H42 H43 H44 H45 G45 G44 G44 G46 G47 G48 G49 G50 G51 G53 H46 H47 H48 H49 H50 H51 H52 G52 H53 H53 H54 H55 H56 H57 H58 H59 H60 H61 H62 H63 H64 H64 G54 G55 G56 G57 G58 G59 G60 G61 G62 G63 G63 G64 G65 G65 G66 G67 G69 G68 G68 G70 G72 G71 H65 H66 H67 H68 H69 H69 H70 H71 H71 H72 H73 H74 H74 H75 H76 H76 H77 G73 G74 G75 G76 G77 G78 G80 G79 G79 G81 G82 G83 G84 G85 G86 G87:G88 G88 G90 G90 G89 G89 G91 H78 H79 H80 H81 H82 H83 H85 H84 H86 H86 H87 H87 H88 H89 H90 H91 H91 H92 H94 H93 H96 H95 H95 H96 H96 H97 H98 H99 H100 H101 H102 H103 H104 H105 H106 H108 G108 G106 G107 G107 H107 H107 G105 G104 G103 G102 G101 G100 G99 G98 G97 G96 G95 G94 G93 G92 G92 H109 H110 H111 H112 H113 H114 H115 H116 H118 H117 H119 H120 H121 H121 G121 G120 G119 G118 G117 G116 G115 G114 G113 G112 G111 G110 G109 G109"/>
    </sheetView>
  </sheetViews>
  <sheetFormatPr defaultRowHeight="12.5"/>
  <cols>
    <col min="1" max="1" width="6.1796875" style="2" bestFit="1" customWidth="1"/>
    <col min="2" max="2" width="28.26953125" bestFit="1" customWidth="1"/>
    <col min="3" max="3" width="14.26953125" style="3" customWidth="1"/>
    <col min="4" max="4" width="16.1796875" style="2" customWidth="1"/>
    <col min="5" max="5" width="55" style="2" customWidth="1"/>
    <col min="6" max="6" width="13.7265625" style="1" bestFit="1" customWidth="1"/>
    <col min="7" max="7" width="11" style="1" customWidth="1"/>
    <col min="8" max="8" width="15.1796875" customWidth="1"/>
    <col min="9" max="9" width="3.26953125" customWidth="1"/>
    <col min="10" max="10" width="30.54296875" customWidth="1"/>
    <col min="11" max="11" width="12.453125" customWidth="1"/>
    <col min="12" max="12" width="19.7265625" bestFit="1" customWidth="1"/>
    <col min="13" max="13" width="77.54296875" bestFit="1" customWidth="1"/>
  </cols>
  <sheetData>
    <row r="1" spans="1:11" ht="13">
      <c r="B1" s="25" t="s">
        <v>43</v>
      </c>
    </row>
    <row r="2" spans="1:11" ht="13">
      <c r="B2" s="25"/>
    </row>
    <row r="3" spans="1:11" ht="13">
      <c r="B3" s="26" t="s">
        <v>41</v>
      </c>
    </row>
    <row r="4" spans="1:11" ht="13">
      <c r="B4" s="27" t="s">
        <v>42</v>
      </c>
    </row>
    <row r="6" spans="1:11" ht="14.5">
      <c r="A6"/>
      <c r="B6" s="24"/>
      <c r="C6" s="24"/>
      <c r="D6" s="24"/>
      <c r="E6" s="21"/>
      <c r="J6" s="19"/>
      <c r="K6" s="18"/>
    </row>
    <row r="7" spans="1:11" ht="14.5">
      <c r="A7"/>
      <c r="B7" s="23" t="s">
        <v>40</v>
      </c>
      <c r="C7" s="22" t="s">
        <v>39</v>
      </c>
      <c r="D7" s="22" t="s">
        <v>18</v>
      </c>
      <c r="E7" s="21" t="s">
        <v>38</v>
      </c>
      <c r="J7" s="19"/>
      <c r="K7" s="18"/>
    </row>
    <row r="8" spans="1:11" ht="18.75" customHeight="1">
      <c r="A8"/>
      <c r="B8" s="20" t="s">
        <v>9</v>
      </c>
      <c r="C8" s="28">
        <v>36</v>
      </c>
      <c r="D8" s="18">
        <v>1528</v>
      </c>
      <c r="E8" s="10" t="s">
        <v>37</v>
      </c>
      <c r="J8" s="19"/>
      <c r="K8" s="18"/>
    </row>
    <row r="9" spans="1:11" ht="39.75" customHeight="1">
      <c r="A9"/>
      <c r="B9" s="20" t="s">
        <v>8</v>
      </c>
      <c r="C9" s="28">
        <v>1</v>
      </c>
      <c r="D9" s="18">
        <v>82</v>
      </c>
      <c r="E9" s="10" t="s">
        <v>36</v>
      </c>
      <c r="I9" s="20"/>
      <c r="J9" s="19"/>
      <c r="K9" s="18"/>
    </row>
    <row r="10" spans="1:11" ht="47.25" customHeight="1">
      <c r="A10"/>
      <c r="B10" s="20" t="s">
        <v>5</v>
      </c>
      <c r="C10" s="28">
        <v>4</v>
      </c>
      <c r="D10" s="18">
        <v>568</v>
      </c>
      <c r="E10" s="10" t="s">
        <v>35</v>
      </c>
      <c r="J10" s="19"/>
      <c r="K10" s="18"/>
    </row>
    <row r="11" spans="1:11" ht="35.25" customHeight="1">
      <c r="A11"/>
      <c r="B11" s="20" t="s">
        <v>6</v>
      </c>
      <c r="C11" s="28">
        <v>27</v>
      </c>
      <c r="D11" s="18">
        <v>1230</v>
      </c>
      <c r="E11" s="10" t="s">
        <v>34</v>
      </c>
      <c r="J11" s="19"/>
      <c r="K11" s="18"/>
    </row>
    <row r="12" spans="1:11" ht="39" customHeight="1">
      <c r="A12"/>
      <c r="B12" s="20" t="s">
        <v>10</v>
      </c>
      <c r="C12" s="28">
        <v>1.5</v>
      </c>
      <c r="D12" s="18">
        <v>81</v>
      </c>
      <c r="E12" s="10" t="s">
        <v>34</v>
      </c>
      <c r="J12" s="19"/>
      <c r="K12" s="18"/>
    </row>
    <row r="13" spans="1:11" ht="62.5">
      <c r="A13"/>
      <c r="B13" s="20" t="s">
        <v>3</v>
      </c>
      <c r="C13" s="28">
        <v>281</v>
      </c>
      <c r="D13" s="18">
        <v>13435.69</v>
      </c>
      <c r="E13" s="10" t="s">
        <v>33</v>
      </c>
      <c r="J13" s="19"/>
      <c r="K13" s="18"/>
    </row>
    <row r="14" spans="1:11" ht="13">
      <c r="A14"/>
      <c r="B14" s="13" t="s">
        <v>32</v>
      </c>
      <c r="C14" s="12">
        <v>350.5</v>
      </c>
      <c r="D14" s="11">
        <v>16924.690000000002</v>
      </c>
      <c r="E14" s="10"/>
      <c r="J14" s="19"/>
      <c r="K14" s="18"/>
    </row>
    <row r="15" spans="1:11">
      <c r="A15"/>
      <c r="C15" s="1"/>
      <c r="D15" s="14"/>
      <c r="E15" s="10"/>
      <c r="J15" s="19"/>
      <c r="K15" s="18"/>
    </row>
    <row r="16" spans="1:11">
      <c r="A16"/>
      <c r="C16"/>
      <c r="D16" s="14"/>
      <c r="E16" s="10"/>
      <c r="J16" s="19"/>
      <c r="K16" s="18"/>
    </row>
    <row r="17" spans="1:5">
      <c r="A17"/>
      <c r="C17"/>
      <c r="D17"/>
      <c r="E17" s="10"/>
    </row>
    <row r="18" spans="1:5">
      <c r="A18"/>
      <c r="C18"/>
      <c r="D18"/>
      <c r="E18" s="10"/>
    </row>
    <row r="19" spans="1:5" ht="13">
      <c r="A19"/>
      <c r="B19" s="13" t="s">
        <v>31</v>
      </c>
      <c r="C19" s="17" t="s">
        <v>17</v>
      </c>
      <c r="D19" s="16" t="s">
        <v>30</v>
      </c>
      <c r="E19" s="10"/>
    </row>
    <row r="20" spans="1:5" ht="50">
      <c r="B20" t="str">
        <f>+B13</f>
        <v>Wiorek, Sharon</v>
      </c>
      <c r="C20" s="29">
        <v>20</v>
      </c>
      <c r="D20" s="14">
        <f>48*C20</f>
        <v>960</v>
      </c>
      <c r="E20" s="10" t="s">
        <v>29</v>
      </c>
    </row>
    <row r="21" spans="1:5" ht="25">
      <c r="B21" t="str">
        <f>+B10</f>
        <v>Hoy, John P.</v>
      </c>
      <c r="C21" s="29">
        <v>20</v>
      </c>
      <c r="D21" s="14">
        <f>+C21*142</f>
        <v>2840</v>
      </c>
      <c r="E21" s="10" t="s">
        <v>28</v>
      </c>
    </row>
    <row r="22" spans="1:5" ht="25">
      <c r="B22" t="s">
        <v>27</v>
      </c>
      <c r="C22" s="30">
        <v>20</v>
      </c>
      <c r="D22" s="15">
        <f>116*C22</f>
        <v>2320</v>
      </c>
      <c r="E22" s="10" t="s">
        <v>26</v>
      </c>
    </row>
    <row r="23" spans="1:5" ht="13">
      <c r="B23" s="13" t="s">
        <v>25</v>
      </c>
      <c r="C23" s="12">
        <f>SUM(C20:C22)</f>
        <v>60</v>
      </c>
      <c r="D23" s="11">
        <f>SUM(D20:D22)</f>
        <v>6120</v>
      </c>
      <c r="E23" s="10"/>
    </row>
    <row r="24" spans="1:5">
      <c r="C24"/>
      <c r="D24" s="14"/>
      <c r="E24" s="10"/>
    </row>
    <row r="25" spans="1:5">
      <c r="C25"/>
      <c r="D25"/>
      <c r="E25" s="10"/>
    </row>
    <row r="26" spans="1:5" ht="13">
      <c r="B26" s="13" t="s">
        <v>24</v>
      </c>
      <c r="C26" s="12">
        <f>+C23+C14</f>
        <v>410.5</v>
      </c>
      <c r="D26" s="11">
        <f>+D23+D14</f>
        <v>23044.690000000002</v>
      </c>
      <c r="E26" s="10"/>
    </row>
    <row r="33" spans="1:8" ht="13">
      <c r="A33" s="9" t="s">
        <v>23</v>
      </c>
      <c r="B33" s="9" t="s">
        <v>22</v>
      </c>
      <c r="C33" s="9" t="s">
        <v>21</v>
      </c>
      <c r="D33" s="9" t="s">
        <v>20</v>
      </c>
      <c r="E33" s="9" t="s">
        <v>19</v>
      </c>
      <c r="F33" s="8" t="s">
        <v>18</v>
      </c>
      <c r="G33" s="7" t="s">
        <v>17</v>
      </c>
      <c r="H33" s="7" t="s">
        <v>16</v>
      </c>
    </row>
    <row r="34" spans="1:8">
      <c r="A34" s="2" t="s">
        <v>4</v>
      </c>
      <c r="B34">
        <v>1012</v>
      </c>
      <c r="C34" s="3">
        <v>41060</v>
      </c>
      <c r="D34" s="2" t="s">
        <v>9</v>
      </c>
      <c r="E34" s="2" t="s">
        <v>2</v>
      </c>
      <c r="F34" s="1">
        <v>164</v>
      </c>
      <c r="G34" s="31">
        <v>4</v>
      </c>
      <c r="H34" s="32">
        <f t="shared" ref="H34:H65" si="0">+F34/G34</f>
        <v>41</v>
      </c>
    </row>
    <row r="35" spans="1:8">
      <c r="A35" s="2" t="s">
        <v>4</v>
      </c>
      <c r="B35">
        <v>1018</v>
      </c>
      <c r="C35" s="3">
        <v>41075</v>
      </c>
      <c r="D35" s="2" t="s">
        <v>9</v>
      </c>
      <c r="E35" s="2" t="s">
        <v>2</v>
      </c>
      <c r="F35" s="1">
        <v>246</v>
      </c>
      <c r="G35" s="31">
        <v>6</v>
      </c>
      <c r="H35" s="32">
        <f t="shared" si="0"/>
        <v>41</v>
      </c>
    </row>
    <row r="36" spans="1:8">
      <c r="A36" s="2" t="s">
        <v>4</v>
      </c>
      <c r="B36">
        <v>1029</v>
      </c>
      <c r="C36" s="3">
        <v>41105</v>
      </c>
      <c r="D36" s="2" t="s">
        <v>9</v>
      </c>
      <c r="E36" s="2" t="s">
        <v>2</v>
      </c>
      <c r="F36" s="1">
        <v>86</v>
      </c>
      <c r="G36" s="31">
        <v>2</v>
      </c>
      <c r="H36" s="32">
        <f t="shared" si="0"/>
        <v>43</v>
      </c>
    </row>
    <row r="37" spans="1:8">
      <c r="A37" s="2" t="s">
        <v>4</v>
      </c>
      <c r="B37">
        <v>1046</v>
      </c>
      <c r="C37" s="3">
        <v>41136</v>
      </c>
      <c r="D37" s="2" t="s">
        <v>9</v>
      </c>
      <c r="E37" s="2" t="s">
        <v>2</v>
      </c>
      <c r="F37" s="1">
        <v>86</v>
      </c>
      <c r="G37" s="31">
        <v>2</v>
      </c>
      <c r="H37" s="32">
        <f t="shared" si="0"/>
        <v>43</v>
      </c>
    </row>
    <row r="38" spans="1:8">
      <c r="A38" s="2" t="s">
        <v>4</v>
      </c>
      <c r="B38">
        <v>1057</v>
      </c>
      <c r="C38" s="3">
        <v>41152</v>
      </c>
      <c r="D38" s="2" t="s">
        <v>9</v>
      </c>
      <c r="E38" s="2" t="s">
        <v>2</v>
      </c>
      <c r="F38" s="1">
        <v>43</v>
      </c>
      <c r="G38" s="31">
        <v>1</v>
      </c>
      <c r="H38" s="32">
        <f t="shared" si="0"/>
        <v>43</v>
      </c>
    </row>
    <row r="39" spans="1:8">
      <c r="A39" s="2" t="s">
        <v>12</v>
      </c>
      <c r="B39">
        <v>291674</v>
      </c>
      <c r="C39" s="3">
        <v>41213</v>
      </c>
      <c r="D39" s="2" t="s">
        <v>10</v>
      </c>
      <c r="E39" s="2" t="s">
        <v>15</v>
      </c>
      <c r="F39" s="1">
        <v>16.600000000000001</v>
      </c>
      <c r="G39" s="31">
        <v>0.5</v>
      </c>
      <c r="H39" s="32">
        <f t="shared" si="0"/>
        <v>33.200000000000003</v>
      </c>
    </row>
    <row r="40" spans="1:8">
      <c r="A40" s="2" t="s">
        <v>12</v>
      </c>
      <c r="B40">
        <v>291674</v>
      </c>
      <c r="C40" s="3">
        <v>41213</v>
      </c>
      <c r="D40" s="2" t="s">
        <v>10</v>
      </c>
      <c r="E40" s="2" t="s">
        <v>14</v>
      </c>
      <c r="F40" s="1">
        <v>33.200000000000003</v>
      </c>
      <c r="G40" s="31">
        <v>1</v>
      </c>
      <c r="H40" s="32">
        <f t="shared" si="0"/>
        <v>33.200000000000003</v>
      </c>
    </row>
    <row r="41" spans="1:8">
      <c r="A41" s="2" t="s">
        <v>12</v>
      </c>
      <c r="B41">
        <v>291674</v>
      </c>
      <c r="C41" s="3">
        <v>41213</v>
      </c>
      <c r="D41" s="2" t="s">
        <v>10</v>
      </c>
      <c r="E41" s="2" t="s">
        <v>15</v>
      </c>
      <c r="F41" s="1">
        <v>-16.600000000000001</v>
      </c>
      <c r="G41" s="31">
        <v>-0.5</v>
      </c>
      <c r="H41" s="32">
        <f t="shared" si="0"/>
        <v>33.200000000000003</v>
      </c>
    </row>
    <row r="42" spans="1:8">
      <c r="A42" s="2" t="s">
        <v>12</v>
      </c>
      <c r="B42">
        <v>291674</v>
      </c>
      <c r="C42" s="3">
        <v>41213</v>
      </c>
      <c r="D42" s="2" t="s">
        <v>10</v>
      </c>
      <c r="E42" s="2" t="s">
        <v>14</v>
      </c>
      <c r="F42" s="1">
        <v>-33.200000000000003</v>
      </c>
      <c r="G42" s="31">
        <v>-1</v>
      </c>
      <c r="H42" s="32">
        <f t="shared" si="0"/>
        <v>33.200000000000003</v>
      </c>
    </row>
    <row r="43" spans="1:8">
      <c r="A43" s="2" t="s">
        <v>12</v>
      </c>
      <c r="B43">
        <v>291678</v>
      </c>
      <c r="C43" s="3">
        <v>41213</v>
      </c>
      <c r="D43" s="2" t="s">
        <v>10</v>
      </c>
      <c r="E43" s="2" t="s">
        <v>15</v>
      </c>
      <c r="F43" s="1">
        <v>-16.600000000000001</v>
      </c>
      <c r="G43" s="31">
        <v>-0.5</v>
      </c>
      <c r="H43" s="32">
        <f t="shared" si="0"/>
        <v>33.200000000000003</v>
      </c>
    </row>
    <row r="44" spans="1:8">
      <c r="A44" s="2" t="s">
        <v>12</v>
      </c>
      <c r="B44">
        <v>291678</v>
      </c>
      <c r="C44" s="3">
        <v>41213</v>
      </c>
      <c r="D44" s="2" t="s">
        <v>10</v>
      </c>
      <c r="E44" s="2" t="s">
        <v>14</v>
      </c>
      <c r="F44" s="1">
        <v>-33.200000000000003</v>
      </c>
      <c r="G44" s="31">
        <v>-1</v>
      </c>
      <c r="H44" s="32">
        <f t="shared" si="0"/>
        <v>33.200000000000003</v>
      </c>
    </row>
    <row r="45" spans="1:8">
      <c r="A45" s="2" t="s">
        <v>12</v>
      </c>
      <c r="B45">
        <v>291679</v>
      </c>
      <c r="C45" s="3">
        <v>41213</v>
      </c>
      <c r="D45" s="2" t="s">
        <v>3</v>
      </c>
      <c r="E45" s="2" t="s">
        <v>13</v>
      </c>
      <c r="F45" s="1">
        <v>157.13</v>
      </c>
      <c r="G45" s="31">
        <v>4</v>
      </c>
      <c r="H45" s="32">
        <f t="shared" si="0"/>
        <v>39.282499999999999</v>
      </c>
    </row>
    <row r="46" spans="1:8">
      <c r="A46" s="2" t="s">
        <v>12</v>
      </c>
      <c r="B46">
        <v>291679</v>
      </c>
      <c r="C46" s="3">
        <v>41213</v>
      </c>
      <c r="D46" s="2" t="s">
        <v>3</v>
      </c>
      <c r="E46" s="2" t="s">
        <v>11</v>
      </c>
      <c r="F46" s="1">
        <v>78.56</v>
      </c>
      <c r="G46" s="31">
        <v>2</v>
      </c>
      <c r="H46" s="32">
        <f t="shared" si="0"/>
        <v>39.28</v>
      </c>
    </row>
    <row r="47" spans="1:8">
      <c r="A47" s="2" t="s">
        <v>4</v>
      </c>
      <c r="B47">
        <v>1084</v>
      </c>
      <c r="C47" s="3">
        <v>41213</v>
      </c>
      <c r="D47" s="2" t="s">
        <v>9</v>
      </c>
      <c r="E47" s="2" t="s">
        <v>2</v>
      </c>
      <c r="F47" s="1">
        <v>43</v>
      </c>
      <c r="G47" s="31">
        <v>1</v>
      </c>
      <c r="H47" s="32">
        <f t="shared" si="0"/>
        <v>43</v>
      </c>
    </row>
    <row r="48" spans="1:8">
      <c r="A48" s="2" t="s">
        <v>4</v>
      </c>
      <c r="B48">
        <v>1084</v>
      </c>
      <c r="C48" s="3">
        <v>41213</v>
      </c>
      <c r="D48" s="2" t="s">
        <v>10</v>
      </c>
      <c r="E48" s="2" t="s">
        <v>2</v>
      </c>
      <c r="F48" s="1">
        <v>43.6</v>
      </c>
      <c r="G48" s="31">
        <v>1</v>
      </c>
      <c r="H48" s="32">
        <f t="shared" si="0"/>
        <v>43.6</v>
      </c>
    </row>
    <row r="49" spans="1:8">
      <c r="A49" s="2" t="s">
        <v>4</v>
      </c>
      <c r="B49">
        <v>1084</v>
      </c>
      <c r="C49" s="3">
        <v>41213</v>
      </c>
      <c r="D49" s="2" t="s">
        <v>9</v>
      </c>
      <c r="E49" s="2" t="s">
        <v>2</v>
      </c>
      <c r="F49" s="1">
        <v>43</v>
      </c>
      <c r="G49" s="31">
        <v>1</v>
      </c>
      <c r="H49" s="32">
        <f t="shared" si="0"/>
        <v>43</v>
      </c>
    </row>
    <row r="50" spans="1:8">
      <c r="A50" s="2" t="s">
        <v>4</v>
      </c>
      <c r="B50">
        <v>1084</v>
      </c>
      <c r="C50" s="3">
        <v>41213</v>
      </c>
      <c r="D50" s="2" t="s">
        <v>9</v>
      </c>
      <c r="E50" s="2" t="s">
        <v>2</v>
      </c>
      <c r="F50" s="1">
        <v>43</v>
      </c>
      <c r="G50" s="31">
        <v>1</v>
      </c>
      <c r="H50" s="32">
        <f t="shared" si="0"/>
        <v>43</v>
      </c>
    </row>
    <row r="51" spans="1:8">
      <c r="A51" s="2" t="s">
        <v>4</v>
      </c>
      <c r="B51">
        <v>1084</v>
      </c>
      <c r="C51" s="3">
        <v>41213</v>
      </c>
      <c r="D51" s="2" t="s">
        <v>10</v>
      </c>
      <c r="E51" s="2" t="s">
        <v>2</v>
      </c>
      <c r="F51" s="1">
        <v>87.2</v>
      </c>
      <c r="G51" s="31">
        <v>2</v>
      </c>
      <c r="H51" s="32">
        <f t="shared" si="0"/>
        <v>43.6</v>
      </c>
    </row>
    <row r="52" spans="1:8">
      <c r="A52" s="2" t="s">
        <v>4</v>
      </c>
      <c r="B52">
        <v>1092</v>
      </c>
      <c r="C52" s="3">
        <v>41228</v>
      </c>
      <c r="D52" s="2" t="s">
        <v>9</v>
      </c>
      <c r="E52" s="2" t="s">
        <v>2</v>
      </c>
      <c r="F52" s="1">
        <v>129</v>
      </c>
      <c r="G52" s="31">
        <v>3</v>
      </c>
      <c r="H52" s="32">
        <f t="shared" si="0"/>
        <v>43</v>
      </c>
    </row>
    <row r="53" spans="1:8">
      <c r="A53" s="2" t="s">
        <v>4</v>
      </c>
      <c r="B53">
        <v>1092</v>
      </c>
      <c r="C53" s="3">
        <v>41228</v>
      </c>
      <c r="D53" s="2" t="s">
        <v>9</v>
      </c>
      <c r="E53" s="2" t="s">
        <v>2</v>
      </c>
      <c r="F53" s="1">
        <v>150.5</v>
      </c>
      <c r="G53" s="31">
        <v>3.5</v>
      </c>
      <c r="H53" s="32">
        <f t="shared" si="0"/>
        <v>43</v>
      </c>
    </row>
    <row r="54" spans="1:8">
      <c r="A54" s="2" t="s">
        <v>4</v>
      </c>
      <c r="B54">
        <v>1092</v>
      </c>
      <c r="C54" s="3">
        <v>41228</v>
      </c>
      <c r="D54" s="2" t="s">
        <v>9</v>
      </c>
      <c r="E54" s="2" t="s">
        <v>2</v>
      </c>
      <c r="F54" s="1">
        <v>43</v>
      </c>
      <c r="G54" s="31">
        <v>1</v>
      </c>
      <c r="H54" s="32">
        <f t="shared" si="0"/>
        <v>43</v>
      </c>
    </row>
    <row r="55" spans="1:8">
      <c r="A55" s="2" t="s">
        <v>4</v>
      </c>
      <c r="B55">
        <v>1092</v>
      </c>
      <c r="C55" s="3">
        <v>41228</v>
      </c>
      <c r="D55" s="2" t="s">
        <v>9</v>
      </c>
      <c r="E55" s="2" t="s">
        <v>2</v>
      </c>
      <c r="F55" s="1">
        <v>86</v>
      </c>
      <c r="G55" s="31">
        <v>2</v>
      </c>
      <c r="H55" s="32">
        <f t="shared" si="0"/>
        <v>43</v>
      </c>
    </row>
    <row r="56" spans="1:8">
      <c r="A56" s="2" t="s">
        <v>4</v>
      </c>
      <c r="B56">
        <v>1092</v>
      </c>
      <c r="C56" s="3">
        <v>41228</v>
      </c>
      <c r="D56" s="2" t="s">
        <v>9</v>
      </c>
      <c r="E56" s="2" t="s">
        <v>2</v>
      </c>
      <c r="F56" s="1">
        <v>43</v>
      </c>
      <c r="G56" s="31">
        <v>1</v>
      </c>
      <c r="H56" s="32">
        <f t="shared" si="0"/>
        <v>43</v>
      </c>
    </row>
    <row r="57" spans="1:8">
      <c r="A57" s="2" t="s">
        <v>4</v>
      </c>
      <c r="B57">
        <v>1092</v>
      </c>
      <c r="C57" s="3">
        <v>41228</v>
      </c>
      <c r="D57" s="2" t="s">
        <v>9</v>
      </c>
      <c r="E57" s="2" t="s">
        <v>2</v>
      </c>
      <c r="F57" s="1">
        <v>86</v>
      </c>
      <c r="G57" s="31">
        <v>2</v>
      </c>
      <c r="H57" s="32">
        <f t="shared" si="0"/>
        <v>43</v>
      </c>
    </row>
    <row r="58" spans="1:8">
      <c r="A58" s="2" t="s">
        <v>4</v>
      </c>
      <c r="B58">
        <v>1092</v>
      </c>
      <c r="C58" s="3">
        <v>41228</v>
      </c>
      <c r="D58" s="2" t="s">
        <v>9</v>
      </c>
      <c r="E58" s="2" t="s">
        <v>2</v>
      </c>
      <c r="F58" s="1">
        <v>107.5</v>
      </c>
      <c r="G58" s="31">
        <v>2.5</v>
      </c>
      <c r="H58" s="32">
        <f t="shared" si="0"/>
        <v>43</v>
      </c>
    </row>
    <row r="59" spans="1:8">
      <c r="A59" s="2" t="s">
        <v>4</v>
      </c>
      <c r="B59">
        <v>1106</v>
      </c>
      <c r="C59" s="3">
        <v>41243</v>
      </c>
      <c r="D59" s="2" t="s">
        <v>9</v>
      </c>
      <c r="E59" s="2" t="s">
        <v>2</v>
      </c>
      <c r="F59" s="1">
        <v>129</v>
      </c>
      <c r="G59" s="31">
        <v>3</v>
      </c>
      <c r="H59" s="32">
        <f t="shared" si="0"/>
        <v>43</v>
      </c>
    </row>
    <row r="60" spans="1:8">
      <c r="A60" s="2" t="s">
        <v>4</v>
      </c>
      <c r="B60">
        <v>1134</v>
      </c>
      <c r="C60" s="3">
        <v>41320</v>
      </c>
      <c r="D60" s="2" t="s">
        <v>8</v>
      </c>
      <c r="E60" s="2" t="s">
        <v>7</v>
      </c>
      <c r="F60" s="1">
        <v>82</v>
      </c>
      <c r="G60" s="31">
        <v>1</v>
      </c>
      <c r="H60" s="32">
        <f t="shared" si="0"/>
        <v>82</v>
      </c>
    </row>
    <row r="61" spans="1:8">
      <c r="A61" s="2" t="s">
        <v>4</v>
      </c>
      <c r="B61">
        <v>1170</v>
      </c>
      <c r="C61" s="3">
        <v>41394</v>
      </c>
      <c r="D61" s="2" t="s">
        <v>3</v>
      </c>
      <c r="E61" s="2" t="s">
        <v>2</v>
      </c>
      <c r="F61" s="1">
        <v>240</v>
      </c>
      <c r="G61" s="31">
        <v>5</v>
      </c>
      <c r="H61" s="32">
        <f t="shared" si="0"/>
        <v>48</v>
      </c>
    </row>
    <row r="62" spans="1:8">
      <c r="A62" s="2" t="s">
        <v>4</v>
      </c>
      <c r="B62">
        <v>1170</v>
      </c>
      <c r="C62" s="3">
        <v>41394</v>
      </c>
      <c r="D62" s="2" t="s">
        <v>3</v>
      </c>
      <c r="E62" s="2" t="s">
        <v>2</v>
      </c>
      <c r="F62" s="1">
        <v>312</v>
      </c>
      <c r="G62" s="31">
        <v>6.5</v>
      </c>
      <c r="H62" s="32">
        <f t="shared" si="0"/>
        <v>48</v>
      </c>
    </row>
    <row r="63" spans="1:8">
      <c r="A63" s="2" t="s">
        <v>4</v>
      </c>
      <c r="B63">
        <v>1176</v>
      </c>
      <c r="C63" s="3">
        <v>41409</v>
      </c>
      <c r="D63" s="2" t="s">
        <v>3</v>
      </c>
      <c r="E63" s="2" t="s">
        <v>2</v>
      </c>
      <c r="F63" s="1">
        <v>192</v>
      </c>
      <c r="G63" s="31">
        <v>4</v>
      </c>
      <c r="H63" s="32">
        <f t="shared" si="0"/>
        <v>48</v>
      </c>
    </row>
    <row r="64" spans="1:8">
      <c r="A64" s="2" t="s">
        <v>4</v>
      </c>
      <c r="B64">
        <v>1176</v>
      </c>
      <c r="C64" s="3">
        <v>41409</v>
      </c>
      <c r="D64" s="2" t="s">
        <v>3</v>
      </c>
      <c r="E64" s="2" t="s">
        <v>2</v>
      </c>
      <c r="F64" s="1">
        <v>96</v>
      </c>
      <c r="G64" s="31">
        <v>2</v>
      </c>
      <c r="H64" s="32">
        <f t="shared" si="0"/>
        <v>48</v>
      </c>
    </row>
    <row r="65" spans="1:8">
      <c r="A65" s="2" t="s">
        <v>4</v>
      </c>
      <c r="B65">
        <v>1209</v>
      </c>
      <c r="C65" s="3">
        <v>41486</v>
      </c>
      <c r="D65" s="2" t="s">
        <v>3</v>
      </c>
      <c r="E65" s="2" t="s">
        <v>2</v>
      </c>
      <c r="F65" s="1">
        <v>288</v>
      </c>
      <c r="G65" s="31">
        <v>6</v>
      </c>
      <c r="H65" s="32">
        <f t="shared" si="0"/>
        <v>48</v>
      </c>
    </row>
    <row r="66" spans="1:8">
      <c r="A66" s="2" t="s">
        <v>4</v>
      </c>
      <c r="B66">
        <v>1209</v>
      </c>
      <c r="C66" s="3">
        <v>41486</v>
      </c>
      <c r="D66" s="2" t="s">
        <v>3</v>
      </c>
      <c r="E66" s="2" t="s">
        <v>2</v>
      </c>
      <c r="F66" s="1">
        <v>240</v>
      </c>
      <c r="G66" s="31">
        <v>5</v>
      </c>
      <c r="H66" s="32">
        <f t="shared" ref="H66:H97" si="1">+F66/G66</f>
        <v>48</v>
      </c>
    </row>
    <row r="67" spans="1:8">
      <c r="A67" s="2" t="s">
        <v>4</v>
      </c>
      <c r="B67">
        <v>1209</v>
      </c>
      <c r="C67" s="3">
        <v>41486</v>
      </c>
      <c r="D67" s="2" t="s">
        <v>3</v>
      </c>
      <c r="E67" s="2" t="s">
        <v>2</v>
      </c>
      <c r="F67" s="1">
        <v>288</v>
      </c>
      <c r="G67" s="31">
        <v>6</v>
      </c>
      <c r="H67" s="32">
        <f t="shared" si="1"/>
        <v>48</v>
      </c>
    </row>
    <row r="68" spans="1:8">
      <c r="A68" s="2" t="s">
        <v>4</v>
      </c>
      <c r="B68">
        <v>1209</v>
      </c>
      <c r="C68" s="3">
        <v>41486</v>
      </c>
      <c r="D68" s="2" t="s">
        <v>6</v>
      </c>
      <c r="E68" s="2" t="s">
        <v>2</v>
      </c>
      <c r="F68" s="1">
        <v>45</v>
      </c>
      <c r="G68" s="31">
        <v>1</v>
      </c>
      <c r="H68" s="32">
        <f t="shared" si="1"/>
        <v>45</v>
      </c>
    </row>
    <row r="69" spans="1:8">
      <c r="A69" s="2" t="s">
        <v>4</v>
      </c>
      <c r="B69">
        <v>1209</v>
      </c>
      <c r="C69" s="3">
        <v>41486</v>
      </c>
      <c r="D69" s="2" t="s">
        <v>6</v>
      </c>
      <c r="E69" s="2" t="s">
        <v>2</v>
      </c>
      <c r="F69" s="1">
        <v>270</v>
      </c>
      <c r="G69" s="31">
        <v>6</v>
      </c>
      <c r="H69" s="32">
        <f t="shared" si="1"/>
        <v>45</v>
      </c>
    </row>
    <row r="70" spans="1:8">
      <c r="A70" s="2" t="s">
        <v>4</v>
      </c>
      <c r="B70">
        <v>1209</v>
      </c>
      <c r="C70" s="3">
        <v>41486</v>
      </c>
      <c r="D70" s="2" t="s">
        <v>6</v>
      </c>
      <c r="E70" s="2" t="s">
        <v>2</v>
      </c>
      <c r="F70" s="1">
        <v>135</v>
      </c>
      <c r="G70" s="31">
        <v>3</v>
      </c>
      <c r="H70" s="32">
        <f t="shared" si="1"/>
        <v>45</v>
      </c>
    </row>
    <row r="71" spans="1:8">
      <c r="A71" s="2" t="s">
        <v>4</v>
      </c>
      <c r="B71">
        <v>1215</v>
      </c>
      <c r="C71" s="3">
        <v>41492</v>
      </c>
      <c r="D71" s="2" t="s">
        <v>6</v>
      </c>
      <c r="E71" s="2" t="s">
        <v>2</v>
      </c>
      <c r="F71" s="1">
        <v>45</v>
      </c>
      <c r="G71" s="31">
        <v>1</v>
      </c>
      <c r="H71" s="32">
        <f t="shared" si="1"/>
        <v>45</v>
      </c>
    </row>
    <row r="72" spans="1:8">
      <c r="A72" s="2" t="s">
        <v>4</v>
      </c>
      <c r="B72">
        <v>1215</v>
      </c>
      <c r="C72" s="3">
        <v>41492</v>
      </c>
      <c r="D72" s="2" t="s">
        <v>3</v>
      </c>
      <c r="E72" s="2" t="s">
        <v>2</v>
      </c>
      <c r="F72" s="1">
        <v>144</v>
      </c>
      <c r="G72" s="31">
        <v>3</v>
      </c>
      <c r="H72" s="32">
        <f t="shared" si="1"/>
        <v>48</v>
      </c>
    </row>
    <row r="73" spans="1:8">
      <c r="A73" s="2" t="s">
        <v>4</v>
      </c>
      <c r="B73">
        <v>1215</v>
      </c>
      <c r="C73" s="3">
        <v>41492</v>
      </c>
      <c r="D73" s="2" t="s">
        <v>3</v>
      </c>
      <c r="E73" s="2" t="s">
        <v>2</v>
      </c>
      <c r="F73" s="1">
        <v>336</v>
      </c>
      <c r="G73" s="31">
        <v>7</v>
      </c>
      <c r="H73" s="32">
        <f t="shared" si="1"/>
        <v>48</v>
      </c>
    </row>
    <row r="74" spans="1:8">
      <c r="A74" s="2" t="s">
        <v>4</v>
      </c>
      <c r="B74">
        <v>1215</v>
      </c>
      <c r="C74" s="3">
        <v>41492</v>
      </c>
      <c r="D74" s="2" t="s">
        <v>6</v>
      </c>
      <c r="E74" s="2" t="s">
        <v>2</v>
      </c>
      <c r="F74" s="1">
        <v>45</v>
      </c>
      <c r="G74" s="31">
        <v>1</v>
      </c>
      <c r="H74" s="32">
        <f t="shared" si="1"/>
        <v>45</v>
      </c>
    </row>
    <row r="75" spans="1:8">
      <c r="A75" s="2" t="s">
        <v>4</v>
      </c>
      <c r="B75">
        <v>1290</v>
      </c>
      <c r="C75" s="3">
        <v>41685</v>
      </c>
      <c r="D75" s="2" t="s">
        <v>3</v>
      </c>
      <c r="E75" s="2" t="s">
        <v>2</v>
      </c>
      <c r="F75" s="1">
        <v>336</v>
      </c>
      <c r="G75" s="31">
        <v>7</v>
      </c>
      <c r="H75" s="32">
        <f t="shared" si="1"/>
        <v>48</v>
      </c>
    </row>
    <row r="76" spans="1:8">
      <c r="A76" s="2" t="s">
        <v>4</v>
      </c>
      <c r="B76">
        <v>1290</v>
      </c>
      <c r="C76" s="3">
        <v>41685</v>
      </c>
      <c r="D76" s="2" t="s">
        <v>3</v>
      </c>
      <c r="E76" s="2" t="s">
        <v>2</v>
      </c>
      <c r="F76" s="1">
        <v>96</v>
      </c>
      <c r="G76" s="31">
        <v>2</v>
      </c>
      <c r="H76" s="32">
        <f t="shared" si="1"/>
        <v>48</v>
      </c>
    </row>
    <row r="77" spans="1:8">
      <c r="A77" s="2" t="s">
        <v>4</v>
      </c>
      <c r="B77">
        <v>1290</v>
      </c>
      <c r="C77" s="3">
        <v>41685</v>
      </c>
      <c r="D77" s="2" t="s">
        <v>3</v>
      </c>
      <c r="E77" s="2" t="s">
        <v>2</v>
      </c>
      <c r="F77" s="1">
        <v>192</v>
      </c>
      <c r="G77" s="31">
        <v>4</v>
      </c>
      <c r="H77" s="32">
        <f t="shared" si="1"/>
        <v>48</v>
      </c>
    </row>
    <row r="78" spans="1:8">
      <c r="A78" s="2" t="s">
        <v>4</v>
      </c>
      <c r="B78">
        <v>1290</v>
      </c>
      <c r="C78" s="3">
        <v>41685</v>
      </c>
      <c r="D78" s="2" t="s">
        <v>3</v>
      </c>
      <c r="E78" s="2" t="s">
        <v>2</v>
      </c>
      <c r="F78" s="1">
        <v>96</v>
      </c>
      <c r="G78" s="31">
        <v>2</v>
      </c>
      <c r="H78" s="32">
        <f t="shared" si="1"/>
        <v>48</v>
      </c>
    </row>
    <row r="79" spans="1:8">
      <c r="A79" s="2" t="s">
        <v>4</v>
      </c>
      <c r="B79">
        <v>1290</v>
      </c>
      <c r="C79" s="3">
        <v>41685</v>
      </c>
      <c r="D79" s="2" t="s">
        <v>3</v>
      </c>
      <c r="E79" s="2" t="s">
        <v>2</v>
      </c>
      <c r="F79" s="1">
        <v>336</v>
      </c>
      <c r="G79" s="31">
        <v>7</v>
      </c>
      <c r="H79" s="32">
        <f t="shared" si="1"/>
        <v>48</v>
      </c>
    </row>
    <row r="80" spans="1:8">
      <c r="A80" s="2" t="s">
        <v>4</v>
      </c>
      <c r="B80">
        <v>1290</v>
      </c>
      <c r="C80" s="3">
        <v>41685</v>
      </c>
      <c r="D80" s="2" t="s">
        <v>6</v>
      </c>
      <c r="E80" s="2" t="s">
        <v>2</v>
      </c>
      <c r="F80" s="1">
        <v>23</v>
      </c>
      <c r="G80" s="31">
        <v>0.5</v>
      </c>
      <c r="H80" s="32">
        <f t="shared" si="1"/>
        <v>46</v>
      </c>
    </row>
    <row r="81" spans="1:10">
      <c r="A81" s="2" t="s">
        <v>4</v>
      </c>
      <c r="B81">
        <v>1290</v>
      </c>
      <c r="C81" s="3">
        <v>41685</v>
      </c>
      <c r="D81" s="2" t="s">
        <v>6</v>
      </c>
      <c r="E81" s="2" t="s">
        <v>2</v>
      </c>
      <c r="F81" s="1">
        <v>138</v>
      </c>
      <c r="G81" s="31">
        <v>3</v>
      </c>
      <c r="H81" s="32">
        <f t="shared" si="1"/>
        <v>46</v>
      </c>
    </row>
    <row r="82" spans="1:10">
      <c r="A82" s="2" t="s">
        <v>4</v>
      </c>
      <c r="B82">
        <v>1290</v>
      </c>
      <c r="C82" s="3">
        <v>41685</v>
      </c>
      <c r="D82" s="2" t="s">
        <v>3</v>
      </c>
      <c r="E82" s="2" t="s">
        <v>2</v>
      </c>
      <c r="F82" s="1">
        <v>288</v>
      </c>
      <c r="G82" s="31">
        <v>6</v>
      </c>
      <c r="H82" s="32">
        <f t="shared" si="1"/>
        <v>48</v>
      </c>
    </row>
    <row r="83" spans="1:10">
      <c r="A83" s="2" t="s">
        <v>4</v>
      </c>
      <c r="B83">
        <v>1290</v>
      </c>
      <c r="C83" s="3">
        <v>41685</v>
      </c>
      <c r="D83" s="2" t="s">
        <v>3</v>
      </c>
      <c r="E83" s="2" t="s">
        <v>2</v>
      </c>
      <c r="F83" s="1">
        <v>288</v>
      </c>
      <c r="G83" s="31">
        <v>6</v>
      </c>
      <c r="H83" s="32">
        <f t="shared" si="1"/>
        <v>48</v>
      </c>
    </row>
    <row r="84" spans="1:10">
      <c r="A84" s="2" t="s">
        <v>4</v>
      </c>
      <c r="B84">
        <v>1290</v>
      </c>
      <c r="C84" s="3">
        <v>41685</v>
      </c>
      <c r="D84" s="2" t="s">
        <v>3</v>
      </c>
      <c r="E84" s="2" t="s">
        <v>2</v>
      </c>
      <c r="F84" s="1">
        <v>144</v>
      </c>
      <c r="G84" s="31">
        <v>3</v>
      </c>
      <c r="H84" s="32">
        <f t="shared" si="1"/>
        <v>48</v>
      </c>
    </row>
    <row r="85" spans="1:10">
      <c r="A85" s="2" t="s">
        <v>4</v>
      </c>
      <c r="B85">
        <v>1296</v>
      </c>
      <c r="C85" s="3">
        <v>41698</v>
      </c>
      <c r="D85" s="2" t="s">
        <v>3</v>
      </c>
      <c r="E85" s="2" t="s">
        <v>2</v>
      </c>
      <c r="F85" s="1">
        <v>336</v>
      </c>
      <c r="G85" s="31">
        <v>7</v>
      </c>
      <c r="H85" s="32">
        <f t="shared" si="1"/>
        <v>48</v>
      </c>
    </row>
    <row r="86" spans="1:10">
      <c r="A86" s="2" t="s">
        <v>4</v>
      </c>
      <c r="B86">
        <v>1296</v>
      </c>
      <c r="C86" s="3">
        <v>41698</v>
      </c>
      <c r="D86" s="2" t="s">
        <v>3</v>
      </c>
      <c r="E86" s="2" t="s">
        <v>2</v>
      </c>
      <c r="F86" s="1">
        <v>336</v>
      </c>
      <c r="G86" s="31">
        <v>7</v>
      </c>
      <c r="H86" s="32">
        <f t="shared" si="1"/>
        <v>48</v>
      </c>
    </row>
    <row r="87" spans="1:10">
      <c r="A87" s="2" t="s">
        <v>4</v>
      </c>
      <c r="B87">
        <v>1296</v>
      </c>
      <c r="C87" s="3">
        <v>41698</v>
      </c>
      <c r="D87" s="2" t="s">
        <v>3</v>
      </c>
      <c r="E87" s="2" t="s">
        <v>2</v>
      </c>
      <c r="F87" s="1">
        <v>240</v>
      </c>
      <c r="G87" s="31">
        <v>5</v>
      </c>
      <c r="H87" s="32">
        <f t="shared" si="1"/>
        <v>48</v>
      </c>
    </row>
    <row r="88" spans="1:10">
      <c r="A88" s="2" t="s">
        <v>4</v>
      </c>
      <c r="B88">
        <v>1296</v>
      </c>
      <c r="C88" s="3">
        <v>41698</v>
      </c>
      <c r="D88" s="2" t="s">
        <v>3</v>
      </c>
      <c r="E88" s="2" t="s">
        <v>2</v>
      </c>
      <c r="F88" s="1">
        <v>336</v>
      </c>
      <c r="G88" s="31">
        <v>7</v>
      </c>
      <c r="H88" s="32">
        <f t="shared" si="1"/>
        <v>48</v>
      </c>
    </row>
    <row r="89" spans="1:10">
      <c r="A89" s="2" t="s">
        <v>4</v>
      </c>
      <c r="B89">
        <v>1296</v>
      </c>
      <c r="C89" s="3">
        <v>41698</v>
      </c>
      <c r="D89" s="2" t="s">
        <v>3</v>
      </c>
      <c r="E89" s="2" t="s">
        <v>2</v>
      </c>
      <c r="F89" s="1">
        <v>336</v>
      </c>
      <c r="G89" s="31">
        <v>7</v>
      </c>
      <c r="H89" s="32">
        <f t="shared" si="1"/>
        <v>48</v>
      </c>
    </row>
    <row r="90" spans="1:10">
      <c r="A90" s="2" t="s">
        <v>4</v>
      </c>
      <c r="B90">
        <v>1296</v>
      </c>
      <c r="C90" s="3">
        <v>41698</v>
      </c>
      <c r="D90" s="2" t="s">
        <v>6</v>
      </c>
      <c r="E90" s="2" t="s">
        <v>2</v>
      </c>
      <c r="F90" s="1">
        <v>115</v>
      </c>
      <c r="G90" s="31">
        <v>2.5</v>
      </c>
      <c r="H90" s="32">
        <f t="shared" si="1"/>
        <v>46</v>
      </c>
      <c r="J90" s="6"/>
    </row>
    <row r="91" spans="1:10">
      <c r="A91" s="2" t="s">
        <v>4</v>
      </c>
      <c r="B91">
        <v>1296</v>
      </c>
      <c r="C91" s="3">
        <v>41698</v>
      </c>
      <c r="D91" s="2" t="s">
        <v>3</v>
      </c>
      <c r="E91" s="2" t="s">
        <v>2</v>
      </c>
      <c r="F91" s="1">
        <v>240</v>
      </c>
      <c r="G91" s="31">
        <v>5</v>
      </c>
      <c r="H91" s="32">
        <f t="shared" si="1"/>
        <v>48</v>
      </c>
    </row>
    <row r="92" spans="1:10">
      <c r="A92" s="2" t="s">
        <v>4</v>
      </c>
      <c r="B92">
        <v>1296</v>
      </c>
      <c r="C92" s="3">
        <v>41698</v>
      </c>
      <c r="D92" s="2" t="s">
        <v>6</v>
      </c>
      <c r="E92" s="2" t="s">
        <v>2</v>
      </c>
      <c r="F92" s="1">
        <v>46</v>
      </c>
      <c r="G92" s="31">
        <v>1</v>
      </c>
      <c r="H92" s="32">
        <f t="shared" si="1"/>
        <v>46</v>
      </c>
    </row>
    <row r="93" spans="1:10">
      <c r="A93" s="2" t="s">
        <v>4</v>
      </c>
      <c r="B93">
        <v>1296</v>
      </c>
      <c r="C93" s="3">
        <v>41698</v>
      </c>
      <c r="D93" s="2" t="s">
        <v>6</v>
      </c>
      <c r="E93" s="2" t="s">
        <v>2</v>
      </c>
      <c r="F93" s="1">
        <v>92</v>
      </c>
      <c r="G93" s="31">
        <v>2</v>
      </c>
      <c r="H93" s="32">
        <f t="shared" si="1"/>
        <v>46</v>
      </c>
    </row>
    <row r="94" spans="1:10">
      <c r="A94" s="2" t="s">
        <v>4</v>
      </c>
      <c r="B94">
        <v>1296</v>
      </c>
      <c r="C94" s="3">
        <v>41698</v>
      </c>
      <c r="D94" s="2" t="s">
        <v>3</v>
      </c>
      <c r="E94" s="2" t="s">
        <v>2</v>
      </c>
      <c r="F94" s="1">
        <v>336</v>
      </c>
      <c r="G94" s="31">
        <v>7</v>
      </c>
      <c r="H94" s="32">
        <f t="shared" si="1"/>
        <v>48</v>
      </c>
    </row>
    <row r="95" spans="1:10">
      <c r="A95" s="2" t="s">
        <v>4</v>
      </c>
      <c r="B95">
        <v>1296</v>
      </c>
      <c r="C95" s="3">
        <v>41698</v>
      </c>
      <c r="D95" s="2" t="s">
        <v>3</v>
      </c>
      <c r="E95" s="2" t="s">
        <v>2</v>
      </c>
      <c r="F95" s="1">
        <v>240</v>
      </c>
      <c r="G95" s="31">
        <v>5</v>
      </c>
      <c r="H95" s="32">
        <f t="shared" si="1"/>
        <v>48</v>
      </c>
    </row>
    <row r="96" spans="1:10">
      <c r="A96" s="2" t="s">
        <v>4</v>
      </c>
      <c r="B96">
        <v>1296</v>
      </c>
      <c r="C96" s="3">
        <v>41698</v>
      </c>
      <c r="D96" s="2" t="s">
        <v>3</v>
      </c>
      <c r="E96" s="2" t="s">
        <v>2</v>
      </c>
      <c r="F96" s="1">
        <v>336</v>
      </c>
      <c r="G96" s="31">
        <v>7</v>
      </c>
      <c r="H96" s="32">
        <f t="shared" si="1"/>
        <v>48</v>
      </c>
    </row>
    <row r="97" spans="1:8">
      <c r="A97" s="2" t="s">
        <v>4</v>
      </c>
      <c r="B97">
        <v>1296</v>
      </c>
      <c r="C97" s="3">
        <v>41698</v>
      </c>
      <c r="D97" s="2" t="s">
        <v>3</v>
      </c>
      <c r="E97" s="2" t="s">
        <v>2</v>
      </c>
      <c r="F97" s="1">
        <v>336</v>
      </c>
      <c r="G97" s="31">
        <v>7</v>
      </c>
      <c r="H97" s="32">
        <f t="shared" si="1"/>
        <v>48</v>
      </c>
    </row>
    <row r="98" spans="1:8">
      <c r="A98" s="2" t="s">
        <v>4</v>
      </c>
      <c r="B98">
        <v>1296</v>
      </c>
      <c r="C98" s="3">
        <v>41698</v>
      </c>
      <c r="D98" s="2" t="s">
        <v>6</v>
      </c>
      <c r="E98" s="2" t="s">
        <v>2</v>
      </c>
      <c r="F98" s="1">
        <v>276</v>
      </c>
      <c r="G98" s="31">
        <v>6</v>
      </c>
      <c r="H98" s="32">
        <f t="shared" ref="H98:H121" si="2">+F98/G98</f>
        <v>46</v>
      </c>
    </row>
    <row r="99" spans="1:8">
      <c r="A99" s="2" t="s">
        <v>4</v>
      </c>
      <c r="B99">
        <v>1302</v>
      </c>
      <c r="C99" s="3">
        <v>41713</v>
      </c>
      <c r="D99" s="2" t="s">
        <v>3</v>
      </c>
      <c r="E99" s="2" t="s">
        <v>2</v>
      </c>
      <c r="F99" s="1">
        <v>336</v>
      </c>
      <c r="G99" s="31">
        <v>7</v>
      </c>
      <c r="H99" s="32">
        <f t="shared" si="2"/>
        <v>48</v>
      </c>
    </row>
    <row r="100" spans="1:8">
      <c r="A100" s="2" t="s">
        <v>4</v>
      </c>
      <c r="B100">
        <v>1302</v>
      </c>
      <c r="C100" s="3">
        <v>41713</v>
      </c>
      <c r="D100" s="2" t="s">
        <v>3</v>
      </c>
      <c r="E100" s="2" t="s">
        <v>2</v>
      </c>
      <c r="F100" s="1">
        <v>336</v>
      </c>
      <c r="G100" s="31">
        <v>7</v>
      </c>
      <c r="H100" s="32">
        <f t="shared" si="2"/>
        <v>48</v>
      </c>
    </row>
    <row r="101" spans="1:8">
      <c r="A101" s="2" t="s">
        <v>4</v>
      </c>
      <c r="B101">
        <v>1302</v>
      </c>
      <c r="C101" s="3">
        <v>41713</v>
      </c>
      <c r="D101" s="2" t="s">
        <v>3</v>
      </c>
      <c r="E101" s="2" t="s">
        <v>2</v>
      </c>
      <c r="F101" s="1">
        <v>336</v>
      </c>
      <c r="G101" s="31">
        <v>7</v>
      </c>
      <c r="H101" s="32">
        <f t="shared" si="2"/>
        <v>48</v>
      </c>
    </row>
    <row r="102" spans="1:8">
      <c r="A102" s="2" t="s">
        <v>4</v>
      </c>
      <c r="B102">
        <v>1302</v>
      </c>
      <c r="C102" s="3">
        <v>41713</v>
      </c>
      <c r="D102" s="2" t="s">
        <v>3</v>
      </c>
      <c r="E102" s="2" t="s">
        <v>2</v>
      </c>
      <c r="F102" s="1">
        <v>336</v>
      </c>
      <c r="G102" s="31">
        <v>7</v>
      </c>
      <c r="H102" s="32">
        <f t="shared" si="2"/>
        <v>48</v>
      </c>
    </row>
    <row r="103" spans="1:8">
      <c r="A103" s="2" t="s">
        <v>4</v>
      </c>
      <c r="B103">
        <v>1302</v>
      </c>
      <c r="C103" s="3">
        <v>41713</v>
      </c>
      <c r="D103" s="2" t="s">
        <v>3</v>
      </c>
      <c r="E103" s="2" t="s">
        <v>2</v>
      </c>
      <c r="F103" s="1">
        <v>336</v>
      </c>
      <c r="G103" s="31">
        <v>7</v>
      </c>
      <c r="H103" s="32">
        <f t="shared" si="2"/>
        <v>48</v>
      </c>
    </row>
    <row r="104" spans="1:8">
      <c r="A104" s="2" t="s">
        <v>4</v>
      </c>
      <c r="B104">
        <v>1302</v>
      </c>
      <c r="C104" s="3">
        <v>41713</v>
      </c>
      <c r="D104" s="2" t="s">
        <v>3</v>
      </c>
      <c r="E104" s="2" t="s">
        <v>2</v>
      </c>
      <c r="F104" s="1">
        <v>336</v>
      </c>
      <c r="G104" s="31">
        <v>7</v>
      </c>
      <c r="H104" s="32">
        <f t="shared" si="2"/>
        <v>48</v>
      </c>
    </row>
    <row r="105" spans="1:8">
      <c r="A105" s="2" t="s">
        <v>4</v>
      </c>
      <c r="B105">
        <v>1302</v>
      </c>
      <c r="C105" s="3">
        <v>41713</v>
      </c>
      <c r="D105" s="2" t="s">
        <v>3</v>
      </c>
      <c r="E105" s="2" t="s">
        <v>2</v>
      </c>
      <c r="F105" s="1">
        <v>264</v>
      </c>
      <c r="G105" s="31">
        <v>5.5</v>
      </c>
      <c r="H105" s="32">
        <f t="shared" si="2"/>
        <v>48</v>
      </c>
    </row>
    <row r="106" spans="1:8">
      <c r="A106" s="2" t="s">
        <v>4</v>
      </c>
      <c r="B106">
        <v>1302</v>
      </c>
      <c r="C106" s="3">
        <v>41713</v>
      </c>
      <c r="D106" s="2" t="s">
        <v>3</v>
      </c>
      <c r="E106" s="2" t="s">
        <v>2</v>
      </c>
      <c r="F106" s="1">
        <v>336</v>
      </c>
      <c r="G106" s="31">
        <v>7</v>
      </c>
      <c r="H106" s="32">
        <f t="shared" si="2"/>
        <v>48</v>
      </c>
    </row>
    <row r="107" spans="1:8">
      <c r="A107" s="2" t="s">
        <v>4</v>
      </c>
      <c r="B107">
        <v>1302</v>
      </c>
      <c r="C107" s="3">
        <v>41713</v>
      </c>
      <c r="D107" s="2" t="s">
        <v>3</v>
      </c>
      <c r="E107" s="2" t="s">
        <v>2</v>
      </c>
      <c r="F107" s="1">
        <v>336</v>
      </c>
      <c r="G107" s="31">
        <v>7</v>
      </c>
      <c r="H107" s="32">
        <f t="shared" si="2"/>
        <v>48</v>
      </c>
    </row>
    <row r="108" spans="1:8">
      <c r="A108" s="2" t="s">
        <v>4</v>
      </c>
      <c r="B108">
        <v>1302</v>
      </c>
      <c r="C108" s="3">
        <v>41713</v>
      </c>
      <c r="D108" s="2" t="s">
        <v>3</v>
      </c>
      <c r="E108" s="2" t="s">
        <v>2</v>
      </c>
      <c r="F108" s="1">
        <v>192</v>
      </c>
      <c r="G108" s="31">
        <v>4</v>
      </c>
      <c r="H108" s="32">
        <f t="shared" si="2"/>
        <v>48</v>
      </c>
    </row>
    <row r="109" spans="1:8">
      <c r="A109" s="2" t="s">
        <v>4</v>
      </c>
      <c r="B109">
        <v>1308</v>
      </c>
      <c r="C109" s="3">
        <v>41729</v>
      </c>
      <c r="D109" s="2" t="s">
        <v>3</v>
      </c>
      <c r="E109" s="2" t="s">
        <v>2</v>
      </c>
      <c r="F109" s="1">
        <v>240</v>
      </c>
      <c r="G109" s="31">
        <v>5</v>
      </c>
      <c r="H109" s="32">
        <f t="shared" si="2"/>
        <v>48</v>
      </c>
    </row>
    <row r="110" spans="1:8">
      <c r="A110" s="2" t="s">
        <v>4</v>
      </c>
      <c r="B110">
        <v>1308</v>
      </c>
      <c r="C110" s="3">
        <v>41729</v>
      </c>
      <c r="D110" s="2" t="s">
        <v>3</v>
      </c>
      <c r="E110" s="2" t="s">
        <v>2</v>
      </c>
      <c r="F110" s="1">
        <v>336</v>
      </c>
      <c r="G110" s="31">
        <v>7</v>
      </c>
      <c r="H110" s="32">
        <f t="shared" si="2"/>
        <v>48</v>
      </c>
    </row>
    <row r="111" spans="1:8">
      <c r="A111" s="2" t="s">
        <v>4</v>
      </c>
      <c r="B111">
        <v>1308</v>
      </c>
      <c r="C111" s="3">
        <v>41729</v>
      </c>
      <c r="D111" s="2" t="s">
        <v>5</v>
      </c>
      <c r="E111" s="2" t="s">
        <v>2</v>
      </c>
      <c r="F111" s="1">
        <v>284</v>
      </c>
      <c r="G111" s="31">
        <v>2</v>
      </c>
      <c r="H111" s="32">
        <f t="shared" si="2"/>
        <v>142</v>
      </c>
    </row>
    <row r="112" spans="1:8">
      <c r="A112" s="2" t="s">
        <v>4</v>
      </c>
      <c r="B112">
        <v>1308</v>
      </c>
      <c r="C112" s="3">
        <v>41729</v>
      </c>
      <c r="D112" s="2" t="s">
        <v>5</v>
      </c>
      <c r="E112" s="2" t="s">
        <v>2</v>
      </c>
      <c r="F112" s="1">
        <v>142</v>
      </c>
      <c r="G112" s="31">
        <v>1</v>
      </c>
      <c r="H112" s="32">
        <f t="shared" si="2"/>
        <v>142</v>
      </c>
    </row>
    <row r="113" spans="1:8">
      <c r="A113" s="2" t="s">
        <v>4</v>
      </c>
      <c r="B113">
        <v>1308</v>
      </c>
      <c r="C113" s="3">
        <v>41729</v>
      </c>
      <c r="D113" s="2" t="s">
        <v>5</v>
      </c>
      <c r="E113" s="2" t="s">
        <v>2</v>
      </c>
      <c r="F113" s="1">
        <v>142</v>
      </c>
      <c r="G113" s="31">
        <v>1</v>
      </c>
      <c r="H113" s="32">
        <f t="shared" si="2"/>
        <v>142</v>
      </c>
    </row>
    <row r="114" spans="1:8">
      <c r="A114" s="2" t="s">
        <v>4</v>
      </c>
      <c r="B114">
        <v>1308</v>
      </c>
      <c r="C114" s="3">
        <v>41729</v>
      </c>
      <c r="D114" s="2" t="s">
        <v>3</v>
      </c>
      <c r="E114" s="2" t="s">
        <v>2</v>
      </c>
      <c r="F114" s="1">
        <v>336</v>
      </c>
      <c r="G114" s="31">
        <v>7</v>
      </c>
      <c r="H114" s="32">
        <f t="shared" si="2"/>
        <v>48</v>
      </c>
    </row>
    <row r="115" spans="1:8">
      <c r="A115" s="2" t="s">
        <v>4</v>
      </c>
      <c r="B115">
        <v>1308</v>
      </c>
      <c r="C115" s="3">
        <v>41729</v>
      </c>
      <c r="D115" s="2" t="s">
        <v>3</v>
      </c>
      <c r="E115" s="2" t="s">
        <v>2</v>
      </c>
      <c r="F115" s="1">
        <v>336</v>
      </c>
      <c r="G115" s="31">
        <v>7</v>
      </c>
      <c r="H115" s="32">
        <f t="shared" si="2"/>
        <v>48</v>
      </c>
    </row>
    <row r="116" spans="1:8">
      <c r="A116" s="2" t="s">
        <v>4</v>
      </c>
      <c r="B116">
        <v>1308</v>
      </c>
      <c r="C116" s="3">
        <v>41729</v>
      </c>
      <c r="D116" s="2" t="s">
        <v>3</v>
      </c>
      <c r="E116" s="2" t="s">
        <v>2</v>
      </c>
      <c r="F116" s="1">
        <v>336</v>
      </c>
      <c r="G116" s="31">
        <v>7</v>
      </c>
      <c r="H116" s="32">
        <f t="shared" si="2"/>
        <v>48</v>
      </c>
    </row>
    <row r="117" spans="1:8">
      <c r="A117" s="2" t="s">
        <v>4</v>
      </c>
      <c r="B117">
        <v>1308</v>
      </c>
      <c r="C117" s="3">
        <v>41729</v>
      </c>
      <c r="D117" s="2" t="s">
        <v>3</v>
      </c>
      <c r="E117" s="2" t="s">
        <v>2</v>
      </c>
      <c r="F117" s="1">
        <v>336</v>
      </c>
      <c r="G117" s="31">
        <v>7</v>
      </c>
      <c r="H117" s="32">
        <f t="shared" si="2"/>
        <v>48</v>
      </c>
    </row>
    <row r="118" spans="1:8">
      <c r="A118" s="2" t="s">
        <v>4</v>
      </c>
      <c r="B118">
        <v>1308</v>
      </c>
      <c r="C118" s="3">
        <v>41729</v>
      </c>
      <c r="D118" s="2" t="s">
        <v>3</v>
      </c>
      <c r="E118" s="2" t="s">
        <v>2</v>
      </c>
      <c r="F118" s="1">
        <v>336</v>
      </c>
      <c r="G118" s="31">
        <v>7</v>
      </c>
      <c r="H118" s="32">
        <f t="shared" si="2"/>
        <v>48</v>
      </c>
    </row>
    <row r="119" spans="1:8">
      <c r="A119" s="2" t="s">
        <v>4</v>
      </c>
      <c r="B119">
        <v>1308</v>
      </c>
      <c r="C119" s="3">
        <v>41729</v>
      </c>
      <c r="D119" s="2" t="s">
        <v>3</v>
      </c>
      <c r="E119" s="2" t="s">
        <v>2</v>
      </c>
      <c r="F119" s="1">
        <v>240</v>
      </c>
      <c r="G119" s="31">
        <v>5</v>
      </c>
      <c r="H119" s="32">
        <f t="shared" si="2"/>
        <v>48</v>
      </c>
    </row>
    <row r="120" spans="1:8">
      <c r="A120" s="2" t="s">
        <v>4</v>
      </c>
      <c r="B120">
        <v>1308</v>
      </c>
      <c r="C120" s="3">
        <v>41729</v>
      </c>
      <c r="D120" s="2" t="s">
        <v>3</v>
      </c>
      <c r="E120" s="2" t="s">
        <v>2</v>
      </c>
      <c r="F120" s="1">
        <v>240</v>
      </c>
      <c r="G120" s="31">
        <v>5</v>
      </c>
      <c r="H120" s="32">
        <f t="shared" si="2"/>
        <v>48</v>
      </c>
    </row>
    <row r="121" spans="1:8">
      <c r="A121" s="2" t="s">
        <v>4</v>
      </c>
      <c r="B121">
        <v>1308</v>
      </c>
      <c r="C121" s="3">
        <v>41729</v>
      </c>
      <c r="D121" s="2" t="s">
        <v>3</v>
      </c>
      <c r="E121" s="2" t="s">
        <v>2</v>
      </c>
      <c r="F121" s="1">
        <v>336</v>
      </c>
      <c r="G121" s="31">
        <v>7</v>
      </c>
      <c r="H121" s="32">
        <f t="shared" si="2"/>
        <v>48</v>
      </c>
    </row>
    <row r="122" spans="1:8" ht="13">
      <c r="D122" s="5" t="s">
        <v>1</v>
      </c>
      <c r="E122" s="5"/>
      <c r="F122" s="4">
        <f>SUM(F34:F121)</f>
        <v>16924.689999999999</v>
      </c>
      <c r="G122" s="4">
        <f>SUM(G34:G121)</f>
        <v>350.5</v>
      </c>
      <c r="H122" s="6"/>
    </row>
    <row r="123" spans="1:8" ht="13">
      <c r="D123" s="5" t="s">
        <v>0</v>
      </c>
      <c r="E123" s="5"/>
      <c r="F123" s="4">
        <f>F122</f>
        <v>16924.689999999999</v>
      </c>
      <c r="G123" s="4">
        <f>G122</f>
        <v>350.5</v>
      </c>
      <c r="H123" s="6"/>
    </row>
    <row r="124" spans="1:8" ht="13">
      <c r="D124" s="5"/>
      <c r="E124" s="5"/>
      <c r="F124" s="4"/>
      <c r="G124" s="4"/>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Captime to 033114</vt:lpstr>
      <vt:lpstr>Sheet1</vt:lpstr>
    </vt:vector>
  </TitlesOfParts>
  <Company>Utilities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swiorek</dc:creator>
  <cp:lastModifiedBy>martyf</cp:lastModifiedBy>
  <dcterms:created xsi:type="dcterms:W3CDTF">2014-04-10T16:30:31Z</dcterms:created>
  <dcterms:modified xsi:type="dcterms:W3CDTF">2014-04-17T11:27:06Z</dcterms:modified>
</cp:coreProperties>
</file>