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0" windowWidth="14025" windowHeight="4320" tabRatio="599"/>
  </bookViews>
  <sheets>
    <sheet name="Forecast" sheetId="1" r:id="rId1"/>
    <sheet name="Rounded" sheetId="2" r:id="rId2"/>
  </sheets>
  <calcPr calcId="145621"/>
</workbook>
</file>

<file path=xl/calcChain.xml><?xml version="1.0" encoding="utf-8"?>
<calcChain xmlns="http://schemas.openxmlformats.org/spreadsheetml/2006/main">
  <c r="AL603" i="2"/>
  <c r="AK603"/>
  <c r="AJ603"/>
  <c r="AI603"/>
  <c r="AH603"/>
  <c r="AG603"/>
  <c r="AL602"/>
  <c r="AK602"/>
  <c r="AJ602"/>
  <c r="AI602"/>
  <c r="AH602"/>
  <c r="AG602"/>
  <c r="AL601"/>
  <c r="AK601"/>
  <c r="AJ601"/>
  <c r="AI601"/>
  <c r="AH601"/>
  <c r="AG601"/>
  <c r="AL600"/>
  <c r="AK600"/>
  <c r="AJ600"/>
  <c r="AI600"/>
  <c r="AH600"/>
  <c r="AG600"/>
  <c r="AL599"/>
  <c r="AK599"/>
  <c r="AJ599"/>
  <c r="AI599"/>
  <c r="AH599"/>
  <c r="AG599"/>
  <c r="AL598"/>
  <c r="AK598"/>
  <c r="AJ598"/>
  <c r="AI598"/>
  <c r="AH598"/>
  <c r="AG598"/>
  <c r="AL597"/>
  <c r="AK597"/>
  <c r="AJ597"/>
  <c r="AI597"/>
  <c r="AH597"/>
  <c r="AG597"/>
  <c r="AL596"/>
  <c r="AK596"/>
  <c r="AJ596"/>
  <c r="AI596"/>
  <c r="AH596"/>
  <c r="AG596"/>
  <c r="AL595"/>
  <c r="AK595"/>
  <c r="AJ595"/>
  <c r="AI595"/>
  <c r="AH595"/>
  <c r="AG595"/>
  <c r="AL594"/>
  <c r="AK594"/>
  <c r="AJ594"/>
  <c r="AI594"/>
  <c r="AH594"/>
  <c r="AG594"/>
  <c r="AL593"/>
  <c r="AK593"/>
  <c r="AJ593"/>
  <c r="AI593"/>
  <c r="AH593"/>
  <c r="AG593"/>
  <c r="AL592"/>
  <c r="AK592"/>
  <c r="AJ592"/>
  <c r="AI592"/>
  <c r="AH592"/>
  <c r="AG592"/>
  <c r="AL591"/>
  <c r="AK591"/>
  <c r="AJ591"/>
  <c r="AI591"/>
  <c r="AH591"/>
  <c r="AG591"/>
  <c r="AL590"/>
  <c r="AK590"/>
  <c r="AJ590"/>
  <c r="AI590"/>
  <c r="AH590"/>
  <c r="AG590"/>
  <c r="AL589"/>
  <c r="AK589"/>
  <c r="AJ589"/>
  <c r="AI589"/>
  <c r="AH589"/>
  <c r="AG589"/>
  <c r="AL588"/>
  <c r="AK588"/>
  <c r="AJ588"/>
  <c r="AI588"/>
  <c r="AH588"/>
  <c r="AG588"/>
  <c r="AL587"/>
  <c r="AK587"/>
  <c r="AJ587"/>
  <c r="AI587"/>
  <c r="AH587"/>
  <c r="AG587"/>
  <c r="AL586"/>
  <c r="AK586"/>
  <c r="AJ586"/>
  <c r="AI586"/>
  <c r="AH586"/>
  <c r="AG586"/>
  <c r="AL585"/>
  <c r="AK585"/>
  <c r="AJ585"/>
  <c r="AI585"/>
  <c r="AH585"/>
  <c r="AG585"/>
  <c r="AL584"/>
  <c r="AK584"/>
  <c r="AJ584"/>
  <c r="AI584"/>
  <c r="AH584"/>
  <c r="AG584"/>
  <c r="AL583"/>
  <c r="AK583"/>
  <c r="AJ583"/>
  <c r="AI583"/>
  <c r="AH583"/>
  <c r="AG583"/>
  <c r="AL582"/>
  <c r="AK582"/>
  <c r="AJ582"/>
  <c r="AI582"/>
  <c r="AH582"/>
  <c r="AG582"/>
  <c r="AL581"/>
  <c r="AK581"/>
  <c r="AJ581"/>
  <c r="AI581"/>
  <c r="AH581"/>
  <c r="AG581"/>
  <c r="AL580"/>
  <c r="AK580"/>
  <c r="AJ580"/>
  <c r="AI580"/>
  <c r="AH580"/>
  <c r="AG580"/>
  <c r="AL579"/>
  <c r="AK579"/>
  <c r="AJ579"/>
  <c r="AI579"/>
  <c r="AH579"/>
  <c r="AG579"/>
  <c r="AL578"/>
  <c r="AK578"/>
  <c r="AJ578"/>
  <c r="AI578"/>
  <c r="AH578"/>
  <c r="AG578"/>
  <c r="AL577"/>
  <c r="AK577"/>
  <c r="AJ577"/>
  <c r="AI577"/>
  <c r="AH577"/>
  <c r="AG577"/>
  <c r="AL576"/>
  <c r="AK576"/>
  <c r="AJ576"/>
  <c r="AI576"/>
  <c r="AH576"/>
  <c r="AG576"/>
  <c r="AL575"/>
  <c r="AK575"/>
  <c r="AJ575"/>
  <c r="AI575"/>
  <c r="AH575"/>
  <c r="AG575"/>
  <c r="AL574"/>
  <c r="AK574"/>
  <c r="AJ574"/>
  <c r="AI574"/>
  <c r="AH574"/>
  <c r="AG574"/>
  <c r="AL573"/>
  <c r="AK573"/>
  <c r="AJ573"/>
  <c r="AI573"/>
  <c r="AH573"/>
  <c r="AG573"/>
  <c r="AL572"/>
  <c r="AK572"/>
  <c r="AJ572"/>
  <c r="AI572"/>
  <c r="AH572"/>
  <c r="AG572"/>
  <c r="AL571"/>
  <c r="AK571"/>
  <c r="AJ571"/>
  <c r="AI571"/>
  <c r="AH571"/>
  <c r="AG571"/>
  <c r="AL570"/>
  <c r="AK570"/>
  <c r="AJ570"/>
  <c r="AI570"/>
  <c r="AH570"/>
  <c r="AG570"/>
  <c r="AL569"/>
  <c r="AK569"/>
  <c r="AJ569"/>
  <c r="AI569"/>
  <c r="AH569"/>
  <c r="AG569"/>
  <c r="AL568"/>
  <c r="AK568"/>
  <c r="AJ568"/>
  <c r="AI568"/>
  <c r="AH568"/>
  <c r="AG568"/>
  <c r="AL567"/>
  <c r="AK567"/>
  <c r="AJ567"/>
  <c r="AI567"/>
  <c r="AH567"/>
  <c r="AG567"/>
  <c r="AL566"/>
  <c r="AK566"/>
  <c r="AJ566"/>
  <c r="AI566"/>
  <c r="AH566"/>
  <c r="AG566"/>
  <c r="AL565"/>
  <c r="AK565"/>
  <c r="AJ565"/>
  <c r="AI565"/>
  <c r="AH565"/>
  <c r="AG565"/>
  <c r="AL564"/>
  <c r="AK564"/>
  <c r="AJ564"/>
  <c r="AI564"/>
  <c r="AH564"/>
  <c r="AG564"/>
  <c r="AL563"/>
  <c r="AK563"/>
  <c r="AJ563"/>
  <c r="AI563"/>
  <c r="AH563"/>
  <c r="AG563"/>
  <c r="AL562"/>
  <c r="AK562"/>
  <c r="AJ562"/>
  <c r="AI562"/>
  <c r="AH562"/>
  <c r="AG562"/>
  <c r="AL561"/>
  <c r="AK561"/>
  <c r="AJ561"/>
  <c r="AI561"/>
  <c r="AH561"/>
  <c r="AG561"/>
  <c r="AL560"/>
  <c r="AK560"/>
  <c r="AJ560"/>
  <c r="AI560"/>
  <c r="AH560"/>
  <c r="AG560"/>
  <c r="AL559"/>
  <c r="AK559"/>
  <c r="AJ559"/>
  <c r="AI559"/>
  <c r="AH559"/>
  <c r="AG559"/>
  <c r="AL558"/>
  <c r="AK558"/>
  <c r="AJ558"/>
  <c r="AI558"/>
  <c r="AH558"/>
  <c r="AG558"/>
  <c r="AL557"/>
  <c r="AK557"/>
  <c r="AJ557"/>
  <c r="AI557"/>
  <c r="AH557"/>
  <c r="AG557"/>
  <c r="AL556"/>
  <c r="AK556"/>
  <c r="AJ556"/>
  <c r="AI556"/>
  <c r="AH556"/>
  <c r="AG556"/>
  <c r="AL555"/>
  <c r="AK555"/>
  <c r="AJ555"/>
  <c r="AI555"/>
  <c r="AH555"/>
  <c r="AG555"/>
  <c r="AL554"/>
  <c r="AK554"/>
  <c r="AJ554"/>
  <c r="AI554"/>
  <c r="AH554"/>
  <c r="AG554"/>
  <c r="AL553"/>
  <c r="AK553"/>
  <c r="AJ553"/>
  <c r="AI553"/>
  <c r="AH553"/>
  <c r="AG553"/>
  <c r="AL552"/>
  <c r="AK552"/>
  <c r="AJ552"/>
  <c r="AI552"/>
  <c r="AH552"/>
  <c r="AG552"/>
  <c r="AL551"/>
  <c r="AK551"/>
  <c r="AJ551"/>
  <c r="AI551"/>
  <c r="AH551"/>
  <c r="AG551"/>
  <c r="AL550"/>
  <c r="AK550"/>
  <c r="AJ550"/>
  <c r="AI550"/>
  <c r="AH550"/>
  <c r="AG550"/>
  <c r="AL549"/>
  <c r="AK549"/>
  <c r="AJ549"/>
  <c r="AI549"/>
  <c r="AH549"/>
  <c r="AG549"/>
  <c r="AL548"/>
  <c r="AK548"/>
  <c r="AJ548"/>
  <c r="AI548"/>
  <c r="AH548"/>
  <c r="AG548"/>
  <c r="AL547"/>
  <c r="AK547"/>
  <c r="AJ547"/>
  <c r="AI547"/>
  <c r="AH547"/>
  <c r="AG547"/>
  <c r="AL546"/>
  <c r="AK546"/>
  <c r="AJ546"/>
  <c r="AI546"/>
  <c r="AH546"/>
  <c r="AG546"/>
  <c r="AL545"/>
  <c r="AK545"/>
  <c r="AJ545"/>
  <c r="AI545"/>
  <c r="AH545"/>
  <c r="AG545"/>
  <c r="AL544"/>
  <c r="AK544"/>
  <c r="AJ544"/>
  <c r="AI544"/>
  <c r="AH544"/>
  <c r="AG544"/>
  <c r="AL543"/>
  <c r="AK543"/>
  <c r="AJ543"/>
  <c r="AI543"/>
  <c r="AH543"/>
  <c r="AG543"/>
  <c r="AL542"/>
  <c r="AK542"/>
  <c r="AJ542"/>
  <c r="AI542"/>
  <c r="AH542"/>
  <c r="AG542"/>
  <c r="AL541"/>
  <c r="AK541"/>
  <c r="AJ541"/>
  <c r="AI541"/>
  <c r="AH541"/>
  <c r="AG541"/>
  <c r="AL540"/>
  <c r="AK540"/>
  <c r="AJ540"/>
  <c r="AI540"/>
  <c r="AH540"/>
  <c r="AG540"/>
  <c r="AL539"/>
  <c r="AK539"/>
  <c r="AJ539"/>
  <c r="AI539"/>
  <c r="AH539"/>
  <c r="AG539"/>
  <c r="AL538"/>
  <c r="AK538"/>
  <c r="AJ538"/>
  <c r="AI538"/>
  <c r="AH538"/>
  <c r="AG538"/>
  <c r="AL537"/>
  <c r="AK537"/>
  <c r="AJ537"/>
  <c r="AI537"/>
  <c r="AH537"/>
  <c r="AG537"/>
  <c r="AL536"/>
  <c r="AK536"/>
  <c r="AJ536"/>
  <c r="AI536"/>
  <c r="AH536"/>
  <c r="AG536"/>
  <c r="AL535"/>
  <c r="AK535"/>
  <c r="AJ535"/>
  <c r="AI535"/>
  <c r="AH535"/>
  <c r="AG535"/>
  <c r="AL534"/>
  <c r="AK534"/>
  <c r="AJ534"/>
  <c r="AI534"/>
  <c r="AH534"/>
  <c r="AG534"/>
  <c r="AL533"/>
  <c r="AK533"/>
  <c r="AJ533"/>
  <c r="AI533"/>
  <c r="AH533"/>
  <c r="AG533"/>
  <c r="AL532"/>
  <c r="AK532"/>
  <c r="AJ532"/>
  <c r="AI532"/>
  <c r="AH532"/>
  <c r="AG532"/>
  <c r="AL531"/>
  <c r="AK531"/>
  <c r="AJ531"/>
  <c r="AI531"/>
  <c r="AH531"/>
  <c r="AG531"/>
  <c r="AL530"/>
  <c r="AK530"/>
  <c r="AJ530"/>
  <c r="AI530"/>
  <c r="AH530"/>
  <c r="AG530"/>
  <c r="AL529"/>
  <c r="AK529"/>
  <c r="AJ529"/>
  <c r="AI529"/>
  <c r="AH529"/>
  <c r="AG529"/>
  <c r="AL528"/>
  <c r="AK528"/>
  <c r="AJ528"/>
  <c r="AI528"/>
  <c r="AH528"/>
  <c r="AG528"/>
  <c r="AL527"/>
  <c r="AK527"/>
  <c r="AJ527"/>
  <c r="AI527"/>
  <c r="AH527"/>
  <c r="AG527"/>
  <c r="AL526"/>
  <c r="AK526"/>
  <c r="AJ526"/>
  <c r="AI526"/>
  <c r="AH526"/>
  <c r="AG526"/>
  <c r="AL525"/>
  <c r="AK525"/>
  <c r="AJ525"/>
  <c r="AI525"/>
  <c r="AH525"/>
  <c r="AG525"/>
  <c r="AL524"/>
  <c r="AK524"/>
  <c r="AJ524"/>
  <c r="AI524"/>
  <c r="AH524"/>
  <c r="AG524"/>
  <c r="AL523"/>
  <c r="AK523"/>
  <c r="AJ523"/>
  <c r="AI523"/>
  <c r="AH523"/>
  <c r="AG523"/>
  <c r="AL522"/>
  <c r="AK522"/>
  <c r="AJ522"/>
  <c r="AI522"/>
  <c r="AH522"/>
  <c r="AG522"/>
  <c r="AL521"/>
  <c r="AK521"/>
  <c r="AJ521"/>
  <c r="AI521"/>
  <c r="AH521"/>
  <c r="AG521"/>
  <c r="AL520"/>
  <c r="AK520"/>
  <c r="AJ520"/>
  <c r="AI520"/>
  <c r="AH520"/>
  <c r="AG520"/>
  <c r="AL519"/>
  <c r="AK519"/>
  <c r="AJ519"/>
  <c r="AI519"/>
  <c r="AH519"/>
  <c r="AG519"/>
  <c r="AL518"/>
  <c r="AK518"/>
  <c r="AJ518"/>
  <c r="AI518"/>
  <c r="AH518"/>
  <c r="AG518"/>
  <c r="AL517"/>
  <c r="AK517"/>
  <c r="AJ517"/>
  <c r="AI517"/>
  <c r="AH517"/>
  <c r="AG517"/>
  <c r="AL516"/>
  <c r="AK516"/>
  <c r="AJ516"/>
  <c r="AI516"/>
  <c r="AH516"/>
  <c r="AG516"/>
  <c r="AL515"/>
  <c r="AK515"/>
  <c r="AJ515"/>
  <c r="AI515"/>
  <c r="AH515"/>
  <c r="AG515"/>
  <c r="AL514"/>
  <c r="AK514"/>
  <c r="AJ514"/>
  <c r="AI514"/>
  <c r="AH514"/>
  <c r="AG514"/>
  <c r="AL513"/>
  <c r="AK513"/>
  <c r="AJ513"/>
  <c r="AI513"/>
  <c r="AH513"/>
  <c r="AG513"/>
  <c r="AL512"/>
  <c r="AK512"/>
  <c r="AJ512"/>
  <c r="AI512"/>
  <c r="AH512"/>
  <c r="AG512"/>
  <c r="AL511"/>
  <c r="AK511"/>
  <c r="AJ511"/>
  <c r="AI511"/>
  <c r="AH511"/>
  <c r="AG511"/>
  <c r="AL510"/>
  <c r="AK510"/>
  <c r="AJ510"/>
  <c r="AI510"/>
  <c r="AH510"/>
  <c r="AG510"/>
  <c r="AL509"/>
  <c r="AK509"/>
  <c r="AJ509"/>
  <c r="AI509"/>
  <c r="AH509"/>
  <c r="AG509"/>
  <c r="AL508"/>
  <c r="AK508"/>
  <c r="AJ508"/>
  <c r="AI508"/>
  <c r="AH508"/>
  <c r="AG508"/>
  <c r="AL507"/>
  <c r="AK507"/>
  <c r="AJ507"/>
  <c r="AI507"/>
  <c r="AH507"/>
  <c r="AG507"/>
  <c r="AL506"/>
  <c r="AK506"/>
  <c r="AJ506"/>
  <c r="AI506"/>
  <c r="AH506"/>
  <c r="AG506"/>
  <c r="AL505"/>
  <c r="AK505"/>
  <c r="AJ505"/>
  <c r="AI505"/>
  <c r="AH505"/>
  <c r="AG505"/>
  <c r="AL504"/>
  <c r="AK504"/>
  <c r="AJ504"/>
  <c r="AI504"/>
  <c r="AH504"/>
  <c r="AG504"/>
  <c r="AL503"/>
  <c r="AK503"/>
  <c r="AJ503"/>
  <c r="AI503"/>
  <c r="AH503"/>
  <c r="AG503"/>
  <c r="AL502"/>
  <c r="AK502"/>
  <c r="AJ502"/>
  <c r="AI502"/>
  <c r="AH502"/>
  <c r="AG502"/>
  <c r="AL501"/>
  <c r="AK501"/>
  <c r="AJ501"/>
  <c r="AI501"/>
  <c r="AH501"/>
  <c r="AG501"/>
  <c r="AL500"/>
  <c r="AK500"/>
  <c r="AJ500"/>
  <c r="AI500"/>
  <c r="AH500"/>
  <c r="AG500"/>
  <c r="AL499"/>
  <c r="AK499"/>
  <c r="AJ499"/>
  <c r="AI499"/>
  <c r="AH499"/>
  <c r="AG499"/>
  <c r="AL498"/>
  <c r="AK498"/>
  <c r="AJ498"/>
  <c r="AI498"/>
  <c r="AH498"/>
  <c r="AG498"/>
  <c r="AL497"/>
  <c r="AK497"/>
  <c r="AJ497"/>
  <c r="AI497"/>
  <c r="AH497"/>
  <c r="AG497"/>
  <c r="AL496"/>
  <c r="AK496"/>
  <c r="AJ496"/>
  <c r="AI496"/>
  <c r="AH496"/>
  <c r="AG496"/>
  <c r="AL495"/>
  <c r="AK495"/>
  <c r="AJ495"/>
  <c r="AI495"/>
  <c r="AH495"/>
  <c r="AG495"/>
  <c r="AL494"/>
  <c r="AK494"/>
  <c r="AJ494"/>
  <c r="AI494"/>
  <c r="AH494"/>
  <c r="AG494"/>
  <c r="AL493"/>
  <c r="AK493"/>
  <c r="AJ493"/>
  <c r="AI493"/>
  <c r="AH493"/>
  <c r="AG493"/>
  <c r="AL492"/>
  <c r="AK492"/>
  <c r="AJ492"/>
  <c r="AI492"/>
  <c r="AH492"/>
  <c r="AG492"/>
  <c r="AL491"/>
  <c r="AK491"/>
  <c r="AJ491"/>
  <c r="AI491"/>
  <c r="AH491"/>
  <c r="AG491"/>
  <c r="AL490"/>
  <c r="AK490"/>
  <c r="AJ490"/>
  <c r="AI490"/>
  <c r="AH490"/>
  <c r="AG490"/>
  <c r="AL489"/>
  <c r="AK489"/>
  <c r="AJ489"/>
  <c r="AI489"/>
  <c r="AH489"/>
  <c r="AG489"/>
  <c r="AL488"/>
  <c r="AK488"/>
  <c r="AJ488"/>
  <c r="AI488"/>
  <c r="AH488"/>
  <c r="AG488"/>
  <c r="AL487"/>
  <c r="AK487"/>
  <c r="AJ487"/>
  <c r="AI487"/>
  <c r="AH487"/>
  <c r="AG487"/>
  <c r="AL486"/>
  <c r="AK486"/>
  <c r="AJ486"/>
  <c r="AI486"/>
  <c r="AH486"/>
  <c r="AG486"/>
  <c r="AL485"/>
  <c r="AK485"/>
  <c r="AJ485"/>
  <c r="AI485"/>
  <c r="AH485"/>
  <c r="AG485"/>
  <c r="AL484"/>
  <c r="AK484"/>
  <c r="AJ484"/>
  <c r="AI484"/>
  <c r="AH484"/>
  <c r="AG484"/>
  <c r="AL483"/>
  <c r="AK483"/>
  <c r="AJ483"/>
  <c r="AI483"/>
  <c r="AH483"/>
  <c r="AG483"/>
  <c r="AL482"/>
  <c r="AK482"/>
  <c r="AJ482"/>
  <c r="AI482"/>
  <c r="AH482"/>
  <c r="AG482"/>
  <c r="AL481"/>
  <c r="AK481"/>
  <c r="AJ481"/>
  <c r="AI481"/>
  <c r="AH481"/>
  <c r="AG481"/>
  <c r="AL480"/>
  <c r="AK480"/>
  <c r="AJ480"/>
  <c r="AI480"/>
  <c r="AH480"/>
  <c r="AG480"/>
  <c r="AL479"/>
  <c r="AK479"/>
  <c r="AJ479"/>
  <c r="AI479"/>
  <c r="AH479"/>
  <c r="AG479"/>
  <c r="AL478"/>
  <c r="AK478"/>
  <c r="AJ478"/>
  <c r="AI478"/>
  <c r="AH478"/>
  <c r="AG478"/>
  <c r="AL477"/>
  <c r="AK477"/>
  <c r="AJ477"/>
  <c r="AI477"/>
  <c r="AH477"/>
  <c r="AG477"/>
  <c r="AL476"/>
  <c r="AK476"/>
  <c r="AJ476"/>
  <c r="AI476"/>
  <c r="AH476"/>
  <c r="AG476"/>
  <c r="AL475"/>
  <c r="AK475"/>
  <c r="AJ475"/>
  <c r="AI475"/>
  <c r="AH475"/>
  <c r="AG475"/>
  <c r="AL474"/>
  <c r="AK474"/>
  <c r="AJ474"/>
  <c r="AI474"/>
  <c r="AH474"/>
  <c r="AG474"/>
  <c r="AL473"/>
  <c r="AK473"/>
  <c r="AJ473"/>
  <c r="AI473"/>
  <c r="AH473"/>
  <c r="AG473"/>
  <c r="AL472"/>
  <c r="AK472"/>
  <c r="AJ472"/>
  <c r="AI472"/>
  <c r="AH472"/>
  <c r="AG472"/>
  <c r="AL471"/>
  <c r="AK471"/>
  <c r="AJ471"/>
  <c r="AI471"/>
  <c r="AH471"/>
  <c r="AG471"/>
  <c r="AL470"/>
  <c r="AK470"/>
  <c r="AJ470"/>
  <c r="AI470"/>
  <c r="AH470"/>
  <c r="AG470"/>
  <c r="AL469"/>
  <c r="AK469"/>
  <c r="AJ469"/>
  <c r="AI469"/>
  <c r="AH469"/>
  <c r="AG469"/>
  <c r="AL468"/>
  <c r="AK468"/>
  <c r="AJ468"/>
  <c r="AI468"/>
  <c r="AH468"/>
  <c r="AG468"/>
  <c r="AL467"/>
  <c r="AK467"/>
  <c r="AJ467"/>
  <c r="AI467"/>
  <c r="AH467"/>
  <c r="AG467"/>
  <c r="AL466"/>
  <c r="AK466"/>
  <c r="AJ466"/>
  <c r="AI466"/>
  <c r="AH466"/>
  <c r="AG466"/>
  <c r="AL465"/>
  <c r="AK465"/>
  <c r="AJ465"/>
  <c r="AI465"/>
  <c r="AH465"/>
  <c r="AG465"/>
  <c r="AL464"/>
  <c r="AK464"/>
  <c r="AJ464"/>
  <c r="AI464"/>
  <c r="AH464"/>
  <c r="AG464"/>
  <c r="AL463"/>
  <c r="AK463"/>
  <c r="AJ463"/>
  <c r="AI463"/>
  <c r="AH463"/>
  <c r="AG463"/>
  <c r="AL462"/>
  <c r="AK462"/>
  <c r="AJ462"/>
  <c r="AI462"/>
  <c r="AH462"/>
  <c r="AG462"/>
  <c r="AL461"/>
  <c r="AK461"/>
  <c r="AJ461"/>
  <c r="AI461"/>
  <c r="AH461"/>
  <c r="AG461"/>
  <c r="AL460"/>
  <c r="AK460"/>
  <c r="AJ460"/>
  <c r="AI460"/>
  <c r="AH460"/>
  <c r="AG460"/>
  <c r="AL459"/>
  <c r="AK459"/>
  <c r="AJ459"/>
  <c r="AI459"/>
  <c r="AH459"/>
  <c r="AG459"/>
  <c r="AL458"/>
  <c r="AK458"/>
  <c r="AJ458"/>
  <c r="AI458"/>
  <c r="AH458"/>
  <c r="AG458"/>
  <c r="AL457"/>
  <c r="AK457"/>
  <c r="AJ457"/>
  <c r="AI457"/>
  <c r="AH457"/>
  <c r="AG457"/>
  <c r="AL456"/>
  <c r="AK456"/>
  <c r="AJ456"/>
  <c r="AI456"/>
  <c r="AH456"/>
  <c r="AG456"/>
  <c r="AL455"/>
  <c r="AK455"/>
  <c r="AJ455"/>
  <c r="AI455"/>
  <c r="AH455"/>
  <c r="AG455"/>
  <c r="AL454"/>
  <c r="AK454"/>
  <c r="AJ454"/>
  <c r="AI454"/>
  <c r="AH454"/>
  <c r="AG454"/>
  <c r="AL453"/>
  <c r="AK453"/>
  <c r="AJ453"/>
  <c r="AI453"/>
  <c r="AH453"/>
  <c r="AG453"/>
  <c r="AL452"/>
  <c r="AK452"/>
  <c r="AJ452"/>
  <c r="AI452"/>
  <c r="AH452"/>
  <c r="AG452"/>
  <c r="AL451"/>
  <c r="AK451"/>
  <c r="AJ451"/>
  <c r="AI451"/>
  <c r="AH451"/>
  <c r="AG451"/>
  <c r="AL450"/>
  <c r="AK450"/>
  <c r="AJ450"/>
  <c r="AI450"/>
  <c r="AH450"/>
  <c r="AG450"/>
  <c r="AL449"/>
  <c r="AK449"/>
  <c r="AJ449"/>
  <c r="AI449"/>
  <c r="AH449"/>
  <c r="AG449"/>
  <c r="AL448"/>
  <c r="AK448"/>
  <c r="AJ448"/>
  <c r="AI448"/>
  <c r="AH448"/>
  <c r="AG448"/>
  <c r="AL447"/>
  <c r="AK447"/>
  <c r="AJ447"/>
  <c r="AI447"/>
  <c r="AH447"/>
  <c r="AG447"/>
  <c r="AL446"/>
  <c r="AK446"/>
  <c r="AJ446"/>
  <c r="AI446"/>
  <c r="AH446"/>
  <c r="AG446"/>
  <c r="AL445"/>
  <c r="AK445"/>
  <c r="AJ445"/>
  <c r="AI445"/>
  <c r="AH445"/>
  <c r="AG445"/>
  <c r="AL444"/>
  <c r="AK444"/>
  <c r="AJ444"/>
  <c r="AI444"/>
  <c r="AH444"/>
  <c r="AG444"/>
  <c r="AL443"/>
  <c r="AK443"/>
  <c r="AJ443"/>
  <c r="AI443"/>
  <c r="AH443"/>
  <c r="AG443"/>
  <c r="AL442"/>
  <c r="AK442"/>
  <c r="AJ442"/>
  <c r="AI442"/>
  <c r="AH442"/>
  <c r="AG442"/>
  <c r="AL441"/>
  <c r="AK441"/>
  <c r="AJ441"/>
  <c r="AI441"/>
  <c r="AH441"/>
  <c r="AG441"/>
  <c r="AL440"/>
  <c r="AK440"/>
  <c r="AJ440"/>
  <c r="AI440"/>
  <c r="AH440"/>
  <c r="AG440"/>
  <c r="AL439"/>
  <c r="AK439"/>
  <c r="AJ439"/>
  <c r="AI439"/>
  <c r="AH439"/>
  <c r="AG439"/>
  <c r="AL438"/>
  <c r="AK438"/>
  <c r="AJ438"/>
  <c r="AI438"/>
  <c r="AH438"/>
  <c r="AG438"/>
  <c r="AL437"/>
  <c r="AK437"/>
  <c r="AJ437"/>
  <c r="AI437"/>
  <c r="AH437"/>
  <c r="AG437"/>
  <c r="AL436"/>
  <c r="AK436"/>
  <c r="AJ436"/>
  <c r="AI436"/>
  <c r="AH436"/>
  <c r="AG436"/>
  <c r="AL435"/>
  <c r="AK435"/>
  <c r="AJ435"/>
  <c r="AI435"/>
  <c r="AH435"/>
  <c r="AG435"/>
  <c r="AL434"/>
  <c r="AK434"/>
  <c r="AJ434"/>
  <c r="AI434"/>
  <c r="AH434"/>
  <c r="AG434"/>
  <c r="AL433"/>
  <c r="AK433"/>
  <c r="AJ433"/>
  <c r="AI433"/>
  <c r="AH433"/>
  <c r="AG433"/>
  <c r="AL432"/>
  <c r="AK432"/>
  <c r="AJ432"/>
  <c r="AI432"/>
  <c r="AH432"/>
  <c r="AG432"/>
  <c r="AL431"/>
  <c r="AK431"/>
  <c r="AJ431"/>
  <c r="AI431"/>
  <c r="AH431"/>
  <c r="AG431"/>
  <c r="AL430"/>
  <c r="AK430"/>
  <c r="AJ430"/>
  <c r="AI430"/>
  <c r="AH430"/>
  <c r="AG430"/>
  <c r="AL429"/>
  <c r="AK429"/>
  <c r="AJ429"/>
  <c r="AI429"/>
  <c r="AH429"/>
  <c r="AG429"/>
  <c r="AL428"/>
  <c r="AK428"/>
  <c r="AJ428"/>
  <c r="AI428"/>
  <c r="AH428"/>
  <c r="AG428"/>
  <c r="AL427"/>
  <c r="AK427"/>
  <c r="AJ427"/>
  <c r="AI427"/>
  <c r="AH427"/>
  <c r="AG427"/>
  <c r="AL426"/>
  <c r="AK426"/>
  <c r="AJ426"/>
  <c r="AI426"/>
  <c r="AH426"/>
  <c r="AG426"/>
  <c r="AL425"/>
  <c r="AK425"/>
  <c r="AJ425"/>
  <c r="AI425"/>
  <c r="AH425"/>
  <c r="AG425"/>
  <c r="AL424"/>
  <c r="AK424"/>
  <c r="AJ424"/>
  <c r="AI424"/>
  <c r="AH424"/>
  <c r="AG424"/>
  <c r="AL423"/>
  <c r="AK423"/>
  <c r="AJ423"/>
  <c r="AI423"/>
  <c r="AH423"/>
  <c r="AG423"/>
  <c r="AL422"/>
  <c r="AK422"/>
  <c r="AJ422"/>
  <c r="AI422"/>
  <c r="AH422"/>
  <c r="AG422"/>
  <c r="AL421"/>
  <c r="AK421"/>
  <c r="AJ421"/>
  <c r="AI421"/>
  <c r="AH421"/>
  <c r="AG421"/>
  <c r="AL420"/>
  <c r="AK420"/>
  <c r="AJ420"/>
  <c r="AI420"/>
  <c r="AH420"/>
  <c r="AG420"/>
  <c r="AL419"/>
  <c r="AK419"/>
  <c r="AJ419"/>
  <c r="AI419"/>
  <c r="AH419"/>
  <c r="AG419"/>
  <c r="AL418"/>
  <c r="AK418"/>
  <c r="AJ418"/>
  <c r="AI418"/>
  <c r="AH418"/>
  <c r="AG418"/>
  <c r="AL417"/>
  <c r="AK417"/>
  <c r="AJ417"/>
  <c r="AI417"/>
  <c r="AH417"/>
  <c r="AG417"/>
  <c r="AL416"/>
  <c r="AK416"/>
  <c r="AJ416"/>
  <c r="AI416"/>
  <c r="AH416"/>
  <c r="AG416"/>
  <c r="AL415"/>
  <c r="AK415"/>
  <c r="AJ415"/>
  <c r="AI415"/>
  <c r="AH415"/>
  <c r="AG415"/>
  <c r="AL414"/>
  <c r="AK414"/>
  <c r="AJ414"/>
  <c r="AI414"/>
  <c r="AH414"/>
  <c r="AG414"/>
  <c r="AL413"/>
  <c r="AK413"/>
  <c r="AJ413"/>
  <c r="AI413"/>
  <c r="AH413"/>
  <c r="AG413"/>
  <c r="AL412"/>
  <c r="AK412"/>
  <c r="AJ412"/>
  <c r="AI412"/>
  <c r="AH412"/>
  <c r="AG412"/>
  <c r="AL411"/>
  <c r="AK411"/>
  <c r="AJ411"/>
  <c r="AI411"/>
  <c r="AH411"/>
  <c r="AG411"/>
  <c r="AL410"/>
  <c r="AK410"/>
  <c r="AJ410"/>
  <c r="AI410"/>
  <c r="AH410"/>
  <c r="AG410"/>
  <c r="AL409"/>
  <c r="AK409"/>
  <c r="AJ409"/>
  <c r="AI409"/>
  <c r="AH409"/>
  <c r="AG409"/>
  <c r="AL408"/>
  <c r="AK408"/>
  <c r="AJ408"/>
  <c r="AI408"/>
  <c r="AH408"/>
  <c r="AG408"/>
  <c r="AL407"/>
  <c r="AK407"/>
  <c r="AJ407"/>
  <c r="AI407"/>
  <c r="AH407"/>
  <c r="AG407"/>
  <c r="AL406"/>
  <c r="AK406"/>
  <c r="AJ406"/>
  <c r="AI406"/>
  <c r="AH406"/>
  <c r="AG406"/>
  <c r="AL405"/>
  <c r="AK405"/>
  <c r="AJ405"/>
  <c r="AI405"/>
  <c r="AH405"/>
  <c r="AG405"/>
  <c r="AL404"/>
  <c r="AK404"/>
  <c r="AJ404"/>
  <c r="AI404"/>
  <c r="AH404"/>
  <c r="AG404"/>
  <c r="AL403"/>
  <c r="AK403"/>
  <c r="AJ403"/>
  <c r="AI403"/>
  <c r="AH403"/>
  <c r="AG403"/>
  <c r="AL402"/>
  <c r="AK402"/>
  <c r="AJ402"/>
  <c r="AI402"/>
  <c r="AH402"/>
  <c r="AG402"/>
  <c r="AL401"/>
  <c r="AK401"/>
  <c r="AJ401"/>
  <c r="AI401"/>
  <c r="AH401"/>
  <c r="AG401"/>
  <c r="AL400"/>
  <c r="AK400"/>
  <c r="AJ400"/>
  <c r="AI400"/>
  <c r="AH400"/>
  <c r="AG400"/>
  <c r="AL399"/>
  <c r="AK399"/>
  <c r="AJ399"/>
  <c r="AI399"/>
  <c r="AH399"/>
  <c r="AG399"/>
  <c r="AL398"/>
  <c r="AK398"/>
  <c r="AJ398"/>
  <c r="AI398"/>
  <c r="AH398"/>
  <c r="AG398"/>
  <c r="AL397"/>
  <c r="AK397"/>
  <c r="AJ397"/>
  <c r="AI397"/>
  <c r="AH397"/>
  <c r="AG397"/>
  <c r="AL396"/>
  <c r="AK396"/>
  <c r="AJ396"/>
  <c r="AI396"/>
  <c r="AH396"/>
  <c r="AG396"/>
  <c r="AL395"/>
  <c r="AK395"/>
  <c r="AJ395"/>
  <c r="AI395"/>
  <c r="AH395"/>
  <c r="AG395"/>
  <c r="AL394"/>
  <c r="AK394"/>
  <c r="AJ394"/>
  <c r="AI394"/>
  <c r="AH394"/>
  <c r="AG394"/>
  <c r="AL393"/>
  <c r="AK393"/>
  <c r="AJ393"/>
  <c r="AI393"/>
  <c r="AH393"/>
  <c r="AG393"/>
  <c r="AL392"/>
  <c r="AK392"/>
  <c r="AJ392"/>
  <c r="AI392"/>
  <c r="AH392"/>
  <c r="AG392"/>
  <c r="AL391"/>
  <c r="AK391"/>
  <c r="AJ391"/>
  <c r="AI391"/>
  <c r="AH391"/>
  <c r="AG391"/>
  <c r="AL390"/>
  <c r="AK390"/>
  <c r="AJ390"/>
  <c r="AI390"/>
  <c r="AH390"/>
  <c r="AG390"/>
  <c r="AL389"/>
  <c r="AK389"/>
  <c r="AJ389"/>
  <c r="AI389"/>
  <c r="AH389"/>
  <c r="AG389"/>
  <c r="AL388"/>
  <c r="AK388"/>
  <c r="AJ388"/>
  <c r="AI388"/>
  <c r="AH388"/>
  <c r="AG388"/>
  <c r="AL387"/>
  <c r="AK387"/>
  <c r="AJ387"/>
  <c r="AI387"/>
  <c r="AH387"/>
  <c r="AG387"/>
  <c r="AL386"/>
  <c r="AK386"/>
  <c r="AJ386"/>
  <c r="AI386"/>
  <c r="AH386"/>
  <c r="AG386"/>
  <c r="AL385"/>
  <c r="AK385"/>
  <c r="AJ385"/>
  <c r="AI385"/>
  <c r="AH385"/>
  <c r="AG385"/>
  <c r="AL384"/>
  <c r="AK384"/>
  <c r="AJ384"/>
  <c r="AI384"/>
  <c r="AH384"/>
  <c r="AG384"/>
  <c r="AL383"/>
  <c r="AK383"/>
  <c r="AJ383"/>
  <c r="AI383"/>
  <c r="AH383"/>
  <c r="AG383"/>
  <c r="AL382"/>
  <c r="AK382"/>
  <c r="AJ382"/>
  <c r="AI382"/>
  <c r="AH382"/>
  <c r="AG382"/>
  <c r="AL381"/>
  <c r="AK381"/>
  <c r="AJ381"/>
  <c r="AI381"/>
  <c r="AH381"/>
  <c r="AG381"/>
  <c r="AL380"/>
  <c r="AK380"/>
  <c r="AJ380"/>
  <c r="AI380"/>
  <c r="AH380"/>
  <c r="AG380"/>
  <c r="AL379"/>
  <c r="AK379"/>
  <c r="AJ379"/>
  <c r="AI379"/>
  <c r="AH379"/>
  <c r="AG379"/>
  <c r="AL378"/>
  <c r="AK378"/>
  <c r="AJ378"/>
  <c r="AI378"/>
  <c r="AH378"/>
  <c r="AG378"/>
  <c r="AL377"/>
  <c r="AK377"/>
  <c r="AJ377"/>
  <c r="AI377"/>
  <c r="AH377"/>
  <c r="AG377"/>
  <c r="AL376"/>
  <c r="AK376"/>
  <c r="AJ376"/>
  <c r="AI376"/>
  <c r="AH376"/>
  <c r="AG376"/>
  <c r="AL375"/>
  <c r="AK375"/>
  <c r="AJ375"/>
  <c r="AI375"/>
  <c r="AH375"/>
  <c r="AG375"/>
  <c r="AL374"/>
  <c r="AK374"/>
  <c r="AJ374"/>
  <c r="AI374"/>
  <c r="AH374"/>
  <c r="AG374"/>
  <c r="AL373"/>
  <c r="AK373"/>
  <c r="AJ373"/>
  <c r="AI373"/>
  <c r="AH373"/>
  <c r="AG373"/>
  <c r="AL372"/>
  <c r="AK372"/>
  <c r="AJ372"/>
  <c r="AI372"/>
  <c r="AH372"/>
  <c r="AG372"/>
  <c r="AL371"/>
  <c r="AK371"/>
  <c r="AJ371"/>
  <c r="AI371"/>
  <c r="AH371"/>
  <c r="AG371"/>
  <c r="AL370"/>
  <c r="AK370"/>
  <c r="AJ370"/>
  <c r="AI370"/>
  <c r="AH370"/>
  <c r="AG370"/>
  <c r="AL369"/>
  <c r="AK369"/>
  <c r="AJ369"/>
  <c r="AI369"/>
  <c r="AH369"/>
  <c r="AG369"/>
  <c r="AL368"/>
  <c r="AK368"/>
  <c r="AJ368"/>
  <c r="AI368"/>
  <c r="AH368"/>
  <c r="AG368"/>
  <c r="AL367"/>
  <c r="AK367"/>
  <c r="AJ367"/>
  <c r="AI367"/>
  <c r="AH367"/>
  <c r="AG367"/>
  <c r="AL366"/>
  <c r="AK366"/>
  <c r="AJ366"/>
  <c r="AI366"/>
  <c r="AH366"/>
  <c r="AG366"/>
  <c r="AL365"/>
  <c r="AK365"/>
  <c r="AJ365"/>
  <c r="AI365"/>
  <c r="AH365"/>
  <c r="AG365"/>
  <c r="AL364"/>
  <c r="AK364"/>
  <c r="AJ364"/>
  <c r="AI364"/>
  <c r="AH364"/>
  <c r="AG364"/>
  <c r="AL363"/>
  <c r="AK363"/>
  <c r="AJ363"/>
  <c r="AI363"/>
  <c r="AH363"/>
  <c r="AG363"/>
  <c r="AL362"/>
  <c r="AK362"/>
  <c r="AJ362"/>
  <c r="AI362"/>
  <c r="AH362"/>
  <c r="AG362"/>
  <c r="AL361"/>
  <c r="AK361"/>
  <c r="AJ361"/>
  <c r="AI361"/>
  <c r="AH361"/>
  <c r="AG361"/>
  <c r="AL360"/>
  <c r="AK360"/>
  <c r="AJ360"/>
  <c r="AI360"/>
  <c r="AH360"/>
  <c r="AG360"/>
  <c r="AL359"/>
  <c r="AK359"/>
  <c r="AJ359"/>
  <c r="AI359"/>
  <c r="AH359"/>
  <c r="AG359"/>
  <c r="AL358"/>
  <c r="AK358"/>
  <c r="AJ358"/>
  <c r="AI358"/>
  <c r="AH358"/>
  <c r="AG358"/>
  <c r="AL357"/>
  <c r="AK357"/>
  <c r="AJ357"/>
  <c r="AI357"/>
  <c r="AH357"/>
  <c r="AG357"/>
  <c r="AL356"/>
  <c r="AK356"/>
  <c r="AJ356"/>
  <c r="AI356"/>
  <c r="AH356"/>
  <c r="AG356"/>
  <c r="AL355"/>
  <c r="AK355"/>
  <c r="AJ355"/>
  <c r="AI355"/>
  <c r="AH355"/>
  <c r="AG355"/>
  <c r="AL354"/>
  <c r="AK354"/>
  <c r="AJ354"/>
  <c r="AI354"/>
  <c r="AH354"/>
  <c r="AG354"/>
  <c r="AL353"/>
  <c r="AK353"/>
  <c r="AJ353"/>
  <c r="AI353"/>
  <c r="AH353"/>
  <c r="AG353"/>
  <c r="AL352"/>
  <c r="AK352"/>
  <c r="AJ352"/>
  <c r="AI352"/>
  <c r="AH352"/>
  <c r="AG352"/>
  <c r="AL351"/>
  <c r="AK351"/>
  <c r="AJ351"/>
  <c r="AI351"/>
  <c r="AH351"/>
  <c r="AG351"/>
  <c r="AL350"/>
  <c r="AK350"/>
  <c r="AJ350"/>
  <c r="AI350"/>
  <c r="AH350"/>
  <c r="AG350"/>
  <c r="AL349"/>
  <c r="AK349"/>
  <c r="AJ349"/>
  <c r="AI349"/>
  <c r="AH349"/>
  <c r="AG349"/>
  <c r="AL348"/>
  <c r="AK348"/>
  <c r="AJ348"/>
  <c r="AI348"/>
  <c r="AH348"/>
  <c r="AG348"/>
  <c r="AL347"/>
  <c r="AK347"/>
  <c r="AJ347"/>
  <c r="AI347"/>
  <c r="AH347"/>
  <c r="AG347"/>
  <c r="AL346"/>
  <c r="AK346"/>
  <c r="AJ346"/>
  <c r="AI346"/>
  <c r="AH346"/>
  <c r="AG346"/>
  <c r="AL345"/>
  <c r="AK345"/>
  <c r="AJ345"/>
  <c r="AI345"/>
  <c r="AH345"/>
  <c r="AG345"/>
  <c r="AL344"/>
  <c r="AK344"/>
  <c r="AJ344"/>
  <c r="AI344"/>
  <c r="AH344"/>
  <c r="AG344"/>
  <c r="AL343"/>
  <c r="AK343"/>
  <c r="AJ343"/>
  <c r="AI343"/>
  <c r="AH343"/>
  <c r="AG343"/>
  <c r="AL342"/>
  <c r="AK342"/>
  <c r="AJ342"/>
  <c r="AI342"/>
  <c r="AH342"/>
  <c r="AG342"/>
  <c r="AL341"/>
  <c r="AK341"/>
  <c r="AJ341"/>
  <c r="AI341"/>
  <c r="AH341"/>
  <c r="AG341"/>
  <c r="AL340"/>
  <c r="AK340"/>
  <c r="AJ340"/>
  <c r="AI340"/>
  <c r="AH340"/>
  <c r="AG340"/>
  <c r="AL339"/>
  <c r="AK339"/>
  <c r="AJ339"/>
  <c r="AI339"/>
  <c r="AH339"/>
  <c r="AG339"/>
  <c r="AL338"/>
  <c r="AK338"/>
  <c r="AJ338"/>
  <c r="AI338"/>
  <c r="AH338"/>
  <c r="AG338"/>
  <c r="AL337"/>
  <c r="AK337"/>
  <c r="AJ337"/>
  <c r="AI337"/>
  <c r="AH337"/>
  <c r="AG337"/>
  <c r="AL336"/>
  <c r="AK336"/>
  <c r="AJ336"/>
  <c r="AI336"/>
  <c r="AH336"/>
  <c r="AG336"/>
  <c r="AL335"/>
  <c r="AK335"/>
  <c r="AJ335"/>
  <c r="AI335"/>
  <c r="AH335"/>
  <c r="AG335"/>
  <c r="AL334"/>
  <c r="AK334"/>
  <c r="AJ334"/>
  <c r="AI334"/>
  <c r="AH334"/>
  <c r="AG334"/>
  <c r="AL333"/>
  <c r="AK333"/>
  <c r="AJ333"/>
  <c r="AI333"/>
  <c r="AH333"/>
  <c r="AG333"/>
  <c r="AL332"/>
  <c r="AK332"/>
  <c r="AJ332"/>
  <c r="AI332"/>
  <c r="AH332"/>
  <c r="AG332"/>
  <c r="AL331"/>
  <c r="AK331"/>
  <c r="AJ331"/>
  <c r="AI331"/>
  <c r="AH331"/>
  <c r="AG331"/>
  <c r="AL330"/>
  <c r="AK330"/>
  <c r="AJ330"/>
  <c r="AI330"/>
  <c r="AH330"/>
  <c r="AG330"/>
  <c r="AL329"/>
  <c r="AK329"/>
  <c r="AJ329"/>
  <c r="AI329"/>
  <c r="AH329"/>
  <c r="AG329"/>
  <c r="AL328"/>
  <c r="AK328"/>
  <c r="AJ328"/>
  <c r="AI328"/>
  <c r="AH328"/>
  <c r="AG328"/>
  <c r="AL327"/>
  <c r="AK327"/>
  <c r="AJ327"/>
  <c r="AI327"/>
  <c r="AH327"/>
  <c r="AG327"/>
  <c r="AL326"/>
  <c r="AK326"/>
  <c r="AJ326"/>
  <c r="AI326"/>
  <c r="AH326"/>
  <c r="AG326"/>
  <c r="AL325"/>
  <c r="AK325"/>
  <c r="AJ325"/>
  <c r="AI325"/>
  <c r="AH325"/>
  <c r="AG325"/>
  <c r="AL324"/>
  <c r="AK324"/>
  <c r="AJ324"/>
  <c r="AI324"/>
  <c r="AH324"/>
  <c r="AG324"/>
  <c r="AL323"/>
  <c r="AK323"/>
  <c r="AJ323"/>
  <c r="AI323"/>
  <c r="AH323"/>
  <c r="AG323"/>
  <c r="AL322"/>
  <c r="AK322"/>
  <c r="AJ322"/>
  <c r="AI322"/>
  <c r="AH322"/>
  <c r="AG322"/>
  <c r="AL321"/>
  <c r="AK321"/>
  <c r="AJ321"/>
  <c r="AI321"/>
  <c r="AH321"/>
  <c r="AG321"/>
  <c r="AL320"/>
  <c r="AK320"/>
  <c r="AJ320"/>
  <c r="AI320"/>
  <c r="AH320"/>
  <c r="AG320"/>
  <c r="AL319"/>
  <c r="AK319"/>
  <c r="AJ319"/>
  <c r="AI319"/>
  <c r="AH319"/>
  <c r="AG319"/>
  <c r="AL318"/>
  <c r="AK318"/>
  <c r="AJ318"/>
  <c r="AI318"/>
  <c r="AH318"/>
  <c r="AG318"/>
  <c r="AL317"/>
  <c r="AK317"/>
  <c r="AJ317"/>
  <c r="AI317"/>
  <c r="AH317"/>
  <c r="AG317"/>
  <c r="AL316"/>
  <c r="AK316"/>
  <c r="AJ316"/>
  <c r="AI316"/>
  <c r="AH316"/>
  <c r="AG316"/>
  <c r="AL315"/>
  <c r="AK315"/>
  <c r="AJ315"/>
  <c r="AI315"/>
  <c r="AH315"/>
  <c r="AG315"/>
  <c r="AL314"/>
  <c r="AK314"/>
  <c r="AJ314"/>
  <c r="AI314"/>
  <c r="AH314"/>
  <c r="AG314"/>
  <c r="AL313"/>
  <c r="AK313"/>
  <c r="AJ313"/>
  <c r="AI313"/>
  <c r="AH313"/>
  <c r="AG313"/>
  <c r="AL312"/>
  <c r="AK312"/>
  <c r="AJ312"/>
  <c r="AI312"/>
  <c r="AH312"/>
  <c r="AG312"/>
  <c r="AL311"/>
  <c r="AK311"/>
  <c r="AJ311"/>
  <c r="AI311"/>
  <c r="AH311"/>
  <c r="AG311"/>
  <c r="AL310"/>
  <c r="AK310"/>
  <c r="AJ310"/>
  <c r="AI310"/>
  <c r="AH310"/>
  <c r="AG310"/>
  <c r="AL309"/>
  <c r="AK309"/>
  <c r="AJ309"/>
  <c r="AI309"/>
  <c r="AH309"/>
  <c r="AG309"/>
  <c r="AL308"/>
  <c r="AK308"/>
  <c r="AJ308"/>
  <c r="AI308"/>
  <c r="AH308"/>
  <c r="AG308"/>
  <c r="AL307"/>
  <c r="AK307"/>
  <c r="AJ307"/>
  <c r="AI307"/>
  <c r="AH307"/>
  <c r="AG307"/>
  <c r="AL306"/>
  <c r="AK306"/>
  <c r="AJ306"/>
  <c r="AI306"/>
  <c r="AH306"/>
  <c r="AG306"/>
  <c r="AL305"/>
  <c r="AK305"/>
  <c r="AJ305"/>
  <c r="AI305"/>
  <c r="AH305"/>
  <c r="AG305"/>
  <c r="AL304"/>
  <c r="AK304"/>
  <c r="AJ304"/>
  <c r="AI304"/>
  <c r="AH304"/>
  <c r="AG304"/>
  <c r="AL303"/>
  <c r="AK303"/>
  <c r="AJ303"/>
  <c r="AI303"/>
  <c r="AH303"/>
  <c r="AG303"/>
  <c r="AL302"/>
  <c r="AK302"/>
  <c r="AJ302"/>
  <c r="AI302"/>
  <c r="AH302"/>
  <c r="AG302"/>
  <c r="AL301"/>
  <c r="AK301"/>
  <c r="AJ301"/>
  <c r="AI301"/>
  <c r="AH301"/>
  <c r="AG301"/>
  <c r="AL300"/>
  <c r="AK300"/>
  <c r="AJ300"/>
  <c r="AI300"/>
  <c r="AH300"/>
  <c r="AG300"/>
  <c r="AL299"/>
  <c r="AK299"/>
  <c r="AJ299"/>
  <c r="AI299"/>
  <c r="AH299"/>
  <c r="AG299"/>
  <c r="AL298"/>
  <c r="AK298"/>
  <c r="AJ298"/>
  <c r="AI298"/>
  <c r="AH298"/>
  <c r="AG298"/>
  <c r="AL297"/>
  <c r="AK297"/>
  <c r="AJ297"/>
  <c r="AI297"/>
  <c r="AH297"/>
  <c r="AG297"/>
  <c r="AL296"/>
  <c r="AK296"/>
  <c r="AJ296"/>
  <c r="AI296"/>
  <c r="AH296"/>
  <c r="AG296"/>
  <c r="AL295"/>
  <c r="AK295"/>
  <c r="AJ295"/>
  <c r="AI295"/>
  <c r="AH295"/>
  <c r="AG295"/>
  <c r="AL294"/>
  <c r="AK294"/>
  <c r="AJ294"/>
  <c r="AI294"/>
  <c r="AH294"/>
  <c r="AG294"/>
  <c r="AL293"/>
  <c r="AK293"/>
  <c r="AJ293"/>
  <c r="AI293"/>
  <c r="AH293"/>
  <c r="AG293"/>
  <c r="AL292"/>
  <c r="AK292"/>
  <c r="AJ292"/>
  <c r="AI292"/>
  <c r="AH292"/>
  <c r="AG292"/>
  <c r="AL291"/>
  <c r="AK291"/>
  <c r="AJ291"/>
  <c r="AI291"/>
  <c r="AH291"/>
  <c r="AG291"/>
  <c r="AL290"/>
  <c r="AK290"/>
  <c r="AJ290"/>
  <c r="AI290"/>
  <c r="AH290"/>
  <c r="AG290"/>
  <c r="AL289"/>
  <c r="AK289"/>
  <c r="AJ289"/>
  <c r="AI289"/>
  <c r="AH289"/>
  <c r="AG289"/>
  <c r="AL288"/>
  <c r="AK288"/>
  <c r="AJ288"/>
  <c r="AI288"/>
  <c r="AH288"/>
  <c r="AG288"/>
  <c r="AL287"/>
  <c r="AK287"/>
  <c r="AJ287"/>
  <c r="AI287"/>
  <c r="AH287"/>
  <c r="AG287"/>
  <c r="AL286"/>
  <c r="AK286"/>
  <c r="AJ286"/>
  <c r="AI286"/>
  <c r="AH286"/>
  <c r="AG286"/>
  <c r="AL285"/>
  <c r="AK285"/>
  <c r="AJ285"/>
  <c r="AI285"/>
  <c r="AH285"/>
  <c r="AG285"/>
  <c r="AL284"/>
  <c r="AK284"/>
  <c r="AJ284"/>
  <c r="AI284"/>
  <c r="AH284"/>
  <c r="AG284"/>
  <c r="AL283"/>
  <c r="AK283"/>
  <c r="AJ283"/>
  <c r="AI283"/>
  <c r="AH283"/>
  <c r="AG283"/>
  <c r="AL282"/>
  <c r="AK282"/>
  <c r="AJ282"/>
  <c r="AI282"/>
  <c r="AH282"/>
  <c r="AG282"/>
  <c r="AL281"/>
  <c r="AK281"/>
  <c r="AJ281"/>
  <c r="AI281"/>
  <c r="AH281"/>
  <c r="AG281"/>
  <c r="AL280"/>
  <c r="AK280"/>
  <c r="AJ280"/>
  <c r="AI280"/>
  <c r="AH280"/>
  <c r="AG280"/>
  <c r="AH268"/>
  <c r="AI268"/>
  <c r="AJ268"/>
  <c r="AK268"/>
  <c r="AL268"/>
  <c r="AH269"/>
  <c r="AI269"/>
  <c r="AJ269"/>
  <c r="AK269"/>
  <c r="AL269"/>
  <c r="AH270"/>
  <c r="AI270"/>
  <c r="AJ270"/>
  <c r="AK270"/>
  <c r="AL270"/>
  <c r="AH271"/>
  <c r="AI271"/>
  <c r="AJ271"/>
  <c r="AK271"/>
  <c r="AL271"/>
  <c r="AH272"/>
  <c r="AI272"/>
  <c r="AJ272"/>
  <c r="AK272"/>
  <c r="AL272"/>
  <c r="AH273"/>
  <c r="AI273"/>
  <c r="AJ273"/>
  <c r="AK273"/>
  <c r="AL273"/>
  <c r="AH274"/>
  <c r="AI274"/>
  <c r="AJ274"/>
  <c r="AK274"/>
  <c r="AL274"/>
  <c r="AH275"/>
  <c r="AI275"/>
  <c r="AJ275"/>
  <c r="AK275"/>
  <c r="AL275"/>
  <c r="AH276"/>
  <c r="AI276"/>
  <c r="AJ276"/>
  <c r="AK276"/>
  <c r="AL276"/>
  <c r="AH277"/>
  <c r="AI277"/>
  <c r="AJ277"/>
  <c r="AK277"/>
  <c r="AL277"/>
  <c r="AH278"/>
  <c r="AI278"/>
  <c r="AJ278"/>
  <c r="AK278"/>
  <c r="AL278"/>
  <c r="AH279"/>
  <c r="AI279"/>
  <c r="AJ279"/>
  <c r="AK279"/>
  <c r="AL279"/>
  <c r="AG279"/>
  <c r="AG278"/>
  <c r="AG277"/>
  <c r="AG276"/>
  <c r="AG275"/>
  <c r="AG274"/>
  <c r="AG273"/>
  <c r="AG272"/>
  <c r="AG271"/>
  <c r="AG270"/>
  <c r="AG269"/>
  <c r="AG268"/>
  <c r="AE280" l="1"/>
  <c r="AE281"/>
  <c r="AE282"/>
  <c r="AE283"/>
  <c r="AE284"/>
  <c r="AE285"/>
  <c r="AE286"/>
  <c r="AE287"/>
  <c r="AE288"/>
  <c r="AE289"/>
  <c r="AE290"/>
  <c r="AE291"/>
  <c r="AE292"/>
  <c r="AE293"/>
  <c r="AE294"/>
  <c r="AE295"/>
  <c r="AE296"/>
  <c r="AE297"/>
  <c r="AE298"/>
  <c r="AE299"/>
  <c r="AE300"/>
  <c r="AE301"/>
  <c r="AE302"/>
  <c r="AE303"/>
  <c r="AE304"/>
  <c r="AE305"/>
  <c r="AE306"/>
  <c r="AE307"/>
  <c r="AE308"/>
  <c r="AE309"/>
  <c r="AE310"/>
  <c r="AE311"/>
  <c r="AE312"/>
  <c r="AE313"/>
  <c r="AE314"/>
  <c r="AE315"/>
  <c r="AE316"/>
  <c r="AE317"/>
  <c r="AE318"/>
  <c r="AE319"/>
  <c r="AE320"/>
  <c r="AE321"/>
  <c r="AE322"/>
  <c r="AE323"/>
  <c r="AE324"/>
  <c r="AE325"/>
  <c r="AE326"/>
  <c r="AE327"/>
  <c r="AE328"/>
  <c r="AE329"/>
  <c r="AE330"/>
  <c r="AE331"/>
  <c r="AE332"/>
  <c r="AE333"/>
  <c r="AE334"/>
  <c r="AE335"/>
  <c r="AE336"/>
  <c r="AE337"/>
  <c r="AE338"/>
  <c r="AE339"/>
  <c r="AE340"/>
  <c r="AE341"/>
  <c r="AE342"/>
  <c r="AE343"/>
  <c r="AE344"/>
  <c r="AE345"/>
  <c r="AE346"/>
  <c r="AE347"/>
  <c r="AE348"/>
  <c r="AE349"/>
  <c r="AE350"/>
  <c r="AE351"/>
  <c r="AE352"/>
  <c r="AE353"/>
  <c r="AE354"/>
  <c r="AE355"/>
  <c r="AE356"/>
  <c r="AE357"/>
  <c r="AE358"/>
  <c r="AE359"/>
  <c r="AE360"/>
  <c r="AE361"/>
  <c r="AE362"/>
  <c r="AE363"/>
  <c r="AE364"/>
  <c r="AE365"/>
  <c r="AE366"/>
  <c r="AE367"/>
  <c r="AE368"/>
  <c r="AE369"/>
  <c r="AE370"/>
  <c r="AE371"/>
  <c r="AE372"/>
  <c r="AE373"/>
  <c r="AE374"/>
  <c r="AE375"/>
  <c r="AE376"/>
  <c r="AE377"/>
  <c r="AE378"/>
  <c r="AE379"/>
  <c r="AE380"/>
  <c r="AE381"/>
  <c r="AE382"/>
  <c r="AE383"/>
  <c r="AE384"/>
  <c r="AE385"/>
  <c r="AE386"/>
  <c r="AE387"/>
  <c r="AE388"/>
  <c r="AE389"/>
  <c r="AE390"/>
  <c r="AE391"/>
  <c r="AE392"/>
  <c r="AE393"/>
  <c r="AE394"/>
  <c r="AE395"/>
  <c r="AE396"/>
  <c r="AE397"/>
  <c r="AE398"/>
  <c r="AE399"/>
  <c r="AE400"/>
  <c r="AE401"/>
  <c r="AE402"/>
  <c r="AE403"/>
  <c r="AE404"/>
  <c r="AE405"/>
  <c r="AE406"/>
  <c r="AE407"/>
  <c r="AE408"/>
  <c r="AE409"/>
  <c r="AE410"/>
  <c r="AE411"/>
  <c r="AE412"/>
  <c r="AE413"/>
  <c r="AE414"/>
  <c r="AE415"/>
  <c r="AE416"/>
  <c r="AE417"/>
  <c r="AE418"/>
  <c r="AE419"/>
  <c r="AE420"/>
  <c r="AE421"/>
  <c r="AE422"/>
  <c r="AE423"/>
  <c r="AE424"/>
  <c r="AE425"/>
  <c r="AE426"/>
  <c r="AE427"/>
  <c r="AE428"/>
  <c r="AE429"/>
  <c r="AE430"/>
  <c r="AE431"/>
  <c r="AE432"/>
  <c r="AE433"/>
  <c r="AE434"/>
  <c r="AE435"/>
  <c r="AE436"/>
  <c r="AE437"/>
  <c r="AE438"/>
  <c r="AE439"/>
  <c r="AE440"/>
  <c r="AE441"/>
  <c r="AE442"/>
  <c r="AE443"/>
  <c r="AE444"/>
  <c r="AE445"/>
  <c r="AE446"/>
  <c r="AE447"/>
  <c r="AE448"/>
  <c r="AE449"/>
  <c r="AE450"/>
  <c r="AE451"/>
  <c r="AE452"/>
  <c r="AE453"/>
  <c r="AE454"/>
  <c r="AE455"/>
  <c r="AE456"/>
  <c r="AE457"/>
  <c r="AE458"/>
  <c r="AE459"/>
  <c r="AE460"/>
  <c r="AE461"/>
  <c r="AE462"/>
  <c r="AE463"/>
  <c r="AE464"/>
  <c r="AE465"/>
  <c r="AE466"/>
  <c r="AE467"/>
  <c r="AE468"/>
  <c r="AE469"/>
  <c r="AE470"/>
  <c r="AE471"/>
  <c r="AE472"/>
  <c r="AE473"/>
  <c r="AE474"/>
  <c r="AE475"/>
  <c r="AE476"/>
  <c r="AE477"/>
  <c r="AE478"/>
  <c r="AE479"/>
  <c r="AE480"/>
  <c r="AE481"/>
  <c r="AE482"/>
  <c r="AE483"/>
  <c r="AE484"/>
  <c r="AE485"/>
  <c r="AE486"/>
  <c r="AE487"/>
  <c r="AE488"/>
  <c r="AE489"/>
  <c r="AE490"/>
  <c r="AE491"/>
  <c r="AE492"/>
  <c r="AE493"/>
  <c r="AE494"/>
  <c r="AE495"/>
  <c r="AE496"/>
  <c r="AE497"/>
  <c r="AE498"/>
  <c r="AE499"/>
  <c r="AE500"/>
  <c r="AE501"/>
  <c r="AE502"/>
  <c r="AE503"/>
  <c r="AE504"/>
  <c r="AE505"/>
  <c r="AE506"/>
  <c r="AE507"/>
  <c r="AE508"/>
  <c r="AE509"/>
  <c r="AE510"/>
  <c r="AE511"/>
  <c r="AE512"/>
  <c r="AE513"/>
  <c r="AE514"/>
  <c r="AE515"/>
  <c r="AE516"/>
  <c r="AE517"/>
  <c r="AE518"/>
  <c r="AE519"/>
  <c r="AE520"/>
  <c r="AE521"/>
  <c r="AE522"/>
  <c r="AE523"/>
  <c r="AE524"/>
  <c r="AE525"/>
  <c r="AE526"/>
  <c r="AE527"/>
  <c r="AE528"/>
  <c r="AE529"/>
  <c r="AE530"/>
  <c r="AE531"/>
  <c r="AE532"/>
  <c r="AE533"/>
  <c r="AE534"/>
  <c r="AE535"/>
  <c r="AE536"/>
  <c r="AE537"/>
  <c r="AE538"/>
  <c r="AE539"/>
  <c r="AE540"/>
  <c r="AE541"/>
  <c r="AE542"/>
  <c r="AE543"/>
  <c r="AE544"/>
  <c r="AE545"/>
  <c r="AE546"/>
  <c r="AE547"/>
  <c r="AE548"/>
  <c r="AE549"/>
  <c r="AE550"/>
  <c r="AE551"/>
  <c r="AE552"/>
  <c r="AE553"/>
  <c r="AE554"/>
  <c r="AE555"/>
  <c r="AE556"/>
  <c r="AE557"/>
  <c r="AE558"/>
  <c r="AE559"/>
  <c r="AE560"/>
  <c r="AE561"/>
  <c r="AE562"/>
  <c r="AE563"/>
  <c r="AE564"/>
  <c r="AE565"/>
  <c r="AE566"/>
  <c r="AE567"/>
  <c r="AE568"/>
  <c r="AE569"/>
  <c r="AE570"/>
  <c r="AE571"/>
  <c r="AE572"/>
  <c r="AE573"/>
  <c r="AE574"/>
  <c r="AE575"/>
  <c r="AE576"/>
  <c r="AE577"/>
  <c r="AE578"/>
  <c r="AE579"/>
  <c r="AE580"/>
  <c r="AE581"/>
  <c r="AE582"/>
  <c r="AE583"/>
  <c r="AE584"/>
  <c r="AE585"/>
  <c r="AE586"/>
  <c r="AE587"/>
  <c r="AE588"/>
  <c r="AE589"/>
  <c r="AE590"/>
  <c r="AE591"/>
  <c r="AE592"/>
  <c r="AE593"/>
  <c r="AE594"/>
  <c r="AE595"/>
  <c r="AE596"/>
  <c r="AE597"/>
  <c r="AE598"/>
  <c r="AE599"/>
  <c r="AE600"/>
  <c r="AE601"/>
  <c r="AE602"/>
  <c r="AE603"/>
  <c r="AD280"/>
  <c r="AD281"/>
  <c r="AD282"/>
  <c r="AD283"/>
  <c r="AD284"/>
  <c r="AD285"/>
  <c r="AD286"/>
  <c r="AD287"/>
  <c r="AD288"/>
  <c r="AD289"/>
  <c r="AD290"/>
  <c r="AD291"/>
  <c r="AD292"/>
  <c r="AD293"/>
  <c r="AD294"/>
  <c r="AD295"/>
  <c r="AD296"/>
  <c r="AD297"/>
  <c r="AD298"/>
  <c r="AD299"/>
  <c r="AD300"/>
  <c r="AD301"/>
  <c r="AD302"/>
  <c r="AD303"/>
  <c r="AD304"/>
  <c r="AD305"/>
  <c r="AD306"/>
  <c r="AD307"/>
  <c r="AD308"/>
  <c r="AD309"/>
  <c r="AD310"/>
  <c r="AD311"/>
  <c r="AD312"/>
  <c r="AD313"/>
  <c r="AD314"/>
  <c r="AD315"/>
  <c r="AD316"/>
  <c r="AD317"/>
  <c r="AD318"/>
  <c r="AD319"/>
  <c r="AD320"/>
  <c r="AD321"/>
  <c r="AD322"/>
  <c r="AD323"/>
  <c r="AD324"/>
  <c r="AD325"/>
  <c r="AD326"/>
  <c r="AD327"/>
  <c r="AD328"/>
  <c r="AD329"/>
  <c r="AD330"/>
  <c r="AD331"/>
  <c r="AD332"/>
  <c r="AD333"/>
  <c r="AD334"/>
  <c r="AD335"/>
  <c r="AD336"/>
  <c r="AD337"/>
  <c r="AD338"/>
  <c r="AD339"/>
  <c r="AD340"/>
  <c r="AD341"/>
  <c r="AD342"/>
  <c r="AD343"/>
  <c r="AD344"/>
  <c r="AD345"/>
  <c r="AD346"/>
  <c r="AD347"/>
  <c r="AD348"/>
  <c r="AD349"/>
  <c r="AD350"/>
  <c r="AD351"/>
  <c r="AD352"/>
  <c r="AD353"/>
  <c r="AD354"/>
  <c r="AD355"/>
  <c r="AD356"/>
  <c r="AD357"/>
  <c r="AD358"/>
  <c r="AD359"/>
  <c r="AD360"/>
  <c r="AD361"/>
  <c r="AD362"/>
  <c r="AD363"/>
  <c r="AD364"/>
  <c r="AD365"/>
  <c r="AD366"/>
  <c r="AD367"/>
  <c r="AD368"/>
  <c r="AD369"/>
  <c r="AD370"/>
  <c r="AD371"/>
  <c r="AD372"/>
  <c r="AD373"/>
  <c r="AD374"/>
  <c r="AD375"/>
  <c r="AD376"/>
  <c r="AD377"/>
  <c r="AD378"/>
  <c r="AD379"/>
  <c r="AD380"/>
  <c r="AD381"/>
  <c r="AD382"/>
  <c r="AD383"/>
  <c r="AD384"/>
  <c r="AD385"/>
  <c r="AD386"/>
  <c r="AD387"/>
  <c r="AD388"/>
  <c r="AD389"/>
  <c r="AD390"/>
  <c r="AD391"/>
  <c r="AD392"/>
  <c r="AD393"/>
  <c r="AD394"/>
  <c r="AD395"/>
  <c r="AD396"/>
  <c r="AD397"/>
  <c r="AD398"/>
  <c r="AD399"/>
  <c r="AD400"/>
  <c r="AD401"/>
  <c r="AD402"/>
  <c r="AD403"/>
  <c r="AD404"/>
  <c r="AD405"/>
  <c r="AD406"/>
  <c r="AD407"/>
  <c r="AD408"/>
  <c r="AD409"/>
  <c r="AD410"/>
  <c r="AD411"/>
  <c r="AD412"/>
  <c r="AD413"/>
  <c r="AD414"/>
  <c r="AD415"/>
  <c r="AD416"/>
  <c r="AD417"/>
  <c r="AD418"/>
  <c r="AD419"/>
  <c r="AD420"/>
  <c r="AD421"/>
  <c r="AD422"/>
  <c r="AD423"/>
  <c r="AD424"/>
  <c r="AD425"/>
  <c r="AD426"/>
  <c r="AD427"/>
  <c r="AD428"/>
  <c r="AD429"/>
  <c r="AD430"/>
  <c r="AD431"/>
  <c r="AD432"/>
  <c r="AD433"/>
  <c r="AD434"/>
  <c r="AD435"/>
  <c r="AD436"/>
  <c r="AD437"/>
  <c r="AD438"/>
  <c r="AD439"/>
  <c r="AD440"/>
  <c r="AD441"/>
  <c r="AD442"/>
  <c r="AD443"/>
  <c r="AD444"/>
  <c r="AD445"/>
  <c r="AD446"/>
  <c r="AD447"/>
  <c r="AD448"/>
  <c r="AD449"/>
  <c r="AD450"/>
  <c r="AD451"/>
  <c r="AD452"/>
  <c r="AD453"/>
  <c r="AD454"/>
  <c r="AD455"/>
  <c r="AD456"/>
  <c r="AD457"/>
  <c r="AD458"/>
  <c r="AD459"/>
  <c r="AD460"/>
  <c r="AD461"/>
  <c r="AD462"/>
  <c r="AD463"/>
  <c r="AD464"/>
  <c r="AD465"/>
  <c r="AD466"/>
  <c r="AD467"/>
  <c r="AD468"/>
  <c r="AD469"/>
  <c r="AD470"/>
  <c r="AD471"/>
  <c r="AD472"/>
  <c r="AD473"/>
  <c r="AD474"/>
  <c r="AD475"/>
  <c r="AD476"/>
  <c r="AD477"/>
  <c r="AD478"/>
  <c r="AD479"/>
  <c r="AD480"/>
  <c r="AD481"/>
  <c r="AD482"/>
  <c r="AD483"/>
  <c r="AD484"/>
  <c r="AD485"/>
  <c r="AD486"/>
  <c r="AD487"/>
  <c r="AD488"/>
  <c r="AD489"/>
  <c r="AD490"/>
  <c r="AD491"/>
  <c r="AD492"/>
  <c r="AD493"/>
  <c r="AD494"/>
  <c r="AD495"/>
  <c r="AD496"/>
  <c r="AD497"/>
  <c r="AD498"/>
  <c r="AD499"/>
  <c r="AD500"/>
  <c r="AD501"/>
  <c r="AD502"/>
  <c r="AD503"/>
  <c r="AD504"/>
  <c r="AD505"/>
  <c r="AD506"/>
  <c r="AD507"/>
  <c r="AD508"/>
  <c r="AD509"/>
  <c r="AD510"/>
  <c r="AD511"/>
  <c r="AD512"/>
  <c r="AD513"/>
  <c r="AD514"/>
  <c r="AD515"/>
  <c r="AD516"/>
  <c r="AD517"/>
  <c r="AD518"/>
  <c r="AD519"/>
  <c r="AD520"/>
  <c r="AD521"/>
  <c r="AD522"/>
  <c r="AD523"/>
  <c r="AD524"/>
  <c r="AD525"/>
  <c r="AD526"/>
  <c r="AD527"/>
  <c r="AD528"/>
  <c r="AD529"/>
  <c r="AD530"/>
  <c r="AD531"/>
  <c r="AD532"/>
  <c r="AD533"/>
  <c r="AD534"/>
  <c r="AD535"/>
  <c r="AD536"/>
  <c r="AD537"/>
  <c r="AD538"/>
  <c r="AD539"/>
  <c r="AD540"/>
  <c r="AD541"/>
  <c r="AD542"/>
  <c r="AD543"/>
  <c r="AD544"/>
  <c r="AD545"/>
  <c r="AD546"/>
  <c r="AD547"/>
  <c r="AD548"/>
  <c r="AD549"/>
  <c r="AD550"/>
  <c r="AD551"/>
  <c r="AD552"/>
  <c r="AD553"/>
  <c r="AD554"/>
  <c r="AD555"/>
  <c r="AD556"/>
  <c r="AD557"/>
  <c r="AD558"/>
  <c r="AD559"/>
  <c r="AD560"/>
  <c r="AD561"/>
  <c r="AD562"/>
  <c r="AD563"/>
  <c r="AD564"/>
  <c r="AD565"/>
  <c r="AD566"/>
  <c r="AD567"/>
  <c r="AD568"/>
  <c r="AD569"/>
  <c r="AD570"/>
  <c r="AD571"/>
  <c r="AD572"/>
  <c r="AD573"/>
  <c r="AD574"/>
  <c r="AD575"/>
  <c r="AD576"/>
  <c r="AD577"/>
  <c r="AD578"/>
  <c r="AD579"/>
  <c r="AD580"/>
  <c r="AD581"/>
  <c r="AD582"/>
  <c r="AD583"/>
  <c r="AD584"/>
  <c r="AD585"/>
  <c r="AD586"/>
  <c r="AD587"/>
  <c r="AD588"/>
  <c r="AD589"/>
  <c r="AD590"/>
  <c r="AD591"/>
  <c r="AD592"/>
  <c r="AD593"/>
  <c r="AD594"/>
  <c r="AD595"/>
  <c r="AD596"/>
  <c r="AD597"/>
  <c r="AD598"/>
  <c r="AD599"/>
  <c r="AD600"/>
  <c r="AD601"/>
  <c r="AD602"/>
  <c r="AD603"/>
  <c r="AC280"/>
  <c r="AC281"/>
  <c r="AC282"/>
  <c r="AC283"/>
  <c r="AC284"/>
  <c r="AC285"/>
  <c r="AC286"/>
  <c r="AC287"/>
  <c r="AC288"/>
  <c r="AC289"/>
  <c r="AC290"/>
  <c r="AC291"/>
  <c r="AC292"/>
  <c r="AC293"/>
  <c r="AC294"/>
  <c r="AC295"/>
  <c r="AC296"/>
  <c r="AC297"/>
  <c r="AC298"/>
  <c r="AC299"/>
  <c r="AC300"/>
  <c r="AC301"/>
  <c r="AC302"/>
  <c r="AC303"/>
  <c r="AC304"/>
  <c r="AC305"/>
  <c r="AC306"/>
  <c r="AC307"/>
  <c r="AC308"/>
  <c r="AC309"/>
  <c r="AC310"/>
  <c r="AC311"/>
  <c r="AC312"/>
  <c r="AC313"/>
  <c r="AC314"/>
  <c r="AC315"/>
  <c r="AC316"/>
  <c r="AC317"/>
  <c r="AC318"/>
  <c r="AC319"/>
  <c r="AC320"/>
  <c r="AC321"/>
  <c r="AC322"/>
  <c r="AC323"/>
  <c r="AC324"/>
  <c r="AC325"/>
  <c r="AC326"/>
  <c r="AC327"/>
  <c r="AC328"/>
  <c r="AC329"/>
  <c r="AC330"/>
  <c r="AC331"/>
  <c r="AC332"/>
  <c r="AC333"/>
  <c r="AC334"/>
  <c r="AC335"/>
  <c r="AC336"/>
  <c r="AC337"/>
  <c r="AC338"/>
  <c r="AC339"/>
  <c r="AC340"/>
  <c r="AC341"/>
  <c r="AC342"/>
  <c r="AC343"/>
  <c r="AC344"/>
  <c r="AC345"/>
  <c r="AC346"/>
  <c r="AC347"/>
  <c r="AC348"/>
  <c r="AC349"/>
  <c r="AC350"/>
  <c r="AC351"/>
  <c r="AC352"/>
  <c r="AC353"/>
  <c r="AC354"/>
  <c r="AC355"/>
  <c r="AC356"/>
  <c r="AC357"/>
  <c r="AC358"/>
  <c r="AC359"/>
  <c r="AC360"/>
  <c r="AC361"/>
  <c r="AC362"/>
  <c r="AC363"/>
  <c r="AC364"/>
  <c r="AC365"/>
  <c r="AC366"/>
  <c r="AC367"/>
  <c r="AC368"/>
  <c r="AC369"/>
  <c r="AC370"/>
  <c r="AC371"/>
  <c r="AC372"/>
  <c r="AC373"/>
  <c r="AC374"/>
  <c r="AC375"/>
  <c r="AC376"/>
  <c r="AC377"/>
  <c r="AC378"/>
  <c r="AC379"/>
  <c r="AC380"/>
  <c r="AC381"/>
  <c r="AC382"/>
  <c r="AC383"/>
  <c r="AC384"/>
  <c r="AC385"/>
  <c r="AC386"/>
  <c r="AC387"/>
  <c r="AC388"/>
  <c r="AC389"/>
  <c r="AC390"/>
  <c r="AC391"/>
  <c r="AC392"/>
  <c r="AC393"/>
  <c r="AC394"/>
  <c r="AC395"/>
  <c r="AC396"/>
  <c r="AC397"/>
  <c r="AC398"/>
  <c r="AC399"/>
  <c r="AC400"/>
  <c r="AC401"/>
  <c r="AC402"/>
  <c r="AC403"/>
  <c r="AC404"/>
  <c r="AC405"/>
  <c r="AC406"/>
  <c r="AC407"/>
  <c r="AC408"/>
  <c r="AC409"/>
  <c r="AC410"/>
  <c r="AC411"/>
  <c r="AC412"/>
  <c r="AC413"/>
  <c r="AC414"/>
  <c r="AC415"/>
  <c r="AC416"/>
  <c r="AC417"/>
  <c r="AC418"/>
  <c r="AC419"/>
  <c r="AC420"/>
  <c r="AC421"/>
  <c r="AC422"/>
  <c r="AC423"/>
  <c r="AC424"/>
  <c r="AC425"/>
  <c r="AC426"/>
  <c r="AC427"/>
  <c r="AC428"/>
  <c r="AC429"/>
  <c r="AC430"/>
  <c r="AC431"/>
  <c r="AC432"/>
  <c r="AC433"/>
  <c r="AC434"/>
  <c r="AC435"/>
  <c r="AC436"/>
  <c r="AC437"/>
  <c r="AC438"/>
  <c r="AC439"/>
  <c r="AC440"/>
  <c r="AC441"/>
  <c r="AC442"/>
  <c r="AC443"/>
  <c r="AC444"/>
  <c r="AC445"/>
  <c r="AC446"/>
  <c r="AC447"/>
  <c r="AC448"/>
  <c r="AC449"/>
  <c r="AC450"/>
  <c r="AC451"/>
  <c r="AC452"/>
  <c r="AC453"/>
  <c r="AC454"/>
  <c r="AC455"/>
  <c r="AC456"/>
  <c r="AC457"/>
  <c r="AC458"/>
  <c r="AC459"/>
  <c r="AC460"/>
  <c r="AC461"/>
  <c r="AC462"/>
  <c r="AC463"/>
  <c r="AC464"/>
  <c r="AC465"/>
  <c r="AC466"/>
  <c r="AC467"/>
  <c r="AC468"/>
  <c r="AC469"/>
  <c r="AC470"/>
  <c r="AC471"/>
  <c r="AC472"/>
  <c r="AC473"/>
  <c r="AC474"/>
  <c r="AC475"/>
  <c r="AC476"/>
  <c r="AC477"/>
  <c r="AC478"/>
  <c r="AC479"/>
  <c r="AC480"/>
  <c r="AC481"/>
  <c r="AC482"/>
  <c r="AC483"/>
  <c r="AC484"/>
  <c r="AC485"/>
  <c r="AC486"/>
  <c r="AC487"/>
  <c r="AC488"/>
  <c r="AC489"/>
  <c r="AC490"/>
  <c r="AC491"/>
  <c r="AC492"/>
  <c r="AC493"/>
  <c r="AC494"/>
  <c r="AC495"/>
  <c r="AC496"/>
  <c r="AC497"/>
  <c r="AC498"/>
  <c r="AC499"/>
  <c r="AC500"/>
  <c r="AC501"/>
  <c r="AC502"/>
  <c r="AC503"/>
  <c r="AC504"/>
  <c r="AC505"/>
  <c r="AC506"/>
  <c r="AC507"/>
  <c r="AC508"/>
  <c r="AC509"/>
  <c r="AC510"/>
  <c r="AC511"/>
  <c r="AC512"/>
  <c r="AC513"/>
  <c r="AC514"/>
  <c r="AC515"/>
  <c r="AC516"/>
  <c r="AC517"/>
  <c r="AC518"/>
  <c r="AC519"/>
  <c r="AC520"/>
  <c r="AC521"/>
  <c r="AC522"/>
  <c r="AC523"/>
  <c r="AC524"/>
  <c r="AC525"/>
  <c r="AC526"/>
  <c r="AC527"/>
  <c r="AC528"/>
  <c r="AC529"/>
  <c r="AC530"/>
  <c r="AC531"/>
  <c r="AC532"/>
  <c r="AC533"/>
  <c r="AC534"/>
  <c r="AC535"/>
  <c r="AC536"/>
  <c r="AC537"/>
  <c r="AC538"/>
  <c r="AC539"/>
  <c r="AC540"/>
  <c r="AC541"/>
  <c r="AC542"/>
  <c r="AC543"/>
  <c r="AC544"/>
  <c r="AC545"/>
  <c r="AC546"/>
  <c r="AC547"/>
  <c r="AC548"/>
  <c r="AC549"/>
  <c r="AC550"/>
  <c r="AC551"/>
  <c r="AC552"/>
  <c r="AC553"/>
  <c r="AC554"/>
  <c r="AC555"/>
  <c r="AC556"/>
  <c r="AC557"/>
  <c r="AC558"/>
  <c r="AC559"/>
  <c r="AC560"/>
  <c r="AC561"/>
  <c r="AC562"/>
  <c r="AC563"/>
  <c r="AC564"/>
  <c r="AC565"/>
  <c r="AC566"/>
  <c r="AC567"/>
  <c r="AC568"/>
  <c r="AC569"/>
  <c r="AC570"/>
  <c r="AC571"/>
  <c r="AC572"/>
  <c r="AC573"/>
  <c r="AC574"/>
  <c r="AC575"/>
  <c r="AC576"/>
  <c r="AC577"/>
  <c r="AC578"/>
  <c r="AC579"/>
  <c r="AC580"/>
  <c r="AC581"/>
  <c r="AC582"/>
  <c r="AC583"/>
  <c r="AC584"/>
  <c r="AC585"/>
  <c r="AC586"/>
  <c r="AC587"/>
  <c r="AC588"/>
  <c r="AC589"/>
  <c r="AC590"/>
  <c r="AC591"/>
  <c r="AC592"/>
  <c r="AC593"/>
  <c r="AC594"/>
  <c r="AC595"/>
  <c r="AC596"/>
  <c r="AC597"/>
  <c r="AC598"/>
  <c r="AC599"/>
  <c r="AC600"/>
  <c r="AC601"/>
  <c r="AC602"/>
  <c r="AC603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311"/>
  <c r="AB312"/>
  <c r="AB313"/>
  <c r="AB314"/>
  <c r="AB315"/>
  <c r="AB316"/>
  <c r="AB317"/>
  <c r="AB318"/>
  <c r="AB319"/>
  <c r="AB320"/>
  <c r="AB321"/>
  <c r="AB322"/>
  <c r="AB323"/>
  <c r="AB324"/>
  <c r="AB325"/>
  <c r="AB326"/>
  <c r="AB327"/>
  <c r="AB328"/>
  <c r="AB329"/>
  <c r="AB330"/>
  <c r="AB331"/>
  <c r="AB332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354"/>
  <c r="AB355"/>
  <c r="AB356"/>
  <c r="AB357"/>
  <c r="AB358"/>
  <c r="AB359"/>
  <c r="AB360"/>
  <c r="AB361"/>
  <c r="AB362"/>
  <c r="AB363"/>
  <c r="AB364"/>
  <c r="AB365"/>
  <c r="AB366"/>
  <c r="AB367"/>
  <c r="AB368"/>
  <c r="AB369"/>
  <c r="AB370"/>
  <c r="AB371"/>
  <c r="AB372"/>
  <c r="AB373"/>
  <c r="AB374"/>
  <c r="AB375"/>
  <c r="AB376"/>
  <c r="AB377"/>
  <c r="AB378"/>
  <c r="AB379"/>
  <c r="AB380"/>
  <c r="AB381"/>
  <c r="AB382"/>
  <c r="AB383"/>
  <c r="AB384"/>
  <c r="AB385"/>
  <c r="AB386"/>
  <c r="AB387"/>
  <c r="AB388"/>
  <c r="AB389"/>
  <c r="AB390"/>
  <c r="AB391"/>
  <c r="AB392"/>
  <c r="AB393"/>
  <c r="AB394"/>
  <c r="AB395"/>
  <c r="AB396"/>
  <c r="AB397"/>
  <c r="AB398"/>
  <c r="AB399"/>
  <c r="AB400"/>
  <c r="AB401"/>
  <c r="AB402"/>
  <c r="AB403"/>
  <c r="AB404"/>
  <c r="AB405"/>
  <c r="AB406"/>
  <c r="AB407"/>
  <c r="AB408"/>
  <c r="AB409"/>
  <c r="AB410"/>
  <c r="AB411"/>
  <c r="AB412"/>
  <c r="AB413"/>
  <c r="AB414"/>
  <c r="AB415"/>
  <c r="AB416"/>
  <c r="AB417"/>
  <c r="AB418"/>
  <c r="AB419"/>
  <c r="AB420"/>
  <c r="AB421"/>
  <c r="AB422"/>
  <c r="AB423"/>
  <c r="AB424"/>
  <c r="AB425"/>
  <c r="AB426"/>
  <c r="AB427"/>
  <c r="AB428"/>
  <c r="AB429"/>
  <c r="AB430"/>
  <c r="AB431"/>
  <c r="AB432"/>
  <c r="AB433"/>
  <c r="AB434"/>
  <c r="AB435"/>
  <c r="AB436"/>
  <c r="AB437"/>
  <c r="AB438"/>
  <c r="AB439"/>
  <c r="AB440"/>
  <c r="AB441"/>
  <c r="AB442"/>
  <c r="AB443"/>
  <c r="AB444"/>
  <c r="AB445"/>
  <c r="AB446"/>
  <c r="AB447"/>
  <c r="AB448"/>
  <c r="AB449"/>
  <c r="AB450"/>
  <c r="AB451"/>
  <c r="AB452"/>
  <c r="AB453"/>
  <c r="AB454"/>
  <c r="AB455"/>
  <c r="AB456"/>
  <c r="AB457"/>
  <c r="AB458"/>
  <c r="AB459"/>
  <c r="AB460"/>
  <c r="AB461"/>
  <c r="AB462"/>
  <c r="AB463"/>
  <c r="AB464"/>
  <c r="AB465"/>
  <c r="AB466"/>
  <c r="AB467"/>
  <c r="AB468"/>
  <c r="AB469"/>
  <c r="AB470"/>
  <c r="AB471"/>
  <c r="AB472"/>
  <c r="AB473"/>
  <c r="AB474"/>
  <c r="AB475"/>
  <c r="AB476"/>
  <c r="AB477"/>
  <c r="AB478"/>
  <c r="AB479"/>
  <c r="AB480"/>
  <c r="AB481"/>
  <c r="AB482"/>
  <c r="AB483"/>
  <c r="AB484"/>
  <c r="AB485"/>
  <c r="AB486"/>
  <c r="AB487"/>
  <c r="AB488"/>
  <c r="AB489"/>
  <c r="AB490"/>
  <c r="AB491"/>
  <c r="AB492"/>
  <c r="AB493"/>
  <c r="AB494"/>
  <c r="AB495"/>
  <c r="AB496"/>
  <c r="AB497"/>
  <c r="AB498"/>
  <c r="AB499"/>
  <c r="AB500"/>
  <c r="AB501"/>
  <c r="AB502"/>
  <c r="AB503"/>
  <c r="AB504"/>
  <c r="AB505"/>
  <c r="AB506"/>
  <c r="AB507"/>
  <c r="AB508"/>
  <c r="AB509"/>
  <c r="AB510"/>
  <c r="AB511"/>
  <c r="AB512"/>
  <c r="AB513"/>
  <c r="AB514"/>
  <c r="AB515"/>
  <c r="AB516"/>
  <c r="AB517"/>
  <c r="AB518"/>
  <c r="AB519"/>
  <c r="AB520"/>
  <c r="AB521"/>
  <c r="AB522"/>
  <c r="AB523"/>
  <c r="AB524"/>
  <c r="AB525"/>
  <c r="AB526"/>
  <c r="AB527"/>
  <c r="AB528"/>
  <c r="AB529"/>
  <c r="AB530"/>
  <c r="AB531"/>
  <c r="AB532"/>
  <c r="AB533"/>
  <c r="AB534"/>
  <c r="AB535"/>
  <c r="AB536"/>
  <c r="AB537"/>
  <c r="AB538"/>
  <c r="AB539"/>
  <c r="AB540"/>
  <c r="AB541"/>
  <c r="AB542"/>
  <c r="AB543"/>
  <c r="AB544"/>
  <c r="AB545"/>
  <c r="AB546"/>
  <c r="AB547"/>
  <c r="AB548"/>
  <c r="AB549"/>
  <c r="AB550"/>
  <c r="AB551"/>
  <c r="AB552"/>
  <c r="AB553"/>
  <c r="AB554"/>
  <c r="AB555"/>
  <c r="AB556"/>
  <c r="AB557"/>
  <c r="AB558"/>
  <c r="AB559"/>
  <c r="AB560"/>
  <c r="AB561"/>
  <c r="AB562"/>
  <c r="AB563"/>
  <c r="AB564"/>
  <c r="AB565"/>
  <c r="AB566"/>
  <c r="AB567"/>
  <c r="AB568"/>
  <c r="AB569"/>
  <c r="AB570"/>
  <c r="AB571"/>
  <c r="AB572"/>
  <c r="AB573"/>
  <c r="AB574"/>
  <c r="AB575"/>
  <c r="AB576"/>
  <c r="AB577"/>
  <c r="AB578"/>
  <c r="AB579"/>
  <c r="AB580"/>
  <c r="AB581"/>
  <c r="AB582"/>
  <c r="AB583"/>
  <c r="AB584"/>
  <c r="AB585"/>
  <c r="AB586"/>
  <c r="AB587"/>
  <c r="AB588"/>
  <c r="AB589"/>
  <c r="AB590"/>
  <c r="AB591"/>
  <c r="AB592"/>
  <c r="AB593"/>
  <c r="AB594"/>
  <c r="AB595"/>
  <c r="AB596"/>
  <c r="AB597"/>
  <c r="AB598"/>
  <c r="AB599"/>
  <c r="AB600"/>
  <c r="AB601"/>
  <c r="AB602"/>
  <c r="AB603"/>
  <c r="AA280"/>
  <c r="AA281"/>
  <c r="AA282"/>
  <c r="AA283"/>
  <c r="AA284"/>
  <c r="AA285"/>
  <c r="AA286"/>
  <c r="AA287"/>
  <c r="AA288"/>
  <c r="AA289"/>
  <c r="AA290"/>
  <c r="AA291"/>
  <c r="AA292"/>
  <c r="AA293"/>
  <c r="AA294"/>
  <c r="AA295"/>
  <c r="AA296"/>
  <c r="AA297"/>
  <c r="AA298"/>
  <c r="AA299"/>
  <c r="AA300"/>
  <c r="AA301"/>
  <c r="AA302"/>
  <c r="AA303"/>
  <c r="AA304"/>
  <c r="AA305"/>
  <c r="AA306"/>
  <c r="AA307"/>
  <c r="AA308"/>
  <c r="AA309"/>
  <c r="AA310"/>
  <c r="AA311"/>
  <c r="AA312"/>
  <c r="AA313"/>
  <c r="AA314"/>
  <c r="AA315"/>
  <c r="AA316"/>
  <c r="AA317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AA336"/>
  <c r="AA337"/>
  <c r="AA338"/>
  <c r="AA339"/>
  <c r="AA340"/>
  <c r="AA341"/>
  <c r="AA342"/>
  <c r="AA343"/>
  <c r="AA344"/>
  <c r="AA345"/>
  <c r="AA346"/>
  <c r="AA347"/>
  <c r="AA348"/>
  <c r="AA349"/>
  <c r="AA350"/>
  <c r="AA351"/>
  <c r="AA352"/>
  <c r="AA353"/>
  <c r="AA354"/>
  <c r="AA355"/>
  <c r="AA356"/>
  <c r="AA357"/>
  <c r="AA358"/>
  <c r="AA359"/>
  <c r="AA360"/>
  <c r="AA361"/>
  <c r="AA362"/>
  <c r="AA363"/>
  <c r="AA364"/>
  <c r="AA365"/>
  <c r="AA366"/>
  <c r="AA367"/>
  <c r="AA368"/>
  <c r="AA369"/>
  <c r="AA370"/>
  <c r="AA371"/>
  <c r="AA372"/>
  <c r="AA373"/>
  <c r="AA374"/>
  <c r="AA375"/>
  <c r="AA376"/>
  <c r="AA377"/>
  <c r="AA378"/>
  <c r="AA379"/>
  <c r="AA380"/>
  <c r="AA381"/>
  <c r="AA382"/>
  <c r="AA383"/>
  <c r="AA384"/>
  <c r="AA385"/>
  <c r="AA386"/>
  <c r="AA387"/>
  <c r="AA388"/>
  <c r="AA389"/>
  <c r="AA390"/>
  <c r="AA391"/>
  <c r="AA392"/>
  <c r="AA393"/>
  <c r="AA394"/>
  <c r="AA395"/>
  <c r="AA396"/>
  <c r="AA397"/>
  <c r="AA398"/>
  <c r="AA399"/>
  <c r="AA400"/>
  <c r="AA401"/>
  <c r="AA402"/>
  <c r="AA403"/>
  <c r="AA404"/>
  <c r="AA405"/>
  <c r="AA406"/>
  <c r="AA407"/>
  <c r="AA408"/>
  <c r="AA409"/>
  <c r="AA410"/>
  <c r="AA411"/>
  <c r="AA412"/>
  <c r="AA413"/>
  <c r="AA414"/>
  <c r="AA415"/>
  <c r="AA416"/>
  <c r="AA417"/>
  <c r="AA418"/>
  <c r="AA419"/>
  <c r="AA420"/>
  <c r="AA421"/>
  <c r="AA422"/>
  <c r="AA423"/>
  <c r="AA424"/>
  <c r="AA425"/>
  <c r="AA426"/>
  <c r="AA427"/>
  <c r="AA428"/>
  <c r="AA429"/>
  <c r="AA430"/>
  <c r="AA431"/>
  <c r="AA432"/>
  <c r="AA433"/>
  <c r="AA434"/>
  <c r="AA435"/>
  <c r="AA436"/>
  <c r="AA437"/>
  <c r="AA438"/>
  <c r="AA439"/>
  <c r="AA440"/>
  <c r="AA441"/>
  <c r="AA442"/>
  <c r="AA443"/>
  <c r="AA444"/>
  <c r="AA445"/>
  <c r="AA446"/>
  <c r="AA447"/>
  <c r="AA448"/>
  <c r="AA449"/>
  <c r="AA450"/>
  <c r="AA451"/>
  <c r="AA452"/>
  <c r="AA453"/>
  <c r="AA454"/>
  <c r="AA455"/>
  <c r="AA456"/>
  <c r="AA457"/>
  <c r="AA458"/>
  <c r="AA459"/>
  <c r="AA460"/>
  <c r="AA461"/>
  <c r="AA462"/>
  <c r="AA463"/>
  <c r="AA464"/>
  <c r="AA465"/>
  <c r="AA466"/>
  <c r="AA467"/>
  <c r="AA468"/>
  <c r="AA469"/>
  <c r="AA470"/>
  <c r="AA471"/>
  <c r="AA472"/>
  <c r="AA473"/>
  <c r="AA474"/>
  <c r="AA475"/>
  <c r="AA476"/>
  <c r="AA477"/>
  <c r="AA478"/>
  <c r="AA479"/>
  <c r="AA480"/>
  <c r="AA481"/>
  <c r="AA482"/>
  <c r="AA483"/>
  <c r="AA484"/>
  <c r="AA485"/>
  <c r="AA486"/>
  <c r="AA487"/>
  <c r="AA488"/>
  <c r="AA489"/>
  <c r="AA490"/>
  <c r="AA491"/>
  <c r="AA492"/>
  <c r="AA493"/>
  <c r="AA494"/>
  <c r="AA495"/>
  <c r="AA496"/>
  <c r="AA497"/>
  <c r="AA498"/>
  <c r="AA499"/>
  <c r="AA500"/>
  <c r="AA501"/>
  <c r="AA502"/>
  <c r="AA503"/>
  <c r="AA504"/>
  <c r="AA505"/>
  <c r="AA506"/>
  <c r="AA507"/>
  <c r="AA508"/>
  <c r="AA509"/>
  <c r="AA510"/>
  <c r="AA511"/>
  <c r="AA512"/>
  <c r="AA513"/>
  <c r="AA514"/>
  <c r="AA515"/>
  <c r="AA516"/>
  <c r="AA517"/>
  <c r="AA518"/>
  <c r="AA519"/>
  <c r="AA520"/>
  <c r="AA521"/>
  <c r="AA522"/>
  <c r="AA523"/>
  <c r="AA524"/>
  <c r="AA525"/>
  <c r="AA526"/>
  <c r="AA527"/>
  <c r="AA528"/>
  <c r="AA529"/>
  <c r="AA530"/>
  <c r="AA531"/>
  <c r="AA532"/>
  <c r="AA533"/>
  <c r="AA534"/>
  <c r="AA535"/>
  <c r="AA536"/>
  <c r="AA537"/>
  <c r="AA538"/>
  <c r="AA539"/>
  <c r="AA540"/>
  <c r="AA541"/>
  <c r="AA542"/>
  <c r="AA543"/>
  <c r="AA544"/>
  <c r="AA545"/>
  <c r="AA546"/>
  <c r="AA547"/>
  <c r="AA548"/>
  <c r="AA549"/>
  <c r="AA550"/>
  <c r="AA551"/>
  <c r="AA552"/>
  <c r="AA553"/>
  <c r="AA554"/>
  <c r="AA555"/>
  <c r="AA556"/>
  <c r="AA557"/>
  <c r="AA558"/>
  <c r="AA559"/>
  <c r="AA560"/>
  <c r="AA561"/>
  <c r="AA562"/>
  <c r="AA563"/>
  <c r="AA564"/>
  <c r="AA565"/>
  <c r="AA566"/>
  <c r="AA567"/>
  <c r="AA568"/>
  <c r="AA569"/>
  <c r="AA570"/>
  <c r="AA571"/>
  <c r="AA572"/>
  <c r="AA573"/>
  <c r="AA574"/>
  <c r="AA575"/>
  <c r="AA576"/>
  <c r="AA577"/>
  <c r="AA578"/>
  <c r="AA579"/>
  <c r="AA580"/>
  <c r="AA581"/>
  <c r="AA582"/>
  <c r="AA583"/>
  <c r="AA584"/>
  <c r="AA585"/>
  <c r="AA586"/>
  <c r="AA587"/>
  <c r="AA588"/>
  <c r="AA589"/>
  <c r="AA590"/>
  <c r="AA591"/>
  <c r="AA592"/>
  <c r="AA593"/>
  <c r="AA594"/>
  <c r="AA595"/>
  <c r="AA596"/>
  <c r="AA597"/>
  <c r="AA598"/>
  <c r="AA599"/>
  <c r="AA600"/>
  <c r="AA601"/>
  <c r="AA602"/>
  <c r="AA603"/>
  <c r="Z280"/>
  <c r="Z281"/>
  <c r="Z282"/>
  <c r="Z283"/>
  <c r="Z284"/>
  <c r="Z285"/>
  <c r="Z286"/>
  <c r="Z287"/>
  <c r="Z288"/>
  <c r="Z289"/>
  <c r="Z290"/>
  <c r="Z291"/>
  <c r="Z292"/>
  <c r="Z293"/>
  <c r="Z294"/>
  <c r="Z295"/>
  <c r="Z296"/>
  <c r="Z297"/>
  <c r="Z298"/>
  <c r="Z299"/>
  <c r="Z300"/>
  <c r="Z301"/>
  <c r="Z302"/>
  <c r="Z303"/>
  <c r="Z304"/>
  <c r="Z305"/>
  <c r="Z306"/>
  <c r="Z307"/>
  <c r="Z308"/>
  <c r="Z309"/>
  <c r="Z310"/>
  <c r="Z311"/>
  <c r="Z312"/>
  <c r="Z313"/>
  <c r="Z314"/>
  <c r="Z315"/>
  <c r="Z316"/>
  <c r="Z317"/>
  <c r="Z318"/>
  <c r="Z319"/>
  <c r="Z320"/>
  <c r="Z321"/>
  <c r="Z322"/>
  <c r="Z323"/>
  <c r="Z324"/>
  <c r="Z325"/>
  <c r="Z326"/>
  <c r="Z327"/>
  <c r="Z328"/>
  <c r="Z329"/>
  <c r="Z330"/>
  <c r="Z331"/>
  <c r="Z332"/>
  <c r="Z333"/>
  <c r="Z334"/>
  <c r="Z335"/>
  <c r="Z336"/>
  <c r="Z337"/>
  <c r="Z338"/>
  <c r="Z339"/>
  <c r="Z340"/>
  <c r="Z341"/>
  <c r="Z342"/>
  <c r="Z343"/>
  <c r="Z344"/>
  <c r="Z345"/>
  <c r="Z346"/>
  <c r="Z347"/>
  <c r="Z348"/>
  <c r="Z349"/>
  <c r="Z350"/>
  <c r="Z351"/>
  <c r="Z352"/>
  <c r="Z353"/>
  <c r="Z354"/>
  <c r="Z355"/>
  <c r="Z356"/>
  <c r="Z357"/>
  <c r="Z358"/>
  <c r="Z359"/>
  <c r="Z360"/>
  <c r="Z361"/>
  <c r="Z362"/>
  <c r="Z363"/>
  <c r="Z364"/>
  <c r="Z365"/>
  <c r="Z366"/>
  <c r="Z367"/>
  <c r="Z368"/>
  <c r="Z369"/>
  <c r="Z370"/>
  <c r="Z371"/>
  <c r="Z372"/>
  <c r="Z373"/>
  <c r="Z374"/>
  <c r="Z375"/>
  <c r="Z376"/>
  <c r="Z377"/>
  <c r="Z378"/>
  <c r="Z379"/>
  <c r="Z380"/>
  <c r="Z381"/>
  <c r="Z382"/>
  <c r="Z383"/>
  <c r="Z384"/>
  <c r="Z385"/>
  <c r="Z386"/>
  <c r="Z387"/>
  <c r="Z388"/>
  <c r="Z389"/>
  <c r="Z390"/>
  <c r="Z391"/>
  <c r="Z392"/>
  <c r="Z393"/>
  <c r="Z394"/>
  <c r="Z395"/>
  <c r="Z396"/>
  <c r="Z397"/>
  <c r="Z398"/>
  <c r="Z399"/>
  <c r="Z400"/>
  <c r="Z401"/>
  <c r="Z402"/>
  <c r="Z403"/>
  <c r="Z404"/>
  <c r="Z405"/>
  <c r="Z406"/>
  <c r="Z407"/>
  <c r="Z408"/>
  <c r="Z409"/>
  <c r="Z410"/>
  <c r="Z411"/>
  <c r="Z412"/>
  <c r="Z413"/>
  <c r="Z414"/>
  <c r="Z415"/>
  <c r="Z416"/>
  <c r="Z417"/>
  <c r="Z418"/>
  <c r="Z419"/>
  <c r="Z420"/>
  <c r="Z421"/>
  <c r="Z422"/>
  <c r="Z423"/>
  <c r="Z424"/>
  <c r="Z425"/>
  <c r="Z426"/>
  <c r="Z427"/>
  <c r="Z428"/>
  <c r="Z429"/>
  <c r="Z430"/>
  <c r="Z431"/>
  <c r="Z432"/>
  <c r="Z433"/>
  <c r="Z434"/>
  <c r="Z435"/>
  <c r="Z436"/>
  <c r="Z437"/>
  <c r="Z438"/>
  <c r="Z439"/>
  <c r="Z440"/>
  <c r="Z441"/>
  <c r="Z442"/>
  <c r="Z443"/>
  <c r="Z444"/>
  <c r="Z445"/>
  <c r="Z446"/>
  <c r="Z447"/>
  <c r="Z448"/>
  <c r="Z449"/>
  <c r="Z450"/>
  <c r="Z451"/>
  <c r="Z452"/>
  <c r="Z453"/>
  <c r="Z454"/>
  <c r="Z455"/>
  <c r="Z456"/>
  <c r="Z457"/>
  <c r="Z458"/>
  <c r="Z459"/>
  <c r="Z460"/>
  <c r="Z461"/>
  <c r="Z462"/>
  <c r="Z463"/>
  <c r="Z464"/>
  <c r="Z465"/>
  <c r="Z466"/>
  <c r="Z467"/>
  <c r="Z468"/>
  <c r="Z469"/>
  <c r="Z470"/>
  <c r="Z471"/>
  <c r="Z472"/>
  <c r="Z473"/>
  <c r="Z474"/>
  <c r="Z475"/>
  <c r="Z476"/>
  <c r="Z477"/>
  <c r="Z478"/>
  <c r="Z479"/>
  <c r="Z480"/>
  <c r="Z481"/>
  <c r="Z482"/>
  <c r="Z483"/>
  <c r="Z484"/>
  <c r="Z485"/>
  <c r="Z486"/>
  <c r="Z487"/>
  <c r="Z488"/>
  <c r="Z489"/>
  <c r="Z490"/>
  <c r="Z491"/>
  <c r="Z492"/>
  <c r="Z493"/>
  <c r="Z494"/>
  <c r="Z495"/>
  <c r="Z496"/>
  <c r="Z497"/>
  <c r="Z498"/>
  <c r="Z499"/>
  <c r="Z500"/>
  <c r="Z501"/>
  <c r="Z502"/>
  <c r="Z503"/>
  <c r="Z504"/>
  <c r="Z505"/>
  <c r="Z506"/>
  <c r="Z507"/>
  <c r="Z508"/>
  <c r="Z509"/>
  <c r="Z510"/>
  <c r="Z511"/>
  <c r="Z512"/>
  <c r="Z513"/>
  <c r="Z514"/>
  <c r="Z515"/>
  <c r="Z516"/>
  <c r="Z517"/>
  <c r="Z518"/>
  <c r="Z519"/>
  <c r="Z520"/>
  <c r="Z521"/>
  <c r="Z522"/>
  <c r="Z523"/>
  <c r="Z524"/>
  <c r="Z525"/>
  <c r="Z526"/>
  <c r="Z527"/>
  <c r="Z528"/>
  <c r="Z529"/>
  <c r="Z530"/>
  <c r="Z531"/>
  <c r="Z532"/>
  <c r="Z533"/>
  <c r="Z534"/>
  <c r="Z535"/>
  <c r="Z536"/>
  <c r="Z537"/>
  <c r="Z538"/>
  <c r="Z539"/>
  <c r="Z540"/>
  <c r="Z541"/>
  <c r="Z542"/>
  <c r="Z543"/>
  <c r="Z544"/>
  <c r="Z545"/>
  <c r="Z546"/>
  <c r="Z547"/>
  <c r="Z548"/>
  <c r="Z549"/>
  <c r="Z550"/>
  <c r="Z551"/>
  <c r="Z552"/>
  <c r="Z553"/>
  <c r="Z554"/>
  <c r="Z555"/>
  <c r="Z556"/>
  <c r="Z557"/>
  <c r="Z558"/>
  <c r="Z559"/>
  <c r="Z560"/>
  <c r="Z561"/>
  <c r="Z562"/>
  <c r="Z563"/>
  <c r="Z564"/>
  <c r="Z565"/>
  <c r="Z566"/>
  <c r="Z567"/>
  <c r="Z568"/>
  <c r="Z569"/>
  <c r="Z570"/>
  <c r="Z571"/>
  <c r="Z572"/>
  <c r="Z573"/>
  <c r="Z574"/>
  <c r="Z575"/>
  <c r="Z576"/>
  <c r="Z577"/>
  <c r="Z578"/>
  <c r="Z579"/>
  <c r="Z580"/>
  <c r="Z581"/>
  <c r="Z582"/>
  <c r="Z583"/>
  <c r="Z584"/>
  <c r="Z585"/>
  <c r="Z586"/>
  <c r="Z587"/>
  <c r="Z588"/>
  <c r="Z589"/>
  <c r="Z590"/>
  <c r="Z591"/>
  <c r="Z592"/>
  <c r="Z593"/>
  <c r="Z594"/>
  <c r="Z595"/>
  <c r="Z596"/>
  <c r="Z597"/>
  <c r="Z598"/>
  <c r="Z599"/>
  <c r="Z600"/>
  <c r="Z601"/>
  <c r="Z602"/>
  <c r="Z603"/>
  <c r="X87" i="1" l="1"/>
  <c r="R375" i="2"/>
  <c r="R387" s="1"/>
  <c r="R399" s="1"/>
  <c r="R411" s="1"/>
  <c r="R423" s="1"/>
  <c r="R435" s="1"/>
  <c r="R447" s="1"/>
  <c r="R459" s="1"/>
  <c r="R471" s="1"/>
  <c r="R483" s="1"/>
  <c r="R495" s="1"/>
  <c r="R507" s="1"/>
  <c r="R519" s="1"/>
  <c r="R531" s="1"/>
  <c r="R543" s="1"/>
  <c r="R555" s="1"/>
  <c r="R567" s="1"/>
  <c r="R579" s="1"/>
  <c r="R591" s="1"/>
  <c r="R603" s="1"/>
  <c r="Q375"/>
  <c r="Q387" s="1"/>
  <c r="Q399" s="1"/>
  <c r="Q411" s="1"/>
  <c r="Q423" s="1"/>
  <c r="Q435" s="1"/>
  <c r="Q447" s="1"/>
  <c r="Q459" s="1"/>
  <c r="Q471" s="1"/>
  <c r="Q483" s="1"/>
  <c r="Q495" s="1"/>
  <c r="Q507" s="1"/>
  <c r="Q519" s="1"/>
  <c r="Q531" s="1"/>
  <c r="Q543" s="1"/>
  <c r="Q555" s="1"/>
  <c r="Q567" s="1"/>
  <c r="Q579" s="1"/>
  <c r="Q591" s="1"/>
  <c r="Q603" s="1"/>
  <c r="R374"/>
  <c r="R386" s="1"/>
  <c r="R398" s="1"/>
  <c r="R410" s="1"/>
  <c r="R422" s="1"/>
  <c r="R434" s="1"/>
  <c r="R446" s="1"/>
  <c r="R458" s="1"/>
  <c r="R470" s="1"/>
  <c r="R482" s="1"/>
  <c r="R494" s="1"/>
  <c r="R506" s="1"/>
  <c r="R518" s="1"/>
  <c r="R530" s="1"/>
  <c r="R542" s="1"/>
  <c r="R554" s="1"/>
  <c r="R566" s="1"/>
  <c r="R578" s="1"/>
  <c r="R590" s="1"/>
  <c r="R602" s="1"/>
  <c r="Q374"/>
  <c r="Q386" s="1"/>
  <c r="Q398" s="1"/>
  <c r="Q410" s="1"/>
  <c r="Q422" s="1"/>
  <c r="Q434" s="1"/>
  <c r="Q446" s="1"/>
  <c r="Q458" s="1"/>
  <c r="Q470" s="1"/>
  <c r="Q482" s="1"/>
  <c r="Q494" s="1"/>
  <c r="Q506" s="1"/>
  <c r="Q518" s="1"/>
  <c r="Q530" s="1"/>
  <c r="Q542" s="1"/>
  <c r="Q554" s="1"/>
  <c r="Q566" s="1"/>
  <c r="Q578" s="1"/>
  <c r="Q590" s="1"/>
  <c r="Q602" s="1"/>
  <c r="R373"/>
  <c r="R385" s="1"/>
  <c r="R397" s="1"/>
  <c r="R409" s="1"/>
  <c r="R421" s="1"/>
  <c r="R433" s="1"/>
  <c r="R445" s="1"/>
  <c r="R457" s="1"/>
  <c r="R469" s="1"/>
  <c r="R481" s="1"/>
  <c r="R493" s="1"/>
  <c r="R505" s="1"/>
  <c r="R517" s="1"/>
  <c r="R529" s="1"/>
  <c r="R541" s="1"/>
  <c r="R553" s="1"/>
  <c r="R565" s="1"/>
  <c r="R577" s="1"/>
  <c r="R589" s="1"/>
  <c r="R601" s="1"/>
  <c r="Q373"/>
  <c r="Q385" s="1"/>
  <c r="Q397" s="1"/>
  <c r="Q409" s="1"/>
  <c r="Q421" s="1"/>
  <c r="Q433" s="1"/>
  <c r="Q445" s="1"/>
  <c r="Q457" s="1"/>
  <c r="Q469" s="1"/>
  <c r="Q481" s="1"/>
  <c r="Q493" s="1"/>
  <c r="Q505" s="1"/>
  <c r="Q517" s="1"/>
  <c r="Q529" s="1"/>
  <c r="Q541" s="1"/>
  <c r="Q553" s="1"/>
  <c r="Q565" s="1"/>
  <c r="Q577" s="1"/>
  <c r="Q589" s="1"/>
  <c r="Q601" s="1"/>
  <c r="R372"/>
  <c r="R384" s="1"/>
  <c r="R396" s="1"/>
  <c r="R408" s="1"/>
  <c r="R420" s="1"/>
  <c r="R432" s="1"/>
  <c r="R444" s="1"/>
  <c r="R456" s="1"/>
  <c r="R468" s="1"/>
  <c r="R480" s="1"/>
  <c r="R492" s="1"/>
  <c r="R504" s="1"/>
  <c r="R516" s="1"/>
  <c r="R528" s="1"/>
  <c r="R540" s="1"/>
  <c r="R552" s="1"/>
  <c r="R564" s="1"/>
  <c r="R576" s="1"/>
  <c r="R588" s="1"/>
  <c r="R600" s="1"/>
  <c r="Q372"/>
  <c r="Q384" s="1"/>
  <c r="Q396" s="1"/>
  <c r="Q408" s="1"/>
  <c r="Q420" s="1"/>
  <c r="Q432" s="1"/>
  <c r="Q444" s="1"/>
  <c r="Q456" s="1"/>
  <c r="Q468" s="1"/>
  <c r="Q480" s="1"/>
  <c r="Q492" s="1"/>
  <c r="Q504" s="1"/>
  <c r="Q516" s="1"/>
  <c r="Q528" s="1"/>
  <c r="Q540" s="1"/>
  <c r="Q552" s="1"/>
  <c r="Q564" s="1"/>
  <c r="Q576" s="1"/>
  <c r="Q588" s="1"/>
  <c r="Q600" s="1"/>
  <c r="R371"/>
  <c r="R383" s="1"/>
  <c r="R395" s="1"/>
  <c r="R407" s="1"/>
  <c r="R419" s="1"/>
  <c r="R431" s="1"/>
  <c r="R443" s="1"/>
  <c r="R455" s="1"/>
  <c r="R467" s="1"/>
  <c r="R479" s="1"/>
  <c r="R491" s="1"/>
  <c r="R503" s="1"/>
  <c r="R515" s="1"/>
  <c r="R527" s="1"/>
  <c r="R539" s="1"/>
  <c r="R551" s="1"/>
  <c r="R563" s="1"/>
  <c r="R575" s="1"/>
  <c r="R587" s="1"/>
  <c r="R599" s="1"/>
  <c r="Q371"/>
  <c r="Q383" s="1"/>
  <c r="Q395" s="1"/>
  <c r="Q407" s="1"/>
  <c r="Q419" s="1"/>
  <c r="Q431" s="1"/>
  <c r="Q443" s="1"/>
  <c r="Q455" s="1"/>
  <c r="Q467" s="1"/>
  <c r="Q479" s="1"/>
  <c r="Q491" s="1"/>
  <c r="Q503" s="1"/>
  <c r="Q515" s="1"/>
  <c r="Q527" s="1"/>
  <c r="Q539" s="1"/>
  <c r="Q551" s="1"/>
  <c r="Q563" s="1"/>
  <c r="Q575" s="1"/>
  <c r="Q587" s="1"/>
  <c r="Q599" s="1"/>
  <c r="R370"/>
  <c r="R382" s="1"/>
  <c r="R394" s="1"/>
  <c r="R406" s="1"/>
  <c r="R418" s="1"/>
  <c r="R430" s="1"/>
  <c r="R442" s="1"/>
  <c r="R454" s="1"/>
  <c r="R466" s="1"/>
  <c r="R478" s="1"/>
  <c r="R490" s="1"/>
  <c r="R502" s="1"/>
  <c r="R514" s="1"/>
  <c r="R526" s="1"/>
  <c r="R538" s="1"/>
  <c r="R550" s="1"/>
  <c r="R562" s="1"/>
  <c r="R574" s="1"/>
  <c r="R586" s="1"/>
  <c r="R598" s="1"/>
  <c r="Q370"/>
  <c r="Q382" s="1"/>
  <c r="Q394" s="1"/>
  <c r="Q406" s="1"/>
  <c r="Q418" s="1"/>
  <c r="Q430" s="1"/>
  <c r="Q442" s="1"/>
  <c r="Q454" s="1"/>
  <c r="Q466" s="1"/>
  <c r="Q478" s="1"/>
  <c r="Q490" s="1"/>
  <c r="Q502" s="1"/>
  <c r="Q514" s="1"/>
  <c r="Q526" s="1"/>
  <c r="Q538" s="1"/>
  <c r="Q550" s="1"/>
  <c r="Q562" s="1"/>
  <c r="Q574" s="1"/>
  <c r="Q586" s="1"/>
  <c r="Q598" s="1"/>
  <c r="R369"/>
  <c r="R381" s="1"/>
  <c r="R393" s="1"/>
  <c r="R405" s="1"/>
  <c r="R417" s="1"/>
  <c r="R429" s="1"/>
  <c r="R441" s="1"/>
  <c r="R453" s="1"/>
  <c r="R465" s="1"/>
  <c r="R477" s="1"/>
  <c r="R489" s="1"/>
  <c r="R501" s="1"/>
  <c r="R513" s="1"/>
  <c r="R525" s="1"/>
  <c r="R537" s="1"/>
  <c r="R549" s="1"/>
  <c r="R561" s="1"/>
  <c r="R573" s="1"/>
  <c r="R585" s="1"/>
  <c r="R597" s="1"/>
  <c r="Q369"/>
  <c r="Q381" s="1"/>
  <c r="Q393" s="1"/>
  <c r="Q405" s="1"/>
  <c r="Q417" s="1"/>
  <c r="Q429" s="1"/>
  <c r="Q441" s="1"/>
  <c r="Q453" s="1"/>
  <c r="Q465" s="1"/>
  <c r="Q477" s="1"/>
  <c r="Q489" s="1"/>
  <c r="Q501" s="1"/>
  <c r="Q513" s="1"/>
  <c r="Q525" s="1"/>
  <c r="Q537" s="1"/>
  <c r="Q549" s="1"/>
  <c r="Q561" s="1"/>
  <c r="Q573" s="1"/>
  <c r="Q585" s="1"/>
  <c r="Q597" s="1"/>
  <c r="R368"/>
  <c r="R380" s="1"/>
  <c r="R392" s="1"/>
  <c r="R404" s="1"/>
  <c r="R416" s="1"/>
  <c r="R428" s="1"/>
  <c r="R440" s="1"/>
  <c r="R452" s="1"/>
  <c r="R464" s="1"/>
  <c r="R476" s="1"/>
  <c r="R488" s="1"/>
  <c r="R500" s="1"/>
  <c r="R512" s="1"/>
  <c r="R524" s="1"/>
  <c r="R536" s="1"/>
  <c r="R548" s="1"/>
  <c r="R560" s="1"/>
  <c r="R572" s="1"/>
  <c r="R584" s="1"/>
  <c r="R596" s="1"/>
  <c r="Q368"/>
  <c r="Q380" s="1"/>
  <c r="Q392" s="1"/>
  <c r="Q404" s="1"/>
  <c r="Q416" s="1"/>
  <c r="Q428" s="1"/>
  <c r="Q440" s="1"/>
  <c r="Q452" s="1"/>
  <c r="Q464" s="1"/>
  <c r="Q476" s="1"/>
  <c r="Q488" s="1"/>
  <c r="Q500" s="1"/>
  <c r="Q512" s="1"/>
  <c r="Q524" s="1"/>
  <c r="Q536" s="1"/>
  <c r="Q548" s="1"/>
  <c r="Q560" s="1"/>
  <c r="Q572" s="1"/>
  <c r="Q584" s="1"/>
  <c r="Q596" s="1"/>
  <c r="R367"/>
  <c r="R379" s="1"/>
  <c r="R391" s="1"/>
  <c r="R403" s="1"/>
  <c r="R415" s="1"/>
  <c r="R427" s="1"/>
  <c r="R439" s="1"/>
  <c r="R451" s="1"/>
  <c r="R463" s="1"/>
  <c r="R475" s="1"/>
  <c r="R487" s="1"/>
  <c r="R499" s="1"/>
  <c r="R511" s="1"/>
  <c r="R523" s="1"/>
  <c r="R535" s="1"/>
  <c r="R547" s="1"/>
  <c r="R559" s="1"/>
  <c r="R571" s="1"/>
  <c r="R583" s="1"/>
  <c r="R595" s="1"/>
  <c r="Q367"/>
  <c r="Q379" s="1"/>
  <c r="Q391" s="1"/>
  <c r="Q403" s="1"/>
  <c r="Q415" s="1"/>
  <c r="Q427" s="1"/>
  <c r="Q439" s="1"/>
  <c r="Q451" s="1"/>
  <c r="Q463" s="1"/>
  <c r="Q475" s="1"/>
  <c r="Q487" s="1"/>
  <c r="Q499" s="1"/>
  <c r="Q511" s="1"/>
  <c r="Q523" s="1"/>
  <c r="Q535" s="1"/>
  <c r="Q547" s="1"/>
  <c r="Q559" s="1"/>
  <c r="Q571" s="1"/>
  <c r="Q583" s="1"/>
  <c r="Q595" s="1"/>
  <c r="R366"/>
  <c r="R378" s="1"/>
  <c r="R390" s="1"/>
  <c r="R402" s="1"/>
  <c r="R414" s="1"/>
  <c r="R426" s="1"/>
  <c r="R438" s="1"/>
  <c r="R450" s="1"/>
  <c r="R462" s="1"/>
  <c r="R474" s="1"/>
  <c r="R486" s="1"/>
  <c r="R498" s="1"/>
  <c r="R510" s="1"/>
  <c r="R522" s="1"/>
  <c r="R534" s="1"/>
  <c r="R546" s="1"/>
  <c r="R558" s="1"/>
  <c r="R570" s="1"/>
  <c r="R582" s="1"/>
  <c r="R594" s="1"/>
  <c r="Q366"/>
  <c r="Q378" s="1"/>
  <c r="Q390" s="1"/>
  <c r="Q402" s="1"/>
  <c r="Q414" s="1"/>
  <c r="Q426" s="1"/>
  <c r="Q438" s="1"/>
  <c r="Q450" s="1"/>
  <c r="Q462" s="1"/>
  <c r="Q474" s="1"/>
  <c r="Q486" s="1"/>
  <c r="Q498" s="1"/>
  <c r="Q510" s="1"/>
  <c r="Q522" s="1"/>
  <c r="Q534" s="1"/>
  <c r="Q546" s="1"/>
  <c r="Q558" s="1"/>
  <c r="Q570" s="1"/>
  <c r="Q582" s="1"/>
  <c r="Q594" s="1"/>
  <c r="R365"/>
  <c r="R377" s="1"/>
  <c r="R389" s="1"/>
  <c r="R401" s="1"/>
  <c r="R413" s="1"/>
  <c r="R425" s="1"/>
  <c r="R437" s="1"/>
  <c r="R449" s="1"/>
  <c r="R461" s="1"/>
  <c r="R473" s="1"/>
  <c r="R485" s="1"/>
  <c r="R497" s="1"/>
  <c r="R509" s="1"/>
  <c r="R521" s="1"/>
  <c r="R533" s="1"/>
  <c r="R545" s="1"/>
  <c r="R557" s="1"/>
  <c r="R569" s="1"/>
  <c r="R581" s="1"/>
  <c r="R593" s="1"/>
  <c r="Q365"/>
  <c r="Q377" s="1"/>
  <c r="Q389" s="1"/>
  <c r="Q401" s="1"/>
  <c r="Q413" s="1"/>
  <c r="Q425" s="1"/>
  <c r="Q437" s="1"/>
  <c r="Q449" s="1"/>
  <c r="Q461" s="1"/>
  <c r="Q473" s="1"/>
  <c r="Q485" s="1"/>
  <c r="Q497" s="1"/>
  <c r="Q509" s="1"/>
  <c r="Q521" s="1"/>
  <c r="Q533" s="1"/>
  <c r="Q545" s="1"/>
  <c r="Q557" s="1"/>
  <c r="Q569" s="1"/>
  <c r="Q581" s="1"/>
  <c r="Q593" s="1"/>
  <c r="R364"/>
  <c r="R376" s="1"/>
  <c r="R388" s="1"/>
  <c r="R400" s="1"/>
  <c r="R412" s="1"/>
  <c r="R424" s="1"/>
  <c r="R436" s="1"/>
  <c r="R448" s="1"/>
  <c r="R460" s="1"/>
  <c r="R472" s="1"/>
  <c r="R484" s="1"/>
  <c r="R496" s="1"/>
  <c r="R508" s="1"/>
  <c r="R520" s="1"/>
  <c r="R532" s="1"/>
  <c r="R544" s="1"/>
  <c r="R556" s="1"/>
  <c r="R568" s="1"/>
  <c r="R580" s="1"/>
  <c r="R592" s="1"/>
  <c r="Q364"/>
  <c r="Q376" s="1"/>
  <c r="Q388" s="1"/>
  <c r="Q400" s="1"/>
  <c r="Q412" s="1"/>
  <c r="Q424" s="1"/>
  <c r="Q436" s="1"/>
  <c r="Q448" s="1"/>
  <c r="Q460" s="1"/>
  <c r="Q472" s="1"/>
  <c r="Q484" s="1"/>
  <c r="Q496" s="1"/>
  <c r="Q508" s="1"/>
  <c r="Q520" s="1"/>
  <c r="Q532" s="1"/>
  <c r="Q544" s="1"/>
  <c r="Q556" s="1"/>
  <c r="Q568" s="1"/>
  <c r="Q580" s="1"/>
  <c r="Q592" s="1"/>
  <c r="Q66" i="1" l="1"/>
  <c r="Q65"/>
  <c r="Q64"/>
  <c r="Q63"/>
  <c r="Q62"/>
  <c r="Q61"/>
  <c r="Q60"/>
  <c r="Q59"/>
  <c r="Q58"/>
  <c r="Q57"/>
  <c r="N322" l="1"/>
  <c r="M322"/>
  <c r="L322"/>
  <c r="K322"/>
  <c r="J322"/>
  <c r="I322"/>
  <c r="H322"/>
  <c r="G322"/>
  <c r="F322"/>
  <c r="E322"/>
  <c r="D322"/>
  <c r="C322"/>
  <c r="N256"/>
  <c r="M256"/>
  <c r="L256"/>
  <c r="K256"/>
  <c r="J256"/>
  <c r="I256"/>
  <c r="H256"/>
  <c r="G256"/>
  <c r="F256"/>
  <c r="E256"/>
  <c r="D256"/>
  <c r="C256"/>
  <c r="U113"/>
  <c r="U114" s="1"/>
  <c r="Q56"/>
  <c r="Q55"/>
  <c r="Q54"/>
  <c r="Q53"/>
  <c r="Q52"/>
  <c r="Q51"/>
  <c r="Q50"/>
  <c r="Q49"/>
  <c r="Q48"/>
  <c r="Q47"/>
  <c r="Q46"/>
  <c r="AH23"/>
  <c r="AG23"/>
  <c r="AF23"/>
  <c r="AE23"/>
  <c r="AD23"/>
  <c r="AC23"/>
  <c r="AB23"/>
  <c r="AA23"/>
  <c r="Z23"/>
  <c r="Y23"/>
  <c r="X23"/>
  <c r="W23"/>
  <c r="AH21"/>
  <c r="AG21"/>
  <c r="AF21"/>
  <c r="AE21"/>
  <c r="AD21"/>
  <c r="AC21"/>
  <c r="AB21"/>
  <c r="AA21"/>
  <c r="Z21"/>
  <c r="Y21"/>
  <c r="X21"/>
  <c r="W21"/>
  <c r="AH20"/>
  <c r="AG20"/>
  <c r="AF20"/>
  <c r="AE20"/>
  <c r="AD20"/>
  <c r="AC20"/>
  <c r="AB20"/>
  <c r="AA20"/>
  <c r="Z20"/>
  <c r="Y20"/>
  <c r="X20"/>
  <c r="W20"/>
  <c r="AH19"/>
  <c r="AG19"/>
  <c r="AF19"/>
  <c r="AE19"/>
  <c r="AD19"/>
  <c r="AC19"/>
  <c r="AB19"/>
  <c r="AA19"/>
  <c r="Z19"/>
  <c r="Y19"/>
  <c r="X19"/>
  <c r="W19"/>
  <c r="AH18"/>
  <c r="AG18"/>
  <c r="AF18"/>
  <c r="AE18"/>
  <c r="AD18"/>
  <c r="AC18"/>
  <c r="AB18"/>
  <c r="AA18"/>
  <c r="Z18"/>
  <c r="Y18"/>
  <c r="X18"/>
  <c r="W18"/>
  <c r="AH17"/>
  <c r="AG17"/>
  <c r="AF17"/>
  <c r="AE17"/>
  <c r="AD17"/>
  <c r="AC17"/>
  <c r="AB17"/>
  <c r="AA17"/>
  <c r="Z17"/>
  <c r="Y17"/>
  <c r="X17"/>
  <c r="W17"/>
  <c r="AH16"/>
  <c r="AG16"/>
  <c r="AF16"/>
  <c r="AE16"/>
  <c r="AD16"/>
  <c r="AC16"/>
  <c r="AB16"/>
  <c r="AA16"/>
  <c r="Z16"/>
  <c r="Y16"/>
  <c r="X16"/>
  <c r="W16"/>
  <c r="AH15"/>
  <c r="AG15"/>
  <c r="AF15"/>
  <c r="AE15"/>
  <c r="AD15"/>
  <c r="AC15"/>
  <c r="AB15"/>
  <c r="AA15"/>
  <c r="Z15"/>
  <c r="Y15"/>
  <c r="X15"/>
  <c r="W15"/>
  <c r="AH14"/>
  <c r="AG14"/>
  <c r="AF14"/>
  <c r="AE14"/>
  <c r="AD14"/>
  <c r="AC14"/>
  <c r="AB14"/>
  <c r="AA14"/>
  <c r="Z14"/>
  <c r="Y14"/>
  <c r="X14"/>
  <c r="W14"/>
  <c r="AH13"/>
  <c r="AG13"/>
  <c r="AF13"/>
  <c r="AE13"/>
  <c r="AD13"/>
  <c r="AC13"/>
  <c r="AB13"/>
  <c r="AA13"/>
  <c r="Z13"/>
  <c r="Y13"/>
  <c r="X13"/>
  <c r="W13"/>
  <c r="AH12"/>
  <c r="AG12"/>
  <c r="AF12"/>
  <c r="AE12"/>
  <c r="AD12"/>
  <c r="AC12"/>
  <c r="AB12"/>
  <c r="AA12"/>
  <c r="Z12"/>
  <c r="Y12"/>
  <c r="X12"/>
  <c r="W12"/>
  <c r="AH11"/>
  <c r="AG11"/>
  <c r="AF11"/>
  <c r="AE11"/>
  <c r="AD11"/>
  <c r="AC11"/>
  <c r="AB11"/>
  <c r="AA11"/>
  <c r="Z11"/>
  <c r="Y11"/>
  <c r="X11"/>
  <c r="W11"/>
  <c r="AH10"/>
  <c r="AG10"/>
  <c r="AF10"/>
  <c r="AE10"/>
  <c r="AD10"/>
  <c r="AC10"/>
  <c r="AB10"/>
  <c r="AA10"/>
  <c r="Z10"/>
  <c r="Y10"/>
  <c r="X10"/>
  <c r="W10"/>
  <c r="AH9"/>
  <c r="AG9"/>
  <c r="AF9"/>
  <c r="AE9"/>
  <c r="AD9"/>
  <c r="AC9"/>
  <c r="AB9"/>
  <c r="AA9"/>
  <c r="Z9"/>
  <c r="Y9"/>
  <c r="X9"/>
  <c r="W9"/>
  <c r="AH8"/>
  <c r="AG8"/>
  <c r="AF8"/>
  <c r="AE8"/>
  <c r="AD8"/>
  <c r="AC8"/>
  <c r="AB8"/>
  <c r="AA8"/>
  <c r="Z8"/>
  <c r="Y8"/>
  <c r="X8"/>
  <c r="W8"/>
  <c r="AH22"/>
  <c r="AG22"/>
  <c r="AF22"/>
  <c r="AE22"/>
  <c r="AD22"/>
  <c r="AC22"/>
  <c r="AB22"/>
  <c r="AA22"/>
  <c r="Z22"/>
  <c r="Y22"/>
  <c r="X22"/>
  <c r="W22"/>
  <c r="AH24"/>
  <c r="AG24"/>
  <c r="AF24"/>
  <c r="AE24"/>
  <c r="AD24"/>
  <c r="AC24"/>
  <c r="AB24"/>
  <c r="AA24"/>
  <c r="Z24"/>
  <c r="Y24"/>
  <c r="X24"/>
  <c r="W24"/>
  <c r="C257" l="1"/>
  <c r="C256" i="2" s="1"/>
  <c r="C255"/>
  <c r="E257" i="1"/>
  <c r="E255" i="2"/>
  <c r="V486" s="1"/>
  <c r="G257" i="1"/>
  <c r="G255" i="2"/>
  <c r="V488" s="1"/>
  <c r="I257" i="1"/>
  <c r="I255" i="2"/>
  <c r="V490" s="1"/>
  <c r="K257" i="1"/>
  <c r="K255" i="2"/>
  <c r="V492" s="1"/>
  <c r="M257" i="1"/>
  <c r="M255" i="2"/>
  <c r="V494" s="1"/>
  <c r="C323" i="1"/>
  <c r="C322" i="2" s="1"/>
  <c r="C321"/>
  <c r="E323" i="1"/>
  <c r="E321" i="2"/>
  <c r="W486" s="1"/>
  <c r="G323" i="1"/>
  <c r="G321" i="2"/>
  <c r="W488" s="1"/>
  <c r="I323" i="1"/>
  <c r="I321" i="2"/>
  <c r="W490" s="1"/>
  <c r="K323" i="1"/>
  <c r="K321" i="2"/>
  <c r="W492" s="1"/>
  <c r="M323" i="1"/>
  <c r="M321" i="2"/>
  <c r="W494" s="1"/>
  <c r="D257" i="1"/>
  <c r="D255" i="2"/>
  <c r="V485" s="1"/>
  <c r="F257" i="1"/>
  <c r="F255" i="2"/>
  <c r="V487" s="1"/>
  <c r="H257" i="1"/>
  <c r="H255" i="2"/>
  <c r="V489" s="1"/>
  <c r="J257" i="1"/>
  <c r="J255" i="2"/>
  <c r="V491" s="1"/>
  <c r="L257" i="1"/>
  <c r="L255" i="2"/>
  <c r="V493" s="1"/>
  <c r="N257" i="1"/>
  <c r="N255" i="2"/>
  <c r="V495" s="1"/>
  <c r="D323" i="1"/>
  <c r="O323" s="1"/>
  <c r="D321" i="2"/>
  <c r="W485" s="1"/>
  <c r="F323" i="1"/>
  <c r="F321" i="2"/>
  <c r="W487" s="1"/>
  <c r="H323" i="1"/>
  <c r="H321" i="2"/>
  <c r="W489" s="1"/>
  <c r="J323" i="1"/>
  <c r="J321" i="2"/>
  <c r="W491" s="1"/>
  <c r="L323" i="1"/>
  <c r="L321" i="2"/>
  <c r="W493" s="1"/>
  <c r="N323" i="1"/>
  <c r="N321" i="2"/>
  <c r="W495" s="1"/>
  <c r="C324" i="1"/>
  <c r="C323" i="2" s="1"/>
  <c r="O322" i="1"/>
  <c r="O257"/>
  <c r="O256"/>
  <c r="W7"/>
  <c r="Y7"/>
  <c r="AA7"/>
  <c r="AC7"/>
  <c r="AE7"/>
  <c r="AG7"/>
  <c r="X7"/>
  <c r="Z7"/>
  <c r="AB7"/>
  <c r="AD7"/>
  <c r="AF7"/>
  <c r="AH7"/>
  <c r="U115"/>
  <c r="C258" l="1"/>
  <c r="C257" i="2" s="1"/>
  <c r="V508" s="1"/>
  <c r="W508"/>
  <c r="N324" i="1"/>
  <c r="N322" i="2"/>
  <c r="W507" s="1"/>
  <c r="L324" i="1"/>
  <c r="L322" i="2"/>
  <c r="W505" s="1"/>
  <c r="J324" i="1"/>
  <c r="J322" i="2"/>
  <c r="W503" s="1"/>
  <c r="H324" i="1"/>
  <c r="H322" i="2"/>
  <c r="W501" s="1"/>
  <c r="F324" i="1"/>
  <c r="F322" i="2"/>
  <c r="W499" s="1"/>
  <c r="D324" i="1"/>
  <c r="D322" i="2"/>
  <c r="W497" s="1"/>
  <c r="N258" i="1"/>
  <c r="N256" i="2"/>
  <c r="V507" s="1"/>
  <c r="L258" i="1"/>
  <c r="L256" i="2"/>
  <c r="V505" s="1"/>
  <c r="J258" i="1"/>
  <c r="J256" i="2"/>
  <c r="V503" s="1"/>
  <c r="H258" i="1"/>
  <c r="H256" i="2"/>
  <c r="V501" s="1"/>
  <c r="F258" i="1"/>
  <c r="F256" i="2"/>
  <c r="V499" s="1"/>
  <c r="D258" i="1"/>
  <c r="D256" i="2"/>
  <c r="V497" s="1"/>
  <c r="M324" i="1"/>
  <c r="M322" i="2"/>
  <c r="W506" s="1"/>
  <c r="K324" i="1"/>
  <c r="K322" i="2"/>
  <c r="W504" s="1"/>
  <c r="I324" i="1"/>
  <c r="I322" i="2"/>
  <c r="W502" s="1"/>
  <c r="G324" i="1"/>
  <c r="G322" i="2"/>
  <c r="W500" s="1"/>
  <c r="E324" i="1"/>
  <c r="E322" i="2"/>
  <c r="W498" s="1"/>
  <c r="W496"/>
  <c r="M258" i="1"/>
  <c r="M256" i="2"/>
  <c r="V506" s="1"/>
  <c r="K258" i="1"/>
  <c r="K256" i="2"/>
  <c r="V504" s="1"/>
  <c r="I258" i="1"/>
  <c r="I256" i="2"/>
  <c r="V502" s="1"/>
  <c r="G258" i="1"/>
  <c r="G256" i="2"/>
  <c r="V500" s="1"/>
  <c r="E258" i="1"/>
  <c r="E256" i="2"/>
  <c r="V498" s="1"/>
  <c r="V496"/>
  <c r="W484"/>
  <c r="O321"/>
  <c r="V484"/>
  <c r="O255"/>
  <c r="C325" i="1"/>
  <c r="C324" i="2" s="1"/>
  <c r="O324" i="1"/>
  <c r="U116"/>
  <c r="O258" l="1"/>
  <c r="O322" i="2"/>
  <c r="C259" i="1"/>
  <c r="C258" i="2" s="1"/>
  <c r="O256"/>
  <c r="V520"/>
  <c r="W520"/>
  <c r="E259" i="1"/>
  <c r="E257" i="2"/>
  <c r="V510" s="1"/>
  <c r="G259" i="1"/>
  <c r="G257" i="2"/>
  <c r="V512" s="1"/>
  <c r="I259" i="1"/>
  <c r="I257" i="2"/>
  <c r="V514" s="1"/>
  <c r="K259" i="1"/>
  <c r="K257" i="2"/>
  <c r="V516" s="1"/>
  <c r="M259" i="1"/>
  <c r="M257" i="2"/>
  <c r="V518" s="1"/>
  <c r="E325" i="1"/>
  <c r="O325" s="1"/>
  <c r="E323" i="2"/>
  <c r="W510" s="1"/>
  <c r="G325" i="1"/>
  <c r="G323" i="2"/>
  <c r="W512" s="1"/>
  <c r="I325" i="1"/>
  <c r="I323" i="2"/>
  <c r="W514" s="1"/>
  <c r="K325" i="1"/>
  <c r="K323" i="2"/>
  <c r="W516" s="1"/>
  <c r="M325" i="1"/>
  <c r="M323" i="2"/>
  <c r="W518" s="1"/>
  <c r="D259" i="1"/>
  <c r="D257" i="2"/>
  <c r="F259" i="1"/>
  <c r="F257" i="2"/>
  <c r="V511" s="1"/>
  <c r="H259" i="1"/>
  <c r="H257" i="2"/>
  <c r="V513" s="1"/>
  <c r="J259" i="1"/>
  <c r="J257" i="2"/>
  <c r="V515" s="1"/>
  <c r="L259" i="1"/>
  <c r="L257" i="2"/>
  <c r="V517" s="1"/>
  <c r="N259" i="1"/>
  <c r="N257" i="2"/>
  <c r="V519" s="1"/>
  <c r="D325" i="1"/>
  <c r="D323" i="2"/>
  <c r="F325" i="1"/>
  <c r="F323" i="2"/>
  <c r="W511" s="1"/>
  <c r="H325" i="1"/>
  <c r="H323" i="2"/>
  <c r="W513" s="1"/>
  <c r="J325" i="1"/>
  <c r="J323" i="2"/>
  <c r="W515" s="1"/>
  <c r="L325" i="1"/>
  <c r="L323" i="2"/>
  <c r="W517" s="1"/>
  <c r="N325" i="1"/>
  <c r="N323" i="2"/>
  <c r="W519" s="1"/>
  <c r="C326" i="1"/>
  <c r="C325" i="2" s="1"/>
  <c r="C260" i="1"/>
  <c r="C259" i="2" s="1"/>
  <c r="O259" i="1"/>
  <c r="U117"/>
  <c r="U118" s="1"/>
  <c r="W509" i="2" l="1"/>
  <c r="O323"/>
  <c r="V532"/>
  <c r="W532"/>
  <c r="N326" i="1"/>
  <c r="N324" i="2"/>
  <c r="W531" s="1"/>
  <c r="L326" i="1"/>
  <c r="L324" i="2"/>
  <c r="W529" s="1"/>
  <c r="J326" i="1"/>
  <c r="J324" i="2"/>
  <c r="W527" s="1"/>
  <c r="H326" i="1"/>
  <c r="H324" i="2"/>
  <c r="W525" s="1"/>
  <c r="F326" i="1"/>
  <c r="F324" i="2"/>
  <c r="W523" s="1"/>
  <c r="D326" i="1"/>
  <c r="D324" i="2"/>
  <c r="N260" i="1"/>
  <c r="N258" i="2"/>
  <c r="V531" s="1"/>
  <c r="L260" i="1"/>
  <c r="L258" i="2"/>
  <c r="V529" s="1"/>
  <c r="J260" i="1"/>
  <c r="J258" i="2"/>
  <c r="V527" s="1"/>
  <c r="H260" i="1"/>
  <c r="H258" i="2"/>
  <c r="V525" s="1"/>
  <c r="F260" i="1"/>
  <c r="F258" i="2"/>
  <c r="V523" s="1"/>
  <c r="D260" i="1"/>
  <c r="D258" i="2"/>
  <c r="M326" i="1"/>
  <c r="M324" i="2"/>
  <c r="W530" s="1"/>
  <c r="K326" i="1"/>
  <c r="K324" i="2"/>
  <c r="W528" s="1"/>
  <c r="I326" i="1"/>
  <c r="I324" i="2"/>
  <c r="W526" s="1"/>
  <c r="G326" i="1"/>
  <c r="G324" i="2"/>
  <c r="W524" s="1"/>
  <c r="E326" i="1"/>
  <c r="E324" i="2"/>
  <c r="W522" s="1"/>
  <c r="M260" i="1"/>
  <c r="M258" i="2"/>
  <c r="V530" s="1"/>
  <c r="K260" i="1"/>
  <c r="K258" i="2"/>
  <c r="V528" s="1"/>
  <c r="I260" i="1"/>
  <c r="I258" i="2"/>
  <c r="V526" s="1"/>
  <c r="G260" i="1"/>
  <c r="G258" i="2"/>
  <c r="V524" s="1"/>
  <c r="E260" i="1"/>
  <c r="E258" i="2"/>
  <c r="V522" s="1"/>
  <c r="V509"/>
  <c r="O257"/>
  <c r="C327" i="1"/>
  <c r="C326" i="2" s="1"/>
  <c r="O326" i="1"/>
  <c r="C261"/>
  <c r="C260" i="2" s="1"/>
  <c r="O260" i="1"/>
  <c r="U119"/>
  <c r="V544" i="2" l="1"/>
  <c r="W544"/>
  <c r="E261" i="1"/>
  <c r="E259" i="2"/>
  <c r="V534" s="1"/>
  <c r="G261" i="1"/>
  <c r="G259" i="2"/>
  <c r="V536" s="1"/>
  <c r="I261" i="1"/>
  <c r="I259" i="2"/>
  <c r="V538" s="1"/>
  <c r="K261" i="1"/>
  <c r="K259" i="2"/>
  <c r="V540" s="1"/>
  <c r="M261" i="1"/>
  <c r="M259" i="2"/>
  <c r="V542" s="1"/>
  <c r="E327" i="1"/>
  <c r="O327" s="1"/>
  <c r="E325" i="2"/>
  <c r="W534" s="1"/>
  <c r="G327" i="1"/>
  <c r="G325" i="2"/>
  <c r="W536" s="1"/>
  <c r="I327" i="1"/>
  <c r="I325" i="2"/>
  <c r="W538" s="1"/>
  <c r="K327" i="1"/>
  <c r="K325" i="2"/>
  <c r="W540" s="1"/>
  <c r="M327" i="1"/>
  <c r="M325" i="2"/>
  <c r="W542" s="1"/>
  <c r="D261" i="1"/>
  <c r="D259" i="2"/>
  <c r="F261" i="1"/>
  <c r="F259" i="2"/>
  <c r="V535" s="1"/>
  <c r="H261" i="1"/>
  <c r="H259" i="2"/>
  <c r="V537" s="1"/>
  <c r="J261" i="1"/>
  <c r="J259" i="2"/>
  <c r="V539" s="1"/>
  <c r="L261" i="1"/>
  <c r="L259" i="2"/>
  <c r="V541" s="1"/>
  <c r="N261" i="1"/>
  <c r="N259" i="2"/>
  <c r="V543" s="1"/>
  <c r="D327" i="1"/>
  <c r="D325" i="2"/>
  <c r="F327" i="1"/>
  <c r="F325" i="2"/>
  <c r="W535" s="1"/>
  <c r="H327" i="1"/>
  <c r="H325" i="2"/>
  <c r="W537" s="1"/>
  <c r="J327" i="1"/>
  <c r="J325" i="2"/>
  <c r="W539" s="1"/>
  <c r="L327" i="1"/>
  <c r="L325" i="2"/>
  <c r="W541" s="1"/>
  <c r="N327" i="1"/>
  <c r="N325" i="2"/>
  <c r="W543" s="1"/>
  <c r="V521"/>
  <c r="O258"/>
  <c r="W521"/>
  <c r="O324"/>
  <c r="C328" i="1"/>
  <c r="C327" i="2" s="1"/>
  <c r="C262" i="1"/>
  <c r="C261" i="2" s="1"/>
  <c r="O261" i="1"/>
  <c r="U120"/>
  <c r="V556" i="2" l="1"/>
  <c r="W556"/>
  <c r="N328" i="1"/>
  <c r="N326" i="2"/>
  <c r="W555" s="1"/>
  <c r="L328" i="1"/>
  <c r="L326" i="2"/>
  <c r="W553" s="1"/>
  <c r="J328" i="1"/>
  <c r="J326" i="2"/>
  <c r="W551" s="1"/>
  <c r="H328" i="1"/>
  <c r="H326" i="2"/>
  <c r="W549" s="1"/>
  <c r="F328" i="1"/>
  <c r="F326" i="2"/>
  <c r="W547" s="1"/>
  <c r="D328" i="1"/>
  <c r="D326" i="2"/>
  <c r="N262" i="1"/>
  <c r="N260" i="2"/>
  <c r="V555" s="1"/>
  <c r="L262" i="1"/>
  <c r="L260" i="2"/>
  <c r="V553" s="1"/>
  <c r="J262" i="1"/>
  <c r="J260" i="2"/>
  <c r="V551" s="1"/>
  <c r="H262" i="1"/>
  <c r="H260" i="2"/>
  <c r="V549" s="1"/>
  <c r="F262" i="1"/>
  <c r="F260" i="2"/>
  <c r="V547" s="1"/>
  <c r="D262" i="1"/>
  <c r="D260" i="2"/>
  <c r="M328" i="1"/>
  <c r="M326" i="2"/>
  <c r="W554" s="1"/>
  <c r="K328" i="1"/>
  <c r="K326" i="2"/>
  <c r="W552" s="1"/>
  <c r="I328" i="1"/>
  <c r="I326" i="2"/>
  <c r="W550" s="1"/>
  <c r="G328" i="1"/>
  <c r="G326" i="2"/>
  <c r="W548" s="1"/>
  <c r="E328" i="1"/>
  <c r="E326" i="2"/>
  <c r="W546" s="1"/>
  <c r="M262" i="1"/>
  <c r="M260" i="2"/>
  <c r="V554" s="1"/>
  <c r="K262" i="1"/>
  <c r="K260" i="2"/>
  <c r="V552" s="1"/>
  <c r="I262" i="1"/>
  <c r="I260" i="2"/>
  <c r="V550" s="1"/>
  <c r="G262" i="1"/>
  <c r="G260" i="2"/>
  <c r="V548" s="1"/>
  <c r="E262" i="1"/>
  <c r="E260" i="2"/>
  <c r="V546" s="1"/>
  <c r="W533"/>
  <c r="O325"/>
  <c r="V533"/>
  <c r="O259"/>
  <c r="C329" i="1"/>
  <c r="C328" i="2" s="1"/>
  <c r="O328" i="1"/>
  <c r="C263"/>
  <c r="C262" i="2" s="1"/>
  <c r="O262" i="1"/>
  <c r="U121"/>
  <c r="V545" i="2" l="1"/>
  <c r="O260"/>
  <c r="W545"/>
  <c r="O326"/>
  <c r="V568"/>
  <c r="W568"/>
  <c r="E263" i="1"/>
  <c r="E261" i="2"/>
  <c r="V558" s="1"/>
  <c r="G263" i="1"/>
  <c r="G261" i="2"/>
  <c r="V560" s="1"/>
  <c r="I263" i="1"/>
  <c r="I261" i="2"/>
  <c r="V562" s="1"/>
  <c r="K263" i="1"/>
  <c r="K261" i="2"/>
  <c r="V564" s="1"/>
  <c r="M263" i="1"/>
  <c r="M261" i="2"/>
  <c r="V566" s="1"/>
  <c r="E329" i="1"/>
  <c r="O329" s="1"/>
  <c r="E327" i="2"/>
  <c r="W558" s="1"/>
  <c r="G329" i="1"/>
  <c r="G327" i="2"/>
  <c r="W560" s="1"/>
  <c r="I329" i="1"/>
  <c r="I327" i="2"/>
  <c r="W562" s="1"/>
  <c r="K329" i="1"/>
  <c r="K327" i="2"/>
  <c r="W564" s="1"/>
  <c r="M329" i="1"/>
  <c r="M327" i="2"/>
  <c r="W566" s="1"/>
  <c r="D263" i="1"/>
  <c r="D261" i="2"/>
  <c r="F263" i="1"/>
  <c r="F261" i="2"/>
  <c r="V559" s="1"/>
  <c r="H263" i="1"/>
  <c r="H261" i="2"/>
  <c r="V561" s="1"/>
  <c r="J263" i="1"/>
  <c r="J261" i="2"/>
  <c r="V563" s="1"/>
  <c r="L263" i="1"/>
  <c r="L261" i="2"/>
  <c r="V565" s="1"/>
  <c r="N263" i="1"/>
  <c r="N261" i="2"/>
  <c r="V567" s="1"/>
  <c r="D329" i="1"/>
  <c r="D327" i="2"/>
  <c r="F329" i="1"/>
  <c r="F327" i="2"/>
  <c r="W559" s="1"/>
  <c r="H329" i="1"/>
  <c r="H327" i="2"/>
  <c r="W561" s="1"/>
  <c r="J329" i="1"/>
  <c r="J327" i="2"/>
  <c r="W563" s="1"/>
  <c r="L329" i="1"/>
  <c r="L327" i="2"/>
  <c r="W565" s="1"/>
  <c r="N329" i="1"/>
  <c r="N327" i="2"/>
  <c r="W567" s="1"/>
  <c r="C330" i="1"/>
  <c r="C329" i="2" s="1"/>
  <c r="C264" i="1"/>
  <c r="C263" i="2" s="1"/>
  <c r="O263" i="1"/>
  <c r="U122"/>
  <c r="U123" s="1"/>
  <c r="W557" i="2" l="1"/>
  <c r="O327"/>
  <c r="V580"/>
  <c r="W580"/>
  <c r="N330" i="1"/>
  <c r="N328" i="2"/>
  <c r="W579" s="1"/>
  <c r="L330" i="1"/>
  <c r="L328" i="2"/>
  <c r="W577" s="1"/>
  <c r="J330" i="1"/>
  <c r="J328" i="2"/>
  <c r="W575" s="1"/>
  <c r="H330" i="1"/>
  <c r="H328" i="2"/>
  <c r="W573" s="1"/>
  <c r="F330" i="1"/>
  <c r="F328" i="2"/>
  <c r="W571" s="1"/>
  <c r="D330" i="1"/>
  <c r="D328" i="2"/>
  <c r="N264" i="1"/>
  <c r="N262" i="2"/>
  <c r="V579" s="1"/>
  <c r="L264" i="1"/>
  <c r="L262" i="2"/>
  <c r="V577" s="1"/>
  <c r="J264" i="1"/>
  <c r="J262" i="2"/>
  <c r="V575" s="1"/>
  <c r="H264" i="1"/>
  <c r="H262" i="2"/>
  <c r="V573" s="1"/>
  <c r="F264" i="1"/>
  <c r="F262" i="2"/>
  <c r="V571" s="1"/>
  <c r="D264" i="1"/>
  <c r="D262" i="2"/>
  <c r="M330" i="1"/>
  <c r="M328" i="2"/>
  <c r="W578" s="1"/>
  <c r="K330" i="1"/>
  <c r="K328" i="2"/>
  <c r="W576" s="1"/>
  <c r="I330" i="1"/>
  <c r="I328" i="2"/>
  <c r="W574" s="1"/>
  <c r="G330" i="1"/>
  <c r="G328" i="2"/>
  <c r="W572" s="1"/>
  <c r="E330" i="1"/>
  <c r="O330" s="1"/>
  <c r="E328" i="2"/>
  <c r="W570" s="1"/>
  <c r="M264" i="1"/>
  <c r="M262" i="2"/>
  <c r="V578" s="1"/>
  <c r="K264" i="1"/>
  <c r="K262" i="2"/>
  <c r="V576" s="1"/>
  <c r="I264" i="1"/>
  <c r="I262" i="2"/>
  <c r="V574" s="1"/>
  <c r="G264" i="1"/>
  <c r="G262" i="2"/>
  <c r="V572" s="1"/>
  <c r="E264" i="1"/>
  <c r="E262" i="2"/>
  <c r="V570" s="1"/>
  <c r="V557"/>
  <c r="O261"/>
  <c r="C331" i="1"/>
  <c r="C265"/>
  <c r="O264"/>
  <c r="U124"/>
  <c r="U125" s="1"/>
  <c r="C264" i="2" l="1"/>
  <c r="C330"/>
  <c r="E265" i="1"/>
  <c r="E264" i="2" s="1"/>
  <c r="V594" s="1"/>
  <c r="E263"/>
  <c r="V582" s="1"/>
  <c r="G265" i="1"/>
  <c r="G264" i="2" s="1"/>
  <c r="V596" s="1"/>
  <c r="G263"/>
  <c r="V584" s="1"/>
  <c r="I265" i="1"/>
  <c r="I264" i="2" s="1"/>
  <c r="V598" s="1"/>
  <c r="I263"/>
  <c r="V586" s="1"/>
  <c r="K265" i="1"/>
  <c r="K264" i="2" s="1"/>
  <c r="V600" s="1"/>
  <c r="K263"/>
  <c r="V588" s="1"/>
  <c r="M265" i="1"/>
  <c r="M264" i="2" s="1"/>
  <c r="V602" s="1"/>
  <c r="M263"/>
  <c r="V590" s="1"/>
  <c r="E331" i="1"/>
  <c r="E330" i="2" s="1"/>
  <c r="W594" s="1"/>
  <c r="E329"/>
  <c r="W582" s="1"/>
  <c r="G331" i="1"/>
  <c r="G330" i="2" s="1"/>
  <c r="W596" s="1"/>
  <c r="G329"/>
  <c r="W584" s="1"/>
  <c r="I331" i="1"/>
  <c r="I330" i="2" s="1"/>
  <c r="W598" s="1"/>
  <c r="I329"/>
  <c r="W586" s="1"/>
  <c r="K331" i="1"/>
  <c r="K330" i="2" s="1"/>
  <c r="W600" s="1"/>
  <c r="K329"/>
  <c r="W588" s="1"/>
  <c r="M331" i="1"/>
  <c r="M330" i="2" s="1"/>
  <c r="W602" s="1"/>
  <c r="M329"/>
  <c r="W590" s="1"/>
  <c r="D265" i="1"/>
  <c r="D264" i="2" s="1"/>
  <c r="V593" s="1"/>
  <c r="D263"/>
  <c r="F265" i="1"/>
  <c r="F264" i="2" s="1"/>
  <c r="V595" s="1"/>
  <c r="F263"/>
  <c r="V583" s="1"/>
  <c r="H265" i="1"/>
  <c r="H264" i="2" s="1"/>
  <c r="V597" s="1"/>
  <c r="H263"/>
  <c r="V585" s="1"/>
  <c r="J265" i="1"/>
  <c r="J264" i="2" s="1"/>
  <c r="V599" s="1"/>
  <c r="J263"/>
  <c r="V587" s="1"/>
  <c r="L265" i="1"/>
  <c r="L264" i="2" s="1"/>
  <c r="V601" s="1"/>
  <c r="L263"/>
  <c r="V589" s="1"/>
  <c r="N265" i="1"/>
  <c r="N264" i="2" s="1"/>
  <c r="V603" s="1"/>
  <c r="N263"/>
  <c r="V591" s="1"/>
  <c r="D331" i="1"/>
  <c r="D330" i="2" s="1"/>
  <c r="W593" s="1"/>
  <c r="D329"/>
  <c r="F331" i="1"/>
  <c r="F330" i="2" s="1"/>
  <c r="W595" s="1"/>
  <c r="F329"/>
  <c r="W583" s="1"/>
  <c r="H331" i="1"/>
  <c r="H330" i="2" s="1"/>
  <c r="W597" s="1"/>
  <c r="H329"/>
  <c r="W585" s="1"/>
  <c r="J331" i="1"/>
  <c r="J330" i="2" s="1"/>
  <c r="W599" s="1"/>
  <c r="J329"/>
  <c r="W587" s="1"/>
  <c r="L331" i="1"/>
  <c r="L330" i="2" s="1"/>
  <c r="W601" s="1"/>
  <c r="L329"/>
  <c r="W589" s="1"/>
  <c r="N331" i="1"/>
  <c r="N330" i="2" s="1"/>
  <c r="W603" s="1"/>
  <c r="N329"/>
  <c r="W591" s="1"/>
  <c r="V569"/>
  <c r="O262"/>
  <c r="W569"/>
  <c r="O328"/>
  <c r="U126" i="1"/>
  <c r="O331" l="1"/>
  <c r="O265"/>
  <c r="W581" i="2"/>
  <c r="O329"/>
  <c r="V581"/>
  <c r="O263"/>
  <c r="W592"/>
  <c r="O330"/>
  <c r="V592"/>
  <c r="O264"/>
  <c r="U127" i="1"/>
  <c r="U128" l="1"/>
  <c r="U129" s="1"/>
  <c r="U130" l="1"/>
  <c r="U131" s="1"/>
  <c r="U132" l="1"/>
  <c r="U133" l="1"/>
  <c r="U36" l="1"/>
  <c r="U174"/>
  <c r="U173"/>
  <c r="U172"/>
  <c r="U171"/>
  <c r="U170"/>
  <c r="U169"/>
  <c r="U168"/>
  <c r="U167"/>
  <c r="U100" s="1"/>
  <c r="X108"/>
  <c r="U175" s="1"/>
  <c r="D25"/>
  <c r="D26" s="1"/>
  <c r="E25"/>
  <c r="F25"/>
  <c r="G25"/>
  <c r="G26" s="1"/>
  <c r="H25"/>
  <c r="I25"/>
  <c r="I26" s="1"/>
  <c r="J25"/>
  <c r="J26" s="1"/>
  <c r="K25"/>
  <c r="K26" s="1"/>
  <c r="L25"/>
  <c r="M25"/>
  <c r="M26" s="1"/>
  <c r="N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E26"/>
  <c r="E27" s="1"/>
  <c r="F26"/>
  <c r="F27" s="1"/>
  <c r="H26"/>
  <c r="H27" s="1"/>
  <c r="L26"/>
  <c r="L27" s="1"/>
  <c r="N26"/>
  <c r="N27" s="1"/>
  <c r="C159"/>
  <c r="C160" s="1"/>
  <c r="C254" i="2"/>
  <c r="V472" s="1"/>
  <c r="C320"/>
  <c r="W472" s="1"/>
  <c r="D92" i="1"/>
  <c r="D93" s="1"/>
  <c r="D159"/>
  <c r="D160" s="1"/>
  <c r="D254" i="2"/>
  <c r="V473" s="1"/>
  <c r="D320"/>
  <c r="W473" s="1"/>
  <c r="E92" i="1"/>
  <c r="E93" s="1"/>
  <c r="E159"/>
  <c r="E160" s="1"/>
  <c r="E254" i="2"/>
  <c r="V474" s="1"/>
  <c r="E320"/>
  <c r="W474" s="1"/>
  <c r="F92" i="1"/>
  <c r="F93" s="1"/>
  <c r="F159"/>
  <c r="F160" s="1"/>
  <c r="F254" i="2"/>
  <c r="V475" s="1"/>
  <c r="F320"/>
  <c r="W475" s="1"/>
  <c r="G92" i="1"/>
  <c r="G93" s="1"/>
  <c r="G159"/>
  <c r="G160" s="1"/>
  <c r="G254" i="2"/>
  <c r="V476" s="1"/>
  <c r="G320"/>
  <c r="W476" s="1"/>
  <c r="H92" i="1"/>
  <c r="H93" s="1"/>
  <c r="H159"/>
  <c r="H160" s="1"/>
  <c r="H254" i="2"/>
  <c r="V477" s="1"/>
  <c r="H320"/>
  <c r="W477" s="1"/>
  <c r="I92" i="1"/>
  <c r="I93" s="1"/>
  <c r="I159"/>
  <c r="I160" s="1"/>
  <c r="I254" i="2"/>
  <c r="V478" s="1"/>
  <c r="I320"/>
  <c r="W478" s="1"/>
  <c r="J92" i="1"/>
  <c r="J93" s="1"/>
  <c r="J159"/>
  <c r="J160" s="1"/>
  <c r="J254" i="2"/>
  <c r="V479" s="1"/>
  <c r="J320"/>
  <c r="W479" s="1"/>
  <c r="K92" i="1"/>
  <c r="K93" s="1"/>
  <c r="K159"/>
  <c r="K160" s="1"/>
  <c r="K254" i="2"/>
  <c r="V480" s="1"/>
  <c r="K320"/>
  <c r="W480" s="1"/>
  <c r="L92" i="1"/>
  <c r="L93" s="1"/>
  <c r="L159"/>
  <c r="L160" s="1"/>
  <c r="L254" i="2"/>
  <c r="V481" s="1"/>
  <c r="L320"/>
  <c r="W481" s="1"/>
  <c r="M92" i="1"/>
  <c r="M93" s="1"/>
  <c r="M159"/>
  <c r="M160" s="1"/>
  <c r="M254" i="2"/>
  <c r="V482" s="1"/>
  <c r="M320"/>
  <c r="W482" s="1"/>
  <c r="N92" i="1"/>
  <c r="N93" s="1"/>
  <c r="N159"/>
  <c r="N160" s="1"/>
  <c r="N254" i="2"/>
  <c r="V483" s="1"/>
  <c r="N320"/>
  <c r="W483" s="1"/>
  <c r="B377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C253"/>
  <c r="V460" s="1"/>
  <c r="C319"/>
  <c r="W460" s="1"/>
  <c r="D253"/>
  <c r="V461" s="1"/>
  <c r="D319"/>
  <c r="W461" s="1"/>
  <c r="E253"/>
  <c r="V462" s="1"/>
  <c r="E319"/>
  <c r="W462" s="1"/>
  <c r="F253"/>
  <c r="V463" s="1"/>
  <c r="F319"/>
  <c r="W463" s="1"/>
  <c r="G253"/>
  <c r="V464" s="1"/>
  <c r="G319"/>
  <c r="W464" s="1"/>
  <c r="H253"/>
  <c r="V465" s="1"/>
  <c r="H319"/>
  <c r="W465" s="1"/>
  <c r="I253"/>
  <c r="V466" s="1"/>
  <c r="I319"/>
  <c r="W466" s="1"/>
  <c r="J253"/>
  <c r="V467" s="1"/>
  <c r="J319"/>
  <c r="W467" s="1"/>
  <c r="K253"/>
  <c r="V468" s="1"/>
  <c r="K319"/>
  <c r="W468" s="1"/>
  <c r="L253"/>
  <c r="V469" s="1"/>
  <c r="L319"/>
  <c r="W469" s="1"/>
  <c r="M253"/>
  <c r="V470" s="1"/>
  <c r="M319"/>
  <c r="W470" s="1"/>
  <c r="N253"/>
  <c r="V471" s="1"/>
  <c r="N319"/>
  <c r="W471" s="1"/>
  <c r="C252"/>
  <c r="V448" s="1"/>
  <c r="C318"/>
  <c r="W448" s="1"/>
  <c r="D252"/>
  <c r="V449" s="1"/>
  <c r="D318"/>
  <c r="W449" s="1"/>
  <c r="E252"/>
  <c r="V450" s="1"/>
  <c r="E318"/>
  <c r="W450" s="1"/>
  <c r="F252"/>
  <c r="V451" s="1"/>
  <c r="F318"/>
  <c r="W451" s="1"/>
  <c r="G252"/>
  <c r="V452" s="1"/>
  <c r="G318"/>
  <c r="W452" s="1"/>
  <c r="H252"/>
  <c r="V453" s="1"/>
  <c r="H318"/>
  <c r="W453" s="1"/>
  <c r="I252"/>
  <c r="V454" s="1"/>
  <c r="I318"/>
  <c r="W454" s="1"/>
  <c r="J252"/>
  <c r="V455" s="1"/>
  <c r="J318"/>
  <c r="W455" s="1"/>
  <c r="K252"/>
  <c r="V456" s="1"/>
  <c r="K318"/>
  <c r="W456" s="1"/>
  <c r="L252"/>
  <c r="V457" s="1"/>
  <c r="L318"/>
  <c r="W457" s="1"/>
  <c r="M252"/>
  <c r="V458" s="1"/>
  <c r="M318"/>
  <c r="W458" s="1"/>
  <c r="N252"/>
  <c r="V459" s="1"/>
  <c r="N318"/>
  <c r="W459" s="1"/>
  <c r="C251"/>
  <c r="V436" s="1"/>
  <c r="C317"/>
  <c r="W436" s="1"/>
  <c r="D251"/>
  <c r="V437" s="1"/>
  <c r="D317"/>
  <c r="W437" s="1"/>
  <c r="E251"/>
  <c r="V438" s="1"/>
  <c r="E317"/>
  <c r="W438" s="1"/>
  <c r="F251"/>
  <c r="V439" s="1"/>
  <c r="F317"/>
  <c r="W439" s="1"/>
  <c r="G251"/>
  <c r="V440" s="1"/>
  <c r="G317"/>
  <c r="W440" s="1"/>
  <c r="H251"/>
  <c r="V441" s="1"/>
  <c r="H317"/>
  <c r="W441" s="1"/>
  <c r="I251"/>
  <c r="V442" s="1"/>
  <c r="I317"/>
  <c r="W442" s="1"/>
  <c r="J251"/>
  <c r="V443" s="1"/>
  <c r="J317"/>
  <c r="W443" s="1"/>
  <c r="K251"/>
  <c r="V444" s="1"/>
  <c r="K317"/>
  <c r="W444" s="1"/>
  <c r="L251"/>
  <c r="V445" s="1"/>
  <c r="L317"/>
  <c r="W445" s="1"/>
  <c r="M251"/>
  <c r="V446" s="1"/>
  <c r="M317"/>
  <c r="W446" s="1"/>
  <c r="N251"/>
  <c r="V447" s="1"/>
  <c r="N317"/>
  <c r="W447" s="1"/>
  <c r="C250"/>
  <c r="V424" s="1"/>
  <c r="C316"/>
  <c r="W424" s="1"/>
  <c r="D250"/>
  <c r="V425" s="1"/>
  <c r="D316"/>
  <c r="W425" s="1"/>
  <c r="E250"/>
  <c r="V426" s="1"/>
  <c r="E316"/>
  <c r="W426" s="1"/>
  <c r="F250"/>
  <c r="V427" s="1"/>
  <c r="F316"/>
  <c r="W427" s="1"/>
  <c r="G250"/>
  <c r="V428" s="1"/>
  <c r="G316"/>
  <c r="W428" s="1"/>
  <c r="H250"/>
  <c r="V429" s="1"/>
  <c r="H316"/>
  <c r="W429" s="1"/>
  <c r="I250"/>
  <c r="V430" s="1"/>
  <c r="I316"/>
  <c r="W430" s="1"/>
  <c r="J250"/>
  <c r="V431" s="1"/>
  <c r="J316"/>
  <c r="W431" s="1"/>
  <c r="K250"/>
  <c r="V432" s="1"/>
  <c r="K316"/>
  <c r="W432" s="1"/>
  <c r="L250"/>
  <c r="V433" s="1"/>
  <c r="L316"/>
  <c r="W433" s="1"/>
  <c r="M250"/>
  <c r="V434" s="1"/>
  <c r="M316"/>
  <c r="W434" s="1"/>
  <c r="N250"/>
  <c r="V435" s="1"/>
  <c r="N316"/>
  <c r="C249"/>
  <c r="V412" s="1"/>
  <c r="C315"/>
  <c r="W412" s="1"/>
  <c r="D249"/>
  <c r="V413" s="1"/>
  <c r="D315"/>
  <c r="W413" s="1"/>
  <c r="E249"/>
  <c r="V414" s="1"/>
  <c r="E315"/>
  <c r="W414" s="1"/>
  <c r="F249"/>
  <c r="V415" s="1"/>
  <c r="F315"/>
  <c r="W415" s="1"/>
  <c r="G249"/>
  <c r="V416" s="1"/>
  <c r="G315"/>
  <c r="W416" s="1"/>
  <c r="H249"/>
  <c r="V417" s="1"/>
  <c r="H315"/>
  <c r="W417" s="1"/>
  <c r="I249"/>
  <c r="V418" s="1"/>
  <c r="I315"/>
  <c r="W418" s="1"/>
  <c r="J249"/>
  <c r="V419" s="1"/>
  <c r="J315"/>
  <c r="W419" s="1"/>
  <c r="K249"/>
  <c r="V420" s="1"/>
  <c r="K315"/>
  <c r="W420" s="1"/>
  <c r="L249"/>
  <c r="V421" s="1"/>
  <c r="L315"/>
  <c r="W421" s="1"/>
  <c r="M249"/>
  <c r="V422" s="1"/>
  <c r="M315"/>
  <c r="W422" s="1"/>
  <c r="N249"/>
  <c r="V423" s="1"/>
  <c r="N315"/>
  <c r="W423" s="1"/>
  <c r="B31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245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O253"/>
  <c r="B179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13"/>
  <c r="B114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O321" i="1"/>
  <c r="O320"/>
  <c r="O319"/>
  <c r="O318"/>
  <c r="O317"/>
  <c r="O316"/>
  <c r="O255"/>
  <c r="O254"/>
  <c r="O253"/>
  <c r="O252"/>
  <c r="O251"/>
  <c r="O250"/>
  <c r="T161"/>
  <c r="T162" s="1"/>
  <c r="C248" i="2"/>
  <c r="V400" s="1"/>
  <c r="C314"/>
  <c r="W400" s="1"/>
  <c r="D248"/>
  <c r="V401" s="1"/>
  <c r="D314"/>
  <c r="W401" s="1"/>
  <c r="E248"/>
  <c r="V402" s="1"/>
  <c r="E314"/>
  <c r="W402" s="1"/>
  <c r="F248"/>
  <c r="V403" s="1"/>
  <c r="F314"/>
  <c r="W403" s="1"/>
  <c r="G248"/>
  <c r="V404" s="1"/>
  <c r="G314"/>
  <c r="W404" s="1"/>
  <c r="H248"/>
  <c r="V405" s="1"/>
  <c r="H314"/>
  <c r="W405" s="1"/>
  <c r="I248"/>
  <c r="V406" s="1"/>
  <c r="I314"/>
  <c r="W406" s="1"/>
  <c r="J248"/>
  <c r="V407" s="1"/>
  <c r="J314"/>
  <c r="W407" s="1"/>
  <c r="K248"/>
  <c r="V408" s="1"/>
  <c r="K314"/>
  <c r="W408" s="1"/>
  <c r="L248"/>
  <c r="V409" s="1"/>
  <c r="L314"/>
  <c r="W409" s="1"/>
  <c r="M248"/>
  <c r="V410" s="1"/>
  <c r="M314"/>
  <c r="W410" s="1"/>
  <c r="N248"/>
  <c r="V411" s="1"/>
  <c r="N314"/>
  <c r="W411" s="1"/>
  <c r="C247"/>
  <c r="V388" s="1"/>
  <c r="C313"/>
  <c r="W388" s="1"/>
  <c r="D247"/>
  <c r="V389" s="1"/>
  <c r="D313"/>
  <c r="W389" s="1"/>
  <c r="E247"/>
  <c r="V390" s="1"/>
  <c r="E313"/>
  <c r="W390" s="1"/>
  <c r="F247"/>
  <c r="V391" s="1"/>
  <c r="F313"/>
  <c r="W391" s="1"/>
  <c r="G247"/>
  <c r="V392" s="1"/>
  <c r="G313"/>
  <c r="W392" s="1"/>
  <c r="H247"/>
  <c r="V393" s="1"/>
  <c r="H313"/>
  <c r="W393" s="1"/>
  <c r="I247"/>
  <c r="V394" s="1"/>
  <c r="I313"/>
  <c r="W394" s="1"/>
  <c r="J247"/>
  <c r="V395" s="1"/>
  <c r="J313"/>
  <c r="W395" s="1"/>
  <c r="K247"/>
  <c r="V396" s="1"/>
  <c r="K313"/>
  <c r="W396" s="1"/>
  <c r="L247"/>
  <c r="V397" s="1"/>
  <c r="L313"/>
  <c r="W397" s="1"/>
  <c r="M247"/>
  <c r="V398" s="1"/>
  <c r="M313"/>
  <c r="W398" s="1"/>
  <c r="N247"/>
  <c r="V399" s="1"/>
  <c r="N313"/>
  <c r="W399" s="1"/>
  <c r="C246"/>
  <c r="V376" s="1"/>
  <c r="C312"/>
  <c r="W376" s="1"/>
  <c r="D246"/>
  <c r="V377" s="1"/>
  <c r="D312"/>
  <c r="W377" s="1"/>
  <c r="E246"/>
  <c r="V378" s="1"/>
  <c r="E312"/>
  <c r="W378" s="1"/>
  <c r="F246"/>
  <c r="V379" s="1"/>
  <c r="F312"/>
  <c r="W379" s="1"/>
  <c r="G246"/>
  <c r="V380" s="1"/>
  <c r="G312"/>
  <c r="W380" s="1"/>
  <c r="H246"/>
  <c r="V381" s="1"/>
  <c r="H312"/>
  <c r="W381" s="1"/>
  <c r="I246"/>
  <c r="V382" s="1"/>
  <c r="I312"/>
  <c r="W382" s="1"/>
  <c r="J246"/>
  <c r="V383" s="1"/>
  <c r="J312"/>
  <c r="W383" s="1"/>
  <c r="K246"/>
  <c r="V384" s="1"/>
  <c r="K312"/>
  <c r="W384" s="1"/>
  <c r="L246"/>
  <c r="V385" s="1"/>
  <c r="L312"/>
  <c r="W385" s="1"/>
  <c r="M246"/>
  <c r="V386" s="1"/>
  <c r="M312"/>
  <c r="W386" s="1"/>
  <c r="N246"/>
  <c r="V387" s="1"/>
  <c r="N312"/>
  <c r="W387" s="1"/>
  <c r="C245"/>
  <c r="V364" s="1"/>
  <c r="C311"/>
  <c r="W364" s="1"/>
  <c r="D245"/>
  <c r="V365" s="1"/>
  <c r="D311"/>
  <c r="W365" s="1"/>
  <c r="E245"/>
  <c r="V366" s="1"/>
  <c r="E311"/>
  <c r="W366" s="1"/>
  <c r="F245"/>
  <c r="V367" s="1"/>
  <c r="F311"/>
  <c r="W367" s="1"/>
  <c r="G245"/>
  <c r="V368" s="1"/>
  <c r="G311"/>
  <c r="W368" s="1"/>
  <c r="H245"/>
  <c r="V369" s="1"/>
  <c r="H311"/>
  <c r="W369" s="1"/>
  <c r="I245"/>
  <c r="V370" s="1"/>
  <c r="I311"/>
  <c r="W370" s="1"/>
  <c r="J245"/>
  <c r="V371" s="1"/>
  <c r="J311"/>
  <c r="W371" s="1"/>
  <c r="K245"/>
  <c r="V372" s="1"/>
  <c r="K311"/>
  <c r="W372" s="1"/>
  <c r="L245"/>
  <c r="V373" s="1"/>
  <c r="L311"/>
  <c r="W373" s="1"/>
  <c r="M245"/>
  <c r="V374" s="1"/>
  <c r="M311"/>
  <c r="W374" s="1"/>
  <c r="N245"/>
  <c r="V375" s="1"/>
  <c r="N311"/>
  <c r="W375" s="1"/>
  <c r="O248"/>
  <c r="O313"/>
  <c r="B378" i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O315"/>
  <c r="O314"/>
  <c r="O313"/>
  <c r="O312"/>
  <c r="B312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O249"/>
  <c r="O248"/>
  <c r="O247"/>
  <c r="O246"/>
  <c r="B246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18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114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C25"/>
  <c r="C26" s="1"/>
  <c r="B47"/>
  <c r="B48" s="1"/>
  <c r="B49" s="1"/>
  <c r="B50" s="1"/>
  <c r="B51" s="1"/>
  <c r="B52" s="1"/>
  <c r="B53" s="1"/>
  <c r="B54" s="1"/>
  <c r="B55" s="1"/>
  <c r="B56" s="1"/>
  <c r="B57" s="1"/>
  <c r="U95"/>
  <c r="C92"/>
  <c r="C93" s="1"/>
  <c r="AJ26"/>
  <c r="T94"/>
  <c r="T93"/>
  <c r="U93" s="1"/>
  <c r="C355"/>
  <c r="D355"/>
  <c r="E355"/>
  <c r="F355"/>
  <c r="G355"/>
  <c r="H355"/>
  <c r="I355"/>
  <c r="J355"/>
  <c r="K355"/>
  <c r="L355"/>
  <c r="M355"/>
  <c r="N355"/>
  <c r="C354"/>
  <c r="D354"/>
  <c r="E354"/>
  <c r="F354"/>
  <c r="G354"/>
  <c r="H354"/>
  <c r="I354"/>
  <c r="J354"/>
  <c r="K354"/>
  <c r="L354"/>
  <c r="M354"/>
  <c r="N354"/>
  <c r="C353"/>
  <c r="D353"/>
  <c r="E353"/>
  <c r="F353"/>
  <c r="G353"/>
  <c r="H353"/>
  <c r="I353"/>
  <c r="J353"/>
  <c r="K353"/>
  <c r="L353"/>
  <c r="M353"/>
  <c r="N353"/>
  <c r="C352"/>
  <c r="D352"/>
  <c r="E352"/>
  <c r="F352"/>
  <c r="G352"/>
  <c r="H352"/>
  <c r="I352"/>
  <c r="J352"/>
  <c r="K352"/>
  <c r="L352"/>
  <c r="M352"/>
  <c r="N352"/>
  <c r="C351"/>
  <c r="D351"/>
  <c r="E351"/>
  <c r="F351"/>
  <c r="G351"/>
  <c r="H351"/>
  <c r="I351"/>
  <c r="J351"/>
  <c r="K351"/>
  <c r="L351"/>
  <c r="M351"/>
  <c r="N351"/>
  <c r="C350"/>
  <c r="D350"/>
  <c r="E350"/>
  <c r="F350"/>
  <c r="G350"/>
  <c r="H350"/>
  <c r="I350"/>
  <c r="J350"/>
  <c r="K350"/>
  <c r="L350"/>
  <c r="M350"/>
  <c r="N350"/>
  <c r="C349"/>
  <c r="D349"/>
  <c r="E349"/>
  <c r="F349"/>
  <c r="G349"/>
  <c r="H349"/>
  <c r="I349"/>
  <c r="J349"/>
  <c r="K349"/>
  <c r="L349"/>
  <c r="M349"/>
  <c r="N349"/>
  <c r="O349"/>
  <c r="C348"/>
  <c r="D348"/>
  <c r="E348"/>
  <c r="F348"/>
  <c r="G348"/>
  <c r="H348"/>
  <c r="I348"/>
  <c r="J348"/>
  <c r="K348"/>
  <c r="L348"/>
  <c r="M348"/>
  <c r="N348"/>
  <c r="C347"/>
  <c r="D347"/>
  <c r="E347"/>
  <c r="F347"/>
  <c r="G347"/>
  <c r="H347"/>
  <c r="I347"/>
  <c r="J347"/>
  <c r="K347"/>
  <c r="L347"/>
  <c r="M347"/>
  <c r="N347"/>
  <c r="C346"/>
  <c r="D346"/>
  <c r="E346"/>
  <c r="F346"/>
  <c r="G346"/>
  <c r="H346"/>
  <c r="I346"/>
  <c r="J346"/>
  <c r="K346"/>
  <c r="L346"/>
  <c r="M346"/>
  <c r="N346"/>
  <c r="C345"/>
  <c r="D345"/>
  <c r="E345"/>
  <c r="F345"/>
  <c r="G345"/>
  <c r="H345"/>
  <c r="I345"/>
  <c r="J345"/>
  <c r="K345"/>
  <c r="L345"/>
  <c r="M345"/>
  <c r="N345"/>
  <c r="C344"/>
  <c r="D344"/>
  <c r="E344"/>
  <c r="F344"/>
  <c r="G344"/>
  <c r="H344"/>
  <c r="I344"/>
  <c r="J344"/>
  <c r="K344"/>
  <c r="L344"/>
  <c r="M344"/>
  <c r="N344"/>
  <c r="C343"/>
  <c r="D343"/>
  <c r="E343"/>
  <c r="F343"/>
  <c r="G343"/>
  <c r="H343"/>
  <c r="I343"/>
  <c r="J343"/>
  <c r="K343"/>
  <c r="L343"/>
  <c r="M343"/>
  <c r="N343"/>
  <c r="C342"/>
  <c r="D342"/>
  <c r="E342"/>
  <c r="F342"/>
  <c r="G342"/>
  <c r="H342"/>
  <c r="I342"/>
  <c r="J342"/>
  <c r="K342"/>
  <c r="L342"/>
  <c r="M342"/>
  <c r="N342"/>
  <c r="C341"/>
  <c r="D341"/>
  <c r="E341"/>
  <c r="F341"/>
  <c r="G341"/>
  <c r="H341"/>
  <c r="I341"/>
  <c r="J341"/>
  <c r="K341"/>
  <c r="L341"/>
  <c r="M341"/>
  <c r="N341"/>
  <c r="O341" s="1"/>
  <c r="C340"/>
  <c r="D340"/>
  <c r="E340"/>
  <c r="F340"/>
  <c r="G340"/>
  <c r="H340"/>
  <c r="I340"/>
  <c r="J340"/>
  <c r="K340"/>
  <c r="L340"/>
  <c r="M340"/>
  <c r="N340"/>
  <c r="C339"/>
  <c r="D339"/>
  <c r="E339"/>
  <c r="F339"/>
  <c r="G339"/>
  <c r="H339"/>
  <c r="I339"/>
  <c r="J339"/>
  <c r="K339"/>
  <c r="L339"/>
  <c r="M339"/>
  <c r="N339"/>
  <c r="C338"/>
  <c r="D338"/>
  <c r="E338"/>
  <c r="F338"/>
  <c r="G338"/>
  <c r="H338"/>
  <c r="I338"/>
  <c r="J338"/>
  <c r="K338"/>
  <c r="L338"/>
  <c r="M338"/>
  <c r="N338"/>
  <c r="C337"/>
  <c r="D337"/>
  <c r="E337"/>
  <c r="F337"/>
  <c r="G337"/>
  <c r="H337"/>
  <c r="I337"/>
  <c r="J337"/>
  <c r="K337"/>
  <c r="L337"/>
  <c r="M337"/>
  <c r="N337"/>
  <c r="U160"/>
  <c r="U26"/>
  <c r="U161"/>
  <c r="U27"/>
  <c r="O311"/>
  <c r="O310"/>
  <c r="O309"/>
  <c r="O308"/>
  <c r="O307"/>
  <c r="O306"/>
  <c r="O305"/>
  <c r="O304"/>
  <c r="O303"/>
  <c r="O301"/>
  <c r="O302"/>
  <c r="O300"/>
  <c r="O299"/>
  <c r="O298"/>
  <c r="O297"/>
  <c r="O296"/>
  <c r="O295"/>
  <c r="O294"/>
  <c r="O293"/>
  <c r="O292"/>
  <c r="O291"/>
  <c r="O290"/>
  <c r="O245"/>
  <c r="O244"/>
  <c r="O243"/>
  <c r="O242"/>
  <c r="O241"/>
  <c r="O240"/>
  <c r="O239"/>
  <c r="O238"/>
  <c r="O237"/>
  <c r="O236"/>
  <c r="O287"/>
  <c r="O286"/>
  <c r="O288"/>
  <c r="O289"/>
  <c r="O90"/>
  <c r="O89"/>
  <c r="O91"/>
  <c r="P91" s="1"/>
  <c r="O155"/>
  <c r="O154"/>
  <c r="O156"/>
  <c r="O157"/>
  <c r="P157" s="1"/>
  <c r="O158"/>
  <c r="O272"/>
  <c r="O273"/>
  <c r="O274"/>
  <c r="O275"/>
  <c r="O276"/>
  <c r="O277"/>
  <c r="O278"/>
  <c r="O279"/>
  <c r="O280"/>
  <c r="O281"/>
  <c r="O282"/>
  <c r="O283"/>
  <c r="O284"/>
  <c r="O285"/>
  <c r="O271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05"/>
  <c r="O141"/>
  <c r="P141" s="1"/>
  <c r="O142"/>
  <c r="O143"/>
  <c r="O144"/>
  <c r="P144" s="1"/>
  <c r="O145"/>
  <c r="O146"/>
  <c r="O147"/>
  <c r="O148"/>
  <c r="P148" s="1"/>
  <c r="O149"/>
  <c r="O150"/>
  <c r="O151"/>
  <c r="O152"/>
  <c r="P152" s="1"/>
  <c r="O153"/>
  <c r="P154" s="1"/>
  <c r="O140"/>
  <c r="O74"/>
  <c r="O75"/>
  <c r="P75" s="1"/>
  <c r="O76"/>
  <c r="P76" s="1"/>
  <c r="O77"/>
  <c r="O78"/>
  <c r="P78" s="1"/>
  <c r="O79"/>
  <c r="O80"/>
  <c r="O81"/>
  <c r="O82"/>
  <c r="O83"/>
  <c r="P84" s="1"/>
  <c r="O84"/>
  <c r="O85"/>
  <c r="O86"/>
  <c r="O87"/>
  <c r="O88"/>
  <c r="O73"/>
  <c r="C292" i="2"/>
  <c r="W136" s="1"/>
  <c r="D292"/>
  <c r="W137" s="1"/>
  <c r="E292"/>
  <c r="W138" s="1"/>
  <c r="F292"/>
  <c r="W139" s="1"/>
  <c r="G292"/>
  <c r="W140" s="1"/>
  <c r="H292"/>
  <c r="W141" s="1"/>
  <c r="I292"/>
  <c r="W142" s="1"/>
  <c r="J292"/>
  <c r="W143" s="1"/>
  <c r="K292"/>
  <c r="W144" s="1"/>
  <c r="L292"/>
  <c r="W145" s="1"/>
  <c r="M292"/>
  <c r="W146" s="1"/>
  <c r="N292"/>
  <c r="W147" s="1"/>
  <c r="C293"/>
  <c r="W148" s="1"/>
  <c r="D293"/>
  <c r="W149" s="1"/>
  <c r="E293"/>
  <c r="W150" s="1"/>
  <c r="F293"/>
  <c r="W151" s="1"/>
  <c r="G293"/>
  <c r="W152" s="1"/>
  <c r="H293"/>
  <c r="W153" s="1"/>
  <c r="I293"/>
  <c r="W154" s="1"/>
  <c r="J293"/>
  <c r="W155" s="1"/>
  <c r="K293"/>
  <c r="W156" s="1"/>
  <c r="L293"/>
  <c r="W157" s="1"/>
  <c r="M293"/>
  <c r="W158" s="1"/>
  <c r="N293"/>
  <c r="W159" s="1"/>
  <c r="C294"/>
  <c r="W160" s="1"/>
  <c r="D294"/>
  <c r="W161" s="1"/>
  <c r="E294"/>
  <c r="W162" s="1"/>
  <c r="F294"/>
  <c r="W163" s="1"/>
  <c r="G294"/>
  <c r="W164" s="1"/>
  <c r="H294"/>
  <c r="W165" s="1"/>
  <c r="I294"/>
  <c r="W166" s="1"/>
  <c r="J294"/>
  <c r="W167" s="1"/>
  <c r="K294"/>
  <c r="W168" s="1"/>
  <c r="L294"/>
  <c r="W169" s="1"/>
  <c r="M294"/>
  <c r="W170" s="1"/>
  <c r="N294"/>
  <c r="W171" s="1"/>
  <c r="C295"/>
  <c r="W172" s="1"/>
  <c r="D295"/>
  <c r="W173" s="1"/>
  <c r="E295"/>
  <c r="W174" s="1"/>
  <c r="F295"/>
  <c r="W175" s="1"/>
  <c r="G295"/>
  <c r="W176" s="1"/>
  <c r="H295"/>
  <c r="W177" s="1"/>
  <c r="I295"/>
  <c r="W178" s="1"/>
  <c r="J295"/>
  <c r="W179" s="1"/>
  <c r="K295"/>
  <c r="W180" s="1"/>
  <c r="L295"/>
  <c r="W181" s="1"/>
  <c r="M295"/>
  <c r="W182" s="1"/>
  <c r="N295"/>
  <c r="W183" s="1"/>
  <c r="C296"/>
  <c r="W184" s="1"/>
  <c r="D296"/>
  <c r="W185" s="1"/>
  <c r="E296"/>
  <c r="W186" s="1"/>
  <c r="F296"/>
  <c r="W187" s="1"/>
  <c r="G296"/>
  <c r="W188" s="1"/>
  <c r="H296"/>
  <c r="W189" s="1"/>
  <c r="I296"/>
  <c r="W190" s="1"/>
  <c r="J296"/>
  <c r="W191" s="1"/>
  <c r="K296"/>
  <c r="W192" s="1"/>
  <c r="L296"/>
  <c r="W193" s="1"/>
  <c r="M296"/>
  <c r="W194" s="1"/>
  <c r="N296"/>
  <c r="W195" s="1"/>
  <c r="C297"/>
  <c r="W196" s="1"/>
  <c r="D297"/>
  <c r="W197" s="1"/>
  <c r="E297"/>
  <c r="W198" s="1"/>
  <c r="F297"/>
  <c r="W199" s="1"/>
  <c r="G297"/>
  <c r="W200" s="1"/>
  <c r="H297"/>
  <c r="W201" s="1"/>
  <c r="I297"/>
  <c r="W202" s="1"/>
  <c r="J297"/>
  <c r="W203" s="1"/>
  <c r="K297"/>
  <c r="W204" s="1"/>
  <c r="L297"/>
  <c r="W205" s="1"/>
  <c r="M297"/>
  <c r="W206" s="1"/>
  <c r="N297"/>
  <c r="W207" s="1"/>
  <c r="C298"/>
  <c r="W208" s="1"/>
  <c r="D298"/>
  <c r="W209" s="1"/>
  <c r="E298"/>
  <c r="W210" s="1"/>
  <c r="F298"/>
  <c r="W211" s="1"/>
  <c r="G298"/>
  <c r="W212" s="1"/>
  <c r="H298"/>
  <c r="W213" s="1"/>
  <c r="I298"/>
  <c r="W214" s="1"/>
  <c r="J298"/>
  <c r="W215" s="1"/>
  <c r="K298"/>
  <c r="W216" s="1"/>
  <c r="L298"/>
  <c r="W217" s="1"/>
  <c r="M298"/>
  <c r="W218" s="1"/>
  <c r="N298"/>
  <c r="W219" s="1"/>
  <c r="C299"/>
  <c r="W220" s="1"/>
  <c r="D299"/>
  <c r="W221" s="1"/>
  <c r="E299"/>
  <c r="W222" s="1"/>
  <c r="F299"/>
  <c r="W223" s="1"/>
  <c r="G299"/>
  <c r="W224" s="1"/>
  <c r="H299"/>
  <c r="W225" s="1"/>
  <c r="I299"/>
  <c r="W226" s="1"/>
  <c r="J299"/>
  <c r="W227" s="1"/>
  <c r="K299"/>
  <c r="W228" s="1"/>
  <c r="L299"/>
  <c r="W229" s="1"/>
  <c r="M299"/>
  <c r="W230" s="1"/>
  <c r="N299"/>
  <c r="W231" s="1"/>
  <c r="C300"/>
  <c r="W232" s="1"/>
  <c r="D300"/>
  <c r="W233" s="1"/>
  <c r="E300"/>
  <c r="W234" s="1"/>
  <c r="F300"/>
  <c r="W235" s="1"/>
  <c r="G300"/>
  <c r="W236" s="1"/>
  <c r="H300"/>
  <c r="W237" s="1"/>
  <c r="I300"/>
  <c r="W238" s="1"/>
  <c r="J300"/>
  <c r="W239" s="1"/>
  <c r="K300"/>
  <c r="W240" s="1"/>
  <c r="L300"/>
  <c r="W241" s="1"/>
  <c r="M300"/>
  <c r="W242" s="1"/>
  <c r="N300"/>
  <c r="W243" s="1"/>
  <c r="C301"/>
  <c r="W244" s="1"/>
  <c r="D301"/>
  <c r="W245" s="1"/>
  <c r="E301"/>
  <c r="W246" s="1"/>
  <c r="F301"/>
  <c r="W247" s="1"/>
  <c r="G301"/>
  <c r="W248" s="1"/>
  <c r="H301"/>
  <c r="W249" s="1"/>
  <c r="I301"/>
  <c r="W250" s="1"/>
  <c r="J301"/>
  <c r="W251" s="1"/>
  <c r="K301"/>
  <c r="W252" s="1"/>
  <c r="L301"/>
  <c r="W253" s="1"/>
  <c r="M301"/>
  <c r="W254" s="1"/>
  <c r="N301"/>
  <c r="W255" s="1"/>
  <c r="C302"/>
  <c r="W256" s="1"/>
  <c r="D302"/>
  <c r="W257" s="1"/>
  <c r="E302"/>
  <c r="W258" s="1"/>
  <c r="F302"/>
  <c r="W259" s="1"/>
  <c r="G302"/>
  <c r="W260" s="1"/>
  <c r="H302"/>
  <c r="W261" s="1"/>
  <c r="I302"/>
  <c r="W262" s="1"/>
  <c r="J302"/>
  <c r="W263" s="1"/>
  <c r="K302"/>
  <c r="W264" s="1"/>
  <c r="L302"/>
  <c r="W265" s="1"/>
  <c r="M302"/>
  <c r="W266" s="1"/>
  <c r="N302"/>
  <c r="W267" s="1"/>
  <c r="C303"/>
  <c r="W268" s="1"/>
  <c r="D303"/>
  <c r="W269" s="1"/>
  <c r="E303"/>
  <c r="W270" s="1"/>
  <c r="F303"/>
  <c r="W271" s="1"/>
  <c r="G303"/>
  <c r="W272" s="1"/>
  <c r="H303"/>
  <c r="W273" s="1"/>
  <c r="I303"/>
  <c r="W274" s="1"/>
  <c r="J303"/>
  <c r="W275" s="1"/>
  <c r="K303"/>
  <c r="W276" s="1"/>
  <c r="L303"/>
  <c r="W277" s="1"/>
  <c r="M303"/>
  <c r="W278" s="1"/>
  <c r="N303"/>
  <c r="W279" s="1"/>
  <c r="C304"/>
  <c r="W280" s="1"/>
  <c r="D304"/>
  <c r="W281" s="1"/>
  <c r="E304"/>
  <c r="W282" s="1"/>
  <c r="F304"/>
  <c r="W283" s="1"/>
  <c r="G304"/>
  <c r="W284" s="1"/>
  <c r="H304"/>
  <c r="W285" s="1"/>
  <c r="I304"/>
  <c r="W286" s="1"/>
  <c r="J304"/>
  <c r="W287" s="1"/>
  <c r="K304"/>
  <c r="W288" s="1"/>
  <c r="L304"/>
  <c r="W289" s="1"/>
  <c r="M304"/>
  <c r="W290" s="1"/>
  <c r="N304"/>
  <c r="W291" s="1"/>
  <c r="C305"/>
  <c r="W292" s="1"/>
  <c r="D305"/>
  <c r="W293" s="1"/>
  <c r="E305"/>
  <c r="W294" s="1"/>
  <c r="F305"/>
  <c r="W295" s="1"/>
  <c r="G305"/>
  <c r="W296" s="1"/>
  <c r="H305"/>
  <c r="W297" s="1"/>
  <c r="I305"/>
  <c r="W298" s="1"/>
  <c r="J305"/>
  <c r="W299" s="1"/>
  <c r="K305"/>
  <c r="W300" s="1"/>
  <c r="L305"/>
  <c r="W301" s="1"/>
  <c r="M305"/>
  <c r="W302" s="1"/>
  <c r="N305"/>
  <c r="W303" s="1"/>
  <c r="C306"/>
  <c r="W304" s="1"/>
  <c r="D306"/>
  <c r="W305" s="1"/>
  <c r="E306"/>
  <c r="W306" s="1"/>
  <c r="F306"/>
  <c r="W307" s="1"/>
  <c r="G306"/>
  <c r="W308" s="1"/>
  <c r="H306"/>
  <c r="W309" s="1"/>
  <c r="I306"/>
  <c r="W310" s="1"/>
  <c r="J306"/>
  <c r="W311" s="1"/>
  <c r="K306"/>
  <c r="W312" s="1"/>
  <c r="L306"/>
  <c r="W313" s="1"/>
  <c r="M306"/>
  <c r="W314" s="1"/>
  <c r="N306"/>
  <c r="W315" s="1"/>
  <c r="C307"/>
  <c r="W316" s="1"/>
  <c r="D307"/>
  <c r="W317" s="1"/>
  <c r="E307"/>
  <c r="W318" s="1"/>
  <c r="F307"/>
  <c r="W319" s="1"/>
  <c r="G307"/>
  <c r="W320" s="1"/>
  <c r="H307"/>
  <c r="W321" s="1"/>
  <c r="I307"/>
  <c r="W322" s="1"/>
  <c r="J307"/>
  <c r="W323" s="1"/>
  <c r="K307"/>
  <c r="W324" s="1"/>
  <c r="L307"/>
  <c r="W325" s="1"/>
  <c r="M307"/>
  <c r="W326" s="1"/>
  <c r="N307"/>
  <c r="W327" s="1"/>
  <c r="C308"/>
  <c r="W328" s="1"/>
  <c r="D308"/>
  <c r="W329" s="1"/>
  <c r="E308"/>
  <c r="W330" s="1"/>
  <c r="F308"/>
  <c r="W331" s="1"/>
  <c r="G308"/>
  <c r="W332" s="1"/>
  <c r="H308"/>
  <c r="W333" s="1"/>
  <c r="I308"/>
  <c r="W334" s="1"/>
  <c r="J308"/>
  <c r="W335" s="1"/>
  <c r="K308"/>
  <c r="W336" s="1"/>
  <c r="L308"/>
  <c r="W337" s="1"/>
  <c r="M308"/>
  <c r="W338" s="1"/>
  <c r="N308"/>
  <c r="W339" s="1"/>
  <c r="C309"/>
  <c r="W340" s="1"/>
  <c r="D309"/>
  <c r="W341" s="1"/>
  <c r="E309"/>
  <c r="W342" s="1"/>
  <c r="F309"/>
  <c r="W343" s="1"/>
  <c r="G309"/>
  <c r="W344" s="1"/>
  <c r="H309"/>
  <c r="W345" s="1"/>
  <c r="I309"/>
  <c r="W346" s="1"/>
  <c r="J309"/>
  <c r="W347" s="1"/>
  <c r="K309"/>
  <c r="W348" s="1"/>
  <c r="L309"/>
  <c r="W349" s="1"/>
  <c r="M309"/>
  <c r="W350" s="1"/>
  <c r="N309"/>
  <c r="W351" s="1"/>
  <c r="C310"/>
  <c r="W352" s="1"/>
  <c r="D310"/>
  <c r="W353" s="1"/>
  <c r="E310"/>
  <c r="W354" s="1"/>
  <c r="F310"/>
  <c r="W355" s="1"/>
  <c r="G310"/>
  <c r="W356" s="1"/>
  <c r="H310"/>
  <c r="W357" s="1"/>
  <c r="I310"/>
  <c r="W358" s="1"/>
  <c r="J310"/>
  <c r="W359" s="1"/>
  <c r="K310"/>
  <c r="W360" s="1"/>
  <c r="L310"/>
  <c r="W361" s="1"/>
  <c r="M310"/>
  <c r="W362" s="1"/>
  <c r="N310"/>
  <c r="W363" s="1"/>
  <c r="C271"/>
  <c r="D271"/>
  <c r="E271"/>
  <c r="F271"/>
  <c r="G271"/>
  <c r="H271"/>
  <c r="I271"/>
  <c r="J271"/>
  <c r="K271"/>
  <c r="L271"/>
  <c r="M271"/>
  <c r="N271"/>
  <c r="C272"/>
  <c r="D272"/>
  <c r="E272"/>
  <c r="F272"/>
  <c r="G272"/>
  <c r="H272"/>
  <c r="I272"/>
  <c r="J272"/>
  <c r="K272"/>
  <c r="L272"/>
  <c r="M272"/>
  <c r="N272"/>
  <c r="C273"/>
  <c r="D273"/>
  <c r="O273" s="1"/>
  <c r="E273"/>
  <c r="F273"/>
  <c r="G273"/>
  <c r="H273"/>
  <c r="I273"/>
  <c r="J273"/>
  <c r="K273"/>
  <c r="L273"/>
  <c r="M273"/>
  <c r="N273"/>
  <c r="C274"/>
  <c r="D274"/>
  <c r="E274"/>
  <c r="F274"/>
  <c r="G274"/>
  <c r="H274"/>
  <c r="I274"/>
  <c r="J274"/>
  <c r="K274"/>
  <c r="L274"/>
  <c r="M274"/>
  <c r="N274"/>
  <c r="C275"/>
  <c r="D275"/>
  <c r="E275"/>
  <c r="F275"/>
  <c r="G275"/>
  <c r="H275"/>
  <c r="I275"/>
  <c r="J275"/>
  <c r="K275"/>
  <c r="L275"/>
  <c r="M275"/>
  <c r="N275"/>
  <c r="C276"/>
  <c r="D276"/>
  <c r="E276"/>
  <c r="F276"/>
  <c r="G276"/>
  <c r="H276"/>
  <c r="I276"/>
  <c r="J276"/>
  <c r="K276"/>
  <c r="L276"/>
  <c r="M276"/>
  <c r="N276"/>
  <c r="C277"/>
  <c r="D277"/>
  <c r="E277"/>
  <c r="F277"/>
  <c r="G277"/>
  <c r="H277"/>
  <c r="I277"/>
  <c r="J277"/>
  <c r="K277"/>
  <c r="L277"/>
  <c r="M277"/>
  <c r="N277"/>
  <c r="C278"/>
  <c r="D278"/>
  <c r="E278"/>
  <c r="F278"/>
  <c r="G278"/>
  <c r="H278"/>
  <c r="I278"/>
  <c r="J278"/>
  <c r="K278"/>
  <c r="L278"/>
  <c r="M278"/>
  <c r="N278"/>
  <c r="C279"/>
  <c r="D279"/>
  <c r="E279"/>
  <c r="F279"/>
  <c r="G279"/>
  <c r="H279"/>
  <c r="I279"/>
  <c r="J279"/>
  <c r="K279"/>
  <c r="L279"/>
  <c r="M279"/>
  <c r="N279"/>
  <c r="C280"/>
  <c r="D280"/>
  <c r="E280"/>
  <c r="F280"/>
  <c r="G280"/>
  <c r="H280"/>
  <c r="I280"/>
  <c r="J280"/>
  <c r="K280"/>
  <c r="L280"/>
  <c r="M280"/>
  <c r="N280"/>
  <c r="C281"/>
  <c r="W4" s="1"/>
  <c r="D281"/>
  <c r="W5" s="1"/>
  <c r="E281"/>
  <c r="W6" s="1"/>
  <c r="F281"/>
  <c r="W7" s="1"/>
  <c r="G281"/>
  <c r="W8" s="1"/>
  <c r="H281"/>
  <c r="W9" s="1"/>
  <c r="I281"/>
  <c r="W10" s="1"/>
  <c r="J281"/>
  <c r="W11" s="1"/>
  <c r="K281"/>
  <c r="W12" s="1"/>
  <c r="L281"/>
  <c r="W13" s="1"/>
  <c r="M281"/>
  <c r="W14" s="1"/>
  <c r="N281"/>
  <c r="W15" s="1"/>
  <c r="C282"/>
  <c r="W16" s="1"/>
  <c r="D282"/>
  <c r="W17" s="1"/>
  <c r="E282"/>
  <c r="W18" s="1"/>
  <c r="F282"/>
  <c r="W19" s="1"/>
  <c r="G282"/>
  <c r="W20" s="1"/>
  <c r="H282"/>
  <c r="W21" s="1"/>
  <c r="I282"/>
  <c r="W22" s="1"/>
  <c r="J282"/>
  <c r="W23" s="1"/>
  <c r="K282"/>
  <c r="W24" s="1"/>
  <c r="L282"/>
  <c r="W25" s="1"/>
  <c r="M282"/>
  <c r="W26" s="1"/>
  <c r="N282"/>
  <c r="W27" s="1"/>
  <c r="C283"/>
  <c r="W28" s="1"/>
  <c r="D283"/>
  <c r="W29" s="1"/>
  <c r="E283"/>
  <c r="W30" s="1"/>
  <c r="F283"/>
  <c r="W31" s="1"/>
  <c r="G283"/>
  <c r="W32" s="1"/>
  <c r="H283"/>
  <c r="W33" s="1"/>
  <c r="I283"/>
  <c r="W34" s="1"/>
  <c r="J283"/>
  <c r="W35" s="1"/>
  <c r="K283"/>
  <c r="W36" s="1"/>
  <c r="L283"/>
  <c r="W37" s="1"/>
  <c r="M283"/>
  <c r="W38" s="1"/>
  <c r="N283"/>
  <c r="W39" s="1"/>
  <c r="C284"/>
  <c r="W40" s="1"/>
  <c r="D284"/>
  <c r="W41" s="1"/>
  <c r="E284"/>
  <c r="W42" s="1"/>
  <c r="F284"/>
  <c r="W43" s="1"/>
  <c r="G284"/>
  <c r="W44" s="1"/>
  <c r="H284"/>
  <c r="W45" s="1"/>
  <c r="I284"/>
  <c r="W46" s="1"/>
  <c r="J284"/>
  <c r="W47" s="1"/>
  <c r="K284"/>
  <c r="W48" s="1"/>
  <c r="L284"/>
  <c r="W49" s="1"/>
  <c r="M284"/>
  <c r="W50" s="1"/>
  <c r="N284"/>
  <c r="W51" s="1"/>
  <c r="C285"/>
  <c r="W52" s="1"/>
  <c r="D285"/>
  <c r="W53" s="1"/>
  <c r="E285"/>
  <c r="W54" s="1"/>
  <c r="F285"/>
  <c r="W55" s="1"/>
  <c r="G285"/>
  <c r="W56" s="1"/>
  <c r="H285"/>
  <c r="W57" s="1"/>
  <c r="I285"/>
  <c r="W58" s="1"/>
  <c r="J285"/>
  <c r="W59" s="1"/>
  <c r="K285"/>
  <c r="W60" s="1"/>
  <c r="L285"/>
  <c r="W61" s="1"/>
  <c r="M285"/>
  <c r="W62" s="1"/>
  <c r="N285"/>
  <c r="W63" s="1"/>
  <c r="C286"/>
  <c r="W64" s="1"/>
  <c r="D286"/>
  <c r="W65" s="1"/>
  <c r="E286"/>
  <c r="W66" s="1"/>
  <c r="F286"/>
  <c r="W67" s="1"/>
  <c r="G286"/>
  <c r="W68" s="1"/>
  <c r="H286"/>
  <c r="W69" s="1"/>
  <c r="I286"/>
  <c r="W70" s="1"/>
  <c r="J286"/>
  <c r="W71" s="1"/>
  <c r="K286"/>
  <c r="W72" s="1"/>
  <c r="L286"/>
  <c r="W73" s="1"/>
  <c r="M286"/>
  <c r="W74" s="1"/>
  <c r="N286"/>
  <c r="W75" s="1"/>
  <c r="C287"/>
  <c r="W76" s="1"/>
  <c r="D287"/>
  <c r="W77" s="1"/>
  <c r="E287"/>
  <c r="W78" s="1"/>
  <c r="F287"/>
  <c r="W79" s="1"/>
  <c r="G287"/>
  <c r="W80" s="1"/>
  <c r="H287"/>
  <c r="W81" s="1"/>
  <c r="I287"/>
  <c r="W82" s="1"/>
  <c r="J287"/>
  <c r="W83" s="1"/>
  <c r="K287"/>
  <c r="W84" s="1"/>
  <c r="L287"/>
  <c r="W85" s="1"/>
  <c r="M287"/>
  <c r="W86" s="1"/>
  <c r="N287"/>
  <c r="W87" s="1"/>
  <c r="C288"/>
  <c r="W88" s="1"/>
  <c r="D288"/>
  <c r="W89" s="1"/>
  <c r="E288"/>
  <c r="W90" s="1"/>
  <c r="F288"/>
  <c r="W91" s="1"/>
  <c r="G288"/>
  <c r="W92" s="1"/>
  <c r="H288"/>
  <c r="W93" s="1"/>
  <c r="I288"/>
  <c r="W94" s="1"/>
  <c r="J288"/>
  <c r="W95" s="1"/>
  <c r="K288"/>
  <c r="W96" s="1"/>
  <c r="L288"/>
  <c r="W97" s="1"/>
  <c r="M288"/>
  <c r="W98" s="1"/>
  <c r="N288"/>
  <c r="W99" s="1"/>
  <c r="C289"/>
  <c r="W100" s="1"/>
  <c r="D289"/>
  <c r="W101" s="1"/>
  <c r="E289"/>
  <c r="W102" s="1"/>
  <c r="F289"/>
  <c r="W103" s="1"/>
  <c r="G289"/>
  <c r="W104" s="1"/>
  <c r="H289"/>
  <c r="W105" s="1"/>
  <c r="I289"/>
  <c r="W106" s="1"/>
  <c r="J289"/>
  <c r="W107" s="1"/>
  <c r="K289"/>
  <c r="W108" s="1"/>
  <c r="L289"/>
  <c r="W109" s="1"/>
  <c r="M289"/>
  <c r="W110" s="1"/>
  <c r="N289"/>
  <c r="W111" s="1"/>
  <c r="C290"/>
  <c r="W112" s="1"/>
  <c r="D290"/>
  <c r="W113" s="1"/>
  <c r="E290"/>
  <c r="W114" s="1"/>
  <c r="F290"/>
  <c r="W115" s="1"/>
  <c r="G290"/>
  <c r="W116" s="1"/>
  <c r="H290"/>
  <c r="W117" s="1"/>
  <c r="I290"/>
  <c r="W118" s="1"/>
  <c r="J290"/>
  <c r="W119" s="1"/>
  <c r="K290"/>
  <c r="W120" s="1"/>
  <c r="L290"/>
  <c r="W121" s="1"/>
  <c r="M290"/>
  <c r="W122" s="1"/>
  <c r="N290"/>
  <c r="W123" s="1"/>
  <c r="C291"/>
  <c r="W124" s="1"/>
  <c r="D291"/>
  <c r="W125" s="1"/>
  <c r="E291"/>
  <c r="W126" s="1"/>
  <c r="F291"/>
  <c r="W127" s="1"/>
  <c r="G291"/>
  <c r="W128" s="1"/>
  <c r="H291"/>
  <c r="W129" s="1"/>
  <c r="I291"/>
  <c r="W130" s="1"/>
  <c r="J291"/>
  <c r="W131" s="1"/>
  <c r="K291"/>
  <c r="W132" s="1"/>
  <c r="L291"/>
  <c r="W133" s="1"/>
  <c r="M291"/>
  <c r="W134" s="1"/>
  <c r="N291"/>
  <c r="W135" s="1"/>
  <c r="D270"/>
  <c r="E270"/>
  <c r="O270" s="1"/>
  <c r="F270"/>
  <c r="G270"/>
  <c r="H270"/>
  <c r="I270"/>
  <c r="J270"/>
  <c r="K270"/>
  <c r="L270"/>
  <c r="M270"/>
  <c r="N270"/>
  <c r="C270"/>
  <c r="C226"/>
  <c r="V136" s="1"/>
  <c r="D226"/>
  <c r="V137" s="1"/>
  <c r="E226"/>
  <c r="V138" s="1"/>
  <c r="F226"/>
  <c r="V139" s="1"/>
  <c r="G226"/>
  <c r="V140" s="1"/>
  <c r="H226"/>
  <c r="V141" s="1"/>
  <c r="I226"/>
  <c r="V142" s="1"/>
  <c r="J226"/>
  <c r="V143" s="1"/>
  <c r="K226"/>
  <c r="V144" s="1"/>
  <c r="L226"/>
  <c r="V145" s="1"/>
  <c r="M226"/>
  <c r="V146" s="1"/>
  <c r="N226"/>
  <c r="V147" s="1"/>
  <c r="C227"/>
  <c r="V148" s="1"/>
  <c r="D227"/>
  <c r="V149" s="1"/>
  <c r="E227"/>
  <c r="V150" s="1"/>
  <c r="F227"/>
  <c r="V151" s="1"/>
  <c r="G227"/>
  <c r="V152" s="1"/>
  <c r="H227"/>
  <c r="V153" s="1"/>
  <c r="I227"/>
  <c r="V154" s="1"/>
  <c r="J227"/>
  <c r="V155" s="1"/>
  <c r="K227"/>
  <c r="V156" s="1"/>
  <c r="L227"/>
  <c r="V157" s="1"/>
  <c r="M227"/>
  <c r="V158" s="1"/>
  <c r="N227"/>
  <c r="V159" s="1"/>
  <c r="C228"/>
  <c r="V160" s="1"/>
  <c r="D228"/>
  <c r="V161" s="1"/>
  <c r="E228"/>
  <c r="V162" s="1"/>
  <c r="F228"/>
  <c r="V163" s="1"/>
  <c r="G228"/>
  <c r="V164" s="1"/>
  <c r="H228"/>
  <c r="V165" s="1"/>
  <c r="I228"/>
  <c r="V166" s="1"/>
  <c r="J228"/>
  <c r="V167" s="1"/>
  <c r="K228"/>
  <c r="V168" s="1"/>
  <c r="L228"/>
  <c r="V169" s="1"/>
  <c r="M228"/>
  <c r="V170" s="1"/>
  <c r="N228"/>
  <c r="V171" s="1"/>
  <c r="C229"/>
  <c r="V172" s="1"/>
  <c r="D229"/>
  <c r="V173" s="1"/>
  <c r="E229"/>
  <c r="V174" s="1"/>
  <c r="F229"/>
  <c r="V175" s="1"/>
  <c r="G229"/>
  <c r="V176" s="1"/>
  <c r="H229"/>
  <c r="V177" s="1"/>
  <c r="I229"/>
  <c r="V178" s="1"/>
  <c r="J229"/>
  <c r="V179" s="1"/>
  <c r="K229"/>
  <c r="V180" s="1"/>
  <c r="L229"/>
  <c r="V181" s="1"/>
  <c r="M229"/>
  <c r="V182" s="1"/>
  <c r="N229"/>
  <c r="V183" s="1"/>
  <c r="C230"/>
  <c r="V184" s="1"/>
  <c r="D230"/>
  <c r="V185" s="1"/>
  <c r="E230"/>
  <c r="V186" s="1"/>
  <c r="F230"/>
  <c r="V187" s="1"/>
  <c r="G230"/>
  <c r="V188" s="1"/>
  <c r="H230"/>
  <c r="V189" s="1"/>
  <c r="I230"/>
  <c r="V190" s="1"/>
  <c r="J230"/>
  <c r="V191" s="1"/>
  <c r="K230"/>
  <c r="V192" s="1"/>
  <c r="L230"/>
  <c r="V193" s="1"/>
  <c r="M230"/>
  <c r="V194" s="1"/>
  <c r="N230"/>
  <c r="V195" s="1"/>
  <c r="C231"/>
  <c r="V196" s="1"/>
  <c r="D231"/>
  <c r="V197" s="1"/>
  <c r="E231"/>
  <c r="V198" s="1"/>
  <c r="F231"/>
  <c r="V199" s="1"/>
  <c r="G231"/>
  <c r="V200" s="1"/>
  <c r="H231"/>
  <c r="V201" s="1"/>
  <c r="I231"/>
  <c r="V202" s="1"/>
  <c r="J231"/>
  <c r="V203" s="1"/>
  <c r="K231"/>
  <c r="V204" s="1"/>
  <c r="L231"/>
  <c r="V205" s="1"/>
  <c r="M231"/>
  <c r="V206" s="1"/>
  <c r="N231"/>
  <c r="V207" s="1"/>
  <c r="C232"/>
  <c r="V208" s="1"/>
  <c r="D232"/>
  <c r="V209" s="1"/>
  <c r="E232"/>
  <c r="V210" s="1"/>
  <c r="F232"/>
  <c r="V211" s="1"/>
  <c r="G232"/>
  <c r="V212" s="1"/>
  <c r="H232"/>
  <c r="V213" s="1"/>
  <c r="I232"/>
  <c r="V214" s="1"/>
  <c r="J232"/>
  <c r="V215" s="1"/>
  <c r="K232"/>
  <c r="V216" s="1"/>
  <c r="L232"/>
  <c r="V217" s="1"/>
  <c r="M232"/>
  <c r="V218" s="1"/>
  <c r="N232"/>
  <c r="V219" s="1"/>
  <c r="C233"/>
  <c r="V220" s="1"/>
  <c r="D233"/>
  <c r="V221" s="1"/>
  <c r="E233"/>
  <c r="V222" s="1"/>
  <c r="F233"/>
  <c r="V223" s="1"/>
  <c r="G233"/>
  <c r="V224" s="1"/>
  <c r="H233"/>
  <c r="V225" s="1"/>
  <c r="I233"/>
  <c r="V226" s="1"/>
  <c r="J233"/>
  <c r="V227" s="1"/>
  <c r="K233"/>
  <c r="V228" s="1"/>
  <c r="L233"/>
  <c r="V229" s="1"/>
  <c r="M233"/>
  <c r="V230" s="1"/>
  <c r="N233"/>
  <c r="V231" s="1"/>
  <c r="C234"/>
  <c r="V232" s="1"/>
  <c r="D234"/>
  <c r="V233" s="1"/>
  <c r="E234"/>
  <c r="V234" s="1"/>
  <c r="F234"/>
  <c r="V235" s="1"/>
  <c r="G234"/>
  <c r="V236" s="1"/>
  <c r="H234"/>
  <c r="V237" s="1"/>
  <c r="I234"/>
  <c r="V238" s="1"/>
  <c r="J234"/>
  <c r="V239" s="1"/>
  <c r="K234"/>
  <c r="V240" s="1"/>
  <c r="L234"/>
  <c r="V241" s="1"/>
  <c r="M234"/>
  <c r="V242" s="1"/>
  <c r="N234"/>
  <c r="V243" s="1"/>
  <c r="C235"/>
  <c r="V244" s="1"/>
  <c r="D235"/>
  <c r="V245" s="1"/>
  <c r="E235"/>
  <c r="V246" s="1"/>
  <c r="F235"/>
  <c r="V247" s="1"/>
  <c r="G235"/>
  <c r="V248" s="1"/>
  <c r="H235"/>
  <c r="V249" s="1"/>
  <c r="I235"/>
  <c r="V250" s="1"/>
  <c r="J235"/>
  <c r="V251" s="1"/>
  <c r="K235"/>
  <c r="V252" s="1"/>
  <c r="L235"/>
  <c r="V253" s="1"/>
  <c r="M235"/>
  <c r="V254" s="1"/>
  <c r="N235"/>
  <c r="V255" s="1"/>
  <c r="C236"/>
  <c r="V256" s="1"/>
  <c r="D236"/>
  <c r="V257" s="1"/>
  <c r="E236"/>
  <c r="V258" s="1"/>
  <c r="F236"/>
  <c r="V259" s="1"/>
  <c r="G236"/>
  <c r="V260" s="1"/>
  <c r="H236"/>
  <c r="V261" s="1"/>
  <c r="I236"/>
  <c r="V262" s="1"/>
  <c r="J236"/>
  <c r="V263" s="1"/>
  <c r="K236"/>
  <c r="V264" s="1"/>
  <c r="L236"/>
  <c r="V265" s="1"/>
  <c r="M236"/>
  <c r="V266" s="1"/>
  <c r="N236"/>
  <c r="V267" s="1"/>
  <c r="C237"/>
  <c r="V268" s="1"/>
  <c r="D237"/>
  <c r="V269" s="1"/>
  <c r="E237"/>
  <c r="V270" s="1"/>
  <c r="F237"/>
  <c r="V271" s="1"/>
  <c r="G237"/>
  <c r="V272" s="1"/>
  <c r="H237"/>
  <c r="V273" s="1"/>
  <c r="I237"/>
  <c r="V274" s="1"/>
  <c r="J237"/>
  <c r="V275" s="1"/>
  <c r="K237"/>
  <c r="V276" s="1"/>
  <c r="L237"/>
  <c r="V277" s="1"/>
  <c r="M237"/>
  <c r="V278" s="1"/>
  <c r="N237"/>
  <c r="V279" s="1"/>
  <c r="C238"/>
  <c r="V280" s="1"/>
  <c r="D238"/>
  <c r="V281" s="1"/>
  <c r="E238"/>
  <c r="V282" s="1"/>
  <c r="F238"/>
  <c r="V283" s="1"/>
  <c r="G238"/>
  <c r="V284" s="1"/>
  <c r="H238"/>
  <c r="V285" s="1"/>
  <c r="I238"/>
  <c r="V286" s="1"/>
  <c r="J238"/>
  <c r="V287" s="1"/>
  <c r="K238"/>
  <c r="V288" s="1"/>
  <c r="L238"/>
  <c r="V289" s="1"/>
  <c r="M238"/>
  <c r="V290" s="1"/>
  <c r="N238"/>
  <c r="V291" s="1"/>
  <c r="C239"/>
  <c r="V292" s="1"/>
  <c r="D239"/>
  <c r="V293" s="1"/>
  <c r="E239"/>
  <c r="V294" s="1"/>
  <c r="F239"/>
  <c r="V295" s="1"/>
  <c r="G239"/>
  <c r="V296" s="1"/>
  <c r="H239"/>
  <c r="V297" s="1"/>
  <c r="I239"/>
  <c r="V298" s="1"/>
  <c r="J239"/>
  <c r="V299" s="1"/>
  <c r="K239"/>
  <c r="V300" s="1"/>
  <c r="L239"/>
  <c r="V301" s="1"/>
  <c r="M239"/>
  <c r="V302" s="1"/>
  <c r="N239"/>
  <c r="V303" s="1"/>
  <c r="C240"/>
  <c r="V304" s="1"/>
  <c r="D240"/>
  <c r="V305" s="1"/>
  <c r="E240"/>
  <c r="V306" s="1"/>
  <c r="F240"/>
  <c r="V307" s="1"/>
  <c r="G240"/>
  <c r="V308" s="1"/>
  <c r="H240"/>
  <c r="V309" s="1"/>
  <c r="I240"/>
  <c r="V310" s="1"/>
  <c r="J240"/>
  <c r="V311" s="1"/>
  <c r="K240"/>
  <c r="V312" s="1"/>
  <c r="L240"/>
  <c r="V313" s="1"/>
  <c r="M240"/>
  <c r="V314" s="1"/>
  <c r="N240"/>
  <c r="V315" s="1"/>
  <c r="C241"/>
  <c r="V316" s="1"/>
  <c r="D241"/>
  <c r="V317" s="1"/>
  <c r="E241"/>
  <c r="V318" s="1"/>
  <c r="F241"/>
  <c r="V319" s="1"/>
  <c r="G241"/>
  <c r="V320" s="1"/>
  <c r="H241"/>
  <c r="V321" s="1"/>
  <c r="I241"/>
  <c r="V322" s="1"/>
  <c r="J241"/>
  <c r="V323" s="1"/>
  <c r="K241"/>
  <c r="V324" s="1"/>
  <c r="L241"/>
  <c r="V325" s="1"/>
  <c r="M241"/>
  <c r="V326" s="1"/>
  <c r="N241"/>
  <c r="V327" s="1"/>
  <c r="C242"/>
  <c r="V328" s="1"/>
  <c r="D242"/>
  <c r="V329" s="1"/>
  <c r="E242"/>
  <c r="V330" s="1"/>
  <c r="F242"/>
  <c r="V331" s="1"/>
  <c r="G242"/>
  <c r="V332" s="1"/>
  <c r="H242"/>
  <c r="V333" s="1"/>
  <c r="I242"/>
  <c r="V334" s="1"/>
  <c r="J242"/>
  <c r="V335" s="1"/>
  <c r="K242"/>
  <c r="V336" s="1"/>
  <c r="L242"/>
  <c r="V337" s="1"/>
  <c r="M242"/>
  <c r="V338" s="1"/>
  <c r="N242"/>
  <c r="V339" s="1"/>
  <c r="C243"/>
  <c r="V340" s="1"/>
  <c r="D243"/>
  <c r="V341" s="1"/>
  <c r="E243"/>
  <c r="V342" s="1"/>
  <c r="F243"/>
  <c r="V343" s="1"/>
  <c r="G243"/>
  <c r="V344" s="1"/>
  <c r="H243"/>
  <c r="V345" s="1"/>
  <c r="I243"/>
  <c r="V346" s="1"/>
  <c r="J243"/>
  <c r="V347" s="1"/>
  <c r="K243"/>
  <c r="V348" s="1"/>
  <c r="L243"/>
  <c r="V349" s="1"/>
  <c r="M243"/>
  <c r="V350" s="1"/>
  <c r="N243"/>
  <c r="V351" s="1"/>
  <c r="C244"/>
  <c r="V352" s="1"/>
  <c r="D244"/>
  <c r="V353" s="1"/>
  <c r="E244"/>
  <c r="V354" s="1"/>
  <c r="F244"/>
  <c r="V355" s="1"/>
  <c r="G244"/>
  <c r="V356" s="1"/>
  <c r="H244"/>
  <c r="V357" s="1"/>
  <c r="I244"/>
  <c r="V358" s="1"/>
  <c r="J244"/>
  <c r="V359" s="1"/>
  <c r="K244"/>
  <c r="V360" s="1"/>
  <c r="L244"/>
  <c r="V361" s="1"/>
  <c r="M244"/>
  <c r="V362" s="1"/>
  <c r="N244"/>
  <c r="V363" s="1"/>
  <c r="C225"/>
  <c r="V124" s="1"/>
  <c r="D225"/>
  <c r="V125" s="1"/>
  <c r="E225"/>
  <c r="V126" s="1"/>
  <c r="F225"/>
  <c r="V127" s="1"/>
  <c r="G225"/>
  <c r="V128" s="1"/>
  <c r="H225"/>
  <c r="V129" s="1"/>
  <c r="I225"/>
  <c r="V130" s="1"/>
  <c r="J225"/>
  <c r="V131" s="1"/>
  <c r="K225"/>
  <c r="V132" s="1"/>
  <c r="L225"/>
  <c r="V133" s="1"/>
  <c r="M225"/>
  <c r="V134" s="1"/>
  <c r="N225"/>
  <c r="V135" s="1"/>
  <c r="C205"/>
  <c r="D205"/>
  <c r="E205"/>
  <c r="F205"/>
  <c r="G205"/>
  <c r="H205"/>
  <c r="I205"/>
  <c r="J205"/>
  <c r="K205"/>
  <c r="L205"/>
  <c r="M205"/>
  <c r="N205"/>
  <c r="C206"/>
  <c r="D206"/>
  <c r="E206"/>
  <c r="F206"/>
  <c r="G206"/>
  <c r="H206"/>
  <c r="I206"/>
  <c r="J206"/>
  <c r="K206"/>
  <c r="L206"/>
  <c r="M206"/>
  <c r="N206"/>
  <c r="C207"/>
  <c r="D207"/>
  <c r="E207"/>
  <c r="F207"/>
  <c r="G207"/>
  <c r="H207"/>
  <c r="I207"/>
  <c r="J207"/>
  <c r="K207"/>
  <c r="L207"/>
  <c r="M207"/>
  <c r="N207"/>
  <c r="C208"/>
  <c r="D208"/>
  <c r="E208"/>
  <c r="F208"/>
  <c r="G208"/>
  <c r="H208"/>
  <c r="I208"/>
  <c r="J208"/>
  <c r="K208"/>
  <c r="L208"/>
  <c r="M208"/>
  <c r="N208"/>
  <c r="C209"/>
  <c r="D209"/>
  <c r="E209"/>
  <c r="F209"/>
  <c r="G209"/>
  <c r="H209"/>
  <c r="I209"/>
  <c r="J209"/>
  <c r="K209"/>
  <c r="L209"/>
  <c r="M209"/>
  <c r="N209"/>
  <c r="C210"/>
  <c r="D210"/>
  <c r="E210"/>
  <c r="F210"/>
  <c r="G210"/>
  <c r="H210"/>
  <c r="I210"/>
  <c r="J210"/>
  <c r="K210"/>
  <c r="L210"/>
  <c r="M210"/>
  <c r="N210"/>
  <c r="C211"/>
  <c r="D211"/>
  <c r="E211"/>
  <c r="F211"/>
  <c r="G211"/>
  <c r="H211"/>
  <c r="I211"/>
  <c r="J211"/>
  <c r="K211"/>
  <c r="L211"/>
  <c r="M211"/>
  <c r="N211"/>
  <c r="C212"/>
  <c r="D212"/>
  <c r="O212" s="1"/>
  <c r="E212"/>
  <c r="F212"/>
  <c r="G212"/>
  <c r="H212"/>
  <c r="I212"/>
  <c r="J212"/>
  <c r="K212"/>
  <c r="L212"/>
  <c r="M212"/>
  <c r="N212"/>
  <c r="C213"/>
  <c r="D213"/>
  <c r="E213"/>
  <c r="F213"/>
  <c r="G213"/>
  <c r="H213"/>
  <c r="I213"/>
  <c r="J213"/>
  <c r="K213"/>
  <c r="L213"/>
  <c r="M213"/>
  <c r="N213"/>
  <c r="C214"/>
  <c r="D214"/>
  <c r="E214"/>
  <c r="F214"/>
  <c r="G214"/>
  <c r="H214"/>
  <c r="I214"/>
  <c r="J214"/>
  <c r="K214"/>
  <c r="L214"/>
  <c r="M214"/>
  <c r="N214"/>
  <c r="C215"/>
  <c r="V4" s="1"/>
  <c r="D215"/>
  <c r="V5" s="1"/>
  <c r="E215"/>
  <c r="V6" s="1"/>
  <c r="F215"/>
  <c r="V7" s="1"/>
  <c r="G215"/>
  <c r="V8" s="1"/>
  <c r="H215"/>
  <c r="V9" s="1"/>
  <c r="I215"/>
  <c r="V10" s="1"/>
  <c r="J215"/>
  <c r="V11" s="1"/>
  <c r="K215"/>
  <c r="V12" s="1"/>
  <c r="L215"/>
  <c r="V13" s="1"/>
  <c r="M215"/>
  <c r="V14" s="1"/>
  <c r="N215"/>
  <c r="V15" s="1"/>
  <c r="C216"/>
  <c r="V16" s="1"/>
  <c r="D216"/>
  <c r="V17" s="1"/>
  <c r="E216"/>
  <c r="V18" s="1"/>
  <c r="F216"/>
  <c r="V19" s="1"/>
  <c r="G216"/>
  <c r="V20" s="1"/>
  <c r="H216"/>
  <c r="V21" s="1"/>
  <c r="I216"/>
  <c r="V22" s="1"/>
  <c r="J216"/>
  <c r="V23" s="1"/>
  <c r="K216"/>
  <c r="V24" s="1"/>
  <c r="L216"/>
  <c r="V25" s="1"/>
  <c r="M216"/>
  <c r="V26" s="1"/>
  <c r="N216"/>
  <c r="V27" s="1"/>
  <c r="C217"/>
  <c r="V28" s="1"/>
  <c r="D217"/>
  <c r="V29" s="1"/>
  <c r="E217"/>
  <c r="V30" s="1"/>
  <c r="F217"/>
  <c r="V31" s="1"/>
  <c r="G217"/>
  <c r="V32" s="1"/>
  <c r="H217"/>
  <c r="V33" s="1"/>
  <c r="I217"/>
  <c r="V34" s="1"/>
  <c r="J217"/>
  <c r="V35" s="1"/>
  <c r="K217"/>
  <c r="V36" s="1"/>
  <c r="L217"/>
  <c r="V37" s="1"/>
  <c r="M217"/>
  <c r="V38" s="1"/>
  <c r="N217"/>
  <c r="V39" s="1"/>
  <c r="C218"/>
  <c r="V40" s="1"/>
  <c r="D218"/>
  <c r="V41" s="1"/>
  <c r="E218"/>
  <c r="V42" s="1"/>
  <c r="F218"/>
  <c r="V43" s="1"/>
  <c r="G218"/>
  <c r="V44" s="1"/>
  <c r="H218"/>
  <c r="V45" s="1"/>
  <c r="I218"/>
  <c r="V46" s="1"/>
  <c r="J218"/>
  <c r="V47" s="1"/>
  <c r="K218"/>
  <c r="V48" s="1"/>
  <c r="L218"/>
  <c r="V49" s="1"/>
  <c r="M218"/>
  <c r="V50" s="1"/>
  <c r="N218"/>
  <c r="V51" s="1"/>
  <c r="C219"/>
  <c r="V52" s="1"/>
  <c r="D219"/>
  <c r="V53" s="1"/>
  <c r="E219"/>
  <c r="V54" s="1"/>
  <c r="F219"/>
  <c r="V55" s="1"/>
  <c r="G219"/>
  <c r="V56" s="1"/>
  <c r="H219"/>
  <c r="V57" s="1"/>
  <c r="I219"/>
  <c r="V58" s="1"/>
  <c r="J219"/>
  <c r="V59" s="1"/>
  <c r="K219"/>
  <c r="V60" s="1"/>
  <c r="L219"/>
  <c r="V61" s="1"/>
  <c r="M219"/>
  <c r="V62" s="1"/>
  <c r="N219"/>
  <c r="V63" s="1"/>
  <c r="C220"/>
  <c r="V64" s="1"/>
  <c r="D220"/>
  <c r="V65" s="1"/>
  <c r="E220"/>
  <c r="V66" s="1"/>
  <c r="F220"/>
  <c r="V67" s="1"/>
  <c r="G220"/>
  <c r="V68" s="1"/>
  <c r="H220"/>
  <c r="V69" s="1"/>
  <c r="I220"/>
  <c r="V70" s="1"/>
  <c r="J220"/>
  <c r="V71" s="1"/>
  <c r="K220"/>
  <c r="V72" s="1"/>
  <c r="L220"/>
  <c r="V73" s="1"/>
  <c r="M220"/>
  <c r="V74" s="1"/>
  <c r="N220"/>
  <c r="V75" s="1"/>
  <c r="C221"/>
  <c r="V76" s="1"/>
  <c r="D221"/>
  <c r="V77" s="1"/>
  <c r="E221"/>
  <c r="V78" s="1"/>
  <c r="F221"/>
  <c r="V79" s="1"/>
  <c r="G221"/>
  <c r="V80" s="1"/>
  <c r="H221"/>
  <c r="V81" s="1"/>
  <c r="I221"/>
  <c r="V82" s="1"/>
  <c r="J221"/>
  <c r="V83" s="1"/>
  <c r="K221"/>
  <c r="V84" s="1"/>
  <c r="L221"/>
  <c r="V85" s="1"/>
  <c r="M221"/>
  <c r="V86" s="1"/>
  <c r="N221"/>
  <c r="V87" s="1"/>
  <c r="C222"/>
  <c r="V88" s="1"/>
  <c r="D222"/>
  <c r="V89" s="1"/>
  <c r="E222"/>
  <c r="V90" s="1"/>
  <c r="F222"/>
  <c r="V91" s="1"/>
  <c r="G222"/>
  <c r="V92" s="1"/>
  <c r="H222"/>
  <c r="V93" s="1"/>
  <c r="I222"/>
  <c r="V94" s="1"/>
  <c r="J222"/>
  <c r="V95" s="1"/>
  <c r="K222"/>
  <c r="V96" s="1"/>
  <c r="L222"/>
  <c r="V97" s="1"/>
  <c r="M222"/>
  <c r="V98" s="1"/>
  <c r="N222"/>
  <c r="V99" s="1"/>
  <c r="C223"/>
  <c r="V100" s="1"/>
  <c r="D223"/>
  <c r="V101" s="1"/>
  <c r="E223"/>
  <c r="V102" s="1"/>
  <c r="F223"/>
  <c r="V103" s="1"/>
  <c r="G223"/>
  <c r="V104" s="1"/>
  <c r="H223"/>
  <c r="V105" s="1"/>
  <c r="I223"/>
  <c r="V106" s="1"/>
  <c r="J223"/>
  <c r="V107" s="1"/>
  <c r="K223"/>
  <c r="V108" s="1"/>
  <c r="L223"/>
  <c r="V109" s="1"/>
  <c r="M223"/>
  <c r="V110" s="1"/>
  <c r="N223"/>
  <c r="V111" s="1"/>
  <c r="C224"/>
  <c r="V112" s="1"/>
  <c r="D224"/>
  <c r="V113" s="1"/>
  <c r="E224"/>
  <c r="V114" s="1"/>
  <c r="F224"/>
  <c r="V115" s="1"/>
  <c r="G224"/>
  <c r="V116" s="1"/>
  <c r="H224"/>
  <c r="V117" s="1"/>
  <c r="I224"/>
  <c r="V118" s="1"/>
  <c r="J224"/>
  <c r="V119" s="1"/>
  <c r="K224"/>
  <c r="V120" s="1"/>
  <c r="L224"/>
  <c r="V121" s="1"/>
  <c r="M224"/>
  <c r="V122" s="1"/>
  <c r="N224"/>
  <c r="V123" s="1"/>
  <c r="D204"/>
  <c r="E204"/>
  <c r="F204"/>
  <c r="G204"/>
  <c r="H204"/>
  <c r="I204"/>
  <c r="J204"/>
  <c r="K204"/>
  <c r="L204"/>
  <c r="M204"/>
  <c r="N204"/>
  <c r="C204"/>
  <c r="C139"/>
  <c r="D139"/>
  <c r="E139"/>
  <c r="F139"/>
  <c r="G139"/>
  <c r="H139"/>
  <c r="I139"/>
  <c r="J139"/>
  <c r="K139"/>
  <c r="L139"/>
  <c r="M139"/>
  <c r="N139"/>
  <c r="C140"/>
  <c r="D140"/>
  <c r="E140"/>
  <c r="F140"/>
  <c r="G140"/>
  <c r="H140"/>
  <c r="I140"/>
  <c r="J140"/>
  <c r="K140"/>
  <c r="L140"/>
  <c r="M140"/>
  <c r="N140"/>
  <c r="C141"/>
  <c r="D141"/>
  <c r="E141"/>
  <c r="F141"/>
  <c r="G141"/>
  <c r="H141"/>
  <c r="I141"/>
  <c r="J141"/>
  <c r="K141"/>
  <c r="L141"/>
  <c r="M141"/>
  <c r="N141"/>
  <c r="C142"/>
  <c r="D142"/>
  <c r="E142"/>
  <c r="F142"/>
  <c r="G142"/>
  <c r="H142"/>
  <c r="I142"/>
  <c r="J142"/>
  <c r="K142"/>
  <c r="L142"/>
  <c r="M142"/>
  <c r="N142"/>
  <c r="C143"/>
  <c r="D143"/>
  <c r="E143"/>
  <c r="F143"/>
  <c r="G143"/>
  <c r="H143"/>
  <c r="I143"/>
  <c r="J143"/>
  <c r="K143"/>
  <c r="L143"/>
  <c r="M143"/>
  <c r="N143"/>
  <c r="C144"/>
  <c r="D144"/>
  <c r="E144"/>
  <c r="F144"/>
  <c r="G144"/>
  <c r="H144"/>
  <c r="I144"/>
  <c r="J144"/>
  <c r="K144"/>
  <c r="L144"/>
  <c r="M144"/>
  <c r="N144"/>
  <c r="C145"/>
  <c r="D145"/>
  <c r="O145" s="1"/>
  <c r="E145"/>
  <c r="F145"/>
  <c r="G145"/>
  <c r="H145"/>
  <c r="I145"/>
  <c r="J145"/>
  <c r="K145"/>
  <c r="L145"/>
  <c r="M145"/>
  <c r="N145"/>
  <c r="C146"/>
  <c r="D146"/>
  <c r="E146"/>
  <c r="F146"/>
  <c r="G146"/>
  <c r="H146"/>
  <c r="I146"/>
  <c r="J146"/>
  <c r="K146"/>
  <c r="L146"/>
  <c r="M146"/>
  <c r="N146"/>
  <c r="C147"/>
  <c r="D147"/>
  <c r="E147"/>
  <c r="F147"/>
  <c r="G147"/>
  <c r="H147"/>
  <c r="I147"/>
  <c r="J147"/>
  <c r="K147"/>
  <c r="L147"/>
  <c r="M147"/>
  <c r="N147"/>
  <c r="C148"/>
  <c r="D148"/>
  <c r="E148"/>
  <c r="F148"/>
  <c r="G148"/>
  <c r="H148"/>
  <c r="I148"/>
  <c r="J148"/>
  <c r="K148"/>
  <c r="L148"/>
  <c r="M148"/>
  <c r="N148"/>
  <c r="C149"/>
  <c r="U4" s="1"/>
  <c r="D149"/>
  <c r="U5" s="1"/>
  <c r="E149"/>
  <c r="U6" s="1"/>
  <c r="F149"/>
  <c r="U7" s="1"/>
  <c r="G149"/>
  <c r="U8" s="1"/>
  <c r="H149"/>
  <c r="U9" s="1"/>
  <c r="I149"/>
  <c r="U10" s="1"/>
  <c r="J149"/>
  <c r="U11" s="1"/>
  <c r="K149"/>
  <c r="U12" s="1"/>
  <c r="L149"/>
  <c r="U13" s="1"/>
  <c r="M149"/>
  <c r="U14" s="1"/>
  <c r="N149"/>
  <c r="U15" s="1"/>
  <c r="C150"/>
  <c r="U16" s="1"/>
  <c r="D150"/>
  <c r="U17" s="1"/>
  <c r="E150"/>
  <c r="U18" s="1"/>
  <c r="F150"/>
  <c r="U19" s="1"/>
  <c r="G150"/>
  <c r="U20" s="1"/>
  <c r="H150"/>
  <c r="U21" s="1"/>
  <c r="I150"/>
  <c r="U22" s="1"/>
  <c r="J150"/>
  <c r="U23" s="1"/>
  <c r="K150"/>
  <c r="U24" s="1"/>
  <c r="L150"/>
  <c r="U25" s="1"/>
  <c r="M150"/>
  <c r="U26" s="1"/>
  <c r="N150"/>
  <c r="U27" s="1"/>
  <c r="C151"/>
  <c r="U28" s="1"/>
  <c r="D151"/>
  <c r="U29" s="1"/>
  <c r="E151"/>
  <c r="U30" s="1"/>
  <c r="F151"/>
  <c r="U31" s="1"/>
  <c r="G151"/>
  <c r="U32" s="1"/>
  <c r="H151"/>
  <c r="U33" s="1"/>
  <c r="I151"/>
  <c r="U34" s="1"/>
  <c r="J151"/>
  <c r="U35" s="1"/>
  <c r="K151"/>
  <c r="U36" s="1"/>
  <c r="L151"/>
  <c r="U37" s="1"/>
  <c r="M151"/>
  <c r="U38" s="1"/>
  <c r="N151"/>
  <c r="U39" s="1"/>
  <c r="C152"/>
  <c r="U40" s="1"/>
  <c r="D152"/>
  <c r="U41" s="1"/>
  <c r="E152"/>
  <c r="U42" s="1"/>
  <c r="F152"/>
  <c r="U43" s="1"/>
  <c r="G152"/>
  <c r="U44" s="1"/>
  <c r="H152"/>
  <c r="U45" s="1"/>
  <c r="I152"/>
  <c r="U46" s="1"/>
  <c r="J152"/>
  <c r="U47" s="1"/>
  <c r="K152"/>
  <c r="U48" s="1"/>
  <c r="L152"/>
  <c r="U49" s="1"/>
  <c r="M152"/>
  <c r="U50" s="1"/>
  <c r="N152"/>
  <c r="U51" s="1"/>
  <c r="C153"/>
  <c r="U52" s="1"/>
  <c r="D153"/>
  <c r="U53" s="1"/>
  <c r="E153"/>
  <c r="U54" s="1"/>
  <c r="F153"/>
  <c r="U55" s="1"/>
  <c r="G153"/>
  <c r="U56" s="1"/>
  <c r="H153"/>
  <c r="U57" s="1"/>
  <c r="I153"/>
  <c r="U58" s="1"/>
  <c r="J153"/>
  <c r="U59" s="1"/>
  <c r="K153"/>
  <c r="U60" s="1"/>
  <c r="L153"/>
  <c r="U61" s="1"/>
  <c r="M153"/>
  <c r="U62" s="1"/>
  <c r="N153"/>
  <c r="U63" s="1"/>
  <c r="C154"/>
  <c r="U64" s="1"/>
  <c r="D154"/>
  <c r="U65" s="1"/>
  <c r="E154"/>
  <c r="U66" s="1"/>
  <c r="F154"/>
  <c r="U67" s="1"/>
  <c r="G154"/>
  <c r="U68" s="1"/>
  <c r="H154"/>
  <c r="U69" s="1"/>
  <c r="I154"/>
  <c r="U70" s="1"/>
  <c r="J154"/>
  <c r="U71" s="1"/>
  <c r="K154"/>
  <c r="U72" s="1"/>
  <c r="L154"/>
  <c r="U73" s="1"/>
  <c r="M154"/>
  <c r="U74" s="1"/>
  <c r="N154"/>
  <c r="U75" s="1"/>
  <c r="C155"/>
  <c r="U76" s="1"/>
  <c r="D155"/>
  <c r="U77" s="1"/>
  <c r="E155"/>
  <c r="U78" s="1"/>
  <c r="F155"/>
  <c r="U79" s="1"/>
  <c r="G155"/>
  <c r="U80" s="1"/>
  <c r="H155"/>
  <c r="U81" s="1"/>
  <c r="I155"/>
  <c r="U82" s="1"/>
  <c r="J155"/>
  <c r="U83" s="1"/>
  <c r="K155"/>
  <c r="U84" s="1"/>
  <c r="L155"/>
  <c r="U85" s="1"/>
  <c r="M155"/>
  <c r="U86" s="1"/>
  <c r="N155"/>
  <c r="U87" s="1"/>
  <c r="C156"/>
  <c r="U88" s="1"/>
  <c r="D156"/>
  <c r="U89" s="1"/>
  <c r="E156"/>
  <c r="U90" s="1"/>
  <c r="F156"/>
  <c r="U91" s="1"/>
  <c r="G156"/>
  <c r="U92" s="1"/>
  <c r="H156"/>
  <c r="U93" s="1"/>
  <c r="I156"/>
  <c r="U94" s="1"/>
  <c r="J156"/>
  <c r="U95" s="1"/>
  <c r="K156"/>
  <c r="U96" s="1"/>
  <c r="L156"/>
  <c r="U97" s="1"/>
  <c r="M156"/>
  <c r="U98" s="1"/>
  <c r="N156"/>
  <c r="U99" s="1"/>
  <c r="C157"/>
  <c r="U100" s="1"/>
  <c r="D157"/>
  <c r="U101" s="1"/>
  <c r="E157"/>
  <c r="U102" s="1"/>
  <c r="F157"/>
  <c r="U103" s="1"/>
  <c r="G157"/>
  <c r="U104" s="1"/>
  <c r="H157"/>
  <c r="U105" s="1"/>
  <c r="I157"/>
  <c r="U106" s="1"/>
  <c r="J157"/>
  <c r="U107" s="1"/>
  <c r="K157"/>
  <c r="U108" s="1"/>
  <c r="L157"/>
  <c r="U109" s="1"/>
  <c r="M157"/>
  <c r="U110" s="1"/>
  <c r="N157"/>
  <c r="U111" s="1"/>
  <c r="D138"/>
  <c r="E138"/>
  <c r="F138"/>
  <c r="G138"/>
  <c r="H138"/>
  <c r="I138"/>
  <c r="J138"/>
  <c r="K138"/>
  <c r="L138"/>
  <c r="M138"/>
  <c r="N138"/>
  <c r="C138"/>
  <c r="M91"/>
  <c r="T110" s="1"/>
  <c r="I91"/>
  <c r="T106" s="1"/>
  <c r="E91"/>
  <c r="T102" s="1"/>
  <c r="C91"/>
  <c r="T100" s="1"/>
  <c r="N90"/>
  <c r="T99" s="1"/>
  <c r="M90"/>
  <c r="T98" s="1"/>
  <c r="L90"/>
  <c r="T97" s="1"/>
  <c r="K90"/>
  <c r="T96" s="1"/>
  <c r="J90"/>
  <c r="T95" s="1"/>
  <c r="I90"/>
  <c r="T94" s="1"/>
  <c r="H90"/>
  <c r="T93" s="1"/>
  <c r="G90"/>
  <c r="T92" s="1"/>
  <c r="F90"/>
  <c r="T91" s="1"/>
  <c r="E90"/>
  <c r="T90" s="1"/>
  <c r="D90"/>
  <c r="T89" s="1"/>
  <c r="C90"/>
  <c r="T88" s="1"/>
  <c r="N89"/>
  <c r="T87" s="1"/>
  <c r="M89"/>
  <c r="T86" s="1"/>
  <c r="L89"/>
  <c r="T85" s="1"/>
  <c r="K89"/>
  <c r="T84" s="1"/>
  <c r="J89"/>
  <c r="T83" s="1"/>
  <c r="I89"/>
  <c r="T82" s="1"/>
  <c r="H89"/>
  <c r="T81" s="1"/>
  <c r="G89"/>
  <c r="T80" s="1"/>
  <c r="F89"/>
  <c r="T79" s="1"/>
  <c r="E89"/>
  <c r="T78" s="1"/>
  <c r="D89"/>
  <c r="T77" s="1"/>
  <c r="C89"/>
  <c r="T76" s="1"/>
  <c r="N88"/>
  <c r="T75" s="1"/>
  <c r="M88"/>
  <c r="T74" s="1"/>
  <c r="L88"/>
  <c r="T73" s="1"/>
  <c r="K88"/>
  <c r="T72" s="1"/>
  <c r="J88"/>
  <c r="T71" s="1"/>
  <c r="I88"/>
  <c r="T70" s="1"/>
  <c r="H88"/>
  <c r="T69" s="1"/>
  <c r="G88"/>
  <c r="T68" s="1"/>
  <c r="F88"/>
  <c r="T67" s="1"/>
  <c r="E88"/>
  <c r="T66" s="1"/>
  <c r="D88"/>
  <c r="T65" s="1"/>
  <c r="C88"/>
  <c r="T64" s="1"/>
  <c r="N87"/>
  <c r="T63" s="1"/>
  <c r="M87"/>
  <c r="T62" s="1"/>
  <c r="L87"/>
  <c r="T61" s="1"/>
  <c r="K87"/>
  <c r="T60" s="1"/>
  <c r="J87"/>
  <c r="T59" s="1"/>
  <c r="I87"/>
  <c r="T58" s="1"/>
  <c r="H87"/>
  <c r="T57" s="1"/>
  <c r="G87"/>
  <c r="T56" s="1"/>
  <c r="F87"/>
  <c r="T55" s="1"/>
  <c r="E87"/>
  <c r="T54" s="1"/>
  <c r="D87"/>
  <c r="T53" s="1"/>
  <c r="C87"/>
  <c r="T52" s="1"/>
  <c r="N86"/>
  <c r="T51" s="1"/>
  <c r="M86"/>
  <c r="T50" s="1"/>
  <c r="L86"/>
  <c r="T49" s="1"/>
  <c r="K86"/>
  <c r="T48" s="1"/>
  <c r="J86"/>
  <c r="T47" s="1"/>
  <c r="I86"/>
  <c r="T46" s="1"/>
  <c r="H86"/>
  <c r="T45" s="1"/>
  <c r="G86"/>
  <c r="T44" s="1"/>
  <c r="F86"/>
  <c r="T43" s="1"/>
  <c r="E86"/>
  <c r="T42" s="1"/>
  <c r="D86"/>
  <c r="T41" s="1"/>
  <c r="C86"/>
  <c r="T40" s="1"/>
  <c r="N85"/>
  <c r="T39" s="1"/>
  <c r="M85"/>
  <c r="T38" s="1"/>
  <c r="L85"/>
  <c r="T37" s="1"/>
  <c r="K85"/>
  <c r="T36" s="1"/>
  <c r="J85"/>
  <c r="T35" s="1"/>
  <c r="I85"/>
  <c r="T34" s="1"/>
  <c r="H85"/>
  <c r="T33" s="1"/>
  <c r="G85"/>
  <c r="T32" s="1"/>
  <c r="F85"/>
  <c r="T31" s="1"/>
  <c r="E85"/>
  <c r="T30" s="1"/>
  <c r="D85"/>
  <c r="T29" s="1"/>
  <c r="C85"/>
  <c r="T28" s="1"/>
  <c r="N84"/>
  <c r="T27" s="1"/>
  <c r="M84"/>
  <c r="T26" s="1"/>
  <c r="L84"/>
  <c r="T25" s="1"/>
  <c r="K84"/>
  <c r="T24" s="1"/>
  <c r="J84"/>
  <c r="T23" s="1"/>
  <c r="I84"/>
  <c r="T22" s="1"/>
  <c r="H84"/>
  <c r="T21" s="1"/>
  <c r="G84"/>
  <c r="T20" s="1"/>
  <c r="F84"/>
  <c r="T19" s="1"/>
  <c r="E84"/>
  <c r="T18" s="1"/>
  <c r="D84"/>
  <c r="T17" s="1"/>
  <c r="C84"/>
  <c r="T16" s="1"/>
  <c r="N83"/>
  <c r="T15" s="1"/>
  <c r="M83"/>
  <c r="T14" s="1"/>
  <c r="L83"/>
  <c r="T13" s="1"/>
  <c r="K83"/>
  <c r="T12" s="1"/>
  <c r="J83"/>
  <c r="T11" s="1"/>
  <c r="I83"/>
  <c r="T10" s="1"/>
  <c r="H83"/>
  <c r="T9" s="1"/>
  <c r="G83"/>
  <c r="T8" s="1"/>
  <c r="F83"/>
  <c r="T7" s="1"/>
  <c r="E83"/>
  <c r="T6" s="1"/>
  <c r="D83"/>
  <c r="T5" s="1"/>
  <c r="C83"/>
  <c r="T4" s="1"/>
  <c r="N82"/>
  <c r="M82"/>
  <c r="L82"/>
  <c r="K82"/>
  <c r="J82"/>
  <c r="I82"/>
  <c r="H82"/>
  <c r="G82"/>
  <c r="F82"/>
  <c r="E82"/>
  <c r="D82"/>
  <c r="C82"/>
  <c r="N81"/>
  <c r="M81"/>
  <c r="L81"/>
  <c r="K81"/>
  <c r="J81"/>
  <c r="I81"/>
  <c r="H81"/>
  <c r="G81"/>
  <c r="F81"/>
  <c r="E81"/>
  <c r="D81"/>
  <c r="C81"/>
  <c r="N80"/>
  <c r="M80"/>
  <c r="L80"/>
  <c r="K80"/>
  <c r="J80"/>
  <c r="I80"/>
  <c r="H80"/>
  <c r="G80"/>
  <c r="F80"/>
  <c r="E80"/>
  <c r="D80"/>
  <c r="C80"/>
  <c r="N79"/>
  <c r="M79"/>
  <c r="L79"/>
  <c r="K79"/>
  <c r="J79"/>
  <c r="I79"/>
  <c r="H79"/>
  <c r="G79"/>
  <c r="F79"/>
  <c r="E79"/>
  <c r="D79"/>
  <c r="C79"/>
  <c r="N78"/>
  <c r="M78"/>
  <c r="L78"/>
  <c r="K78"/>
  <c r="J78"/>
  <c r="I78"/>
  <c r="H78"/>
  <c r="G78"/>
  <c r="F78"/>
  <c r="E78"/>
  <c r="D78"/>
  <c r="C78"/>
  <c r="N77"/>
  <c r="M77"/>
  <c r="L77"/>
  <c r="K77"/>
  <c r="J77"/>
  <c r="I77"/>
  <c r="H77"/>
  <c r="G77"/>
  <c r="F77"/>
  <c r="E77"/>
  <c r="D77"/>
  <c r="C77"/>
  <c r="N76"/>
  <c r="M76"/>
  <c r="L76"/>
  <c r="K76"/>
  <c r="J76"/>
  <c r="I76"/>
  <c r="H76"/>
  <c r="G76"/>
  <c r="F76"/>
  <c r="E76"/>
  <c r="D76"/>
  <c r="C76"/>
  <c r="N75"/>
  <c r="M75"/>
  <c r="L75"/>
  <c r="K75"/>
  <c r="J75"/>
  <c r="I75"/>
  <c r="H75"/>
  <c r="G75"/>
  <c r="F75"/>
  <c r="E75"/>
  <c r="D75"/>
  <c r="C75"/>
  <c r="N74"/>
  <c r="M74"/>
  <c r="L74"/>
  <c r="K74"/>
  <c r="J74"/>
  <c r="I74"/>
  <c r="H74"/>
  <c r="G74"/>
  <c r="F74"/>
  <c r="E74"/>
  <c r="D74"/>
  <c r="C74"/>
  <c r="N73"/>
  <c r="M73"/>
  <c r="L73"/>
  <c r="K73"/>
  <c r="J73"/>
  <c r="I73"/>
  <c r="H73"/>
  <c r="G73"/>
  <c r="F73"/>
  <c r="E73"/>
  <c r="D73"/>
  <c r="C73"/>
  <c r="D72"/>
  <c r="E72"/>
  <c r="F72"/>
  <c r="G72"/>
  <c r="H72"/>
  <c r="I72"/>
  <c r="J72"/>
  <c r="K72"/>
  <c r="L72"/>
  <c r="M72"/>
  <c r="N72"/>
  <c r="C72"/>
  <c r="L26"/>
  <c r="S121" s="1"/>
  <c r="H26"/>
  <c r="S117" s="1"/>
  <c r="E26"/>
  <c r="S114" s="1"/>
  <c r="N25"/>
  <c r="S111" s="1"/>
  <c r="M25"/>
  <c r="L25"/>
  <c r="S109" s="1"/>
  <c r="K25"/>
  <c r="J25"/>
  <c r="S107" s="1"/>
  <c r="I25"/>
  <c r="H25"/>
  <c r="S105" s="1"/>
  <c r="G25"/>
  <c r="F25"/>
  <c r="S103" s="1"/>
  <c r="E25"/>
  <c r="D25"/>
  <c r="S101" s="1"/>
  <c r="C25"/>
  <c r="S100" s="1"/>
  <c r="N24"/>
  <c r="S99" s="1"/>
  <c r="M24"/>
  <c r="L24"/>
  <c r="S97" s="1"/>
  <c r="K24"/>
  <c r="J24"/>
  <c r="S95" s="1"/>
  <c r="I24"/>
  <c r="H24"/>
  <c r="S93" s="1"/>
  <c r="G24"/>
  <c r="F24"/>
  <c r="S91" s="1"/>
  <c r="E24"/>
  <c r="D24"/>
  <c r="S89" s="1"/>
  <c r="C24"/>
  <c r="N23"/>
  <c r="S87" s="1"/>
  <c r="M23"/>
  <c r="L23"/>
  <c r="S85" s="1"/>
  <c r="K23"/>
  <c r="J23"/>
  <c r="S83" s="1"/>
  <c r="I23"/>
  <c r="H23"/>
  <c r="S81" s="1"/>
  <c r="G23"/>
  <c r="F23"/>
  <c r="S79" s="1"/>
  <c r="E23"/>
  <c r="D23"/>
  <c r="S77" s="1"/>
  <c r="C23"/>
  <c r="N22"/>
  <c r="S75" s="1"/>
  <c r="M22"/>
  <c r="L22"/>
  <c r="S73" s="1"/>
  <c r="K22"/>
  <c r="J22"/>
  <c r="S71" s="1"/>
  <c r="I22"/>
  <c r="H22"/>
  <c r="S69" s="1"/>
  <c r="G22"/>
  <c r="F22"/>
  <c r="S67" s="1"/>
  <c r="E22"/>
  <c r="D22"/>
  <c r="S65" s="1"/>
  <c r="C22"/>
  <c r="N21"/>
  <c r="S63" s="1"/>
  <c r="M21"/>
  <c r="L21"/>
  <c r="S61" s="1"/>
  <c r="K21"/>
  <c r="J21"/>
  <c r="S59" s="1"/>
  <c r="I21"/>
  <c r="H21"/>
  <c r="S57" s="1"/>
  <c r="G21"/>
  <c r="F21"/>
  <c r="S55" s="1"/>
  <c r="E21"/>
  <c r="D21"/>
  <c r="S53" s="1"/>
  <c r="C21"/>
  <c r="N20"/>
  <c r="S51" s="1"/>
  <c r="M20"/>
  <c r="L20"/>
  <c r="S49" s="1"/>
  <c r="K20"/>
  <c r="J20"/>
  <c r="S47" s="1"/>
  <c r="I20"/>
  <c r="H20"/>
  <c r="S45" s="1"/>
  <c r="G20"/>
  <c r="F20"/>
  <c r="S43" s="1"/>
  <c r="E20"/>
  <c r="D20"/>
  <c r="S41" s="1"/>
  <c r="C20"/>
  <c r="N19"/>
  <c r="S39" s="1"/>
  <c r="M19"/>
  <c r="L19"/>
  <c r="S37" s="1"/>
  <c r="K19"/>
  <c r="J19"/>
  <c r="S35" s="1"/>
  <c r="I19"/>
  <c r="H19"/>
  <c r="S33" s="1"/>
  <c r="G19"/>
  <c r="F19"/>
  <c r="S31" s="1"/>
  <c r="E19"/>
  <c r="D19"/>
  <c r="S29" s="1"/>
  <c r="C19"/>
  <c r="N18"/>
  <c r="S27" s="1"/>
  <c r="M18"/>
  <c r="L18"/>
  <c r="S25" s="1"/>
  <c r="K18"/>
  <c r="J18"/>
  <c r="S23" s="1"/>
  <c r="I18"/>
  <c r="H18"/>
  <c r="S21" s="1"/>
  <c r="G18"/>
  <c r="F18"/>
  <c r="S19" s="1"/>
  <c r="E18"/>
  <c r="D18"/>
  <c r="S17" s="1"/>
  <c r="C18"/>
  <c r="N17"/>
  <c r="S15" s="1"/>
  <c r="M17"/>
  <c r="L17"/>
  <c r="S13" s="1"/>
  <c r="K17"/>
  <c r="J17"/>
  <c r="S11" s="1"/>
  <c r="I17"/>
  <c r="H17"/>
  <c r="S9" s="1"/>
  <c r="G17"/>
  <c r="F17"/>
  <c r="S7" s="1"/>
  <c r="E17"/>
  <c r="D17"/>
  <c r="S5" s="1"/>
  <c r="C17"/>
  <c r="S4" s="1"/>
  <c r="N16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  <c r="N14"/>
  <c r="M14"/>
  <c r="L14"/>
  <c r="K14"/>
  <c r="J14"/>
  <c r="I14"/>
  <c r="H14"/>
  <c r="G14"/>
  <c r="F14"/>
  <c r="E14"/>
  <c r="D14"/>
  <c r="C14"/>
  <c r="N13"/>
  <c r="M13"/>
  <c r="L13"/>
  <c r="K13"/>
  <c r="J13"/>
  <c r="I13"/>
  <c r="H13"/>
  <c r="G13"/>
  <c r="F13"/>
  <c r="E13"/>
  <c r="D13"/>
  <c r="C13"/>
  <c r="N12"/>
  <c r="M12"/>
  <c r="L12"/>
  <c r="K12"/>
  <c r="J12"/>
  <c r="I12"/>
  <c r="H12"/>
  <c r="G12"/>
  <c r="F12"/>
  <c r="E12"/>
  <c r="D12"/>
  <c r="C12"/>
  <c r="N11"/>
  <c r="M11"/>
  <c r="L11"/>
  <c r="K11"/>
  <c r="J11"/>
  <c r="I11"/>
  <c r="H11"/>
  <c r="G11"/>
  <c r="F11"/>
  <c r="E11"/>
  <c r="D11"/>
  <c r="C11"/>
  <c r="N10"/>
  <c r="M10"/>
  <c r="L10"/>
  <c r="K10"/>
  <c r="J10"/>
  <c r="I10"/>
  <c r="H10"/>
  <c r="G10"/>
  <c r="F10"/>
  <c r="E10"/>
  <c r="D10"/>
  <c r="C10"/>
  <c r="N9"/>
  <c r="M9"/>
  <c r="L9"/>
  <c r="K9"/>
  <c r="J9"/>
  <c r="I9"/>
  <c r="H9"/>
  <c r="G9"/>
  <c r="F9"/>
  <c r="E9"/>
  <c r="D9"/>
  <c r="C9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D6"/>
  <c r="E6"/>
  <c r="F6"/>
  <c r="G6"/>
  <c r="G336" s="1"/>
  <c r="H6"/>
  <c r="I6"/>
  <c r="J6"/>
  <c r="K6"/>
  <c r="K336" s="1"/>
  <c r="L6"/>
  <c r="M6"/>
  <c r="N6"/>
  <c r="C6"/>
  <c r="C336" s="1"/>
  <c r="O298"/>
  <c r="O294"/>
  <c r="O238"/>
  <c r="N354"/>
  <c r="O277"/>
  <c r="O222"/>
  <c r="X109" i="1"/>
  <c r="U176" s="1"/>
  <c r="O93"/>
  <c r="C92" i="2"/>
  <c r="T112" s="1"/>
  <c r="P89" i="1"/>
  <c r="P88"/>
  <c r="P86"/>
  <c r="P82"/>
  <c r="P80"/>
  <c r="P74"/>
  <c r="P90"/>
  <c r="J27" l="1"/>
  <c r="J28" s="1"/>
  <c r="J26" i="2"/>
  <c r="S119" s="1"/>
  <c r="O242"/>
  <c r="X17"/>
  <c r="N91"/>
  <c r="T111" s="1"/>
  <c r="X111" s="1"/>
  <c r="P156" i="1"/>
  <c r="L356"/>
  <c r="O302" i="2"/>
  <c r="F26"/>
  <c r="S115" s="1"/>
  <c r="N26"/>
  <c r="S123" s="1"/>
  <c r="F91"/>
  <c r="T103" s="1"/>
  <c r="X103" s="1"/>
  <c r="J91"/>
  <c r="T107" s="1"/>
  <c r="O232"/>
  <c r="O287"/>
  <c r="O290"/>
  <c r="O306"/>
  <c r="M336"/>
  <c r="I336"/>
  <c r="E336"/>
  <c r="G91"/>
  <c r="T104" s="1"/>
  <c r="K91"/>
  <c r="T108" s="1"/>
  <c r="P77" i="1"/>
  <c r="H356"/>
  <c r="X110"/>
  <c r="U177" s="1"/>
  <c r="O228" i="2"/>
  <c r="O281"/>
  <c r="O310"/>
  <c r="D91"/>
  <c r="T101" s="1"/>
  <c r="H91"/>
  <c r="T105" s="1"/>
  <c r="X105" s="1"/>
  <c r="L91"/>
  <c r="T109" s="1"/>
  <c r="P150" i="1"/>
  <c r="P146"/>
  <c r="P142"/>
  <c r="Q8" s="1"/>
  <c r="R8" s="1"/>
  <c r="S8" s="1"/>
  <c r="P158"/>
  <c r="Q24" s="1"/>
  <c r="R24" s="1"/>
  <c r="D356"/>
  <c r="Q22"/>
  <c r="R22" s="1"/>
  <c r="O208" i="2"/>
  <c r="O279"/>
  <c r="O275"/>
  <c r="O271"/>
  <c r="O249"/>
  <c r="O234"/>
  <c r="O230"/>
  <c r="O226"/>
  <c r="O216"/>
  <c r="O283"/>
  <c r="O286"/>
  <c r="O236"/>
  <c r="O240"/>
  <c r="O244"/>
  <c r="O292"/>
  <c r="O296"/>
  <c r="O301"/>
  <c r="O304"/>
  <c r="O308"/>
  <c r="E337"/>
  <c r="G337"/>
  <c r="I337"/>
  <c r="K337"/>
  <c r="M337"/>
  <c r="C338"/>
  <c r="E338"/>
  <c r="G338"/>
  <c r="I338"/>
  <c r="K338"/>
  <c r="M338"/>
  <c r="C339"/>
  <c r="E339"/>
  <c r="G339"/>
  <c r="I339"/>
  <c r="K339"/>
  <c r="M339"/>
  <c r="E340"/>
  <c r="G340"/>
  <c r="I340"/>
  <c r="K340"/>
  <c r="M340"/>
  <c r="C341"/>
  <c r="E341"/>
  <c r="G341"/>
  <c r="I341"/>
  <c r="K341"/>
  <c r="M341"/>
  <c r="C342"/>
  <c r="E342"/>
  <c r="G342"/>
  <c r="I342"/>
  <c r="K342"/>
  <c r="M342"/>
  <c r="C343"/>
  <c r="E343"/>
  <c r="G343"/>
  <c r="I343"/>
  <c r="K343"/>
  <c r="M343"/>
  <c r="E344"/>
  <c r="G344"/>
  <c r="I344"/>
  <c r="K344"/>
  <c r="M344"/>
  <c r="C345"/>
  <c r="E345"/>
  <c r="G345"/>
  <c r="I345"/>
  <c r="K345"/>
  <c r="M345"/>
  <c r="C346"/>
  <c r="E346"/>
  <c r="G346"/>
  <c r="I346"/>
  <c r="K346"/>
  <c r="M346"/>
  <c r="J161" i="1"/>
  <c r="J159" i="2" s="1"/>
  <c r="U131" s="1"/>
  <c r="J158"/>
  <c r="U119" s="1"/>
  <c r="C347"/>
  <c r="E347"/>
  <c r="S6"/>
  <c r="G347"/>
  <c r="S8"/>
  <c r="X8" s="1"/>
  <c r="I347"/>
  <c r="S10"/>
  <c r="K347"/>
  <c r="S12"/>
  <c r="X12" s="1"/>
  <c r="M347"/>
  <c r="S14"/>
  <c r="C348"/>
  <c r="S16"/>
  <c r="X16" s="1"/>
  <c r="E348"/>
  <c r="S18"/>
  <c r="G348"/>
  <c r="S20"/>
  <c r="X20" s="1"/>
  <c r="I348"/>
  <c r="S22"/>
  <c r="K348"/>
  <c r="S24"/>
  <c r="X24" s="1"/>
  <c r="M348"/>
  <c r="S26"/>
  <c r="C349"/>
  <c r="S28"/>
  <c r="X28" s="1"/>
  <c r="E349"/>
  <c r="S30"/>
  <c r="G349"/>
  <c r="S32"/>
  <c r="X32" s="1"/>
  <c r="I349"/>
  <c r="S34"/>
  <c r="K349"/>
  <c r="S36"/>
  <c r="X36" s="1"/>
  <c r="M349"/>
  <c r="S38"/>
  <c r="C350"/>
  <c r="S40"/>
  <c r="X40" s="1"/>
  <c r="E350"/>
  <c r="S42"/>
  <c r="G350"/>
  <c r="S44"/>
  <c r="X44" s="1"/>
  <c r="I350"/>
  <c r="S46"/>
  <c r="K350"/>
  <c r="S48"/>
  <c r="X48" s="1"/>
  <c r="M350"/>
  <c r="S50"/>
  <c r="C351"/>
  <c r="S52"/>
  <c r="X52" s="1"/>
  <c r="E351"/>
  <c r="S54"/>
  <c r="G351"/>
  <c r="S56"/>
  <c r="X56" s="1"/>
  <c r="I351"/>
  <c r="S58"/>
  <c r="K351"/>
  <c r="S60"/>
  <c r="X60" s="1"/>
  <c r="M351"/>
  <c r="S62"/>
  <c r="C352"/>
  <c r="S64"/>
  <c r="X64" s="1"/>
  <c r="E352"/>
  <c r="S66"/>
  <c r="G352"/>
  <c r="S68"/>
  <c r="X68" s="1"/>
  <c r="I352"/>
  <c r="S70"/>
  <c r="K352"/>
  <c r="S72"/>
  <c r="X72" s="1"/>
  <c r="M352"/>
  <c r="S74"/>
  <c r="C353"/>
  <c r="S76"/>
  <c r="X76" s="1"/>
  <c r="E353"/>
  <c r="S78"/>
  <c r="G353"/>
  <c r="S80"/>
  <c r="X80" s="1"/>
  <c r="I353"/>
  <c r="S82"/>
  <c r="K353"/>
  <c r="S84"/>
  <c r="X84" s="1"/>
  <c r="M353"/>
  <c r="S86"/>
  <c r="C354"/>
  <c r="S88"/>
  <c r="X88" s="1"/>
  <c r="E354"/>
  <c r="S90"/>
  <c r="G354"/>
  <c r="S92"/>
  <c r="X92" s="1"/>
  <c r="I354"/>
  <c r="S94"/>
  <c r="K354"/>
  <c r="S96"/>
  <c r="X96" s="1"/>
  <c r="M354"/>
  <c r="S98"/>
  <c r="E355"/>
  <c r="S102"/>
  <c r="X102" s="1"/>
  <c r="G355"/>
  <c r="S104"/>
  <c r="I355"/>
  <c r="S106"/>
  <c r="K355"/>
  <c r="S108"/>
  <c r="M355"/>
  <c r="S110"/>
  <c r="X110" s="1"/>
  <c r="X4"/>
  <c r="X6"/>
  <c r="X10"/>
  <c r="X14"/>
  <c r="X18"/>
  <c r="X22"/>
  <c r="X26"/>
  <c r="X30"/>
  <c r="X34"/>
  <c r="X38"/>
  <c r="X42"/>
  <c r="X46"/>
  <c r="X50"/>
  <c r="X54"/>
  <c r="X58"/>
  <c r="X62"/>
  <c r="X66"/>
  <c r="X70"/>
  <c r="X74"/>
  <c r="X78"/>
  <c r="X82"/>
  <c r="X86"/>
  <c r="X90"/>
  <c r="X94"/>
  <c r="X98"/>
  <c r="X100"/>
  <c r="X104"/>
  <c r="X106"/>
  <c r="X108"/>
  <c r="O316"/>
  <c r="W435"/>
  <c r="X5"/>
  <c r="X7"/>
  <c r="X9"/>
  <c r="X11"/>
  <c r="X13"/>
  <c r="X15"/>
  <c r="X19"/>
  <c r="X21"/>
  <c r="X23"/>
  <c r="X25"/>
  <c r="X27"/>
  <c r="X29"/>
  <c r="X31"/>
  <c r="X33"/>
  <c r="X35"/>
  <c r="X37"/>
  <c r="X39"/>
  <c r="X41"/>
  <c r="X43"/>
  <c r="X45"/>
  <c r="X47"/>
  <c r="X49"/>
  <c r="X51"/>
  <c r="X53"/>
  <c r="X55"/>
  <c r="X57"/>
  <c r="X59"/>
  <c r="X61"/>
  <c r="X63"/>
  <c r="X65"/>
  <c r="X67"/>
  <c r="X69"/>
  <c r="X71"/>
  <c r="X73"/>
  <c r="X75"/>
  <c r="X77"/>
  <c r="X79"/>
  <c r="X81"/>
  <c r="X83"/>
  <c r="X85"/>
  <c r="X87"/>
  <c r="X89"/>
  <c r="X91"/>
  <c r="X93"/>
  <c r="X95"/>
  <c r="X97"/>
  <c r="X99"/>
  <c r="X101"/>
  <c r="X107"/>
  <c r="X109"/>
  <c r="O74"/>
  <c r="O218"/>
  <c r="O214"/>
  <c r="O210"/>
  <c r="O206"/>
  <c r="O251"/>
  <c r="O7"/>
  <c r="O14"/>
  <c r="O25"/>
  <c r="O11"/>
  <c r="N161" i="1"/>
  <c r="N159" i="2" s="1"/>
  <c r="U135" s="1"/>
  <c r="N158"/>
  <c r="U123" s="1"/>
  <c r="C26"/>
  <c r="S112" s="1"/>
  <c r="C27" i="1"/>
  <c r="F161"/>
  <c r="F159" i="2" s="1"/>
  <c r="U127" s="1"/>
  <c r="F158"/>
  <c r="U115" s="1"/>
  <c r="Q23" i="1"/>
  <c r="R23" s="1"/>
  <c r="Q7"/>
  <c r="R7" s="1"/>
  <c r="S7" s="1"/>
  <c r="O337"/>
  <c r="U94"/>
  <c r="O75" i="2"/>
  <c r="O78"/>
  <c r="O79"/>
  <c r="O82"/>
  <c r="O83"/>
  <c r="O87"/>
  <c r="O345" i="1"/>
  <c r="O152" i="2"/>
  <c r="O149"/>
  <c r="O141"/>
  <c r="O10"/>
  <c r="H344"/>
  <c r="O88"/>
  <c r="H161" i="1"/>
  <c r="H159" i="2" s="1"/>
  <c r="U129" s="1"/>
  <c r="H158"/>
  <c r="U117" s="1"/>
  <c r="L161" i="1"/>
  <c r="L159" i="2" s="1"/>
  <c r="U133" s="1"/>
  <c r="L158"/>
  <c r="U121" s="1"/>
  <c r="D161" i="1"/>
  <c r="D159" i="2" s="1"/>
  <c r="U125" s="1"/>
  <c r="D158"/>
  <c r="U113" s="1"/>
  <c r="D339"/>
  <c r="P87" i="1"/>
  <c r="P85"/>
  <c r="Q18" s="1"/>
  <c r="R18" s="1"/>
  <c r="P83"/>
  <c r="Q16" s="1"/>
  <c r="R16" s="1"/>
  <c r="P81"/>
  <c r="Q14" s="1"/>
  <c r="R14" s="1"/>
  <c r="P79"/>
  <c r="Q12" s="1"/>
  <c r="R12" s="1"/>
  <c r="O159"/>
  <c r="P159" s="1"/>
  <c r="V158"/>
  <c r="O343"/>
  <c r="O351"/>
  <c r="N356"/>
  <c r="J356"/>
  <c r="F356"/>
  <c r="O25"/>
  <c r="P25" s="1"/>
  <c r="O339"/>
  <c r="O347"/>
  <c r="E356"/>
  <c r="O155" i="2"/>
  <c r="O151"/>
  <c r="O147"/>
  <c r="O143"/>
  <c r="O139"/>
  <c r="O224"/>
  <c r="O220"/>
  <c r="M161" i="1"/>
  <c r="M159" i="2" s="1"/>
  <c r="U134" s="1"/>
  <c r="M158"/>
  <c r="U122" s="1"/>
  <c r="I161" i="1"/>
  <c r="I159" i="2" s="1"/>
  <c r="U130" s="1"/>
  <c r="I158"/>
  <c r="U118" s="1"/>
  <c r="E161" i="1"/>
  <c r="E159" i="2" s="1"/>
  <c r="U126" s="1"/>
  <c r="E158"/>
  <c r="U114" s="1"/>
  <c r="N28" i="1"/>
  <c r="N27" i="2"/>
  <c r="S135" s="1"/>
  <c r="K161" i="1"/>
  <c r="K159" i="2" s="1"/>
  <c r="U132" s="1"/>
  <c r="K158"/>
  <c r="U120" s="1"/>
  <c r="G161" i="1"/>
  <c r="G159" i="2" s="1"/>
  <c r="U128" s="1"/>
  <c r="G158"/>
  <c r="U116" s="1"/>
  <c r="C161" i="1"/>
  <c r="O161" s="1"/>
  <c r="P161" s="1"/>
  <c r="O160"/>
  <c r="C158" i="2"/>
  <c r="U112" s="1"/>
  <c r="E28" i="1"/>
  <c r="E29" s="1"/>
  <c r="E27" i="2"/>
  <c r="S126" s="1"/>
  <c r="M27" i="1"/>
  <c r="M26" i="2"/>
  <c r="S122" s="1"/>
  <c r="K27" i="1"/>
  <c r="K27" i="2" s="1"/>
  <c r="S132" s="1"/>
  <c r="K26"/>
  <c r="S120" s="1"/>
  <c r="I27" i="1"/>
  <c r="I26" i="2"/>
  <c r="S118" s="1"/>
  <c r="G27" i="1"/>
  <c r="G28" s="1"/>
  <c r="G26" i="2"/>
  <c r="S116" s="1"/>
  <c r="O340" i="1"/>
  <c r="O344"/>
  <c r="O348"/>
  <c r="O352"/>
  <c r="O353"/>
  <c r="O354"/>
  <c r="O355"/>
  <c r="O26"/>
  <c r="P26" s="1"/>
  <c r="Q20"/>
  <c r="R20" s="1"/>
  <c r="O23" i="2"/>
  <c r="C344"/>
  <c r="X111" i="1"/>
  <c r="O20" i="2"/>
  <c r="O204"/>
  <c r="Q6" i="1"/>
  <c r="R6" s="1"/>
  <c r="Q10"/>
  <c r="R10" s="1"/>
  <c r="P153"/>
  <c r="Q19" s="1"/>
  <c r="R19" s="1"/>
  <c r="P151"/>
  <c r="Q17" s="1"/>
  <c r="R17" s="1"/>
  <c r="P149"/>
  <c r="Q15" s="1"/>
  <c r="R15" s="1"/>
  <c r="P147"/>
  <c r="Q13" s="1"/>
  <c r="R13" s="1"/>
  <c r="P145"/>
  <c r="Q11" s="1"/>
  <c r="R11" s="1"/>
  <c r="P143"/>
  <c r="P155"/>
  <c r="Q21" s="1"/>
  <c r="R21" s="1"/>
  <c r="O92"/>
  <c r="P92" s="1"/>
  <c r="Q25" s="1"/>
  <c r="R25" s="1"/>
  <c r="O338"/>
  <c r="O342"/>
  <c r="O346"/>
  <c r="O350"/>
  <c r="M356"/>
  <c r="K356"/>
  <c r="I356"/>
  <c r="G356"/>
  <c r="C94"/>
  <c r="C357"/>
  <c r="B58"/>
  <c r="V57"/>
  <c r="N94"/>
  <c r="N92" i="2"/>
  <c r="N357" i="1"/>
  <c r="L94"/>
  <c r="L358" s="1"/>
  <c r="L92" i="2"/>
  <c r="L357" i="1"/>
  <c r="J94"/>
  <c r="J358" s="1"/>
  <c r="J92" i="2"/>
  <c r="J357" i="1"/>
  <c r="H94"/>
  <c r="H358" s="1"/>
  <c r="H92" i="2"/>
  <c r="H357" i="1"/>
  <c r="F94"/>
  <c r="F92" i="2"/>
  <c r="F357" i="1"/>
  <c r="D94"/>
  <c r="D92" i="2"/>
  <c r="T113" s="1"/>
  <c r="L28" i="1"/>
  <c r="L27" i="2"/>
  <c r="S133" s="1"/>
  <c r="H28" i="1"/>
  <c r="H27" i="2"/>
  <c r="S129" s="1"/>
  <c r="F28" i="1"/>
  <c r="F27" i="2"/>
  <c r="S127" s="1"/>
  <c r="T163" i="1"/>
  <c r="U162"/>
  <c r="T95"/>
  <c r="M94"/>
  <c r="M358" s="1"/>
  <c r="M357"/>
  <c r="M92" i="2"/>
  <c r="T122" s="1"/>
  <c r="X122" s="1"/>
  <c r="K94" i="1"/>
  <c r="K357"/>
  <c r="K92" i="2"/>
  <c r="T120" s="1"/>
  <c r="I94" i="1"/>
  <c r="I358" s="1"/>
  <c r="I357"/>
  <c r="I92" i="2"/>
  <c r="T118" s="1"/>
  <c r="G94" i="1"/>
  <c r="G358" s="1"/>
  <c r="G357"/>
  <c r="G92" i="2"/>
  <c r="T116" s="1"/>
  <c r="E94" i="1"/>
  <c r="E357"/>
  <c r="E92" i="2"/>
  <c r="T114" s="1"/>
  <c r="X114" s="1"/>
  <c r="C159"/>
  <c r="U124" s="1"/>
  <c r="N29" i="1"/>
  <c r="N28" i="2"/>
  <c r="S147" s="1"/>
  <c r="M28" i="1"/>
  <c r="M27" i="2"/>
  <c r="S134" s="1"/>
  <c r="K28" i="1"/>
  <c r="I28"/>
  <c r="I27" i="2"/>
  <c r="S130" s="1"/>
  <c r="E28"/>
  <c r="S138" s="1"/>
  <c r="D27" i="1"/>
  <c r="D26" i="2"/>
  <c r="S113" s="1"/>
  <c r="D357" i="1"/>
  <c r="AG25"/>
  <c r="AE25"/>
  <c r="AC25"/>
  <c r="AA25"/>
  <c r="Y25"/>
  <c r="C356"/>
  <c r="W25"/>
  <c r="AH25"/>
  <c r="AF25"/>
  <c r="AD25"/>
  <c r="AB25"/>
  <c r="Z25"/>
  <c r="X25"/>
  <c r="O85" i="2"/>
  <c r="J340"/>
  <c r="D343"/>
  <c r="H347"/>
  <c r="L354"/>
  <c r="O138"/>
  <c r="O156"/>
  <c r="O154"/>
  <c r="O153"/>
  <c r="O150"/>
  <c r="O148"/>
  <c r="O146"/>
  <c r="O144"/>
  <c r="O142"/>
  <c r="O140"/>
  <c r="O223"/>
  <c r="O221"/>
  <c r="O219"/>
  <c r="O217"/>
  <c r="O215"/>
  <c r="O213"/>
  <c r="O211"/>
  <c r="O209"/>
  <c r="O207"/>
  <c r="O205"/>
  <c r="O225"/>
  <c r="O243"/>
  <c r="O241"/>
  <c r="O239"/>
  <c r="O237"/>
  <c r="O235"/>
  <c r="O233"/>
  <c r="O231"/>
  <c r="O229"/>
  <c r="O227"/>
  <c r="O291"/>
  <c r="O289"/>
  <c r="O288"/>
  <c r="O285"/>
  <c r="O284"/>
  <c r="O282"/>
  <c r="O280"/>
  <c r="O278"/>
  <c r="O276"/>
  <c r="O274"/>
  <c r="O272"/>
  <c r="O309"/>
  <c r="O307"/>
  <c r="O305"/>
  <c r="O303"/>
  <c r="O300"/>
  <c r="O299"/>
  <c r="O297"/>
  <c r="O295"/>
  <c r="O293"/>
  <c r="O245"/>
  <c r="C337"/>
  <c r="O19"/>
  <c r="C355"/>
  <c r="O76"/>
  <c r="O80"/>
  <c r="O84"/>
  <c r="O86"/>
  <c r="O89"/>
  <c r="O90"/>
  <c r="O317"/>
  <c r="O246"/>
  <c r="O72"/>
  <c r="N339"/>
  <c r="L343"/>
  <c r="O157"/>
  <c r="O319"/>
  <c r="O15"/>
  <c r="C340"/>
  <c r="O22"/>
  <c r="O18"/>
  <c r="O24"/>
  <c r="N336"/>
  <c r="L336"/>
  <c r="J336"/>
  <c r="H336"/>
  <c r="F336"/>
  <c r="D336"/>
  <c r="D337"/>
  <c r="F337"/>
  <c r="H337"/>
  <c r="J337"/>
  <c r="L337"/>
  <c r="N337"/>
  <c r="D338"/>
  <c r="F338"/>
  <c r="H338"/>
  <c r="J338"/>
  <c r="L338"/>
  <c r="N338"/>
  <c r="F339"/>
  <c r="H339"/>
  <c r="J339"/>
  <c r="L339"/>
  <c r="D340"/>
  <c r="F340"/>
  <c r="H340"/>
  <c r="L340"/>
  <c r="N340"/>
  <c r="D341"/>
  <c r="F341"/>
  <c r="H341"/>
  <c r="J341"/>
  <c r="L341"/>
  <c r="N341"/>
  <c r="D342"/>
  <c r="F342"/>
  <c r="H342"/>
  <c r="J342"/>
  <c r="L342"/>
  <c r="N342"/>
  <c r="F343"/>
  <c r="H343"/>
  <c r="J343"/>
  <c r="N343"/>
  <c r="D344"/>
  <c r="F344"/>
  <c r="J344"/>
  <c r="L344"/>
  <c r="N344"/>
  <c r="D345"/>
  <c r="F345"/>
  <c r="H345"/>
  <c r="J345"/>
  <c r="L345"/>
  <c r="N345"/>
  <c r="D346"/>
  <c r="F346"/>
  <c r="H346"/>
  <c r="J346"/>
  <c r="L346"/>
  <c r="N346"/>
  <c r="D347"/>
  <c r="F347"/>
  <c r="J347"/>
  <c r="L347"/>
  <c r="N347"/>
  <c r="D348"/>
  <c r="F348"/>
  <c r="H348"/>
  <c r="J348"/>
  <c r="L348"/>
  <c r="N348"/>
  <c r="D349"/>
  <c r="F349"/>
  <c r="H349"/>
  <c r="J349"/>
  <c r="L349"/>
  <c r="N349"/>
  <c r="D350"/>
  <c r="F350"/>
  <c r="H350"/>
  <c r="J350"/>
  <c r="L350"/>
  <c r="N350"/>
  <c r="D351"/>
  <c r="F351"/>
  <c r="H351"/>
  <c r="J351"/>
  <c r="L351"/>
  <c r="N351"/>
  <c r="D352"/>
  <c r="F352"/>
  <c r="H352"/>
  <c r="J352"/>
  <c r="L352"/>
  <c r="N352"/>
  <c r="D353"/>
  <c r="F353"/>
  <c r="H353"/>
  <c r="J353"/>
  <c r="L353"/>
  <c r="N353"/>
  <c r="D354"/>
  <c r="F354"/>
  <c r="H354"/>
  <c r="J354"/>
  <c r="D355"/>
  <c r="F355"/>
  <c r="J355"/>
  <c r="L355"/>
  <c r="N355"/>
  <c r="O312"/>
  <c r="O314"/>
  <c r="O315"/>
  <c r="O318"/>
  <c r="O320"/>
  <c r="O16"/>
  <c r="O247"/>
  <c r="O252"/>
  <c r="O254"/>
  <c r="O77"/>
  <c r="O6"/>
  <c r="O12"/>
  <c r="O17"/>
  <c r="O250"/>
  <c r="O311"/>
  <c r="O8"/>
  <c r="O9"/>
  <c r="O73"/>
  <c r="O13"/>
  <c r="O21"/>
  <c r="O81"/>
  <c r="O91" l="1"/>
  <c r="X118"/>
  <c r="H355"/>
  <c r="G27"/>
  <c r="S128" s="1"/>
  <c r="K358" i="1"/>
  <c r="J27" i="2"/>
  <c r="S131" s="1"/>
  <c r="F358" i="1"/>
  <c r="O27"/>
  <c r="P27" s="1"/>
  <c r="X116" i="2"/>
  <c r="X120"/>
  <c r="X112"/>
  <c r="H356"/>
  <c r="T117"/>
  <c r="X117" s="1"/>
  <c r="L356"/>
  <c r="T121"/>
  <c r="X121" s="1"/>
  <c r="X113"/>
  <c r="F356"/>
  <c r="T115"/>
  <c r="X115" s="1"/>
  <c r="J356"/>
  <c r="T119"/>
  <c r="X119" s="1"/>
  <c r="N356"/>
  <c r="T123"/>
  <c r="X123" s="1"/>
  <c r="O338"/>
  <c r="E356"/>
  <c r="G356"/>
  <c r="C356"/>
  <c r="O347"/>
  <c r="O349"/>
  <c r="O348"/>
  <c r="O26"/>
  <c r="O92"/>
  <c r="O158"/>
  <c r="C358" i="1"/>
  <c r="P93"/>
  <c r="Q26" s="1"/>
  <c r="P160"/>
  <c r="C27" i="2"/>
  <c r="S124" s="1"/>
  <c r="C28" i="1"/>
  <c r="K356" i="2"/>
  <c r="AH27" i="1"/>
  <c r="M356" i="2"/>
  <c r="O353"/>
  <c r="O346"/>
  <c r="O342"/>
  <c r="R26" i="1"/>
  <c r="O354" i="2"/>
  <c r="O159"/>
  <c r="I356"/>
  <c r="D356"/>
  <c r="U178" i="1"/>
  <c r="X112"/>
  <c r="X113" s="1"/>
  <c r="Y27"/>
  <c r="AC27"/>
  <c r="AE27"/>
  <c r="Q9"/>
  <c r="R9" s="1"/>
  <c r="S9" s="1"/>
  <c r="S10" s="1"/>
  <c r="S11" s="1"/>
  <c r="S12" s="1"/>
  <c r="S13" s="1"/>
  <c r="S14" s="1"/>
  <c r="S15" s="1"/>
  <c r="S16" s="1"/>
  <c r="S17" s="1"/>
  <c r="S18" s="1"/>
  <c r="S19" s="1"/>
  <c r="S20" s="1"/>
  <c r="S21" s="1"/>
  <c r="S22" s="1"/>
  <c r="S23" s="1"/>
  <c r="S24" s="1"/>
  <c r="S25" s="1"/>
  <c r="AA27"/>
  <c r="AG27"/>
  <c r="X27"/>
  <c r="D358"/>
  <c r="D28"/>
  <c r="D27" i="2"/>
  <c r="S125" s="1"/>
  <c r="E29"/>
  <c r="S150" s="1"/>
  <c r="E30" i="1"/>
  <c r="G29"/>
  <c r="G28" i="2"/>
  <c r="S140" s="1"/>
  <c r="I29" i="1"/>
  <c r="I28" i="2"/>
  <c r="S142" s="1"/>
  <c r="K29" i="1"/>
  <c r="K28" i="2"/>
  <c r="S144" s="1"/>
  <c r="M29" i="1"/>
  <c r="M28" i="2"/>
  <c r="S146" s="1"/>
  <c r="G93"/>
  <c r="T128" s="1"/>
  <c r="X128" s="1"/>
  <c r="G95" i="1"/>
  <c r="K93" i="2"/>
  <c r="K95" i="1"/>
  <c r="T96"/>
  <c r="U163"/>
  <c r="T164"/>
  <c r="D95"/>
  <c r="D93" i="2"/>
  <c r="T125" s="1"/>
  <c r="H95" i="1"/>
  <c r="H93" i="2"/>
  <c r="L95" i="1"/>
  <c r="L93" i="2"/>
  <c r="Z27" i="1"/>
  <c r="AB27"/>
  <c r="AD27"/>
  <c r="AF27"/>
  <c r="O357"/>
  <c r="AF337" s="1"/>
  <c r="O356"/>
  <c r="W336" s="1"/>
  <c r="N30"/>
  <c r="N29" i="2"/>
  <c r="S159" s="1"/>
  <c r="E93"/>
  <c r="E358" i="1"/>
  <c r="E95"/>
  <c r="I93" i="2"/>
  <c r="I95" i="1"/>
  <c r="M93" i="2"/>
  <c r="M95" i="1"/>
  <c r="L162"/>
  <c r="L160" i="2" s="1"/>
  <c r="U145" s="1"/>
  <c r="N162" i="1"/>
  <c r="N160" i="2" s="1"/>
  <c r="U147" s="1"/>
  <c r="M162" i="1"/>
  <c r="M160" i="2" s="1"/>
  <c r="U146" s="1"/>
  <c r="C162" i="1"/>
  <c r="D162"/>
  <c r="D160" i="2" s="1"/>
  <c r="U137" s="1"/>
  <c r="F162" i="1"/>
  <c r="F160" i="2" s="1"/>
  <c r="U139" s="1"/>
  <c r="H162" i="1"/>
  <c r="H160" i="2" s="1"/>
  <c r="U141" s="1"/>
  <c r="J162" i="1"/>
  <c r="J160" i="2" s="1"/>
  <c r="U143" s="1"/>
  <c r="E162" i="1"/>
  <c r="E160" i="2" s="1"/>
  <c r="U138" s="1"/>
  <c r="G162" i="1"/>
  <c r="G160" i="2" s="1"/>
  <c r="U140" s="1"/>
  <c r="I162" i="1"/>
  <c r="I160" i="2" s="1"/>
  <c r="U142" s="1"/>
  <c r="K162" i="1"/>
  <c r="K160" i="2" s="1"/>
  <c r="U144" s="1"/>
  <c r="F28"/>
  <c r="S139" s="1"/>
  <c r="F29" i="1"/>
  <c r="H28" i="2"/>
  <c r="S141" s="1"/>
  <c r="H29" i="1"/>
  <c r="J28" i="2"/>
  <c r="S143" s="1"/>
  <c r="J29" i="1"/>
  <c r="L28" i="2"/>
  <c r="S145" s="1"/>
  <c r="L29" i="1"/>
  <c r="F95"/>
  <c r="F93" i="2"/>
  <c r="J95" i="1"/>
  <c r="J93" i="2"/>
  <c r="N358" i="1"/>
  <c r="N95"/>
  <c r="N93" i="2"/>
  <c r="B59" i="1"/>
  <c r="V58"/>
  <c r="O94"/>
  <c r="P94" s="1"/>
  <c r="Q27" s="1"/>
  <c r="R27" s="1"/>
  <c r="C95"/>
  <c r="C93" i="2"/>
  <c r="T124" s="1"/>
  <c r="X124" s="1"/>
  <c r="G357"/>
  <c r="AA337" i="1"/>
  <c r="AE337"/>
  <c r="W27"/>
  <c r="O336" i="2"/>
  <c r="O355"/>
  <c r="O350"/>
  <c r="O345"/>
  <c r="O344"/>
  <c r="O343"/>
  <c r="O341"/>
  <c r="O340"/>
  <c r="O339"/>
  <c r="O337"/>
  <c r="O352"/>
  <c r="O351"/>
  <c r="X125" l="1"/>
  <c r="J357"/>
  <c r="T131"/>
  <c r="X131" s="1"/>
  <c r="F357"/>
  <c r="T127"/>
  <c r="X127" s="1"/>
  <c r="E357"/>
  <c r="T126"/>
  <c r="X126" s="1"/>
  <c r="N357"/>
  <c r="T135"/>
  <c r="X135" s="1"/>
  <c r="M357"/>
  <c r="T134"/>
  <c r="X134" s="1"/>
  <c r="I357"/>
  <c r="T130"/>
  <c r="X130" s="1"/>
  <c r="L357"/>
  <c r="T133"/>
  <c r="X133" s="1"/>
  <c r="H357"/>
  <c r="T129"/>
  <c r="X129" s="1"/>
  <c r="K357"/>
  <c r="T132"/>
  <c r="X132" s="1"/>
  <c r="O356"/>
  <c r="C28"/>
  <c r="S136" s="1"/>
  <c r="C29" i="1"/>
  <c r="S26"/>
  <c r="S27" s="1"/>
  <c r="U180"/>
  <c r="U179"/>
  <c r="X114"/>
  <c r="J359"/>
  <c r="F359"/>
  <c r="O358"/>
  <c r="X115"/>
  <c r="O93" i="2"/>
  <c r="C357"/>
  <c r="B60" i="1"/>
  <c r="V59"/>
  <c r="N96"/>
  <c r="N94" i="2"/>
  <c r="N359" i="1"/>
  <c r="O162"/>
  <c r="P162" s="1"/>
  <c r="C160" i="2"/>
  <c r="M94"/>
  <c r="M96" i="1"/>
  <c r="I94" i="2"/>
  <c r="I96" i="1"/>
  <c r="E94" i="2"/>
  <c r="E96" i="1"/>
  <c r="E359"/>
  <c r="AG336"/>
  <c r="AE336"/>
  <c r="AC336"/>
  <c r="AA336"/>
  <c r="Y336"/>
  <c r="AH336"/>
  <c r="AF336"/>
  <c r="AD336"/>
  <c r="AB336"/>
  <c r="Z336"/>
  <c r="X336"/>
  <c r="W337"/>
  <c r="Y337"/>
  <c r="AG337"/>
  <c r="AD337"/>
  <c r="AC337"/>
  <c r="Z337"/>
  <c r="AH337"/>
  <c r="L96"/>
  <c r="L360" s="1"/>
  <c r="L94" i="2"/>
  <c r="H96" i="1"/>
  <c r="H94" i="2"/>
  <c r="D96" i="1"/>
  <c r="D94" i="2"/>
  <c r="T137" s="1"/>
  <c r="C163" i="1"/>
  <c r="D163"/>
  <c r="D161" i="2" s="1"/>
  <c r="U149" s="1"/>
  <c r="E163" i="1"/>
  <c r="E161" i="2" s="1"/>
  <c r="U150" s="1"/>
  <c r="F163" i="1"/>
  <c r="F161" i="2" s="1"/>
  <c r="U151" s="1"/>
  <c r="G163" i="1"/>
  <c r="G161" i="2" s="1"/>
  <c r="U152" s="1"/>
  <c r="H163" i="1"/>
  <c r="H161" i="2" s="1"/>
  <c r="U153" s="1"/>
  <c r="I163" i="1"/>
  <c r="I161" i="2" s="1"/>
  <c r="U154" s="1"/>
  <c r="J163" i="1"/>
  <c r="J161" i="2" s="1"/>
  <c r="U155" s="1"/>
  <c r="L163" i="1"/>
  <c r="L161" i="2" s="1"/>
  <c r="U157" s="1"/>
  <c r="M163" i="1"/>
  <c r="M161" i="2" s="1"/>
  <c r="U158" s="1"/>
  <c r="N163" i="1"/>
  <c r="N161" i="2" s="1"/>
  <c r="U159" s="1"/>
  <c r="K163" i="1"/>
  <c r="K161" i="2" s="1"/>
  <c r="U156" s="1"/>
  <c r="K96" i="1"/>
  <c r="K94" i="2"/>
  <c r="G96" i="1"/>
  <c r="G360" s="1"/>
  <c r="G94" i="2"/>
  <c r="M30" i="1"/>
  <c r="M29" i="2"/>
  <c r="S158" s="1"/>
  <c r="K30" i="1"/>
  <c r="K29" i="2"/>
  <c r="S156" s="1"/>
  <c r="I30" i="1"/>
  <c r="I29" i="2"/>
  <c r="S154" s="1"/>
  <c r="I360" i="1"/>
  <c r="G30"/>
  <c r="G29" i="2"/>
  <c r="S152" s="1"/>
  <c r="D357"/>
  <c r="O27"/>
  <c r="L359" i="1"/>
  <c r="H359"/>
  <c r="AB337"/>
  <c r="X337"/>
  <c r="M359"/>
  <c r="K359"/>
  <c r="I359"/>
  <c r="G359"/>
  <c r="C96"/>
  <c r="C94" i="2"/>
  <c r="T136" s="1"/>
  <c r="C359" i="1"/>
  <c r="O95"/>
  <c r="P95" s="1"/>
  <c r="Q28" s="1"/>
  <c r="J96"/>
  <c r="J360" s="1"/>
  <c r="J94" i="2"/>
  <c r="F96" i="1"/>
  <c r="F360" s="1"/>
  <c r="F94" i="2"/>
  <c r="L30" i="1"/>
  <c r="L29" i="2"/>
  <c r="S157" s="1"/>
  <c r="J30" i="1"/>
  <c r="J29" i="2"/>
  <c r="S155" s="1"/>
  <c r="H30" i="1"/>
  <c r="H29" i="2"/>
  <c r="S153" s="1"/>
  <c r="H360" i="1"/>
  <c r="F30"/>
  <c r="F29" i="2"/>
  <c r="S151" s="1"/>
  <c r="N31" i="1"/>
  <c r="N30" i="2"/>
  <c r="S171" s="1"/>
  <c r="U164" i="1"/>
  <c r="T97"/>
  <c r="T165"/>
  <c r="E31"/>
  <c r="E30" i="2"/>
  <c r="S162" s="1"/>
  <c r="D29" i="1"/>
  <c r="D28" i="2"/>
  <c r="S137" s="1"/>
  <c r="D359" i="1"/>
  <c r="O28"/>
  <c r="G358" i="2" l="1"/>
  <c r="T140"/>
  <c r="X140" s="1"/>
  <c r="K358"/>
  <c r="T144"/>
  <c r="X144" s="1"/>
  <c r="H358"/>
  <c r="T141"/>
  <c r="X141" s="1"/>
  <c r="L358"/>
  <c r="T145"/>
  <c r="X145" s="1"/>
  <c r="E358"/>
  <c r="T138"/>
  <c r="X138" s="1"/>
  <c r="I358"/>
  <c r="T142"/>
  <c r="X142" s="1"/>
  <c r="M358"/>
  <c r="T146"/>
  <c r="X146" s="1"/>
  <c r="N358"/>
  <c r="T147"/>
  <c r="X147" s="1"/>
  <c r="X137"/>
  <c r="F358"/>
  <c r="T139"/>
  <c r="X139" s="1"/>
  <c r="J358"/>
  <c r="T143"/>
  <c r="X143" s="1"/>
  <c r="O160"/>
  <c r="U136"/>
  <c r="X136" s="1"/>
  <c r="C30" i="1"/>
  <c r="C29" i="2"/>
  <c r="S148" s="1"/>
  <c r="X116" i="1"/>
  <c r="U183" s="1"/>
  <c r="U182"/>
  <c r="U181"/>
  <c r="M360"/>
  <c r="K360"/>
  <c r="D30"/>
  <c r="D29" i="2"/>
  <c r="S149" s="1"/>
  <c r="D360" i="1"/>
  <c r="O29"/>
  <c r="E31" i="2"/>
  <c r="S174" s="1"/>
  <c r="E32" i="1"/>
  <c r="T166"/>
  <c r="T98"/>
  <c r="U165"/>
  <c r="D164"/>
  <c r="D162" i="2" s="1"/>
  <c r="U161" s="1"/>
  <c r="E164" i="1"/>
  <c r="E162" i="2" s="1"/>
  <c r="U162" s="1"/>
  <c r="F164" i="1"/>
  <c r="F162" i="2" s="1"/>
  <c r="U163" s="1"/>
  <c r="G164" i="1"/>
  <c r="G162" i="2" s="1"/>
  <c r="U164" s="1"/>
  <c r="H164" i="1"/>
  <c r="H162" i="2" s="1"/>
  <c r="U165" s="1"/>
  <c r="I164" i="1"/>
  <c r="I162" i="2" s="1"/>
  <c r="U166" s="1"/>
  <c r="J164" i="1"/>
  <c r="J162" i="2" s="1"/>
  <c r="U167" s="1"/>
  <c r="K164" i="1"/>
  <c r="K162" i="2" s="1"/>
  <c r="U168" s="1"/>
  <c r="L164" i="1"/>
  <c r="L162" i="2" s="1"/>
  <c r="U169" s="1"/>
  <c r="M164" i="1"/>
  <c r="M162" i="2" s="1"/>
  <c r="U170" s="1"/>
  <c r="N164" i="1"/>
  <c r="N162" i="2" s="1"/>
  <c r="U171" s="1"/>
  <c r="C164" i="1"/>
  <c r="F97"/>
  <c r="F361" s="1"/>
  <c r="F95" i="2"/>
  <c r="J95"/>
  <c r="T155" s="1"/>
  <c r="X155" s="1"/>
  <c r="J97" i="1"/>
  <c r="O96"/>
  <c r="P96" s="1"/>
  <c r="C97"/>
  <c r="C95" i="2"/>
  <c r="T148" s="1"/>
  <c r="C360" i="1"/>
  <c r="G31"/>
  <c r="G30" i="2"/>
  <c r="S164" s="1"/>
  <c r="I31" i="1"/>
  <c r="I30" i="2"/>
  <c r="S166" s="1"/>
  <c r="K31" i="1"/>
  <c r="K30" i="2"/>
  <c r="S168" s="1"/>
  <c r="M31" i="1"/>
  <c r="M30" i="2"/>
  <c r="S170" s="1"/>
  <c r="J359"/>
  <c r="O359" i="1"/>
  <c r="O357" i="2"/>
  <c r="P28" i="1"/>
  <c r="Y28"/>
  <c r="W28"/>
  <c r="AH28"/>
  <c r="AA28"/>
  <c r="AC28"/>
  <c r="AE28"/>
  <c r="AG28"/>
  <c r="Z28"/>
  <c r="AB28"/>
  <c r="AD28"/>
  <c r="AF28"/>
  <c r="D358" i="2"/>
  <c r="O28"/>
  <c r="N32" i="1"/>
  <c r="N31" i="2"/>
  <c r="S183" s="1"/>
  <c r="F30"/>
  <c r="S163" s="1"/>
  <c r="F31" i="1"/>
  <c r="H30" i="2"/>
  <c r="S165" s="1"/>
  <c r="H31" i="1"/>
  <c r="J30" i="2"/>
  <c r="S167" s="1"/>
  <c r="J31" i="1"/>
  <c r="L30" i="2"/>
  <c r="S169" s="1"/>
  <c r="L31" i="1"/>
  <c r="O94" i="2"/>
  <c r="C358"/>
  <c r="G97" i="1"/>
  <c r="G95" i="2"/>
  <c r="K97" i="1"/>
  <c r="K95" i="2"/>
  <c r="T156" s="1"/>
  <c r="X156" s="1"/>
  <c r="O163" i="1"/>
  <c r="P163" s="1"/>
  <c r="C161" i="2"/>
  <c r="D95"/>
  <c r="T149" s="1"/>
  <c r="X149" s="1"/>
  <c r="D97" i="1"/>
  <c r="H97"/>
  <c r="H95" i="2"/>
  <c r="L95"/>
  <c r="L97" i="1"/>
  <c r="E97"/>
  <c r="E95" i="2"/>
  <c r="E360" i="1"/>
  <c r="I97"/>
  <c r="I95" i="2"/>
  <c r="T154" s="1"/>
  <c r="X154" s="1"/>
  <c r="M97" i="1"/>
  <c r="M95" i="2"/>
  <c r="T158" s="1"/>
  <c r="X158" s="1"/>
  <c r="N97" i="1"/>
  <c r="N95" i="2"/>
  <c r="N360" i="1"/>
  <c r="B61"/>
  <c r="V60"/>
  <c r="X28"/>
  <c r="R28"/>
  <c r="S28" s="1"/>
  <c r="I359" i="2"/>
  <c r="K359"/>
  <c r="U46" i="1"/>
  <c r="M359" i="2" l="1"/>
  <c r="H361" i="1"/>
  <c r="X117"/>
  <c r="U184" s="1"/>
  <c r="J361"/>
  <c r="H359" i="2"/>
  <c r="T153"/>
  <c r="X153" s="1"/>
  <c r="N359"/>
  <c r="T159"/>
  <c r="X159" s="1"/>
  <c r="L359"/>
  <c r="T157"/>
  <c r="X157" s="1"/>
  <c r="E359"/>
  <c r="T150"/>
  <c r="X150" s="1"/>
  <c r="O161"/>
  <c r="U148"/>
  <c r="X148" s="1"/>
  <c r="G359"/>
  <c r="T152"/>
  <c r="X152" s="1"/>
  <c r="F359"/>
  <c r="T151"/>
  <c r="X151" s="1"/>
  <c r="C31" i="1"/>
  <c r="C30" i="2"/>
  <c r="S160" s="1"/>
  <c r="X118" i="1"/>
  <c r="X119" s="1"/>
  <c r="O358" i="2"/>
  <c r="B62" i="1"/>
  <c r="V61"/>
  <c r="E98"/>
  <c r="E96" i="2"/>
  <c r="E361" i="1"/>
  <c r="H98"/>
  <c r="H96" i="2"/>
  <c r="T165" s="1"/>
  <c r="X165" s="1"/>
  <c r="K96"/>
  <c r="T168" s="1"/>
  <c r="X168" s="1"/>
  <c r="K98" i="1"/>
  <c r="G98"/>
  <c r="G96" i="2"/>
  <c r="T164" s="1"/>
  <c r="X164" s="1"/>
  <c r="L32" i="1"/>
  <c r="L31" i="2"/>
  <c r="S181" s="1"/>
  <c r="J32" i="1"/>
  <c r="J31" i="2"/>
  <c r="S179" s="1"/>
  <c r="H32" i="1"/>
  <c r="H31" i="2"/>
  <c r="S177" s="1"/>
  <c r="F32" i="1"/>
  <c r="F31" i="2"/>
  <c r="S175" s="1"/>
  <c r="C359"/>
  <c r="O95"/>
  <c r="F98" i="1"/>
  <c r="F96" i="2"/>
  <c r="P29" i="1"/>
  <c r="W29"/>
  <c r="Y29"/>
  <c r="AH29"/>
  <c r="AG29"/>
  <c r="AE29"/>
  <c r="AC29"/>
  <c r="AA29"/>
  <c r="AF29"/>
  <c r="AD29"/>
  <c r="AB29"/>
  <c r="Z29"/>
  <c r="O29" i="2"/>
  <c r="D359"/>
  <c r="K360"/>
  <c r="G360"/>
  <c r="Q29" i="1"/>
  <c r="R29" s="1"/>
  <c r="X29"/>
  <c r="N98"/>
  <c r="N96" i="2"/>
  <c r="N361" i="1"/>
  <c r="M98"/>
  <c r="M96" i="2"/>
  <c r="I98" i="1"/>
  <c r="I96" i="2"/>
  <c r="L98" i="1"/>
  <c r="L96" i="2"/>
  <c r="D98" i="1"/>
  <c r="D96" i="2"/>
  <c r="T161" s="1"/>
  <c r="N33" i="1"/>
  <c r="N32" i="2"/>
  <c r="S195" s="1"/>
  <c r="M32" i="1"/>
  <c r="M31" i="2"/>
  <c r="S182" s="1"/>
  <c r="K32" i="1"/>
  <c r="K31" i="2"/>
  <c r="S180" s="1"/>
  <c r="I32" i="1"/>
  <c r="I31" i="2"/>
  <c r="S178" s="1"/>
  <c r="G32" i="1"/>
  <c r="G31" i="2"/>
  <c r="S176" s="1"/>
  <c r="O97" i="1"/>
  <c r="P97" s="1"/>
  <c r="C98"/>
  <c r="C96" i="2"/>
  <c r="T160" s="1"/>
  <c r="C361" i="1"/>
  <c r="J98"/>
  <c r="J96" i="2"/>
  <c r="T167" s="1"/>
  <c r="X167" s="1"/>
  <c r="O164" i="1"/>
  <c r="P164" s="1"/>
  <c r="C162" i="2"/>
  <c r="C165" i="1"/>
  <c r="D165"/>
  <c r="D163" i="2" s="1"/>
  <c r="U173" s="1"/>
  <c r="E165" i="1"/>
  <c r="E163" i="2" s="1"/>
  <c r="U174" s="1"/>
  <c r="F165" i="1"/>
  <c r="F163" i="2" s="1"/>
  <c r="U175" s="1"/>
  <c r="G165" i="1"/>
  <c r="G163" i="2" s="1"/>
  <c r="U176" s="1"/>
  <c r="H165" i="1"/>
  <c r="H163" i="2" s="1"/>
  <c r="U177" s="1"/>
  <c r="I165" i="1"/>
  <c r="I163" i="2" s="1"/>
  <c r="U178" s="1"/>
  <c r="J165" i="1"/>
  <c r="J163" i="2" s="1"/>
  <c r="U179" s="1"/>
  <c r="K165" i="1"/>
  <c r="K163" i="2" s="1"/>
  <c r="U180" s="1"/>
  <c r="L165" i="1"/>
  <c r="L163" i="2" s="1"/>
  <c r="U181" s="1"/>
  <c r="M165" i="1"/>
  <c r="M163" i="2" s="1"/>
  <c r="U182" s="1"/>
  <c r="N165" i="1"/>
  <c r="N163" i="2" s="1"/>
  <c r="U183" s="1"/>
  <c r="T167" i="1"/>
  <c r="U166"/>
  <c r="T99"/>
  <c r="E33"/>
  <c r="E32" i="2"/>
  <c r="S186" s="1"/>
  <c r="D31" i="1"/>
  <c r="D30" i="2"/>
  <c r="S161" s="1"/>
  <c r="D361" i="1"/>
  <c r="O30"/>
  <c r="S29"/>
  <c r="L361"/>
  <c r="J360" i="2"/>
  <c r="H360"/>
  <c r="M361" i="1"/>
  <c r="K361"/>
  <c r="I361"/>
  <c r="G361"/>
  <c r="O360"/>
  <c r="U47"/>
  <c r="U185" l="1"/>
  <c r="O162" i="2"/>
  <c r="U160"/>
  <c r="L360"/>
  <c r="T169"/>
  <c r="X169" s="1"/>
  <c r="I360"/>
  <c r="T166"/>
  <c r="X166" s="1"/>
  <c r="M360"/>
  <c r="T170"/>
  <c r="X170" s="1"/>
  <c r="E360"/>
  <c r="T162"/>
  <c r="X162" s="1"/>
  <c r="X161"/>
  <c r="N360"/>
  <c r="T171"/>
  <c r="X171" s="1"/>
  <c r="F360"/>
  <c r="T163"/>
  <c r="X163" s="1"/>
  <c r="X160"/>
  <c r="O30"/>
  <c r="C32" i="1"/>
  <c r="C31" i="2"/>
  <c r="S172" s="1"/>
  <c r="G362" i="1"/>
  <c r="X120"/>
  <c r="X121" s="1"/>
  <c r="U186"/>
  <c r="D32"/>
  <c r="D31" i="2"/>
  <c r="S173" s="1"/>
  <c r="O31" i="1"/>
  <c r="X31" s="1"/>
  <c r="D362"/>
  <c r="E33" i="2"/>
  <c r="S198" s="1"/>
  <c r="E34" i="1"/>
  <c r="T168"/>
  <c r="T100"/>
  <c r="O165"/>
  <c r="P165" s="1"/>
  <c r="C163" i="2"/>
  <c r="J99" i="1"/>
  <c r="J97" i="2"/>
  <c r="C360"/>
  <c r="O96"/>
  <c r="D97"/>
  <c r="T173" s="1"/>
  <c r="D99" i="1"/>
  <c r="L97" i="2"/>
  <c r="L99" i="1"/>
  <c r="I99"/>
  <c r="I97" i="2"/>
  <c r="M99" i="1"/>
  <c r="M97" i="2"/>
  <c r="F97"/>
  <c r="F99" i="1"/>
  <c r="G99"/>
  <c r="G97" i="2"/>
  <c r="H97"/>
  <c r="H99" i="1"/>
  <c r="Q30"/>
  <c r="O359" i="2"/>
  <c r="P30" i="1"/>
  <c r="W30"/>
  <c r="Y30"/>
  <c r="AH30"/>
  <c r="AA30"/>
  <c r="AC30"/>
  <c r="AE30"/>
  <c r="AG30"/>
  <c r="Z30"/>
  <c r="AB30"/>
  <c r="AD30"/>
  <c r="AF30"/>
  <c r="C166"/>
  <c r="D166"/>
  <c r="E166"/>
  <c r="F166"/>
  <c r="G166"/>
  <c r="H166"/>
  <c r="I166"/>
  <c r="J166"/>
  <c r="J363" s="1"/>
  <c r="K166"/>
  <c r="L166"/>
  <c r="M166"/>
  <c r="N166"/>
  <c r="O98"/>
  <c r="P98" s="1"/>
  <c r="Q31" s="1"/>
  <c r="C99"/>
  <c r="C97" i="2"/>
  <c r="T172" s="1"/>
  <c r="C362" i="1"/>
  <c r="G33"/>
  <c r="G32" i="2"/>
  <c r="S188" s="1"/>
  <c r="I33" i="1"/>
  <c r="I32" i="2"/>
  <c r="S190" s="1"/>
  <c r="K33" i="1"/>
  <c r="K32" i="2"/>
  <c r="S192" s="1"/>
  <c r="M33" i="1"/>
  <c r="M32" i="2"/>
  <c r="S194" s="1"/>
  <c r="N34" i="1"/>
  <c r="N33" i="2"/>
  <c r="S207" s="1"/>
  <c r="N99" i="1"/>
  <c r="N97" i="2"/>
  <c r="N362" i="1"/>
  <c r="F32" i="2"/>
  <c r="S187" s="1"/>
  <c r="F33" i="1"/>
  <c r="H32" i="2"/>
  <c r="S189" s="1"/>
  <c r="H33" i="1"/>
  <c r="H363"/>
  <c r="J32" i="2"/>
  <c r="S191" s="1"/>
  <c r="J33" i="1"/>
  <c r="L32" i="2"/>
  <c r="S193" s="1"/>
  <c r="L33" i="1"/>
  <c r="K99"/>
  <c r="K97" i="2"/>
  <c r="E99" i="1"/>
  <c r="E97" i="2"/>
  <c r="E362" i="1"/>
  <c r="B63"/>
  <c r="V62"/>
  <c r="X30"/>
  <c r="O361"/>
  <c r="I362"/>
  <c r="K362"/>
  <c r="M362"/>
  <c r="D360" i="2"/>
  <c r="F362" i="1"/>
  <c r="H362"/>
  <c r="J362"/>
  <c r="L362"/>
  <c r="U48"/>
  <c r="U49" s="1"/>
  <c r="L363" l="1"/>
  <c r="K361" i="2"/>
  <c r="T180"/>
  <c r="X180" s="1"/>
  <c r="H361"/>
  <c r="T177"/>
  <c r="X177" s="1"/>
  <c r="F361"/>
  <c r="T175"/>
  <c r="X175" s="1"/>
  <c r="L361"/>
  <c r="T181"/>
  <c r="X181" s="1"/>
  <c r="X173"/>
  <c r="E361"/>
  <c r="T174"/>
  <c r="X174" s="1"/>
  <c r="N361"/>
  <c r="T183"/>
  <c r="X183" s="1"/>
  <c r="G361"/>
  <c r="T176"/>
  <c r="X176" s="1"/>
  <c r="M361"/>
  <c r="T182"/>
  <c r="X182" s="1"/>
  <c r="I361"/>
  <c r="T178"/>
  <c r="X178" s="1"/>
  <c r="J361"/>
  <c r="T179"/>
  <c r="X179" s="1"/>
  <c r="O163"/>
  <c r="U172"/>
  <c r="X172" s="1"/>
  <c r="M363" i="1"/>
  <c r="I363"/>
  <c r="G363"/>
  <c r="C33"/>
  <c r="C32" i="2"/>
  <c r="S184" s="1"/>
  <c r="F363" i="1"/>
  <c r="U188"/>
  <c r="K363"/>
  <c r="X122"/>
  <c r="U187"/>
  <c r="B64"/>
  <c r="V63"/>
  <c r="N98" i="2"/>
  <c r="T195" s="1"/>
  <c r="N100" i="1"/>
  <c r="N363"/>
  <c r="N35"/>
  <c r="N34" i="2"/>
  <c r="S219" s="1"/>
  <c r="M34" i="1"/>
  <c r="M33" i="2"/>
  <c r="S206" s="1"/>
  <c r="K34" i="1"/>
  <c r="K33" i="2"/>
  <c r="S204" s="1"/>
  <c r="I34" i="1"/>
  <c r="I33" i="2"/>
  <c r="S202" s="1"/>
  <c r="G34" i="1"/>
  <c r="G33" i="2"/>
  <c r="S200" s="1"/>
  <c r="C100" i="1"/>
  <c r="C363"/>
  <c r="O99"/>
  <c r="P99" s="1"/>
  <c r="C98" i="2"/>
  <c r="T184" s="1"/>
  <c r="N164"/>
  <c r="U195" s="1"/>
  <c r="N167" i="1"/>
  <c r="L164" i="2"/>
  <c r="U193" s="1"/>
  <c r="L167" i="1"/>
  <c r="J164" i="2"/>
  <c r="U191" s="1"/>
  <c r="J167" i="1"/>
  <c r="H164" i="2"/>
  <c r="U189" s="1"/>
  <c r="H167" i="1"/>
  <c r="F164" i="2"/>
  <c r="U187" s="1"/>
  <c r="F167" i="1"/>
  <c r="D164" i="2"/>
  <c r="U185" s="1"/>
  <c r="D167" i="1"/>
  <c r="H98" i="2"/>
  <c r="H100" i="1"/>
  <c r="F98" i="2"/>
  <c r="T187" s="1"/>
  <c r="X187" s="1"/>
  <c r="F100" i="1"/>
  <c r="L98" i="2"/>
  <c r="L100" i="1"/>
  <c r="D98" i="2"/>
  <c r="T185" s="1"/>
  <c r="D100" i="1"/>
  <c r="E35"/>
  <c r="E34" i="2"/>
  <c r="S210" s="1"/>
  <c r="P31" i="1"/>
  <c r="W31"/>
  <c r="Y31"/>
  <c r="AH31"/>
  <c r="AF31"/>
  <c r="AD31"/>
  <c r="AB31"/>
  <c r="Z31"/>
  <c r="AG31"/>
  <c r="AE31"/>
  <c r="AC31"/>
  <c r="AA31"/>
  <c r="D33"/>
  <c r="D32" i="2"/>
  <c r="S185" s="1"/>
  <c r="D363" i="1"/>
  <c r="O32"/>
  <c r="F362" i="2"/>
  <c r="O362" i="1"/>
  <c r="R30"/>
  <c r="S30" s="1"/>
  <c r="E98" i="2"/>
  <c r="T186" s="1"/>
  <c r="E100" i="1"/>
  <c r="E363"/>
  <c r="K100"/>
  <c r="K98" i="2"/>
  <c r="T192" s="1"/>
  <c r="L34" i="1"/>
  <c r="L33" i="2"/>
  <c r="S205" s="1"/>
  <c r="J34" i="1"/>
  <c r="J33" i="2"/>
  <c r="S203" s="1"/>
  <c r="H34" i="1"/>
  <c r="H33" i="2"/>
  <c r="S201" s="1"/>
  <c r="F34" i="1"/>
  <c r="F33" i="2"/>
  <c r="S199" s="1"/>
  <c r="O97"/>
  <c r="C361"/>
  <c r="M164"/>
  <c r="U194" s="1"/>
  <c r="M167" i="1"/>
  <c r="K164" i="2"/>
  <c r="U192" s="1"/>
  <c r="K167" i="1"/>
  <c r="I164" i="2"/>
  <c r="U190" s="1"/>
  <c r="I167" i="1"/>
  <c r="G164" i="2"/>
  <c r="U188" s="1"/>
  <c r="G167" i="1"/>
  <c r="E164" i="2"/>
  <c r="U186" s="1"/>
  <c r="E167" i="1"/>
  <c r="C167"/>
  <c r="O166"/>
  <c r="P166" s="1"/>
  <c r="C164" i="2"/>
  <c r="G98"/>
  <c r="T188" s="1"/>
  <c r="G100" i="1"/>
  <c r="M100"/>
  <c r="M98" i="2"/>
  <c r="I98"/>
  <c r="T190" s="1"/>
  <c r="I100" i="1"/>
  <c r="J98" i="2"/>
  <c r="T191" s="1"/>
  <c r="X191" s="1"/>
  <c r="J100" i="1"/>
  <c r="T169"/>
  <c r="T102" s="1"/>
  <c r="T101"/>
  <c r="D361" i="2"/>
  <c r="O31"/>
  <c r="R31" i="1"/>
  <c r="O360" i="2"/>
  <c r="U50" i="1"/>
  <c r="U51" s="1"/>
  <c r="X185" i="2" l="1"/>
  <c r="X190"/>
  <c r="X188"/>
  <c r="X192"/>
  <c r="X186"/>
  <c r="X195"/>
  <c r="M362"/>
  <c r="T194"/>
  <c r="X194" s="1"/>
  <c r="O164"/>
  <c r="U184"/>
  <c r="X184" s="1"/>
  <c r="L362"/>
  <c r="T193"/>
  <c r="X193" s="1"/>
  <c r="H362"/>
  <c r="T189"/>
  <c r="X189" s="1"/>
  <c r="C33"/>
  <c r="S196" s="1"/>
  <c r="C34" i="1"/>
  <c r="K362" i="2"/>
  <c r="K364" i="1"/>
  <c r="G362" i="2"/>
  <c r="I362"/>
  <c r="J362"/>
  <c r="U189" i="1"/>
  <c r="X123"/>
  <c r="M101"/>
  <c r="M365" s="1"/>
  <c r="M99" i="2"/>
  <c r="T206" s="1"/>
  <c r="E165"/>
  <c r="U198" s="1"/>
  <c r="E168" i="1"/>
  <c r="G165" i="2"/>
  <c r="U200" s="1"/>
  <c r="G168" i="1"/>
  <c r="I165" i="2"/>
  <c r="U202" s="1"/>
  <c r="I168" i="1"/>
  <c r="K165" i="2"/>
  <c r="U204" s="1"/>
  <c r="K168" i="1"/>
  <c r="M165" i="2"/>
  <c r="U206" s="1"/>
  <c r="M168" i="1"/>
  <c r="H34" i="2"/>
  <c r="S213" s="1"/>
  <c r="H35" i="1"/>
  <c r="L34" i="2"/>
  <c r="S217" s="1"/>
  <c r="L35" i="1"/>
  <c r="D34"/>
  <c r="D33" i="2"/>
  <c r="S197" s="1"/>
  <c r="O33" i="1"/>
  <c r="X33" s="1"/>
  <c r="E36"/>
  <c r="E35" i="2"/>
  <c r="S222" s="1"/>
  <c r="D364" i="1"/>
  <c r="D101"/>
  <c r="D99" i="2"/>
  <c r="T197" s="1"/>
  <c r="L364" i="1"/>
  <c r="L101"/>
  <c r="L99" i="2"/>
  <c r="T205" s="1"/>
  <c r="F364" i="1"/>
  <c r="F101"/>
  <c r="F99" i="2"/>
  <c r="T199" s="1"/>
  <c r="H364" i="1"/>
  <c r="H101"/>
  <c r="H99" i="2"/>
  <c r="T201" s="1"/>
  <c r="D165"/>
  <c r="U197" s="1"/>
  <c r="D168" i="1"/>
  <c r="F165" i="2"/>
  <c r="U199" s="1"/>
  <c r="F168" i="1"/>
  <c r="F365" s="1"/>
  <c r="H165" i="2"/>
  <c r="U201" s="1"/>
  <c r="H168" i="1"/>
  <c r="J165" i="2"/>
  <c r="U203" s="1"/>
  <c r="J168" i="1"/>
  <c r="L165" i="2"/>
  <c r="U205" s="1"/>
  <c r="L168" i="1"/>
  <c r="N165" i="2"/>
  <c r="U207" s="1"/>
  <c r="N168" i="1"/>
  <c r="C362" i="2"/>
  <c r="O98"/>
  <c r="I35" i="1"/>
  <c r="I34" i="2"/>
  <c r="S214" s="1"/>
  <c r="K35" i="1"/>
  <c r="K34" i="2"/>
  <c r="S216" s="1"/>
  <c r="M35" i="1"/>
  <c r="M34" i="2"/>
  <c r="S218" s="1"/>
  <c r="N36" i="1"/>
  <c r="N35" i="2"/>
  <c r="S231" s="1"/>
  <c r="B65" i="1"/>
  <c r="V64"/>
  <c r="O361" i="2"/>
  <c r="E362"/>
  <c r="O363" i="1"/>
  <c r="M364"/>
  <c r="N362" i="2"/>
  <c r="J364" i="1"/>
  <c r="J99" i="2"/>
  <c r="T203" s="1"/>
  <c r="X203" s="1"/>
  <c r="J101" i="1"/>
  <c r="I364"/>
  <c r="I99" i="2"/>
  <c r="T202" s="1"/>
  <c r="X202" s="1"/>
  <c r="I101" i="1"/>
  <c r="G364"/>
  <c r="G99" i="2"/>
  <c r="T200" s="1"/>
  <c r="G101" i="1"/>
  <c r="O167"/>
  <c r="P167" s="1"/>
  <c r="C165" i="2"/>
  <c r="U196" s="1"/>
  <c r="C168" i="1"/>
  <c r="F34" i="2"/>
  <c r="S211" s="1"/>
  <c r="F35" i="1"/>
  <c r="J34" i="2"/>
  <c r="S215" s="1"/>
  <c r="J35" i="1"/>
  <c r="K101"/>
  <c r="K99" i="2"/>
  <c r="T204" s="1"/>
  <c r="E364" i="1"/>
  <c r="E101"/>
  <c r="E99" i="2"/>
  <c r="T198" s="1"/>
  <c r="X198" s="1"/>
  <c r="P32" i="1"/>
  <c r="W32"/>
  <c r="Y32"/>
  <c r="AH32"/>
  <c r="AA32"/>
  <c r="AC32"/>
  <c r="AE32"/>
  <c r="AG32"/>
  <c r="Z32"/>
  <c r="AB32"/>
  <c r="AD32"/>
  <c r="AF32"/>
  <c r="O32" i="2"/>
  <c r="D362"/>
  <c r="C364" i="1"/>
  <c r="C99" i="2"/>
  <c r="T196" s="1"/>
  <c r="X196" s="1"/>
  <c r="O100" i="1"/>
  <c r="P100" s="1"/>
  <c r="C101"/>
  <c r="G35"/>
  <c r="G34" i="2"/>
  <c r="S212" s="1"/>
  <c r="N364" i="1"/>
  <c r="N99" i="2"/>
  <c r="T207" s="1"/>
  <c r="X207" s="1"/>
  <c r="N101" i="1"/>
  <c r="S31"/>
  <c r="X32"/>
  <c r="Q32"/>
  <c r="R32" s="1"/>
  <c r="U52"/>
  <c r="X201" i="2" l="1"/>
  <c r="G365" i="1"/>
  <c r="X205" i="2"/>
  <c r="X204"/>
  <c r="X200"/>
  <c r="X199"/>
  <c r="X197"/>
  <c r="X206"/>
  <c r="N363"/>
  <c r="H363"/>
  <c r="G363"/>
  <c r="E363"/>
  <c r="L363"/>
  <c r="C35" i="1"/>
  <c r="C34" i="2"/>
  <c r="S208" s="1"/>
  <c r="Q33" i="1"/>
  <c r="J365"/>
  <c r="K363" i="2"/>
  <c r="O165"/>
  <c r="I363"/>
  <c r="M363"/>
  <c r="U190" i="1"/>
  <c r="X124"/>
  <c r="X125" s="1"/>
  <c r="J363" i="2"/>
  <c r="G35"/>
  <c r="S224" s="1"/>
  <c r="G36" i="1"/>
  <c r="C365"/>
  <c r="C100" i="2"/>
  <c r="T208" s="1"/>
  <c r="C102" i="1"/>
  <c r="O101"/>
  <c r="P101" s="1"/>
  <c r="O99" i="2"/>
  <c r="C363"/>
  <c r="K102" i="1"/>
  <c r="K100" i="2"/>
  <c r="T216" s="1"/>
  <c r="J36" i="1"/>
  <c r="J35" i="2"/>
  <c r="S227" s="1"/>
  <c r="F35"/>
  <c r="S223" s="1"/>
  <c r="F36" i="1"/>
  <c r="G100" i="2"/>
  <c r="T212" s="1"/>
  <c r="G102" i="1"/>
  <c r="J100" i="2"/>
  <c r="T215" s="1"/>
  <c r="J102" i="1"/>
  <c r="B66"/>
  <c r="V66" s="1"/>
  <c r="V65"/>
  <c r="N37"/>
  <c r="N36" i="2"/>
  <c r="S243" s="1"/>
  <c r="H102" i="1"/>
  <c r="H100" i="2"/>
  <c r="T213" s="1"/>
  <c r="L100"/>
  <c r="T217" s="1"/>
  <c r="L102" i="1"/>
  <c r="E36" i="2"/>
  <c r="S234" s="1"/>
  <c r="E37" i="1"/>
  <c r="D363" i="2"/>
  <c r="O33"/>
  <c r="L35"/>
  <c r="S229" s="1"/>
  <c r="L36" i="1"/>
  <c r="H35" i="2"/>
  <c r="S225" s="1"/>
  <c r="H36" i="1"/>
  <c r="M100" i="2"/>
  <c r="T218" s="1"/>
  <c r="M102" i="1"/>
  <c r="S32"/>
  <c r="O362" i="2"/>
  <c r="F363"/>
  <c r="N100"/>
  <c r="T219" s="1"/>
  <c r="N102" i="1"/>
  <c r="N365"/>
  <c r="E102"/>
  <c r="E100" i="2"/>
  <c r="T210" s="1"/>
  <c r="E365" i="1"/>
  <c r="C169"/>
  <c r="C166" i="2"/>
  <c r="U208" s="1"/>
  <c r="O168" i="1"/>
  <c r="P168" s="1"/>
  <c r="I100" i="2"/>
  <c r="T214" s="1"/>
  <c r="I102" i="1"/>
  <c r="M36"/>
  <c r="M35" i="2"/>
  <c r="S230" s="1"/>
  <c r="K35"/>
  <c r="S228" s="1"/>
  <c r="K36" i="1"/>
  <c r="I36"/>
  <c r="I35" i="2"/>
  <c r="S226" s="1"/>
  <c r="N166"/>
  <c r="U219" s="1"/>
  <c r="N169" i="1"/>
  <c r="L169"/>
  <c r="L166" i="2"/>
  <c r="U217" s="1"/>
  <c r="J166"/>
  <c r="U215" s="1"/>
  <c r="J169" i="1"/>
  <c r="H169"/>
  <c r="H166" i="2"/>
  <c r="U213" s="1"/>
  <c r="F166"/>
  <c r="U211" s="1"/>
  <c r="F169" i="1"/>
  <c r="D166" i="2"/>
  <c r="U209" s="1"/>
  <c r="D169" i="1"/>
  <c r="F100" i="2"/>
  <c r="F102" i="1"/>
  <c r="D102"/>
  <c r="D100" i="2"/>
  <c r="T209" s="1"/>
  <c r="P33" i="1"/>
  <c r="R33" s="1"/>
  <c r="S33" s="1"/>
  <c r="W33"/>
  <c r="AH33"/>
  <c r="Y33"/>
  <c r="AG33"/>
  <c r="AE33"/>
  <c r="AC33"/>
  <c r="AF33"/>
  <c r="AB33"/>
  <c r="AA33"/>
  <c r="AD33"/>
  <c r="Z33"/>
  <c r="D35"/>
  <c r="D34" i="2"/>
  <c r="O34" i="1"/>
  <c r="X34" s="1"/>
  <c r="D365"/>
  <c r="M166" i="2"/>
  <c r="U218" s="1"/>
  <c r="M169" i="1"/>
  <c r="K169"/>
  <c r="K166" i="2"/>
  <c r="U216" s="1"/>
  <c r="I166"/>
  <c r="U214" s="1"/>
  <c r="I169" i="1"/>
  <c r="I366" s="1"/>
  <c r="G169"/>
  <c r="G166" i="2"/>
  <c r="U212" s="1"/>
  <c r="E166"/>
  <c r="U210" s="1"/>
  <c r="E169" i="1"/>
  <c r="O364"/>
  <c r="K365"/>
  <c r="I365"/>
  <c r="L365"/>
  <c r="H365"/>
  <c r="U53"/>
  <c r="U54" s="1"/>
  <c r="X219" i="2" l="1"/>
  <c r="F364"/>
  <c r="T211"/>
  <c r="X211" s="1"/>
  <c r="X214"/>
  <c r="X218"/>
  <c r="X217"/>
  <c r="X215"/>
  <c r="X212"/>
  <c r="O34"/>
  <c r="S209"/>
  <c r="X209" s="1"/>
  <c r="X210"/>
  <c r="X213"/>
  <c r="X216"/>
  <c r="X208"/>
  <c r="C36" i="1"/>
  <c r="C35" i="2"/>
  <c r="S220" s="1"/>
  <c r="U191" i="1"/>
  <c r="X126"/>
  <c r="X127" s="1"/>
  <c r="I364" i="2"/>
  <c r="U192" i="1"/>
  <c r="M366"/>
  <c r="G167" i="2"/>
  <c r="U224" s="1"/>
  <c r="G170" i="1"/>
  <c r="K167" i="2"/>
  <c r="U228" s="1"/>
  <c r="K170" i="1"/>
  <c r="P34"/>
  <c r="W34"/>
  <c r="AH34"/>
  <c r="Y34"/>
  <c r="AA34"/>
  <c r="AB34"/>
  <c r="AF34"/>
  <c r="AC34"/>
  <c r="AE34"/>
  <c r="AG34"/>
  <c r="Z34"/>
  <c r="AD34"/>
  <c r="D36"/>
  <c r="O35"/>
  <c r="D35" i="2"/>
  <c r="X35" i="1"/>
  <c r="D366"/>
  <c r="F103"/>
  <c r="F101" i="2"/>
  <c r="T223" s="1"/>
  <c r="X223" s="1"/>
  <c r="D167"/>
  <c r="U221" s="1"/>
  <c r="D170" i="1"/>
  <c r="F167" i="2"/>
  <c r="U223" s="1"/>
  <c r="F170" i="1"/>
  <c r="J167" i="2"/>
  <c r="U227" s="1"/>
  <c r="J170" i="1"/>
  <c r="N170"/>
  <c r="N167" i="2"/>
  <c r="U231" s="1"/>
  <c r="K37" i="1"/>
  <c r="K36" i="2"/>
  <c r="S240" s="1"/>
  <c r="I103" i="1"/>
  <c r="I101" i="2"/>
  <c r="T226" s="1"/>
  <c r="C170" i="1"/>
  <c r="C167" i="2"/>
  <c r="U220" s="1"/>
  <c r="O169" i="1"/>
  <c r="P169" s="1"/>
  <c r="H103"/>
  <c r="H101" i="2"/>
  <c r="T225" s="1"/>
  <c r="N37"/>
  <c r="S255" s="1"/>
  <c r="N38" i="1"/>
  <c r="J37"/>
  <c r="J36" i="2"/>
  <c r="S239" s="1"/>
  <c r="K103" i="1"/>
  <c r="K101" i="2"/>
  <c r="T228" s="1"/>
  <c r="C366" i="1"/>
  <c r="C103"/>
  <c r="C101" i="2"/>
  <c r="T220" s="1"/>
  <c r="O102" i="1"/>
  <c r="P102" s="1"/>
  <c r="D364" i="2"/>
  <c r="K366" i="1"/>
  <c r="E364" i="2"/>
  <c r="N364"/>
  <c r="M364"/>
  <c r="L364"/>
  <c r="J364"/>
  <c r="G364"/>
  <c r="O365" i="1"/>
  <c r="E167" i="2"/>
  <c r="U222" s="1"/>
  <c r="E170" i="1"/>
  <c r="I167" i="2"/>
  <c r="U226" s="1"/>
  <c r="I170" i="1"/>
  <c r="M167" i="2"/>
  <c r="U230" s="1"/>
  <c r="M170" i="1"/>
  <c r="D101" i="2"/>
  <c r="T221" s="1"/>
  <c r="D103" i="1"/>
  <c r="H170"/>
  <c r="H167" i="2"/>
  <c r="U225" s="1"/>
  <c r="L170" i="1"/>
  <c r="L167" i="2"/>
  <c r="U229" s="1"/>
  <c r="I37" i="1"/>
  <c r="I36" i="2"/>
  <c r="S238" s="1"/>
  <c r="M36"/>
  <c r="S242" s="1"/>
  <c r="M37" i="1"/>
  <c r="E101" i="2"/>
  <c r="T222" s="1"/>
  <c r="X222" s="1"/>
  <c r="E103" i="1"/>
  <c r="E366"/>
  <c r="N103"/>
  <c r="N101" i="2"/>
  <c r="T231" s="1"/>
  <c r="N366" i="1"/>
  <c r="M101" i="2"/>
  <c r="T230" s="1"/>
  <c r="M103" i="1"/>
  <c r="H36" i="2"/>
  <c r="S237" s="1"/>
  <c r="H37" i="1"/>
  <c r="L36" i="2"/>
  <c r="S241" s="1"/>
  <c r="L37" i="1"/>
  <c r="E38"/>
  <c r="E37" i="2"/>
  <c r="S246" s="1"/>
  <c r="L101"/>
  <c r="T229" s="1"/>
  <c r="L103" i="1"/>
  <c r="L367" s="1"/>
  <c r="J101" i="2"/>
  <c r="J103" i="1"/>
  <c r="J367" s="1"/>
  <c r="G103"/>
  <c r="G101" i="2"/>
  <c r="F37" i="1"/>
  <c r="F36" i="2"/>
  <c r="S235" s="1"/>
  <c r="F367" i="1"/>
  <c r="C364" i="2"/>
  <c r="O100"/>
  <c r="G37" i="1"/>
  <c r="G36" i="2"/>
  <c r="S236" s="1"/>
  <c r="O166"/>
  <c r="H366" i="1"/>
  <c r="L366"/>
  <c r="H364" i="2"/>
  <c r="F366" i="1"/>
  <c r="J366"/>
  <c r="K364" i="2"/>
  <c r="O363"/>
  <c r="Q34" i="1"/>
  <c r="R34" s="1"/>
  <c r="S34" s="1"/>
  <c r="G366"/>
  <c r="U55"/>
  <c r="X230" i="2" l="1"/>
  <c r="K367" i="1"/>
  <c r="X226" i="2"/>
  <c r="X229"/>
  <c r="X231"/>
  <c r="X228"/>
  <c r="X225"/>
  <c r="J365"/>
  <c r="T227"/>
  <c r="X227" s="1"/>
  <c r="G365"/>
  <c r="T224"/>
  <c r="X224" s="1"/>
  <c r="O35"/>
  <c r="S221"/>
  <c r="X221" s="1"/>
  <c r="X220"/>
  <c r="I367" i="1"/>
  <c r="C37"/>
  <c r="C36" i="2"/>
  <c r="S232" s="1"/>
  <c r="L365"/>
  <c r="N365"/>
  <c r="H367" i="1"/>
  <c r="D365" i="2"/>
  <c r="K365"/>
  <c r="X128" i="1"/>
  <c r="X129" s="1"/>
  <c r="U196" s="1"/>
  <c r="U194"/>
  <c r="M365" i="2"/>
  <c r="E365"/>
  <c r="U193" i="1"/>
  <c r="G38"/>
  <c r="G37" i="2"/>
  <c r="S248" s="1"/>
  <c r="F37"/>
  <c r="S247" s="1"/>
  <c r="F38" i="1"/>
  <c r="G367"/>
  <c r="G104"/>
  <c r="G102" i="2"/>
  <c r="T236" s="1"/>
  <c r="L38" i="1"/>
  <c r="L37" i="2"/>
  <c r="S253" s="1"/>
  <c r="H38" i="1"/>
  <c r="H37" i="2"/>
  <c r="S249" s="1"/>
  <c r="M104" i="1"/>
  <c r="M102" i="2"/>
  <c r="T242" s="1"/>
  <c r="N104" i="1"/>
  <c r="N102" i="2"/>
  <c r="T243" s="1"/>
  <c r="N367" i="1"/>
  <c r="E102" i="2"/>
  <c r="T234" s="1"/>
  <c r="E104" i="1"/>
  <c r="E367"/>
  <c r="M37" i="2"/>
  <c r="S254" s="1"/>
  <c r="M38" i="1"/>
  <c r="D104"/>
  <c r="D102" i="2"/>
  <c r="T233" s="1"/>
  <c r="M171" i="1"/>
  <c r="M368" s="1"/>
  <c r="M168" i="2"/>
  <c r="U242" s="1"/>
  <c r="I168"/>
  <c r="U238" s="1"/>
  <c r="I171" i="1"/>
  <c r="E168" i="2"/>
  <c r="U234" s="1"/>
  <c r="E171" i="1"/>
  <c r="C367"/>
  <c r="C102" i="2"/>
  <c r="T232" s="1"/>
  <c r="C104" i="1"/>
  <c r="O103"/>
  <c r="P103" s="1"/>
  <c r="H104"/>
  <c r="H102" i="2"/>
  <c r="T237" s="1"/>
  <c r="J171" i="1"/>
  <c r="J168" i="2"/>
  <c r="U239" s="1"/>
  <c r="F171" i="1"/>
  <c r="F168" i="2"/>
  <c r="U235" s="1"/>
  <c r="D168"/>
  <c r="U233" s="1"/>
  <c r="D171" i="1"/>
  <c r="D37"/>
  <c r="D36" i="2"/>
  <c r="S233" s="1"/>
  <c r="O36" i="1"/>
  <c r="X36" s="1"/>
  <c r="D367"/>
  <c r="O364" i="2"/>
  <c r="M367" i="1"/>
  <c r="Q35"/>
  <c r="O167" i="2"/>
  <c r="I365"/>
  <c r="F365"/>
  <c r="J104" i="1"/>
  <c r="J368" s="1"/>
  <c r="J102" i="2"/>
  <c r="L104" i="1"/>
  <c r="L102" i="2"/>
  <c r="T241" s="1"/>
  <c r="E38"/>
  <c r="S258" s="1"/>
  <c r="E39" i="1"/>
  <c r="I38"/>
  <c r="I37" i="2"/>
  <c r="S250" s="1"/>
  <c r="L171" i="1"/>
  <c r="L168" i="2"/>
  <c r="U241" s="1"/>
  <c r="H168"/>
  <c r="U237" s="1"/>
  <c r="H171" i="1"/>
  <c r="O101" i="2"/>
  <c r="C365"/>
  <c r="K104" i="1"/>
  <c r="K102" i="2"/>
  <c r="T240" s="1"/>
  <c r="J37"/>
  <c r="S251" s="1"/>
  <c r="J38" i="1"/>
  <c r="N38" i="2"/>
  <c r="S267" s="1"/>
  <c r="N39" i="1"/>
  <c r="C171"/>
  <c r="O170"/>
  <c r="P170" s="1"/>
  <c r="C168" i="2"/>
  <c r="U232" s="1"/>
  <c r="I104" i="1"/>
  <c r="I102" i="2"/>
  <c r="T238" s="1"/>
  <c r="K37"/>
  <c r="S252" s="1"/>
  <c r="K38" i="1"/>
  <c r="N171"/>
  <c r="N168" i="2"/>
  <c r="U243" s="1"/>
  <c r="F102"/>
  <c r="T235" s="1"/>
  <c r="X235" s="1"/>
  <c r="F104" i="1"/>
  <c r="P35"/>
  <c r="W35"/>
  <c r="Y35"/>
  <c r="AH35"/>
  <c r="AG35"/>
  <c r="AE35"/>
  <c r="AC35"/>
  <c r="AA35"/>
  <c r="AD35"/>
  <c r="Z35"/>
  <c r="AF35"/>
  <c r="AB35"/>
  <c r="K168" i="2"/>
  <c r="U240" s="1"/>
  <c r="K171" i="1"/>
  <c r="G168" i="2"/>
  <c r="U236" s="1"/>
  <c r="G171" i="1"/>
  <c r="O366"/>
  <c r="H365" i="2"/>
  <c r="U56" i="1"/>
  <c r="X238" i="2" l="1"/>
  <c r="X240"/>
  <c r="X241"/>
  <c r="X233"/>
  <c r="X237"/>
  <c r="X234"/>
  <c r="X242"/>
  <c r="X236"/>
  <c r="J366"/>
  <c r="T239"/>
  <c r="X239" s="1"/>
  <c r="X232"/>
  <c r="X243"/>
  <c r="F366"/>
  <c r="O36"/>
  <c r="C37"/>
  <c r="S244" s="1"/>
  <c r="C38" i="1"/>
  <c r="I366" i="2"/>
  <c r="U195" i="1"/>
  <c r="G368"/>
  <c r="K366" i="2"/>
  <c r="M366"/>
  <c r="X130" i="1"/>
  <c r="U197" s="1"/>
  <c r="N172"/>
  <c r="N169" i="2"/>
  <c r="U255" s="1"/>
  <c r="K39" i="1"/>
  <c r="K38" i="2"/>
  <c r="S264" s="1"/>
  <c r="C172" i="1"/>
  <c r="C169" i="2"/>
  <c r="U244" s="1"/>
  <c r="O171" i="1"/>
  <c r="P171" s="1"/>
  <c r="N39" i="2"/>
  <c r="S279" s="1"/>
  <c r="N40" i="1"/>
  <c r="K105"/>
  <c r="K103" i="2"/>
  <c r="T252" s="1"/>
  <c r="L169"/>
  <c r="U253" s="1"/>
  <c r="L172" i="1"/>
  <c r="L103" i="2"/>
  <c r="L105" i="1"/>
  <c r="L369" s="1"/>
  <c r="J103" i="2"/>
  <c r="T251" s="1"/>
  <c r="J105" i="1"/>
  <c r="D169" i="2"/>
  <c r="U245" s="1"/>
  <c r="D172" i="1"/>
  <c r="O102" i="2"/>
  <c r="C366"/>
  <c r="E172" i="1"/>
  <c r="E169" i="2"/>
  <c r="U246" s="1"/>
  <c r="I169"/>
  <c r="U250" s="1"/>
  <c r="I172" i="1"/>
  <c r="E103" i="2"/>
  <c r="T246" s="1"/>
  <c r="E105" i="1"/>
  <c r="E368"/>
  <c r="N105"/>
  <c r="N103" i="2"/>
  <c r="N368" i="1"/>
  <c r="M105"/>
  <c r="M103" i="2"/>
  <c r="T254" s="1"/>
  <c r="H38"/>
  <c r="S261" s="1"/>
  <c r="H39" i="1"/>
  <c r="F39"/>
  <c r="F38" i="2"/>
  <c r="S259" s="1"/>
  <c r="G39" i="1"/>
  <c r="G38" i="2"/>
  <c r="S260" s="1"/>
  <c r="U57" i="1"/>
  <c r="U58" s="1"/>
  <c r="O168" i="2"/>
  <c r="R35" i="1"/>
  <c r="S35" s="1"/>
  <c r="H366" i="2"/>
  <c r="Q36" i="1"/>
  <c r="D366" i="2"/>
  <c r="G366"/>
  <c r="G169"/>
  <c r="U248" s="1"/>
  <c r="G172" i="1"/>
  <c r="K172"/>
  <c r="K169" i="2"/>
  <c r="U252" s="1"/>
  <c r="F105" i="1"/>
  <c r="F103" i="2"/>
  <c r="T247" s="1"/>
  <c r="I103"/>
  <c r="T250" s="1"/>
  <c r="I105" i="1"/>
  <c r="J39"/>
  <c r="J38" i="2"/>
  <c r="S263" s="1"/>
  <c r="H169"/>
  <c r="U249" s="1"/>
  <c r="H172" i="1"/>
  <c r="I38" i="2"/>
  <c r="S262" s="1"/>
  <c r="I39" i="1"/>
  <c r="E40"/>
  <c r="E39" i="2"/>
  <c r="S270" s="1"/>
  <c r="P36" i="1"/>
  <c r="W36"/>
  <c r="AH36"/>
  <c r="Y36"/>
  <c r="AE36"/>
  <c r="AC36"/>
  <c r="AG36"/>
  <c r="AB36"/>
  <c r="AF36"/>
  <c r="AD36"/>
  <c r="Z36"/>
  <c r="AA36"/>
  <c r="D37" i="2"/>
  <c r="D38" i="1"/>
  <c r="O37"/>
  <c r="P37" s="1"/>
  <c r="D368"/>
  <c r="F172"/>
  <c r="F169" i="2"/>
  <c r="U247" s="1"/>
  <c r="J172" i="1"/>
  <c r="J169" i="2"/>
  <c r="U251" s="1"/>
  <c r="H368" i="1"/>
  <c r="H105"/>
  <c r="H103" i="2"/>
  <c r="C103"/>
  <c r="T244" s="1"/>
  <c r="C368" i="1"/>
  <c r="C105"/>
  <c r="O104"/>
  <c r="P104" s="1"/>
  <c r="M172"/>
  <c r="M169" i="2"/>
  <c r="U254" s="1"/>
  <c r="D103"/>
  <c r="T245" s="1"/>
  <c r="D105" i="1"/>
  <c r="M38" i="2"/>
  <c r="S266" s="1"/>
  <c r="M39" i="1"/>
  <c r="M369"/>
  <c r="L39"/>
  <c r="L38" i="2"/>
  <c r="S265" s="1"/>
  <c r="G103"/>
  <c r="T248" s="1"/>
  <c r="X248" s="1"/>
  <c r="G105" i="1"/>
  <c r="K368"/>
  <c r="O365" i="2"/>
  <c r="I368" i="1"/>
  <c r="L366" i="2"/>
  <c r="O367" i="1"/>
  <c r="E366" i="2"/>
  <c r="N366"/>
  <c r="L368" i="1"/>
  <c r="F368"/>
  <c r="Q37" l="1"/>
  <c r="R37" s="1"/>
  <c r="X250" i="2"/>
  <c r="I369" i="1"/>
  <c r="X252" i="2"/>
  <c r="X254"/>
  <c r="X246"/>
  <c r="N367"/>
  <c r="T255"/>
  <c r="X255" s="1"/>
  <c r="L367"/>
  <c r="T253"/>
  <c r="X253" s="1"/>
  <c r="X247"/>
  <c r="X251"/>
  <c r="H367"/>
  <c r="T249"/>
  <c r="X249" s="1"/>
  <c r="O37"/>
  <c r="S245"/>
  <c r="X245" s="1"/>
  <c r="X244"/>
  <c r="G367"/>
  <c r="C39" i="1"/>
  <c r="C38" i="2"/>
  <c r="S256" s="1"/>
  <c r="D367"/>
  <c r="H369" i="1"/>
  <c r="I367" i="2"/>
  <c r="X131" i="1"/>
  <c r="U198" s="1"/>
  <c r="U59"/>
  <c r="U60" s="1"/>
  <c r="G106"/>
  <c r="G104" i="2"/>
  <c r="T260" s="1"/>
  <c r="L39"/>
  <c r="S277" s="1"/>
  <c r="L40" i="1"/>
  <c r="M39" i="2"/>
  <c r="S278" s="1"/>
  <c r="M40" i="1"/>
  <c r="D106"/>
  <c r="D104" i="2"/>
  <c r="T257" s="1"/>
  <c r="J170"/>
  <c r="U263" s="1"/>
  <c r="J173" i="1"/>
  <c r="F170" i="2"/>
  <c r="U259" s="1"/>
  <c r="F173" i="1"/>
  <c r="I106"/>
  <c r="I104" i="2"/>
  <c r="T262" s="1"/>
  <c r="G173" i="1"/>
  <c r="G170" i="2"/>
  <c r="U260" s="1"/>
  <c r="G39"/>
  <c r="S272" s="1"/>
  <c r="G40" i="1"/>
  <c r="G370"/>
  <c r="M106"/>
  <c r="M104" i="2"/>
  <c r="T266" s="1"/>
  <c r="E170"/>
  <c r="U258" s="1"/>
  <c r="E173" i="1"/>
  <c r="K104" i="2"/>
  <c r="T264" s="1"/>
  <c r="K106" i="1"/>
  <c r="N40" i="2"/>
  <c r="S291" s="1"/>
  <c r="N41" i="1"/>
  <c r="C170" i="2"/>
  <c r="U256" s="1"/>
  <c r="C173" i="1"/>
  <c r="O172"/>
  <c r="O368"/>
  <c r="F367" i="2"/>
  <c r="R36" i="1"/>
  <c r="S36" s="1"/>
  <c r="G369"/>
  <c r="E367" i="2"/>
  <c r="J367"/>
  <c r="M170"/>
  <c r="U266" s="1"/>
  <c r="M173" i="1"/>
  <c r="O105"/>
  <c r="C106"/>
  <c r="C104" i="2"/>
  <c r="T256" s="1"/>
  <c r="C369" i="1"/>
  <c r="O103" i="2"/>
  <c r="C367"/>
  <c r="H106" i="1"/>
  <c r="H104" i="2"/>
  <c r="T261" s="1"/>
  <c r="D39" i="1"/>
  <c r="D38" i="2"/>
  <c r="S257" s="1"/>
  <c r="O38" i="1"/>
  <c r="P38" s="1"/>
  <c r="D369"/>
  <c r="E41"/>
  <c r="E40" i="2"/>
  <c r="S282" s="1"/>
  <c r="I40" i="1"/>
  <c r="I39" i="2"/>
  <c r="S274" s="1"/>
  <c r="H170"/>
  <c r="U261" s="1"/>
  <c r="H173" i="1"/>
  <c r="J39" i="2"/>
  <c r="S275" s="1"/>
  <c r="J40" i="1"/>
  <c r="F104" i="2"/>
  <c r="T259" s="1"/>
  <c r="X259" s="1"/>
  <c r="F106" i="1"/>
  <c r="K170" i="2"/>
  <c r="U264" s="1"/>
  <c r="K173" i="1"/>
  <c r="F40"/>
  <c r="F39" i="2"/>
  <c r="S271" s="1"/>
  <c r="H40" i="1"/>
  <c r="H39" i="2"/>
  <c r="S273" s="1"/>
  <c r="N106" i="1"/>
  <c r="N104" i="2"/>
  <c r="T267" s="1"/>
  <c r="N369" i="1"/>
  <c r="E106"/>
  <c r="E104" i="2"/>
  <c r="T258" s="1"/>
  <c r="X258" s="1"/>
  <c r="E369" i="1"/>
  <c r="I170" i="2"/>
  <c r="U262" s="1"/>
  <c r="I173" i="1"/>
  <c r="D170" i="2"/>
  <c r="U257" s="1"/>
  <c r="D173" i="1"/>
  <c r="J104" i="2"/>
  <c r="T263" s="1"/>
  <c r="X263" s="1"/>
  <c r="J106" i="1"/>
  <c r="J370" s="1"/>
  <c r="L106"/>
  <c r="L104" i="2"/>
  <c r="T265" s="1"/>
  <c r="L170"/>
  <c r="U265" s="1"/>
  <c r="L173" i="1"/>
  <c r="K40"/>
  <c r="K39" i="2"/>
  <c r="S276" s="1"/>
  <c r="N170"/>
  <c r="U267" s="1"/>
  <c r="N173" i="1"/>
  <c r="J369"/>
  <c r="F369"/>
  <c r="M367" i="2"/>
  <c r="O366"/>
  <c r="K367"/>
  <c r="O169"/>
  <c r="K369" i="1"/>
  <c r="S37" l="1"/>
  <c r="K370"/>
  <c r="X260" i="2"/>
  <c r="X266"/>
  <c r="X264"/>
  <c r="X262"/>
  <c r="X265"/>
  <c r="X267"/>
  <c r="X261"/>
  <c r="X257"/>
  <c r="X256"/>
  <c r="H370" i="1"/>
  <c r="P105"/>
  <c r="Q38" s="1"/>
  <c r="R38" s="1"/>
  <c r="S38" s="1"/>
  <c r="F370"/>
  <c r="J368" i="2"/>
  <c r="O38"/>
  <c r="P38" s="1"/>
  <c r="C39"/>
  <c r="S268" s="1"/>
  <c r="C40" i="1"/>
  <c r="E368" i="2"/>
  <c r="L370" i="1"/>
  <c r="F368" i="2"/>
  <c r="K368"/>
  <c r="X132" i="1"/>
  <c r="N174"/>
  <c r="N171" i="2"/>
  <c r="U279" s="1"/>
  <c r="F41" i="1"/>
  <c r="F40" i="2"/>
  <c r="S283" s="1"/>
  <c r="K174" i="1"/>
  <c r="K171" i="2"/>
  <c r="U276" s="1"/>
  <c r="D39"/>
  <c r="S269" s="1"/>
  <c r="D40" i="1"/>
  <c r="O39"/>
  <c r="P39" s="1"/>
  <c r="D370"/>
  <c r="L174"/>
  <c r="L171" i="2"/>
  <c r="U277" s="1"/>
  <c r="J107" i="1"/>
  <c r="J105" i="2"/>
  <c r="T275" s="1"/>
  <c r="D174" i="1"/>
  <c r="D171" i="2"/>
  <c r="U269" s="1"/>
  <c r="I174" i="1"/>
  <c r="I171" i="2"/>
  <c r="U274" s="1"/>
  <c r="E107" i="1"/>
  <c r="E105" i="2"/>
  <c r="T270" s="1"/>
  <c r="E370" i="1"/>
  <c r="H41"/>
  <c r="H40" i="2"/>
  <c r="S285" s="1"/>
  <c r="J40"/>
  <c r="S287" s="1"/>
  <c r="J41" i="1"/>
  <c r="H174"/>
  <c r="H171" i="2"/>
  <c r="U273" s="1"/>
  <c r="I41" i="1"/>
  <c r="I40" i="2"/>
  <c r="S286" s="1"/>
  <c r="C107" i="1"/>
  <c r="C105" i="2"/>
  <c r="T268" s="1"/>
  <c r="O106" i="1"/>
  <c r="P106" s="1"/>
  <c r="C370"/>
  <c r="M171" i="2"/>
  <c r="U278" s="1"/>
  <c r="M174" i="1"/>
  <c r="N42"/>
  <c r="N41" i="2"/>
  <c r="S303" s="1"/>
  <c r="K107" i="1"/>
  <c r="K105" i="2"/>
  <c r="T276" s="1"/>
  <c r="E174" i="1"/>
  <c r="E171" i="2"/>
  <c r="U270" s="1"/>
  <c r="G171"/>
  <c r="U272" s="1"/>
  <c r="G174" i="1"/>
  <c r="I105" i="2"/>
  <c r="I107" i="1"/>
  <c r="D107"/>
  <c r="D105" i="2"/>
  <c r="T269" s="1"/>
  <c r="M41" i="1"/>
  <c r="M40" i="2"/>
  <c r="S290" s="1"/>
  <c r="G105"/>
  <c r="G107" i="1"/>
  <c r="L368" i="2"/>
  <c r="N368"/>
  <c r="I370" i="1"/>
  <c r="H368" i="2"/>
  <c r="O367"/>
  <c r="O369" i="1"/>
  <c r="O170" i="2"/>
  <c r="M368"/>
  <c r="K41" i="1"/>
  <c r="K40" i="2"/>
  <c r="S288" s="1"/>
  <c r="K371" i="1"/>
  <c r="L105" i="2"/>
  <c r="T277" s="1"/>
  <c r="L107" i="1"/>
  <c r="L371" s="1"/>
  <c r="N107"/>
  <c r="N105" i="2"/>
  <c r="N370" i="1"/>
  <c r="F107"/>
  <c r="F105" i="2"/>
  <c r="T271" s="1"/>
  <c r="E41"/>
  <c r="S294" s="1"/>
  <c r="E42" i="1"/>
  <c r="H107"/>
  <c r="H105" i="2"/>
  <c r="O104"/>
  <c r="P104" s="1"/>
  <c r="C368"/>
  <c r="C174" i="1"/>
  <c r="C171" i="2"/>
  <c r="U268" s="1"/>
  <c r="O173" i="1"/>
  <c r="P173" s="1"/>
  <c r="M105" i="2"/>
  <c r="T278" s="1"/>
  <c r="M107" i="1"/>
  <c r="G41"/>
  <c r="G40" i="2"/>
  <c r="S284" s="1"/>
  <c r="G371" i="1"/>
  <c r="F171" i="2"/>
  <c r="U271" s="1"/>
  <c r="F174" i="1"/>
  <c r="J171" i="2"/>
  <c r="U275" s="1"/>
  <c r="J174" i="1"/>
  <c r="L40" i="2"/>
  <c r="S289" s="1"/>
  <c r="L41" i="1"/>
  <c r="U61"/>
  <c r="I368" i="2"/>
  <c r="D368"/>
  <c r="M370" i="1"/>
  <c r="G368" i="2"/>
  <c r="X270" l="1"/>
  <c r="X278"/>
  <c r="X277"/>
  <c r="X269"/>
  <c r="X276"/>
  <c r="H369"/>
  <c r="T273"/>
  <c r="X271"/>
  <c r="N369"/>
  <c r="T279"/>
  <c r="G369"/>
  <c r="T272"/>
  <c r="I369"/>
  <c r="T274"/>
  <c r="X275"/>
  <c r="X268"/>
  <c r="M369"/>
  <c r="L369"/>
  <c r="O39"/>
  <c r="P39" s="1"/>
  <c r="C41" i="1"/>
  <c r="C40" i="2"/>
  <c r="S280" s="1"/>
  <c r="D369"/>
  <c r="K369"/>
  <c r="U199" i="1"/>
  <c r="X133"/>
  <c r="U200" s="1"/>
  <c r="L41" i="2"/>
  <c r="S301" s="1"/>
  <c r="L42" i="1"/>
  <c r="J172" i="2"/>
  <c r="U287" s="1"/>
  <c r="J175" i="1"/>
  <c r="F172" i="2"/>
  <c r="U283" s="1"/>
  <c r="F175" i="1"/>
  <c r="G42"/>
  <c r="G41" i="2"/>
  <c r="S296" s="1"/>
  <c r="H108" i="1"/>
  <c r="H106" i="2"/>
  <c r="T285" s="1"/>
  <c r="E42"/>
  <c r="S306" s="1"/>
  <c r="E43" i="1"/>
  <c r="N108"/>
  <c r="N106" i="2"/>
  <c r="T291" s="1"/>
  <c r="N371" i="1"/>
  <c r="I106" i="2"/>
  <c r="T286" s="1"/>
  <c r="I108" i="1"/>
  <c r="G175"/>
  <c r="G172" i="2"/>
  <c r="U284" s="1"/>
  <c r="N43" i="1"/>
  <c r="N42" i="2"/>
  <c r="S315" s="1"/>
  <c r="C371" i="1"/>
  <c r="C108"/>
  <c r="C106" i="2"/>
  <c r="T280" s="1"/>
  <c r="O107" i="1"/>
  <c r="P107" s="1"/>
  <c r="E106" i="2"/>
  <c r="T282" s="1"/>
  <c r="E108" i="1"/>
  <c r="E371"/>
  <c r="I172" i="2"/>
  <c r="U286" s="1"/>
  <c r="I175" i="1"/>
  <c r="D172" i="2"/>
  <c r="U281" s="1"/>
  <c r="D175" i="1"/>
  <c r="J106" i="2"/>
  <c r="T287" s="1"/>
  <c r="J108" i="1"/>
  <c r="L172" i="2"/>
  <c r="U289" s="1"/>
  <c r="L175" i="1"/>
  <c r="K172" i="2"/>
  <c r="U288" s="1"/>
  <c r="K175" i="1"/>
  <c r="O171" i="2"/>
  <c r="F369"/>
  <c r="U62" i="1"/>
  <c r="U63" s="1"/>
  <c r="Q39"/>
  <c r="R39" s="1"/>
  <c r="S39" s="1"/>
  <c r="J371"/>
  <c r="M106" i="2"/>
  <c r="T290" s="1"/>
  <c r="M108" i="1"/>
  <c r="C175"/>
  <c r="C172" i="2"/>
  <c r="U280" s="1"/>
  <c r="O174" i="1"/>
  <c r="P174" s="1"/>
  <c r="F106" i="2"/>
  <c r="T283" s="1"/>
  <c r="F108" i="1"/>
  <c r="L108"/>
  <c r="L106" i="2"/>
  <c r="T289" s="1"/>
  <c r="K42" i="1"/>
  <c r="K41" i="2"/>
  <c r="S300" s="1"/>
  <c r="G106"/>
  <c r="T284" s="1"/>
  <c r="G108" i="1"/>
  <c r="M41" i="2"/>
  <c r="S302" s="1"/>
  <c r="M42" i="1"/>
  <c r="D108"/>
  <c r="D106" i="2"/>
  <c r="T281" s="1"/>
  <c r="E172"/>
  <c r="U282" s="1"/>
  <c r="E175" i="1"/>
  <c r="K106" i="2"/>
  <c r="T288" s="1"/>
  <c r="K108" i="1"/>
  <c r="M172" i="2"/>
  <c r="U290" s="1"/>
  <c r="M175" i="1"/>
  <c r="O105" i="2"/>
  <c r="P105" s="1"/>
  <c r="C369"/>
  <c r="I42" i="1"/>
  <c r="I41" i="2"/>
  <c r="S298" s="1"/>
  <c r="I372" i="1"/>
  <c r="H172" i="2"/>
  <c r="U285" s="1"/>
  <c r="H175" i="1"/>
  <c r="H372" s="1"/>
  <c r="J41" i="2"/>
  <c r="S299" s="1"/>
  <c r="J42" i="1"/>
  <c r="H42"/>
  <c r="H41" i="2"/>
  <c r="S297" s="1"/>
  <c r="D40"/>
  <c r="D41" i="1"/>
  <c r="O40"/>
  <c r="P40" s="1"/>
  <c r="D371"/>
  <c r="F41" i="2"/>
  <c r="S295" s="1"/>
  <c r="F42" i="1"/>
  <c r="F372"/>
  <c r="N172" i="2"/>
  <c r="U291" s="1"/>
  <c r="N175" i="1"/>
  <c r="O368" i="2"/>
  <c r="P368" s="1"/>
  <c r="M371" i="1"/>
  <c r="O370"/>
  <c r="I371"/>
  <c r="H371"/>
  <c r="E369" i="2"/>
  <c r="J369"/>
  <c r="F371" i="1"/>
  <c r="X284" i="2" l="1"/>
  <c r="X272"/>
  <c r="X288"/>
  <c r="J372" i="1"/>
  <c r="X273" i="2"/>
  <c r="X283"/>
  <c r="X287"/>
  <c r="X274"/>
  <c r="X279"/>
  <c r="X290"/>
  <c r="X286"/>
  <c r="L372" i="1"/>
  <c r="O40" i="2"/>
  <c r="P40" s="1"/>
  <c r="S281"/>
  <c r="X289"/>
  <c r="X282"/>
  <c r="X291"/>
  <c r="X285"/>
  <c r="X280"/>
  <c r="Q40" i="1"/>
  <c r="R40" s="1"/>
  <c r="S40" s="1"/>
  <c r="L370" i="2"/>
  <c r="U64" i="1"/>
  <c r="U65" s="1"/>
  <c r="K370" i="2"/>
  <c r="G370"/>
  <c r="F370"/>
  <c r="C41"/>
  <c r="S292" s="1"/>
  <c r="C42" i="1"/>
  <c r="K372"/>
  <c r="M372"/>
  <c r="N176"/>
  <c r="N173" i="2"/>
  <c r="U303" s="1"/>
  <c r="M173"/>
  <c r="U302" s="1"/>
  <c r="M176" i="1"/>
  <c r="K109"/>
  <c r="K107" i="2"/>
  <c r="T300" s="1"/>
  <c r="E173"/>
  <c r="U294" s="1"/>
  <c r="E176" i="1"/>
  <c r="F107" i="2"/>
  <c r="T295" s="1"/>
  <c r="F109" i="1"/>
  <c r="C176"/>
  <c r="C173" i="2"/>
  <c r="U292" s="1"/>
  <c r="O175" i="1"/>
  <c r="E109"/>
  <c r="E107" i="2"/>
  <c r="E372" i="1"/>
  <c r="C107" i="2"/>
  <c r="T292" s="1"/>
  <c r="C109" i="1"/>
  <c r="C372"/>
  <c r="O108"/>
  <c r="P108" s="1"/>
  <c r="Q41" s="1"/>
  <c r="N44"/>
  <c r="N43" i="2"/>
  <c r="S327" s="1"/>
  <c r="G176" i="1"/>
  <c r="G173" i="2"/>
  <c r="U296" s="1"/>
  <c r="H107"/>
  <c r="T297" s="1"/>
  <c r="H109" i="1"/>
  <c r="F176"/>
  <c r="F173" i="2"/>
  <c r="U295" s="1"/>
  <c r="J176" i="1"/>
  <c r="J173" i="2"/>
  <c r="U299" s="1"/>
  <c r="O369"/>
  <c r="P369" s="1"/>
  <c r="D370"/>
  <c r="M370"/>
  <c r="J370"/>
  <c r="I370"/>
  <c r="N370"/>
  <c r="U66" i="1"/>
  <c r="F43"/>
  <c r="F42" i="2"/>
  <c r="S307" s="1"/>
  <c r="D42" i="1"/>
  <c r="O42" s="1"/>
  <c r="P42" s="1"/>
  <c r="D41" i="2"/>
  <c r="O41" i="1"/>
  <c r="P41" s="1"/>
  <c r="D372"/>
  <c r="H43"/>
  <c r="H42" i="2"/>
  <c r="S309" s="1"/>
  <c r="J42"/>
  <c r="S311" s="1"/>
  <c r="J43" i="1"/>
  <c r="H173" i="2"/>
  <c r="U297" s="1"/>
  <c r="H176" i="1"/>
  <c r="I43"/>
  <c r="I42" i="2"/>
  <c r="S310" s="1"/>
  <c r="D107"/>
  <c r="T293" s="1"/>
  <c r="D109" i="1"/>
  <c r="M43"/>
  <c r="M42" i="2"/>
  <c r="S314" s="1"/>
  <c r="G109" i="1"/>
  <c r="G373" s="1"/>
  <c r="G107" i="2"/>
  <c r="K42"/>
  <c r="S312" s="1"/>
  <c r="K43" i="1"/>
  <c r="L107" i="2"/>
  <c r="T301" s="1"/>
  <c r="L109" i="1"/>
  <c r="M107" i="2"/>
  <c r="M109" i="1"/>
  <c r="M373" s="1"/>
  <c r="K173" i="2"/>
  <c r="U300" s="1"/>
  <c r="K176" i="1"/>
  <c r="L173" i="2"/>
  <c r="U301" s="1"/>
  <c r="L176" i="1"/>
  <c r="J107" i="2"/>
  <c r="T299" s="1"/>
  <c r="J109" i="1"/>
  <c r="D176"/>
  <c r="D173" i="2"/>
  <c r="U293" s="1"/>
  <c r="I176" i="1"/>
  <c r="I173" i="2"/>
  <c r="U298" s="1"/>
  <c r="C370"/>
  <c r="O106"/>
  <c r="P106" s="1"/>
  <c r="I107"/>
  <c r="T298" s="1"/>
  <c r="I109" i="1"/>
  <c r="N109"/>
  <c r="N107" i="2"/>
  <c r="T303" s="1"/>
  <c r="N372" i="1"/>
  <c r="E43" i="2"/>
  <c r="S318" s="1"/>
  <c r="E44" i="1"/>
  <c r="G43"/>
  <c r="G42" i="2"/>
  <c r="S308" s="1"/>
  <c r="L42"/>
  <c r="S313" s="1"/>
  <c r="L43" i="1"/>
  <c r="O172" i="2"/>
  <c r="E370"/>
  <c r="O371" i="1"/>
  <c r="H370" i="2"/>
  <c r="G372" i="1"/>
  <c r="R41" l="1"/>
  <c r="S41" s="1"/>
  <c r="X303" i="2"/>
  <c r="X281"/>
  <c r="X299"/>
  <c r="X298"/>
  <c r="X300"/>
  <c r="G371"/>
  <c r="T296"/>
  <c r="M371"/>
  <c r="T302"/>
  <c r="O41"/>
  <c r="P41" s="1"/>
  <c r="S293"/>
  <c r="E371"/>
  <c r="T294"/>
  <c r="X301"/>
  <c r="X293"/>
  <c r="X297"/>
  <c r="X295"/>
  <c r="X292"/>
  <c r="N371"/>
  <c r="J373" i="1"/>
  <c r="C43"/>
  <c r="C42" i="2"/>
  <c r="S304" s="1"/>
  <c r="J371"/>
  <c r="F373" i="1"/>
  <c r="L373"/>
  <c r="L44"/>
  <c r="L43" i="2"/>
  <c r="S325" s="1"/>
  <c r="G43"/>
  <c r="S320" s="1"/>
  <c r="G44" i="1"/>
  <c r="E44" i="2"/>
  <c r="S330" s="1"/>
  <c r="E45" i="1"/>
  <c r="N108" i="2"/>
  <c r="T315" s="1"/>
  <c r="N110" i="1"/>
  <c r="N373"/>
  <c r="I174" i="2"/>
  <c r="U310" s="1"/>
  <c r="I177" i="1"/>
  <c r="D177"/>
  <c r="D174" i="2"/>
  <c r="U305" s="1"/>
  <c r="K44" i="1"/>
  <c r="K43" i="2"/>
  <c r="S324" s="1"/>
  <c r="M44" i="1"/>
  <c r="M43" i="2"/>
  <c r="S326" s="1"/>
  <c r="H177" i="1"/>
  <c r="H174" i="2"/>
  <c r="U309" s="1"/>
  <c r="H44" i="1"/>
  <c r="H43" i="2"/>
  <c r="S321" s="1"/>
  <c r="D42"/>
  <c r="S305" s="1"/>
  <c r="D43" i="1"/>
  <c r="D373"/>
  <c r="H108" i="2"/>
  <c r="T309" s="1"/>
  <c r="H110" i="1"/>
  <c r="H374" s="1"/>
  <c r="N45"/>
  <c r="N44" i="2"/>
  <c r="S339" s="1"/>
  <c r="C371"/>
  <c r="O107"/>
  <c r="P107" s="1"/>
  <c r="C177" i="1"/>
  <c r="C174" i="2"/>
  <c r="U304" s="1"/>
  <c r="O176" i="1"/>
  <c r="K108" i="2"/>
  <c r="T312" s="1"/>
  <c r="K110" i="1"/>
  <c r="N174" i="2"/>
  <c r="U315" s="1"/>
  <c r="N177" i="1"/>
  <c r="I371" i="2"/>
  <c r="O370"/>
  <c r="P370" s="1"/>
  <c r="L371"/>
  <c r="D371"/>
  <c r="H373" i="1"/>
  <c r="O372"/>
  <c r="F371" i="2"/>
  <c r="I108"/>
  <c r="T310" s="1"/>
  <c r="I110" i="1"/>
  <c r="J110"/>
  <c r="J108" i="2"/>
  <c r="T311" s="1"/>
  <c r="L174"/>
  <c r="U313" s="1"/>
  <c r="L177" i="1"/>
  <c r="K174" i="2"/>
  <c r="U312" s="1"/>
  <c r="K177" i="1"/>
  <c r="M108" i="2"/>
  <c r="T314" s="1"/>
  <c r="M110" i="1"/>
  <c r="L108" i="2"/>
  <c r="L110" i="1"/>
  <c r="G108" i="2"/>
  <c r="T308" s="1"/>
  <c r="G110" i="1"/>
  <c r="D110"/>
  <c r="D108" i="2"/>
  <c r="T305" s="1"/>
  <c r="I44" i="1"/>
  <c r="I43" i="2"/>
  <c r="S322" s="1"/>
  <c r="J43"/>
  <c r="S323" s="1"/>
  <c r="J44" i="1"/>
  <c r="F44"/>
  <c r="F43" i="2"/>
  <c r="S319" s="1"/>
  <c r="J177" i="1"/>
  <c r="J174" i="2"/>
  <c r="U311" s="1"/>
  <c r="F174"/>
  <c r="U307" s="1"/>
  <c r="F177" i="1"/>
  <c r="G174" i="2"/>
  <c r="U308" s="1"/>
  <c r="G177" i="1"/>
  <c r="C108" i="2"/>
  <c r="T304" s="1"/>
  <c r="C373" i="1"/>
  <c r="O109"/>
  <c r="P109" s="1"/>
  <c r="Q42" s="1"/>
  <c r="R42" s="1"/>
  <c r="C110"/>
  <c r="E108" i="2"/>
  <c r="T306" s="1"/>
  <c r="E110" i="1"/>
  <c r="E373"/>
  <c r="F108" i="2"/>
  <c r="T307" s="1"/>
  <c r="F110" i="1"/>
  <c r="E177"/>
  <c r="E174" i="2"/>
  <c r="U306" s="1"/>
  <c r="M177" i="1"/>
  <c r="M174" i="2"/>
  <c r="U314" s="1"/>
  <c r="K373" i="1"/>
  <c r="I373"/>
  <c r="H371" i="2"/>
  <c r="O173"/>
  <c r="K371"/>
  <c r="X294" l="1"/>
  <c r="X302"/>
  <c r="X309"/>
  <c r="X296"/>
  <c r="X310"/>
  <c r="X305"/>
  <c r="X308"/>
  <c r="X314"/>
  <c r="X307"/>
  <c r="X312"/>
  <c r="L372"/>
  <c r="T313"/>
  <c r="X306"/>
  <c r="X315"/>
  <c r="X304"/>
  <c r="X311"/>
  <c r="S42" i="1"/>
  <c r="C43" i="2"/>
  <c r="S316" s="1"/>
  <c r="C44" i="1"/>
  <c r="I374"/>
  <c r="O42" i="2"/>
  <c r="P42" s="1"/>
  <c r="D372"/>
  <c r="I372"/>
  <c r="F372"/>
  <c r="G372"/>
  <c r="M372"/>
  <c r="J374" i="1"/>
  <c r="K374"/>
  <c r="F111"/>
  <c r="F109" i="2"/>
  <c r="T319" s="1"/>
  <c r="O108"/>
  <c r="P108" s="1"/>
  <c r="C372"/>
  <c r="J175"/>
  <c r="U323" s="1"/>
  <c r="J178" i="1"/>
  <c r="G111"/>
  <c r="G109" i="2"/>
  <c r="T320" s="1"/>
  <c r="L109"/>
  <c r="T325" s="1"/>
  <c r="L111" i="1"/>
  <c r="L375" s="1"/>
  <c r="M111"/>
  <c r="M109" i="2"/>
  <c r="T326" s="1"/>
  <c r="K175"/>
  <c r="U324" s="1"/>
  <c r="K178" i="1"/>
  <c r="L175" i="2"/>
  <c r="U325" s="1"/>
  <c r="L178" i="1"/>
  <c r="I111"/>
  <c r="I109" i="2"/>
  <c r="T322" s="1"/>
  <c r="N46" i="1"/>
  <c r="N45" i="2"/>
  <c r="S351" s="1"/>
  <c r="D44" i="1"/>
  <c r="D43" i="2"/>
  <c r="O43" i="1"/>
  <c r="P43" s="1"/>
  <c r="D374"/>
  <c r="H45"/>
  <c r="H44" i="2"/>
  <c r="S333" s="1"/>
  <c r="H175"/>
  <c r="U321" s="1"/>
  <c r="H178" i="1"/>
  <c r="K45"/>
  <c r="K44" i="2"/>
  <c r="S336" s="1"/>
  <c r="D175"/>
  <c r="U317" s="1"/>
  <c r="D178" i="1"/>
  <c r="N111"/>
  <c r="N109" i="2"/>
  <c r="T327" s="1"/>
  <c r="N374" i="1"/>
  <c r="G44" i="2"/>
  <c r="S332" s="1"/>
  <c r="G45" i="1"/>
  <c r="L44" i="2"/>
  <c r="S337" s="1"/>
  <c r="L45" i="1"/>
  <c r="E372" i="2"/>
  <c r="J372"/>
  <c r="K372"/>
  <c r="O174"/>
  <c r="H372"/>
  <c r="L374" i="1"/>
  <c r="M175" i="2"/>
  <c r="U326" s="1"/>
  <c r="M178" i="1"/>
  <c r="E175" i="2"/>
  <c r="U318" s="1"/>
  <c r="E178" i="1"/>
  <c r="E111"/>
  <c r="E109" i="2"/>
  <c r="T318" s="1"/>
  <c r="E374" i="1"/>
  <c r="C109" i="2"/>
  <c r="T316" s="1"/>
  <c r="O110" i="1"/>
  <c r="P110" s="1"/>
  <c r="Q43" s="1"/>
  <c r="C111"/>
  <c r="C374"/>
  <c r="G175" i="2"/>
  <c r="U320" s="1"/>
  <c r="G178" i="1"/>
  <c r="F175" i="2"/>
  <c r="U319" s="1"/>
  <c r="F178" i="1"/>
  <c r="F375" s="1"/>
  <c r="F44" i="2"/>
  <c r="S331" s="1"/>
  <c r="F45" i="1"/>
  <c r="J45"/>
  <c r="J44" i="2"/>
  <c r="S335" s="1"/>
  <c r="I44"/>
  <c r="S334" s="1"/>
  <c r="I45" i="1"/>
  <c r="D109" i="2"/>
  <c r="T317" s="1"/>
  <c r="D111" i="1"/>
  <c r="J111"/>
  <c r="J109" i="2"/>
  <c r="T323" s="1"/>
  <c r="N175"/>
  <c r="U327" s="1"/>
  <c r="N178" i="1"/>
  <c r="K109" i="2"/>
  <c r="T324" s="1"/>
  <c r="K111" i="1"/>
  <c r="C175" i="2"/>
  <c r="U316" s="1"/>
  <c r="C178" i="1"/>
  <c r="O177"/>
  <c r="H109" i="2"/>
  <c r="T321" s="1"/>
  <c r="H111" i="1"/>
  <c r="M45"/>
  <c r="M44" i="2"/>
  <c r="S338" s="1"/>
  <c r="I178" i="1"/>
  <c r="I175" i="2"/>
  <c r="U322" s="1"/>
  <c r="E45"/>
  <c r="S342" s="1"/>
  <c r="E46" i="1"/>
  <c r="O373"/>
  <c r="F374"/>
  <c r="O371" i="2"/>
  <c r="P371" s="1"/>
  <c r="M374" i="1"/>
  <c r="N372" i="2"/>
  <c r="G374" i="1"/>
  <c r="X324" i="2" l="1"/>
  <c r="X313"/>
  <c r="X321"/>
  <c r="X323"/>
  <c r="X318"/>
  <c r="M375" i="1"/>
  <c r="X326" i="2"/>
  <c r="X322"/>
  <c r="X320"/>
  <c r="O43"/>
  <c r="P43" s="1"/>
  <c r="S317"/>
  <c r="X327"/>
  <c r="X319"/>
  <c r="X316"/>
  <c r="X317"/>
  <c r="X325"/>
  <c r="K375" i="1"/>
  <c r="R43"/>
  <c r="S43" s="1"/>
  <c r="I375"/>
  <c r="K373" i="2"/>
  <c r="C45" i="1"/>
  <c r="C44" i="2"/>
  <c r="S328" s="1"/>
  <c r="H373"/>
  <c r="J373"/>
  <c r="E373"/>
  <c r="M373"/>
  <c r="E47" i="1"/>
  <c r="E46" i="2"/>
  <c r="S354" s="1"/>
  <c r="I179" i="1"/>
  <c r="I176" i="2"/>
  <c r="U334" s="1"/>
  <c r="H112" i="1"/>
  <c r="H110" i="2"/>
  <c r="T333" s="1"/>
  <c r="J110"/>
  <c r="T335" s="1"/>
  <c r="J112" i="1"/>
  <c r="I46"/>
  <c r="I45" i="2"/>
  <c r="S346" s="1"/>
  <c r="J46" i="1"/>
  <c r="J45" i="2"/>
  <c r="S347" s="1"/>
  <c r="F46" i="1"/>
  <c r="F45" i="2"/>
  <c r="S343" s="1"/>
  <c r="F176"/>
  <c r="U331" s="1"/>
  <c r="F179" i="1"/>
  <c r="G179"/>
  <c r="G176" i="2"/>
  <c r="U332" s="1"/>
  <c r="E112" i="1"/>
  <c r="E110" i="2"/>
  <c r="T330" s="1"/>
  <c r="E375" i="1"/>
  <c r="L45" i="2"/>
  <c r="S349" s="1"/>
  <c r="L46" i="1"/>
  <c r="D179"/>
  <c r="D176" i="2"/>
  <c r="U329" s="1"/>
  <c r="K45"/>
  <c r="S348" s="1"/>
  <c r="K46" i="1"/>
  <c r="N47"/>
  <c r="N46" i="2"/>
  <c r="S363" s="1"/>
  <c r="I110"/>
  <c r="I112" i="1"/>
  <c r="M112"/>
  <c r="M110" i="2"/>
  <c r="T338" s="1"/>
  <c r="G112" i="1"/>
  <c r="G110" i="2"/>
  <c r="T332" s="1"/>
  <c r="F110"/>
  <c r="T331" s="1"/>
  <c r="F112" i="1"/>
  <c r="O175" i="2"/>
  <c r="D373"/>
  <c r="J375" i="1"/>
  <c r="O374"/>
  <c r="G375"/>
  <c r="N373" i="2"/>
  <c r="L373"/>
  <c r="M46" i="1"/>
  <c r="M45" i="2"/>
  <c r="S350" s="1"/>
  <c r="C179" i="1"/>
  <c r="O178"/>
  <c r="C176" i="2"/>
  <c r="U328" s="1"/>
  <c r="K110"/>
  <c r="T336" s="1"/>
  <c r="K112" i="1"/>
  <c r="N176" i="2"/>
  <c r="U339" s="1"/>
  <c r="N179" i="1"/>
  <c r="D112"/>
  <c r="D110" i="2"/>
  <c r="T329" s="1"/>
  <c r="C375" i="1"/>
  <c r="O111"/>
  <c r="P111" s="1"/>
  <c r="Q44" s="1"/>
  <c r="C112"/>
  <c r="C110" i="2"/>
  <c r="T328" s="1"/>
  <c r="O109"/>
  <c r="P109" s="1"/>
  <c r="C373"/>
  <c r="E176"/>
  <c r="U330" s="1"/>
  <c r="E179" i="1"/>
  <c r="M179"/>
  <c r="M176" i="2"/>
  <c r="U338" s="1"/>
  <c r="G45"/>
  <c r="S344" s="1"/>
  <c r="G46" i="1"/>
  <c r="G376"/>
  <c r="N110" i="2"/>
  <c r="T339" s="1"/>
  <c r="N112" i="1"/>
  <c r="N375"/>
  <c r="H176" i="2"/>
  <c r="U333" s="1"/>
  <c r="H179" i="1"/>
  <c r="H45" i="2"/>
  <c r="S345" s="1"/>
  <c r="H46" i="1"/>
  <c r="D45"/>
  <c r="D44" i="2"/>
  <c r="S329" s="1"/>
  <c r="O44" i="1"/>
  <c r="P44" s="1"/>
  <c r="D375"/>
  <c r="L176" i="2"/>
  <c r="U337" s="1"/>
  <c r="L179" i="1"/>
  <c r="K179"/>
  <c r="K176" i="2"/>
  <c r="U336" s="1"/>
  <c r="L110"/>
  <c r="L112" i="1"/>
  <c r="J176" i="2"/>
  <c r="U335" s="1"/>
  <c r="J179" i="1"/>
  <c r="H375"/>
  <c r="I373" i="2"/>
  <c r="G373"/>
  <c r="O372"/>
  <c r="P372" s="1"/>
  <c r="F373"/>
  <c r="X331" l="1"/>
  <c r="X332"/>
  <c r="X336"/>
  <c r="X338"/>
  <c r="L374"/>
  <c r="T337"/>
  <c r="I374"/>
  <c r="T334"/>
  <c r="X339"/>
  <c r="X329"/>
  <c r="X335"/>
  <c r="X330"/>
  <c r="X333"/>
  <c r="X328"/>
  <c r="R44" i="1"/>
  <c r="S44" s="1"/>
  <c r="H376"/>
  <c r="O44" i="2"/>
  <c r="P44" s="1"/>
  <c r="F374"/>
  <c r="C45"/>
  <c r="S340" s="1"/>
  <c r="C46" i="1"/>
  <c r="G374" i="2"/>
  <c r="M374"/>
  <c r="J177"/>
  <c r="U347" s="1"/>
  <c r="J180" i="1"/>
  <c r="K177" i="2"/>
  <c r="U348" s="1"/>
  <c r="K180" i="1"/>
  <c r="D45" i="2"/>
  <c r="D46" i="1"/>
  <c r="O45"/>
  <c r="P45" s="1"/>
  <c r="D376"/>
  <c r="H46" i="2"/>
  <c r="S357" s="1"/>
  <c r="H47" i="1"/>
  <c r="H180"/>
  <c r="H177" i="2"/>
  <c r="U345" s="1"/>
  <c r="G46"/>
  <c r="S356" s="1"/>
  <c r="G47" i="1"/>
  <c r="E177" i="2"/>
  <c r="U342" s="1"/>
  <c r="E180" i="1"/>
  <c r="C374" i="2"/>
  <c r="O110"/>
  <c r="P110" s="1"/>
  <c r="N180" i="1"/>
  <c r="N177" i="2"/>
  <c r="U351" s="1"/>
  <c r="K111"/>
  <c r="K113" i="1"/>
  <c r="K377" s="1"/>
  <c r="C180"/>
  <c r="C177" i="2"/>
  <c r="U340" s="1"/>
  <c r="O179" i="1"/>
  <c r="G113"/>
  <c r="G111" i="2"/>
  <c r="T344" s="1"/>
  <c r="M113" i="1"/>
  <c r="M111" i="2"/>
  <c r="T350" s="1"/>
  <c r="D180" i="1"/>
  <c r="D177" i="2"/>
  <c r="U341" s="1"/>
  <c r="L46"/>
  <c r="S361" s="1"/>
  <c r="L47" i="1"/>
  <c r="E111" i="2"/>
  <c r="T342" s="1"/>
  <c r="E113" i="1"/>
  <c r="E376"/>
  <c r="G180"/>
  <c r="G177" i="2"/>
  <c r="U344" s="1"/>
  <c r="J47" i="1"/>
  <c r="J46" i="2"/>
  <c r="S359" s="1"/>
  <c r="J111"/>
  <c r="J113" i="1"/>
  <c r="E48"/>
  <c r="E47" i="2"/>
  <c r="S366" s="1"/>
  <c r="N374"/>
  <c r="O373"/>
  <c r="P373" s="1"/>
  <c r="D374"/>
  <c r="O176"/>
  <c r="K376" i="1"/>
  <c r="J376"/>
  <c r="H374" i="2"/>
  <c r="L113" i="1"/>
  <c r="L111" i="2"/>
  <c r="T349" s="1"/>
  <c r="L177"/>
  <c r="U349" s="1"/>
  <c r="L180" i="1"/>
  <c r="N113"/>
  <c r="N111" i="2"/>
  <c r="T351" s="1"/>
  <c r="N376" i="1"/>
  <c r="M180"/>
  <c r="M177" i="2"/>
  <c r="U350" s="1"/>
  <c r="C376" i="1"/>
  <c r="C113"/>
  <c r="O112"/>
  <c r="P112" s="1"/>
  <c r="Q45" s="1"/>
  <c r="C111" i="2"/>
  <c r="T340" s="1"/>
  <c r="D113" i="1"/>
  <c r="D111" i="2"/>
  <c r="T341" s="1"/>
  <c r="M47" i="1"/>
  <c r="M46" i="2"/>
  <c r="S362" s="1"/>
  <c r="F113" i="1"/>
  <c r="F111" i="2"/>
  <c r="T343" s="1"/>
  <c r="I113" i="1"/>
  <c r="I111" i="2"/>
  <c r="T346" s="1"/>
  <c r="N47"/>
  <c r="S375" s="1"/>
  <c r="N48" i="1"/>
  <c r="K46" i="2"/>
  <c r="S360" s="1"/>
  <c r="K47" i="1"/>
  <c r="F180"/>
  <c r="F177" i="2"/>
  <c r="U343" s="1"/>
  <c r="F46"/>
  <c r="S355" s="1"/>
  <c r="F47" i="1"/>
  <c r="I46" i="2"/>
  <c r="S358" s="1"/>
  <c r="I47" i="1"/>
  <c r="H113"/>
  <c r="H111" i="2"/>
  <c r="T345" s="1"/>
  <c r="I177"/>
  <c r="U346" s="1"/>
  <c r="I180" i="1"/>
  <c r="O375"/>
  <c r="K374" i="2"/>
  <c r="M376" i="1"/>
  <c r="L376"/>
  <c r="E374" i="2"/>
  <c r="F376" i="1"/>
  <c r="I376"/>
  <c r="J374" i="2"/>
  <c r="X334" l="1"/>
  <c r="X345"/>
  <c r="X337"/>
  <c r="X351"/>
  <c r="X349"/>
  <c r="X350"/>
  <c r="X344"/>
  <c r="X346"/>
  <c r="X343"/>
  <c r="X342"/>
  <c r="J375"/>
  <c r="T347"/>
  <c r="K375"/>
  <c r="T348"/>
  <c r="O45"/>
  <c r="P45" s="1"/>
  <c r="S341"/>
  <c r="X340"/>
  <c r="R45" i="1"/>
  <c r="S45" s="1"/>
  <c r="D375" i="2"/>
  <c r="E375"/>
  <c r="F377" i="1"/>
  <c r="C47"/>
  <c r="C46" i="2"/>
  <c r="S352" s="1"/>
  <c r="M377" i="1"/>
  <c r="H375" i="2"/>
  <c r="N375"/>
  <c r="I375"/>
  <c r="L375"/>
  <c r="H114" i="1"/>
  <c r="H112" i="2"/>
  <c r="T357" s="1"/>
  <c r="I47"/>
  <c r="S370" s="1"/>
  <c r="I48" i="1"/>
  <c r="F181"/>
  <c r="F178" i="2"/>
  <c r="U355" s="1"/>
  <c r="K47"/>
  <c r="S372" s="1"/>
  <c r="K48" i="1"/>
  <c r="I112" i="2"/>
  <c r="T358" s="1"/>
  <c r="I114" i="1"/>
  <c r="F112" i="2"/>
  <c r="T355" s="1"/>
  <c r="F114" i="1"/>
  <c r="C375" i="2"/>
  <c r="O111"/>
  <c r="P111" s="1"/>
  <c r="C114" i="1"/>
  <c r="O113"/>
  <c r="C112" i="2"/>
  <c r="T352" s="1"/>
  <c r="C377" i="1"/>
  <c r="N112" i="2"/>
  <c r="T363" s="1"/>
  <c r="N114" i="1"/>
  <c r="N377"/>
  <c r="L114"/>
  <c r="L112" i="2"/>
  <c r="T361" s="1"/>
  <c r="E49" i="1"/>
  <c r="E48" i="2"/>
  <c r="S378" s="1"/>
  <c r="L47"/>
  <c r="S373" s="1"/>
  <c r="L48" i="1"/>
  <c r="C178" i="2"/>
  <c r="U352" s="1"/>
  <c r="O180" i="1"/>
  <c r="C181"/>
  <c r="N181"/>
  <c r="N178" i="2"/>
  <c r="U363" s="1"/>
  <c r="G47"/>
  <c r="S368" s="1"/>
  <c r="G48" i="1"/>
  <c r="M375" i="2"/>
  <c r="G375"/>
  <c r="O374"/>
  <c r="P374" s="1"/>
  <c r="H377" i="1"/>
  <c r="I178" i="2"/>
  <c r="U358" s="1"/>
  <c r="I181" i="1"/>
  <c r="F48"/>
  <c r="F47" i="2"/>
  <c r="S367" s="1"/>
  <c r="N48"/>
  <c r="S387" s="1"/>
  <c r="N49" i="1"/>
  <c r="M47" i="2"/>
  <c r="S374" s="1"/>
  <c r="M48" i="1"/>
  <c r="D112" i="2"/>
  <c r="T353" s="1"/>
  <c r="D114" i="1"/>
  <c r="M181"/>
  <c r="M178" i="2"/>
  <c r="U362" s="1"/>
  <c r="L181" i="1"/>
  <c r="L178" i="2"/>
  <c r="U361" s="1"/>
  <c r="J112"/>
  <c r="T359" s="1"/>
  <c r="J114" i="1"/>
  <c r="J48"/>
  <c r="J47" i="2"/>
  <c r="S371" s="1"/>
  <c r="G181" i="1"/>
  <c r="G178" i="2"/>
  <c r="U356" s="1"/>
  <c r="E114" i="1"/>
  <c r="E112" i="2"/>
  <c r="T354" s="1"/>
  <c r="E377" i="1"/>
  <c r="D181"/>
  <c r="D178" i="2"/>
  <c r="U353" s="1"/>
  <c r="M114" i="1"/>
  <c r="M112" i="2"/>
  <c r="T362" s="1"/>
  <c r="G114" i="1"/>
  <c r="G112" i="2"/>
  <c r="T356" s="1"/>
  <c r="K114" i="1"/>
  <c r="K112" i="2"/>
  <c r="T360" s="1"/>
  <c r="E178"/>
  <c r="U354" s="1"/>
  <c r="E181" i="1"/>
  <c r="H181"/>
  <c r="H178" i="2"/>
  <c r="U357" s="1"/>
  <c r="H48" i="1"/>
  <c r="H47" i="2"/>
  <c r="S369" s="1"/>
  <c r="D47" i="1"/>
  <c r="D46" i="2"/>
  <c r="S353" s="1"/>
  <c r="O46" i="1"/>
  <c r="P46" s="1"/>
  <c r="R46" s="1"/>
  <c r="S46" s="1"/>
  <c r="D377"/>
  <c r="K178" i="2"/>
  <c r="U360" s="1"/>
  <c r="K181" i="1"/>
  <c r="J181"/>
  <c r="J178" i="2"/>
  <c r="U359" s="1"/>
  <c r="I377" i="1"/>
  <c r="F375" i="2"/>
  <c r="O376" i="1"/>
  <c r="J377"/>
  <c r="L377"/>
  <c r="O177" i="2"/>
  <c r="G377" i="1"/>
  <c r="X348" i="2" l="1"/>
  <c r="X341"/>
  <c r="X347"/>
  <c r="X360"/>
  <c r="X356"/>
  <c r="X362"/>
  <c r="X358"/>
  <c r="X359"/>
  <c r="X353"/>
  <c r="X361"/>
  <c r="X363"/>
  <c r="X355"/>
  <c r="X352"/>
  <c r="X354"/>
  <c r="X357"/>
  <c r="H378" i="1"/>
  <c r="O46" i="2"/>
  <c r="P46" s="1"/>
  <c r="C47"/>
  <c r="S364" s="1"/>
  <c r="C48" i="1"/>
  <c r="G378"/>
  <c r="M378"/>
  <c r="L378"/>
  <c r="F378"/>
  <c r="M376" i="2"/>
  <c r="F376"/>
  <c r="I378" i="1"/>
  <c r="J182"/>
  <c r="J179" i="2"/>
  <c r="U371" s="1"/>
  <c r="D47"/>
  <c r="S365" s="1"/>
  <c r="D48" i="1"/>
  <c r="O47"/>
  <c r="P47" s="1"/>
  <c r="R47" s="1"/>
  <c r="S47" s="1"/>
  <c r="D378"/>
  <c r="E179" i="2"/>
  <c r="U366" s="1"/>
  <c r="E182" i="1"/>
  <c r="E113" i="2"/>
  <c r="T366" s="1"/>
  <c r="E115" i="1"/>
  <c r="E378"/>
  <c r="G179" i="2"/>
  <c r="U368" s="1"/>
  <c r="G182" i="1"/>
  <c r="J115"/>
  <c r="J113" i="2"/>
  <c r="T371" s="1"/>
  <c r="D115" i="1"/>
  <c r="D113" i="2"/>
  <c r="T365" s="1"/>
  <c r="N50" i="1"/>
  <c r="N49" i="2"/>
  <c r="S399" s="1"/>
  <c r="F49" i="1"/>
  <c r="F48" i="2"/>
  <c r="S379" s="1"/>
  <c r="N179"/>
  <c r="U375" s="1"/>
  <c r="N182" i="1"/>
  <c r="O112" i="2"/>
  <c r="P112" s="1"/>
  <c r="C376"/>
  <c r="O114" i="1"/>
  <c r="C378"/>
  <c r="C115"/>
  <c r="C113" i="2"/>
  <c r="T364" s="1"/>
  <c r="K49" i="1"/>
  <c r="K48" i="2"/>
  <c r="S384" s="1"/>
  <c r="H115" i="1"/>
  <c r="H113" i="2"/>
  <c r="T369" s="1"/>
  <c r="K376"/>
  <c r="G376"/>
  <c r="L376"/>
  <c r="N376"/>
  <c r="O375"/>
  <c r="P375" s="1"/>
  <c r="I376"/>
  <c r="K179"/>
  <c r="U372" s="1"/>
  <c r="K182" i="1"/>
  <c r="H49"/>
  <c r="H48" i="2"/>
  <c r="S381" s="1"/>
  <c r="H179"/>
  <c r="U369" s="1"/>
  <c r="H182" i="1"/>
  <c r="K115"/>
  <c r="K113" i="2"/>
  <c r="T372" s="1"/>
  <c r="G115" i="1"/>
  <c r="G113" i="2"/>
  <c r="T368" s="1"/>
  <c r="M115" i="1"/>
  <c r="M113" i="2"/>
  <c r="T374" s="1"/>
  <c r="D182" i="1"/>
  <c r="D179" i="2"/>
  <c r="U365" s="1"/>
  <c r="J49" i="1"/>
  <c r="J48" i="2"/>
  <c r="S383" s="1"/>
  <c r="L179"/>
  <c r="U373" s="1"/>
  <c r="L182" i="1"/>
  <c r="M179" i="2"/>
  <c r="U374" s="1"/>
  <c r="M182" i="1"/>
  <c r="M48" i="2"/>
  <c r="S386" s="1"/>
  <c r="M49" i="1"/>
  <c r="I179" i="2"/>
  <c r="U370" s="1"/>
  <c r="I182" i="1"/>
  <c r="G49"/>
  <c r="G48" i="2"/>
  <c r="S380" s="1"/>
  <c r="C182" i="1"/>
  <c r="C179" i="2"/>
  <c r="U364" s="1"/>
  <c r="O181" i="1"/>
  <c r="L48" i="2"/>
  <c r="S385" s="1"/>
  <c r="L49" i="1"/>
  <c r="E50"/>
  <c r="E49" i="2"/>
  <c r="S390" s="1"/>
  <c r="L113"/>
  <c r="T373" s="1"/>
  <c r="L115" i="1"/>
  <c r="N115"/>
  <c r="N113" i="2"/>
  <c r="N378" i="1"/>
  <c r="F115"/>
  <c r="F113" i="2"/>
  <c r="T367" s="1"/>
  <c r="I115" i="1"/>
  <c r="I113" i="2"/>
  <c r="T370" s="1"/>
  <c r="F179"/>
  <c r="U367" s="1"/>
  <c r="F182" i="1"/>
  <c r="I49"/>
  <c r="I48" i="2"/>
  <c r="S382" s="1"/>
  <c r="E376"/>
  <c r="J378" i="1"/>
  <c r="J376" i="2"/>
  <c r="D376"/>
  <c r="O178"/>
  <c r="O377" i="1"/>
  <c r="K378"/>
  <c r="H376" i="2"/>
  <c r="X370" l="1"/>
  <c r="X369"/>
  <c r="X367"/>
  <c r="X372"/>
  <c r="X371"/>
  <c r="X373"/>
  <c r="X368"/>
  <c r="X374"/>
  <c r="X366"/>
  <c r="X365"/>
  <c r="N377"/>
  <c r="T375"/>
  <c r="X364"/>
  <c r="M379" i="1"/>
  <c r="J379"/>
  <c r="G377" i="2"/>
  <c r="J377"/>
  <c r="I379" i="1"/>
  <c r="O47" i="2"/>
  <c r="P47" s="1"/>
  <c r="O48" i="1"/>
  <c r="P48" s="1"/>
  <c r="R48" s="1"/>
  <c r="S48" s="1"/>
  <c r="C48" i="2"/>
  <c r="S376" s="1"/>
  <c r="C49" i="1"/>
  <c r="E377" i="2"/>
  <c r="L379" i="1"/>
  <c r="K377" i="2"/>
  <c r="I377"/>
  <c r="G379" i="1"/>
  <c r="K379"/>
  <c r="H379"/>
  <c r="D377" i="2"/>
  <c r="I49"/>
  <c r="S394" s="1"/>
  <c r="I50" i="1"/>
  <c r="F183"/>
  <c r="F180" i="2"/>
  <c r="U379" s="1"/>
  <c r="N116" i="1"/>
  <c r="N114" i="2"/>
  <c r="T387" s="1"/>
  <c r="N379" i="1"/>
  <c r="G49" i="2"/>
  <c r="S392" s="1"/>
  <c r="G50" i="1"/>
  <c r="M50"/>
  <c r="M49" i="2"/>
  <c r="S398" s="1"/>
  <c r="M183" i="1"/>
  <c r="M180" i="2"/>
  <c r="U386" s="1"/>
  <c r="L183" i="1"/>
  <c r="L180" i="2"/>
  <c r="U385" s="1"/>
  <c r="J49"/>
  <c r="S395" s="1"/>
  <c r="J50" i="1"/>
  <c r="H183"/>
  <c r="H180" i="2"/>
  <c r="U381" s="1"/>
  <c r="H50" i="1"/>
  <c r="H49" i="2"/>
  <c r="S393" s="1"/>
  <c r="K49"/>
  <c r="S396" s="1"/>
  <c r="K50" i="1"/>
  <c r="C114" i="2"/>
  <c r="T376" s="1"/>
  <c r="C379" i="1"/>
  <c r="C116"/>
  <c r="O115"/>
  <c r="N50" i="2"/>
  <c r="S411" s="1"/>
  <c r="N51" i="1"/>
  <c r="D114" i="2"/>
  <c r="T377" s="1"/>
  <c r="D116" i="1"/>
  <c r="J114" i="2"/>
  <c r="T383" s="1"/>
  <c r="J116" i="1"/>
  <c r="E114" i="2"/>
  <c r="T378" s="1"/>
  <c r="E116" i="1"/>
  <c r="E379"/>
  <c r="E180" i="2"/>
  <c r="U378" s="1"/>
  <c r="E183" i="1"/>
  <c r="D48" i="2"/>
  <c r="S377" s="1"/>
  <c r="D49" i="1"/>
  <c r="D379"/>
  <c r="F377" i="2"/>
  <c r="L377"/>
  <c r="O179"/>
  <c r="M377"/>
  <c r="H377"/>
  <c r="I114"/>
  <c r="T382" s="1"/>
  <c r="I116" i="1"/>
  <c r="F116"/>
  <c r="F114" i="2"/>
  <c r="L114"/>
  <c r="L116" i="1"/>
  <c r="L380" s="1"/>
  <c r="E50" i="2"/>
  <c r="S402" s="1"/>
  <c r="E51" i="1"/>
  <c r="L50"/>
  <c r="L49" i="2"/>
  <c r="S397" s="1"/>
  <c r="C180"/>
  <c r="U376" s="1"/>
  <c r="O182" i="1"/>
  <c r="C183"/>
  <c r="I180" i="2"/>
  <c r="U382" s="1"/>
  <c r="I183" i="1"/>
  <c r="D180" i="2"/>
  <c r="U377" s="1"/>
  <c r="D183" i="1"/>
  <c r="M116"/>
  <c r="M114" i="2"/>
  <c r="T386" s="1"/>
  <c r="G114"/>
  <c r="T380" s="1"/>
  <c r="G116" i="1"/>
  <c r="K114" i="2"/>
  <c r="T384" s="1"/>
  <c r="K116" i="1"/>
  <c r="K180" i="2"/>
  <c r="U384" s="1"/>
  <c r="K183" i="1"/>
  <c r="H114" i="2"/>
  <c r="T381" s="1"/>
  <c r="H116" i="1"/>
  <c r="C377" i="2"/>
  <c r="O113"/>
  <c r="P113" s="1"/>
  <c r="N180"/>
  <c r="U387" s="1"/>
  <c r="N183" i="1"/>
  <c r="F49" i="2"/>
  <c r="S391" s="1"/>
  <c r="F50" i="1"/>
  <c r="G183"/>
  <c r="G180" i="2"/>
  <c r="U380" s="1"/>
  <c r="J180"/>
  <c r="U383" s="1"/>
  <c r="J183" i="1"/>
  <c r="O378"/>
  <c r="O376" i="2"/>
  <c r="P376" s="1"/>
  <c r="F379" i="1"/>
  <c r="X375" i="2" l="1"/>
  <c r="X386"/>
  <c r="F380" i="1"/>
  <c r="X381" i="2"/>
  <c r="X378"/>
  <c r="X384"/>
  <c r="X380"/>
  <c r="X382"/>
  <c r="L378"/>
  <c r="T385"/>
  <c r="X376"/>
  <c r="F378"/>
  <c r="T379"/>
  <c r="X383"/>
  <c r="X377"/>
  <c r="X387"/>
  <c r="H378"/>
  <c r="O377"/>
  <c r="P377" s="1"/>
  <c r="O48"/>
  <c r="P48" s="1"/>
  <c r="C49"/>
  <c r="S388" s="1"/>
  <c r="C50" i="1"/>
  <c r="M378" i="2"/>
  <c r="K380" i="1"/>
  <c r="E378" i="2"/>
  <c r="J378"/>
  <c r="M117" i="1"/>
  <c r="M115" i="2"/>
  <c r="T398" s="1"/>
  <c r="E52" i="1"/>
  <c r="E51" i="2"/>
  <c r="S414" s="1"/>
  <c r="L117" i="1"/>
  <c r="L115" i="2"/>
  <c r="T397" s="1"/>
  <c r="I115"/>
  <c r="T394" s="1"/>
  <c r="I117" i="1"/>
  <c r="G184"/>
  <c r="G181" i="2"/>
  <c r="U392" s="1"/>
  <c r="F50"/>
  <c r="S403" s="1"/>
  <c r="F51" i="1"/>
  <c r="N184"/>
  <c r="N181" i="2"/>
  <c r="U399" s="1"/>
  <c r="H117" i="1"/>
  <c r="H115" i="2"/>
  <c r="T393" s="1"/>
  <c r="K181"/>
  <c r="U396" s="1"/>
  <c r="K184" i="1"/>
  <c r="K117"/>
  <c r="K115" i="2"/>
  <c r="T396" s="1"/>
  <c r="G115"/>
  <c r="T392" s="1"/>
  <c r="G117" i="1"/>
  <c r="D181" i="2"/>
  <c r="U389" s="1"/>
  <c r="D184" i="1"/>
  <c r="I184"/>
  <c r="I181" i="2"/>
  <c r="U394" s="1"/>
  <c r="C184" i="1"/>
  <c r="O183"/>
  <c r="C181" i="2"/>
  <c r="U388" s="1"/>
  <c r="F115"/>
  <c r="T391" s="1"/>
  <c r="F117" i="1"/>
  <c r="E115" i="2"/>
  <c r="T390" s="1"/>
  <c r="E117" i="1"/>
  <c r="E380"/>
  <c r="J115" i="2"/>
  <c r="T395" s="1"/>
  <c r="J117" i="1"/>
  <c r="D117"/>
  <c r="D115" i="2"/>
  <c r="T389" s="1"/>
  <c r="C117" i="1"/>
  <c r="C380"/>
  <c r="O116"/>
  <c r="C115" i="2"/>
  <c r="T388" s="1"/>
  <c r="C378"/>
  <c r="O114"/>
  <c r="P114" s="1"/>
  <c r="K50"/>
  <c r="S408" s="1"/>
  <c r="K51" i="1"/>
  <c r="H50" i="2"/>
  <c r="S405" s="1"/>
  <c r="H51" i="1"/>
  <c r="H184"/>
  <c r="H181" i="2"/>
  <c r="U393" s="1"/>
  <c r="J51" i="1"/>
  <c r="J50" i="2"/>
  <c r="S407" s="1"/>
  <c r="M50"/>
  <c r="S410" s="1"/>
  <c r="M51" i="1"/>
  <c r="G51"/>
  <c r="G50" i="2"/>
  <c r="S404" s="1"/>
  <c r="N117" i="1"/>
  <c r="N115" i="2"/>
  <c r="T399" s="1"/>
  <c r="N380" i="1"/>
  <c r="F184"/>
  <c r="F181" i="2"/>
  <c r="U391" s="1"/>
  <c r="I51" i="1"/>
  <c r="I50" i="2"/>
  <c r="S406" s="1"/>
  <c r="K378"/>
  <c r="O180"/>
  <c r="I378"/>
  <c r="H380" i="1"/>
  <c r="M380"/>
  <c r="J184"/>
  <c r="J181" i="2"/>
  <c r="U395" s="1"/>
  <c r="L51" i="1"/>
  <c r="L50" i="2"/>
  <c r="S409" s="1"/>
  <c r="D50" i="1"/>
  <c r="D49" i="2"/>
  <c r="S389" s="1"/>
  <c r="O49" i="1"/>
  <c r="P49" s="1"/>
  <c r="R49" s="1"/>
  <c r="S49" s="1"/>
  <c r="D380"/>
  <c r="E181" i="2"/>
  <c r="U390" s="1"/>
  <c r="E184" i="1"/>
  <c r="N51" i="2"/>
  <c r="S423" s="1"/>
  <c r="N52" i="1"/>
  <c r="L184"/>
  <c r="L181" i="2"/>
  <c r="U397" s="1"/>
  <c r="M181"/>
  <c r="U398" s="1"/>
  <c r="M184" i="1"/>
  <c r="G378" i="2"/>
  <c r="D378"/>
  <c r="O379" i="1"/>
  <c r="J380"/>
  <c r="G380"/>
  <c r="N378" i="2"/>
  <c r="I380" i="1"/>
  <c r="H381" l="1"/>
  <c r="X385" i="2"/>
  <c r="X399"/>
  <c r="X379"/>
  <c r="I381" i="1"/>
  <c r="X392" i="2"/>
  <c r="X396"/>
  <c r="X394"/>
  <c r="X398"/>
  <c r="X395"/>
  <c r="X388"/>
  <c r="X389"/>
  <c r="X390"/>
  <c r="X391"/>
  <c r="X393"/>
  <c r="X397"/>
  <c r="O49"/>
  <c r="P49" s="1"/>
  <c r="C50"/>
  <c r="S400" s="1"/>
  <c r="C51" i="1"/>
  <c r="J381"/>
  <c r="G381"/>
  <c r="K379" i="2"/>
  <c r="K381" i="1"/>
  <c r="N379" i="2"/>
  <c r="G379"/>
  <c r="M185" i="1"/>
  <c r="M182" i="2"/>
  <c r="U410" s="1"/>
  <c r="L185" i="1"/>
  <c r="L182" i="2"/>
  <c r="U409" s="1"/>
  <c r="N53" i="1"/>
  <c r="N52" i="2"/>
  <c r="S435" s="1"/>
  <c r="E185" i="1"/>
  <c r="E182" i="2"/>
  <c r="U402" s="1"/>
  <c r="L52" i="1"/>
  <c r="L51" i="2"/>
  <c r="S421" s="1"/>
  <c r="J185" i="1"/>
  <c r="J182" i="2"/>
  <c r="U407" s="1"/>
  <c r="I51"/>
  <c r="S418" s="1"/>
  <c r="I52" i="1"/>
  <c r="F185"/>
  <c r="F182" i="2"/>
  <c r="U403" s="1"/>
  <c r="G52" i="1"/>
  <c r="G51" i="2"/>
  <c r="S416" s="1"/>
  <c r="M51"/>
  <c r="S422" s="1"/>
  <c r="M52" i="1"/>
  <c r="J52"/>
  <c r="J51" i="2"/>
  <c r="S419" s="1"/>
  <c r="H182"/>
  <c r="U405" s="1"/>
  <c r="H185" i="1"/>
  <c r="H52"/>
  <c r="H51" i="2"/>
  <c r="S417" s="1"/>
  <c r="C116"/>
  <c r="T400" s="1"/>
  <c r="C118" i="1"/>
  <c r="C381"/>
  <c r="O117"/>
  <c r="D116" i="2"/>
  <c r="T401" s="1"/>
  <c r="D118" i="1"/>
  <c r="E118"/>
  <c r="E116" i="2"/>
  <c r="E381" i="1"/>
  <c r="F116" i="2"/>
  <c r="F118" i="1"/>
  <c r="F382" s="1"/>
  <c r="C185"/>
  <c r="C182" i="2"/>
  <c r="U400" s="1"/>
  <c r="O184" i="1"/>
  <c r="I185"/>
  <c r="I182" i="2"/>
  <c r="U406" s="1"/>
  <c r="K118" i="1"/>
  <c r="K116" i="2"/>
  <c r="T408" s="1"/>
  <c r="H116"/>
  <c r="H118" i="1"/>
  <c r="N182" i="2"/>
  <c r="U411" s="1"/>
  <c r="N185" i="1"/>
  <c r="F51" i="2"/>
  <c r="S415" s="1"/>
  <c r="F52" i="1"/>
  <c r="I116" i="2"/>
  <c r="I118" i="1"/>
  <c r="I382" s="1"/>
  <c r="E53"/>
  <c r="E52" i="2"/>
  <c r="S426" s="1"/>
  <c r="M118" i="1"/>
  <c r="M116" i="2"/>
  <c r="T410" s="1"/>
  <c r="L381" i="1"/>
  <c r="O378" i="2"/>
  <c r="P378" s="1"/>
  <c r="J379"/>
  <c r="O181"/>
  <c r="L379"/>
  <c r="D50"/>
  <c r="D51" i="1"/>
  <c r="O50"/>
  <c r="P50" s="1"/>
  <c r="R50" s="1"/>
  <c r="S50" s="1"/>
  <c r="D381"/>
  <c r="N118"/>
  <c r="N116" i="2"/>
  <c r="T411" s="1"/>
  <c r="N381" i="1"/>
  <c r="K52"/>
  <c r="K51" i="2"/>
  <c r="S420" s="1"/>
  <c r="O115"/>
  <c r="P115" s="1"/>
  <c r="C379"/>
  <c r="J116"/>
  <c r="T407" s="1"/>
  <c r="J118" i="1"/>
  <c r="D185"/>
  <c r="D182" i="2"/>
  <c r="U401" s="1"/>
  <c r="G116"/>
  <c r="T404" s="1"/>
  <c r="G118" i="1"/>
  <c r="K185"/>
  <c r="K182" i="2"/>
  <c r="U408" s="1"/>
  <c r="G185" i="1"/>
  <c r="G182" i="2"/>
  <c r="U404" s="1"/>
  <c r="L116"/>
  <c r="T409" s="1"/>
  <c r="L118" i="1"/>
  <c r="M381"/>
  <c r="O380"/>
  <c r="D379" i="2"/>
  <c r="E379"/>
  <c r="F379"/>
  <c r="H379"/>
  <c r="F381" i="1"/>
  <c r="I379" i="2"/>
  <c r="M379"/>
  <c r="M382" i="1" l="1"/>
  <c r="X407" i="2"/>
  <c r="X409"/>
  <c r="X410"/>
  <c r="X404"/>
  <c r="X408"/>
  <c r="I380"/>
  <c r="T406"/>
  <c r="F380"/>
  <c r="T403"/>
  <c r="E380"/>
  <c r="T402"/>
  <c r="X411"/>
  <c r="O50"/>
  <c r="P50" s="1"/>
  <c r="S401"/>
  <c r="H380"/>
  <c r="T405"/>
  <c r="X400"/>
  <c r="N380"/>
  <c r="K382" i="1"/>
  <c r="C52"/>
  <c r="C51" i="2"/>
  <c r="S412" s="1"/>
  <c r="L380"/>
  <c r="J380"/>
  <c r="M380"/>
  <c r="L117"/>
  <c r="T421" s="1"/>
  <c r="L119" i="1"/>
  <c r="G119"/>
  <c r="G117" i="2"/>
  <c r="T416" s="1"/>
  <c r="K52"/>
  <c r="S432" s="1"/>
  <c r="K53" i="1"/>
  <c r="G183" i="2"/>
  <c r="U416" s="1"/>
  <c r="G186" i="1"/>
  <c r="K183" i="2"/>
  <c r="U420" s="1"/>
  <c r="K186" i="1"/>
  <c r="D183" i="2"/>
  <c r="U413" s="1"/>
  <c r="D186" i="1"/>
  <c r="N119"/>
  <c r="N117" i="2"/>
  <c r="T423" s="1"/>
  <c r="N382" i="1"/>
  <c r="E54"/>
  <c r="E53" i="2"/>
  <c r="S438" s="1"/>
  <c r="F53" i="1"/>
  <c r="F52" i="2"/>
  <c r="S427" s="1"/>
  <c r="N183"/>
  <c r="U423" s="1"/>
  <c r="N186" i="1"/>
  <c r="H117" i="2"/>
  <c r="T417" s="1"/>
  <c r="H119" i="1"/>
  <c r="O185"/>
  <c r="C183" i="2"/>
  <c r="U412" s="1"/>
  <c r="C186" i="1"/>
  <c r="D119"/>
  <c r="D117" i="2"/>
  <c r="T413" s="1"/>
  <c r="C382" i="1"/>
  <c r="C117" i="2"/>
  <c r="T412" s="1"/>
  <c r="C119" i="1"/>
  <c r="O118"/>
  <c r="H53"/>
  <c r="H52" i="2"/>
  <c r="S429" s="1"/>
  <c r="J183"/>
  <c r="U419" s="1"/>
  <c r="J186" i="1"/>
  <c r="N53" i="2"/>
  <c r="S447" s="1"/>
  <c r="N54" i="1"/>
  <c r="L183" i="2"/>
  <c r="U421" s="1"/>
  <c r="L186" i="1"/>
  <c r="M183" i="2"/>
  <c r="U422" s="1"/>
  <c r="M186" i="1"/>
  <c r="O379" i="2"/>
  <c r="P379" s="1"/>
  <c r="G380"/>
  <c r="K380"/>
  <c r="H382" i="1"/>
  <c r="J119"/>
  <c r="J117" i="2"/>
  <c r="T419" s="1"/>
  <c r="D52" i="1"/>
  <c r="D51" i="2"/>
  <c r="S413" s="1"/>
  <c r="O51" i="1"/>
  <c r="P51" s="1"/>
  <c r="R51" s="1"/>
  <c r="S51" s="1"/>
  <c r="D382"/>
  <c r="M117" i="2"/>
  <c r="T422" s="1"/>
  <c r="M119" i="1"/>
  <c r="M383" s="1"/>
  <c r="I119"/>
  <c r="I117" i="2"/>
  <c r="T418" s="1"/>
  <c r="K119" i="1"/>
  <c r="K117" i="2"/>
  <c r="T420" s="1"/>
  <c r="I183"/>
  <c r="U418" s="1"/>
  <c r="I186" i="1"/>
  <c r="F117" i="2"/>
  <c r="T415" s="1"/>
  <c r="F119" i="1"/>
  <c r="E117" i="2"/>
  <c r="T414" s="1"/>
  <c r="E119" i="1"/>
  <c r="E382"/>
  <c r="O116" i="2"/>
  <c r="P116" s="1"/>
  <c r="C380"/>
  <c r="H183"/>
  <c r="U417" s="1"/>
  <c r="H186" i="1"/>
  <c r="J52" i="2"/>
  <c r="S431" s="1"/>
  <c r="J53" i="1"/>
  <c r="M52" i="2"/>
  <c r="S434" s="1"/>
  <c r="M53" i="1"/>
  <c r="G52" i="2"/>
  <c r="S428" s="1"/>
  <c r="G53" i="1"/>
  <c r="F183" i="2"/>
  <c r="U415" s="1"/>
  <c r="F186" i="1"/>
  <c r="I52" i="2"/>
  <c r="S430" s="1"/>
  <c r="I53" i="1"/>
  <c r="L53"/>
  <c r="L52" i="2"/>
  <c r="S433" s="1"/>
  <c r="L383" i="1"/>
  <c r="E183" i="2"/>
  <c r="U414" s="1"/>
  <c r="E186" i="1"/>
  <c r="O182" i="2"/>
  <c r="D380"/>
  <c r="O381" i="1"/>
  <c r="J382"/>
  <c r="G382"/>
  <c r="L382"/>
  <c r="X401" i="2" l="1"/>
  <c r="X422"/>
  <c r="X403"/>
  <c r="X402"/>
  <c r="X406"/>
  <c r="X405"/>
  <c r="X420"/>
  <c r="X416"/>
  <c r="J383" i="1"/>
  <c r="X418" i="2"/>
  <c r="X415"/>
  <c r="X419"/>
  <c r="X413"/>
  <c r="X417"/>
  <c r="X423"/>
  <c r="X414"/>
  <c r="X421"/>
  <c r="X412"/>
  <c r="G383" i="1"/>
  <c r="O51" i="2"/>
  <c r="P51" s="1"/>
  <c r="C53" i="1"/>
  <c r="C52" i="2"/>
  <c r="S424" s="1"/>
  <c r="I383" i="1"/>
  <c r="K381" i="2"/>
  <c r="I381"/>
  <c r="J381"/>
  <c r="I53"/>
  <c r="S442" s="1"/>
  <c r="I54" i="1"/>
  <c r="F184" i="2"/>
  <c r="U427" s="1"/>
  <c r="F187" i="1"/>
  <c r="G54"/>
  <c r="G53" i="2"/>
  <c r="S440" s="1"/>
  <c r="J53"/>
  <c r="S443" s="1"/>
  <c r="J54" i="1"/>
  <c r="H184" i="2"/>
  <c r="U429" s="1"/>
  <c r="H187" i="1"/>
  <c r="K118" i="2"/>
  <c r="T432" s="1"/>
  <c r="K120" i="1"/>
  <c r="I120"/>
  <c r="I118" i="2"/>
  <c r="T430" s="1"/>
  <c r="D53" i="1"/>
  <c r="D52" i="2"/>
  <c r="O52" i="1"/>
  <c r="P52" s="1"/>
  <c r="R52" s="1"/>
  <c r="S52" s="1"/>
  <c r="D383"/>
  <c r="J120"/>
  <c r="J118" i="2"/>
  <c r="T431" s="1"/>
  <c r="M184"/>
  <c r="U434" s="1"/>
  <c r="M187" i="1"/>
  <c r="L184" i="2"/>
  <c r="U433" s="1"/>
  <c r="L187" i="1"/>
  <c r="C381" i="2"/>
  <c r="O117"/>
  <c r="P117" s="1"/>
  <c r="C184"/>
  <c r="U424" s="1"/>
  <c r="O186" i="1"/>
  <c r="C187"/>
  <c r="E55"/>
  <c r="E54" i="2"/>
  <c r="S450" s="1"/>
  <c r="D184"/>
  <c r="U425" s="1"/>
  <c r="D187" i="1"/>
  <c r="K184" i="2"/>
  <c r="U432" s="1"/>
  <c r="K187" i="1"/>
  <c r="G184" i="2"/>
  <c r="U428" s="1"/>
  <c r="G187" i="1"/>
  <c r="G118" i="2"/>
  <c r="G120" i="1"/>
  <c r="O380" i="2"/>
  <c r="P380" s="1"/>
  <c r="E381"/>
  <c r="F381"/>
  <c r="M381"/>
  <c r="D381"/>
  <c r="H381"/>
  <c r="N381"/>
  <c r="K383" i="1"/>
  <c r="L381" i="2"/>
  <c r="E184"/>
  <c r="U426" s="1"/>
  <c r="E187" i="1"/>
  <c r="L53" i="2"/>
  <c r="S445" s="1"/>
  <c r="L54" i="1"/>
  <c r="M53" i="2"/>
  <c r="S446" s="1"/>
  <c r="M54" i="1"/>
  <c r="E120"/>
  <c r="E118" i="2"/>
  <c r="T426" s="1"/>
  <c r="E383" i="1"/>
  <c r="F120"/>
  <c r="F118" i="2"/>
  <c r="I184"/>
  <c r="U430" s="1"/>
  <c r="I187" i="1"/>
  <c r="M118" i="2"/>
  <c r="T434" s="1"/>
  <c r="M120" i="1"/>
  <c r="N55"/>
  <c r="N54" i="2"/>
  <c r="S459" s="1"/>
  <c r="J184"/>
  <c r="U431" s="1"/>
  <c r="J187" i="1"/>
  <c r="H53" i="2"/>
  <c r="S441" s="1"/>
  <c r="H54" i="1"/>
  <c r="O119"/>
  <c r="C120"/>
  <c r="C383"/>
  <c r="C118" i="2"/>
  <c r="T424" s="1"/>
  <c r="D120" i="1"/>
  <c r="D118" i="2"/>
  <c r="T425" s="1"/>
  <c r="H120" i="1"/>
  <c r="H118" i="2"/>
  <c r="N184"/>
  <c r="U435" s="1"/>
  <c r="N187" i="1"/>
  <c r="F54"/>
  <c r="F53" i="2"/>
  <c r="S439" s="1"/>
  <c r="F384" i="1"/>
  <c r="N118" i="2"/>
  <c r="T435" s="1"/>
  <c r="N120" i="1"/>
  <c r="N383"/>
  <c r="K54"/>
  <c r="K53" i="2"/>
  <c r="S444" s="1"/>
  <c r="K384" i="1"/>
  <c r="L120"/>
  <c r="L118" i="2"/>
  <c r="T433" s="1"/>
  <c r="H383" i="1"/>
  <c r="O382"/>
  <c r="O183" i="2"/>
  <c r="F383" i="1"/>
  <c r="G381" i="2"/>
  <c r="X433" l="1"/>
  <c r="X434"/>
  <c r="H384" i="1"/>
  <c r="M384"/>
  <c r="G384"/>
  <c r="X426" i="2"/>
  <c r="X435"/>
  <c r="X430"/>
  <c r="X432"/>
  <c r="H382"/>
  <c r="T429"/>
  <c r="F382"/>
  <c r="T427"/>
  <c r="G382"/>
  <c r="T428"/>
  <c r="O52"/>
  <c r="P52" s="1"/>
  <c r="S425"/>
  <c r="X431"/>
  <c r="X424"/>
  <c r="C54" i="1"/>
  <c r="C53" i="2"/>
  <c r="S436" s="1"/>
  <c r="D382"/>
  <c r="L382"/>
  <c r="N382"/>
  <c r="M382"/>
  <c r="L121" i="1"/>
  <c r="L119" i="2"/>
  <c r="T445" s="1"/>
  <c r="C382"/>
  <c r="O118"/>
  <c r="P118" s="1"/>
  <c r="I185"/>
  <c r="U442" s="1"/>
  <c r="I188" i="1"/>
  <c r="K54" i="2"/>
  <c r="S456" s="1"/>
  <c r="K55" i="1"/>
  <c r="N121"/>
  <c r="N119" i="2"/>
  <c r="T447" s="1"/>
  <c r="N384" i="1"/>
  <c r="F54" i="2"/>
  <c r="S451" s="1"/>
  <c r="F55" i="1"/>
  <c r="H121"/>
  <c r="H119" i="2"/>
  <c r="T441" s="1"/>
  <c r="D119"/>
  <c r="T437" s="1"/>
  <c r="D121" i="1"/>
  <c r="H55"/>
  <c r="H54" i="2"/>
  <c r="S453" s="1"/>
  <c r="J185"/>
  <c r="U443" s="1"/>
  <c r="J188" i="1"/>
  <c r="N56"/>
  <c r="N55" i="2"/>
  <c r="S471" s="1"/>
  <c r="F121" i="1"/>
  <c r="F119" i="2"/>
  <c r="T439" s="1"/>
  <c r="L54"/>
  <c r="S457" s="1"/>
  <c r="L55" i="1"/>
  <c r="E185" i="2"/>
  <c r="U438" s="1"/>
  <c r="E188" i="1"/>
  <c r="O187"/>
  <c r="C185" i="2"/>
  <c r="U436" s="1"/>
  <c r="C188" i="1"/>
  <c r="J121"/>
  <c r="J119" i="2"/>
  <c r="D53"/>
  <c r="S437" s="1"/>
  <c r="D54" i="1"/>
  <c r="O53"/>
  <c r="P53" s="1"/>
  <c r="R53" s="1"/>
  <c r="S53" s="1"/>
  <c r="D384"/>
  <c r="I119" i="2"/>
  <c r="T442" s="1"/>
  <c r="I121" i="1"/>
  <c r="J55"/>
  <c r="J54" i="2"/>
  <c r="S455" s="1"/>
  <c r="J385" i="1"/>
  <c r="G55"/>
  <c r="G54" i="2"/>
  <c r="S452" s="1"/>
  <c r="I54"/>
  <c r="S454" s="1"/>
  <c r="I55" i="1"/>
  <c r="O383"/>
  <c r="E382" i="2"/>
  <c r="O184"/>
  <c r="O381"/>
  <c r="P381" s="1"/>
  <c r="K382"/>
  <c r="N185"/>
  <c r="U447" s="1"/>
  <c r="N188" i="1"/>
  <c r="C121"/>
  <c r="C119" i="2"/>
  <c r="T436" s="1"/>
  <c r="O120" i="1"/>
  <c r="C384"/>
  <c r="M119" i="2"/>
  <c r="T446" s="1"/>
  <c r="M121" i="1"/>
  <c r="E121"/>
  <c r="E119" i="2"/>
  <c r="T438" s="1"/>
  <c r="E384" i="1"/>
  <c r="M55"/>
  <c r="M54" i="2"/>
  <c r="S458" s="1"/>
  <c r="G119"/>
  <c r="T440" s="1"/>
  <c r="G121" i="1"/>
  <c r="G185" i="2"/>
  <c r="U440" s="1"/>
  <c r="G188" i="1"/>
  <c r="K185" i="2"/>
  <c r="U444" s="1"/>
  <c r="K188" i="1"/>
  <c r="D185" i="2"/>
  <c r="U437" s="1"/>
  <c r="D188" i="1"/>
  <c r="E55" i="2"/>
  <c r="S462" s="1"/>
  <c r="E56" i="1"/>
  <c r="L185" i="2"/>
  <c r="U445" s="1"/>
  <c r="L188" i="1"/>
  <c r="M185" i="2"/>
  <c r="U446" s="1"/>
  <c r="M188" i="1"/>
  <c r="K121"/>
  <c r="K119" i="2"/>
  <c r="T444" s="1"/>
  <c r="H185"/>
  <c r="U441" s="1"/>
  <c r="H188" i="1"/>
  <c r="F185" i="2"/>
  <c r="U439" s="1"/>
  <c r="F188" i="1"/>
  <c r="L384"/>
  <c r="J382" i="2"/>
  <c r="I382"/>
  <c r="J384" i="1"/>
  <c r="I384"/>
  <c r="X429" i="2" l="1"/>
  <c r="X442"/>
  <c r="X438"/>
  <c r="X428"/>
  <c r="I385" i="1"/>
  <c r="X425" i="2"/>
  <c r="X427"/>
  <c r="X440"/>
  <c r="X444"/>
  <c r="X446"/>
  <c r="X439"/>
  <c r="X441"/>
  <c r="J383"/>
  <c r="T443"/>
  <c r="X437"/>
  <c r="X447"/>
  <c r="X445"/>
  <c r="X436"/>
  <c r="O53"/>
  <c r="P53" s="1"/>
  <c r="C54"/>
  <c r="S448" s="1"/>
  <c r="C55" i="1"/>
  <c r="M385"/>
  <c r="K383" i="2"/>
  <c r="E383"/>
  <c r="L385" i="1"/>
  <c r="N383" i="2"/>
  <c r="K120"/>
  <c r="T456" s="1"/>
  <c r="K122" i="1"/>
  <c r="D186" i="2"/>
  <c r="U449" s="1"/>
  <c r="D189" i="1"/>
  <c r="G186" i="2"/>
  <c r="U452" s="1"/>
  <c r="G189" i="1"/>
  <c r="G386" s="1"/>
  <c r="N186" i="2"/>
  <c r="U459" s="1"/>
  <c r="N189" i="1"/>
  <c r="F186" i="2"/>
  <c r="U451" s="1"/>
  <c r="F189" i="1"/>
  <c r="H186" i="2"/>
  <c r="U453" s="1"/>
  <c r="H189" i="1"/>
  <c r="M186" i="2"/>
  <c r="U458" s="1"/>
  <c r="M189" i="1"/>
  <c r="L186" i="2"/>
  <c r="U457" s="1"/>
  <c r="L189" i="1"/>
  <c r="E122"/>
  <c r="E120" i="2"/>
  <c r="T450" s="1"/>
  <c r="E385" i="1"/>
  <c r="O121"/>
  <c r="C122"/>
  <c r="C120" i="2"/>
  <c r="T448" s="1"/>
  <c r="C385" i="1"/>
  <c r="J55" i="2"/>
  <c r="S467" s="1"/>
  <c r="J56" i="1"/>
  <c r="J122"/>
  <c r="J120" i="2"/>
  <c r="T455" s="1"/>
  <c r="E186"/>
  <c r="U450" s="1"/>
  <c r="E189" i="1"/>
  <c r="F122"/>
  <c r="F386" s="1"/>
  <c r="F120" i="2"/>
  <c r="T451" s="1"/>
  <c r="J186"/>
  <c r="U455" s="1"/>
  <c r="J189" i="1"/>
  <c r="H55" i="2"/>
  <c r="S465" s="1"/>
  <c r="H56" i="1"/>
  <c r="H122"/>
  <c r="H386" s="1"/>
  <c r="H120" i="2"/>
  <c r="T453" s="1"/>
  <c r="F56" i="1"/>
  <c r="F55" i="2"/>
  <c r="S463" s="1"/>
  <c r="N122" i="1"/>
  <c r="N120" i="2"/>
  <c r="T459" s="1"/>
  <c r="N385" i="1"/>
  <c r="K56"/>
  <c r="K55" i="2"/>
  <c r="S468" s="1"/>
  <c r="I186"/>
  <c r="U454" s="1"/>
  <c r="I189" i="1"/>
  <c r="O384"/>
  <c r="G383" i="2"/>
  <c r="M383"/>
  <c r="I383"/>
  <c r="O185"/>
  <c r="H385" i="1"/>
  <c r="D383" i="2"/>
  <c r="L383"/>
  <c r="E57" i="1"/>
  <c r="E56" i="2"/>
  <c r="S474" s="1"/>
  <c r="K186"/>
  <c r="U456" s="1"/>
  <c r="K189" i="1"/>
  <c r="G122"/>
  <c r="G120" i="2"/>
  <c r="T452" s="1"/>
  <c r="M56" i="1"/>
  <c r="M55" i="2"/>
  <c r="S470" s="1"/>
  <c r="M120"/>
  <c r="T458" s="1"/>
  <c r="M122" i="1"/>
  <c r="O119" i="2"/>
  <c r="P119" s="1"/>
  <c r="C383"/>
  <c r="I56" i="1"/>
  <c r="I55" i="2"/>
  <c r="S466" s="1"/>
  <c r="G55"/>
  <c r="S464" s="1"/>
  <c r="G56" i="1"/>
  <c r="I120" i="2"/>
  <c r="T454" s="1"/>
  <c r="I122" i="1"/>
  <c r="D55"/>
  <c r="D54" i="2"/>
  <c r="O54" i="1"/>
  <c r="P54" s="1"/>
  <c r="R54" s="1"/>
  <c r="S54" s="1"/>
  <c r="D385"/>
  <c r="O188"/>
  <c r="C186" i="2"/>
  <c r="U448" s="1"/>
  <c r="C189" i="1"/>
  <c r="L55" i="2"/>
  <c r="S469" s="1"/>
  <c r="L56" i="1"/>
  <c r="N56" i="2"/>
  <c r="S483" s="1"/>
  <c r="N57" i="1"/>
  <c r="D122"/>
  <c r="D120" i="2"/>
  <c r="T449" s="1"/>
  <c r="L120"/>
  <c r="T457" s="1"/>
  <c r="L122" i="1"/>
  <c r="L386" s="1"/>
  <c r="G385"/>
  <c r="F383" i="2"/>
  <c r="H383"/>
  <c r="F385" i="1"/>
  <c r="K385"/>
  <c r="O382" i="2"/>
  <c r="P382" s="1"/>
  <c r="X454" l="1"/>
  <c r="X452"/>
  <c r="X443"/>
  <c r="X453"/>
  <c r="X451"/>
  <c r="X455"/>
  <c r="X457"/>
  <c r="X458"/>
  <c r="X456"/>
  <c r="O54"/>
  <c r="P54" s="1"/>
  <c r="S449"/>
  <c r="X459"/>
  <c r="X450"/>
  <c r="X448"/>
  <c r="M386" i="1"/>
  <c r="E58"/>
  <c r="E57" i="2"/>
  <c r="S486" s="1"/>
  <c r="N58" i="1"/>
  <c r="N57" i="2"/>
  <c r="S495" s="1"/>
  <c r="I386" i="1"/>
  <c r="K386"/>
  <c r="L384" i="2"/>
  <c r="O186"/>
  <c r="M384"/>
  <c r="N384"/>
  <c r="C56" i="1"/>
  <c r="C55" i="2"/>
  <c r="S460" s="1"/>
  <c r="G384"/>
  <c r="I384"/>
  <c r="F384"/>
  <c r="J384"/>
  <c r="L123" i="1"/>
  <c r="L121" i="2"/>
  <c r="T469" s="1"/>
  <c r="L57" i="1"/>
  <c r="L56" i="2"/>
  <c r="S481" s="1"/>
  <c r="C187"/>
  <c r="U460" s="1"/>
  <c r="O189" i="1"/>
  <c r="C190"/>
  <c r="D55" i="2"/>
  <c r="D56" i="1"/>
  <c r="D386"/>
  <c r="G57"/>
  <c r="G56" i="2"/>
  <c r="S476" s="1"/>
  <c r="I57" i="1"/>
  <c r="I56" i="2"/>
  <c r="S478" s="1"/>
  <c r="K187"/>
  <c r="U468" s="1"/>
  <c r="K190" i="1"/>
  <c r="N123"/>
  <c r="N121" i="2"/>
  <c r="T471" s="1"/>
  <c r="N386" i="1"/>
  <c r="F121" i="2"/>
  <c r="T463" s="1"/>
  <c r="F123" i="1"/>
  <c r="J123"/>
  <c r="J121" i="2"/>
  <c r="T467" s="1"/>
  <c r="J57" i="1"/>
  <c r="J56" i="2"/>
  <c r="S479" s="1"/>
  <c r="O120"/>
  <c r="P120" s="1"/>
  <c r="C384"/>
  <c r="L187"/>
  <c r="U469" s="1"/>
  <c r="L190" i="1"/>
  <c r="M187" i="2"/>
  <c r="U470" s="1"/>
  <c r="M190" i="1"/>
  <c r="H187" i="2"/>
  <c r="U465" s="1"/>
  <c r="H190" i="1"/>
  <c r="F187" i="2"/>
  <c r="U463" s="1"/>
  <c r="F190" i="1"/>
  <c r="N187" i="2"/>
  <c r="U471" s="1"/>
  <c r="N190" i="1"/>
  <c r="G187" i="2"/>
  <c r="U464" s="1"/>
  <c r="G190" i="1"/>
  <c r="D187" i="2"/>
  <c r="U461" s="1"/>
  <c r="D190" i="1"/>
  <c r="K121" i="2"/>
  <c r="T468" s="1"/>
  <c r="K123" i="1"/>
  <c r="D384" i="2"/>
  <c r="H384"/>
  <c r="O55" i="1"/>
  <c r="P55" s="1"/>
  <c r="R55" s="1"/>
  <c r="S55" s="1"/>
  <c r="E384" i="2"/>
  <c r="D121"/>
  <c r="D123" i="1"/>
  <c r="I123"/>
  <c r="I121" i="2"/>
  <c r="T466" s="1"/>
  <c r="M123" i="1"/>
  <c r="M121" i="2"/>
  <c r="T470" s="1"/>
  <c r="M57" i="1"/>
  <c r="M56" i="2"/>
  <c r="S482" s="1"/>
  <c r="G123" i="1"/>
  <c r="G121" i="2"/>
  <c r="T464" s="1"/>
  <c r="I187"/>
  <c r="U466" s="1"/>
  <c r="I190" i="1"/>
  <c r="K57"/>
  <c r="K56" i="2"/>
  <c r="S480" s="1"/>
  <c r="F57" i="1"/>
  <c r="F56" i="2"/>
  <c r="S475" s="1"/>
  <c r="H121"/>
  <c r="T465" s="1"/>
  <c r="H123" i="1"/>
  <c r="H387" s="1"/>
  <c r="H57"/>
  <c r="H56" i="2"/>
  <c r="S477" s="1"/>
  <c r="J187"/>
  <c r="U467" s="1"/>
  <c r="J190" i="1"/>
  <c r="E187" i="2"/>
  <c r="U462" s="1"/>
  <c r="E190" i="1"/>
  <c r="O122"/>
  <c r="C123"/>
  <c r="C121" i="2"/>
  <c r="T460" s="1"/>
  <c r="C386" i="1"/>
  <c r="E123"/>
  <c r="E121" i="2"/>
  <c r="T462" s="1"/>
  <c r="E386" i="1"/>
  <c r="O383" i="2"/>
  <c r="P383" s="1"/>
  <c r="J386" i="1"/>
  <c r="O385"/>
  <c r="K384" i="2"/>
  <c r="X465" l="1"/>
  <c r="X449"/>
  <c r="X468"/>
  <c r="X464"/>
  <c r="X470"/>
  <c r="X466"/>
  <c r="D385"/>
  <c r="T461"/>
  <c r="O55"/>
  <c r="P55" s="1"/>
  <c r="S461"/>
  <c r="X463"/>
  <c r="X471"/>
  <c r="X469"/>
  <c r="X460"/>
  <c r="X462"/>
  <c r="X467"/>
  <c r="H58" i="1"/>
  <c r="H57" i="2"/>
  <c r="S489" s="1"/>
  <c r="K58" i="1"/>
  <c r="K57" i="2"/>
  <c r="S492" s="1"/>
  <c r="M58" i="1"/>
  <c r="M57" i="2"/>
  <c r="S494" s="1"/>
  <c r="I58" i="1"/>
  <c r="I57" i="2"/>
  <c r="S490" s="1"/>
  <c r="G58" i="1"/>
  <c r="G57" i="2"/>
  <c r="S488" s="1"/>
  <c r="L58" i="1"/>
  <c r="L57" i="2"/>
  <c r="S493" s="1"/>
  <c r="N59" i="1"/>
  <c r="N58" i="2"/>
  <c r="S507" s="1"/>
  <c r="E59" i="1"/>
  <c r="E58" i="2"/>
  <c r="S498" s="1"/>
  <c r="F58" i="1"/>
  <c r="F57" i="2"/>
  <c r="S487" s="1"/>
  <c r="J58" i="1"/>
  <c r="J57" i="2"/>
  <c r="S491" s="1"/>
  <c r="K387" i="1"/>
  <c r="F387"/>
  <c r="C57"/>
  <c r="C56" i="2"/>
  <c r="S472" s="1"/>
  <c r="H385"/>
  <c r="E385"/>
  <c r="O386" i="1"/>
  <c r="G387"/>
  <c r="K385" i="2"/>
  <c r="G385"/>
  <c r="M385"/>
  <c r="M387" i="1"/>
  <c r="F385" i="2"/>
  <c r="N385"/>
  <c r="E124" i="1"/>
  <c r="E122" i="2"/>
  <c r="T474" s="1"/>
  <c r="E387" i="1"/>
  <c r="O121" i="2"/>
  <c r="P121" s="1"/>
  <c r="C385"/>
  <c r="H124" i="1"/>
  <c r="H122" i="2"/>
  <c r="T477" s="1"/>
  <c r="I188"/>
  <c r="U478" s="1"/>
  <c r="I191" i="1"/>
  <c r="M124"/>
  <c r="M122" i="2"/>
  <c r="T482" s="1"/>
  <c r="I124" i="1"/>
  <c r="I122" i="2"/>
  <c r="T478" s="1"/>
  <c r="F124" i="1"/>
  <c r="F122" i="2"/>
  <c r="T475" s="1"/>
  <c r="N124" i="1"/>
  <c r="N122" i="2"/>
  <c r="T483" s="1"/>
  <c r="N387" i="1"/>
  <c r="D57"/>
  <c r="D57" i="2" s="1"/>
  <c r="S485" s="1"/>
  <c r="D56"/>
  <c r="O56" i="1"/>
  <c r="P56" s="1"/>
  <c r="R56" s="1"/>
  <c r="S56" s="1"/>
  <c r="D387"/>
  <c r="O190"/>
  <c r="C188" i="2"/>
  <c r="U472" s="1"/>
  <c r="C191" i="1"/>
  <c r="C189" i="2" s="1"/>
  <c r="U484" s="1"/>
  <c r="J385"/>
  <c r="O187"/>
  <c r="L385"/>
  <c r="C124" i="1"/>
  <c r="C387"/>
  <c r="C122" i="2"/>
  <c r="T472" s="1"/>
  <c r="O123" i="1"/>
  <c r="E188" i="2"/>
  <c r="U474" s="1"/>
  <c r="E191" i="1"/>
  <c r="J188" i="2"/>
  <c r="U479" s="1"/>
  <c r="J191" i="1"/>
  <c r="G124"/>
  <c r="G122" i="2"/>
  <c r="T476" s="1"/>
  <c r="D124" i="1"/>
  <c r="D122" i="2"/>
  <c r="T473" s="1"/>
  <c r="K124" i="1"/>
  <c r="K122" i="2"/>
  <c r="T480" s="1"/>
  <c r="D188"/>
  <c r="U473" s="1"/>
  <c r="D191" i="1"/>
  <c r="G188" i="2"/>
  <c r="U476" s="1"/>
  <c r="G191" i="1"/>
  <c r="N188" i="2"/>
  <c r="U483" s="1"/>
  <c r="N191" i="1"/>
  <c r="F188" i="2"/>
  <c r="U475" s="1"/>
  <c r="F191" i="1"/>
  <c r="H188" i="2"/>
  <c r="U477" s="1"/>
  <c r="H191" i="1"/>
  <c r="M188" i="2"/>
  <c r="U482" s="1"/>
  <c r="M191" i="1"/>
  <c r="L188" i="2"/>
  <c r="U481" s="1"/>
  <c r="L191" i="1"/>
  <c r="J124"/>
  <c r="J122" i="2"/>
  <c r="T479" s="1"/>
  <c r="K188"/>
  <c r="U480" s="1"/>
  <c r="K191" i="1"/>
  <c r="L124"/>
  <c r="L122" i="2"/>
  <c r="T481" s="1"/>
  <c r="I385"/>
  <c r="O384"/>
  <c r="P384" s="1"/>
  <c r="J387" i="1"/>
  <c r="I387"/>
  <c r="L387"/>
  <c r="X479" i="2" l="1"/>
  <c r="X476"/>
  <c r="X481"/>
  <c r="X480"/>
  <c r="X474"/>
  <c r="X477"/>
  <c r="X483"/>
  <c r="X475"/>
  <c r="X478"/>
  <c r="X482"/>
  <c r="O56"/>
  <c r="P56" s="1"/>
  <c r="S473"/>
  <c r="X473"/>
  <c r="X472"/>
  <c r="X461"/>
  <c r="I192" i="1"/>
  <c r="I190" i="2" s="1"/>
  <c r="U502" s="1"/>
  <c r="I189"/>
  <c r="U490" s="1"/>
  <c r="K192" i="1"/>
  <c r="K189" i="2"/>
  <c r="U492" s="1"/>
  <c r="L192" i="1"/>
  <c r="L189" i="2"/>
  <c r="U493" s="1"/>
  <c r="M192" i="1"/>
  <c r="M189" i="2"/>
  <c r="U494" s="1"/>
  <c r="H192" i="1"/>
  <c r="H189" i="2"/>
  <c r="U489" s="1"/>
  <c r="F192" i="1"/>
  <c r="O192" s="1"/>
  <c r="F189" i="2"/>
  <c r="U487" s="1"/>
  <c r="N192" i="1"/>
  <c r="N189" i="2"/>
  <c r="U495" s="1"/>
  <c r="G192" i="1"/>
  <c r="G189" i="2"/>
  <c r="U488" s="1"/>
  <c r="D192" i="1"/>
  <c r="D189" i="2"/>
  <c r="U485" s="1"/>
  <c r="J192" i="1"/>
  <c r="J189" i="2"/>
  <c r="U491" s="1"/>
  <c r="E192" i="1"/>
  <c r="E189" i="2"/>
  <c r="U486" s="1"/>
  <c r="C58" i="1"/>
  <c r="C57" i="2"/>
  <c r="J59" i="1"/>
  <c r="J58" i="2"/>
  <c r="S503" s="1"/>
  <c r="F59" i="1"/>
  <c r="F58" i="2"/>
  <c r="S499" s="1"/>
  <c r="E60" i="1"/>
  <c r="E59" i="2"/>
  <c r="S510" s="1"/>
  <c r="N60" i="1"/>
  <c r="N59" i="2"/>
  <c r="S519" s="1"/>
  <c r="L59" i="1"/>
  <c r="L58" i="2"/>
  <c r="S505" s="1"/>
  <c r="G59" i="1"/>
  <c r="G58" i="2"/>
  <c r="S500" s="1"/>
  <c r="I59" i="1"/>
  <c r="I58" i="2"/>
  <c r="S502" s="1"/>
  <c r="M59" i="1"/>
  <c r="M58" i="2"/>
  <c r="S506" s="1"/>
  <c r="K59" i="1"/>
  <c r="K58" i="2"/>
  <c r="S504" s="1"/>
  <c r="H59" i="1"/>
  <c r="H58" i="2"/>
  <c r="S501" s="1"/>
  <c r="F125" i="1"/>
  <c r="F123" i="2"/>
  <c r="T487" s="1"/>
  <c r="F388" i="1"/>
  <c r="I125"/>
  <c r="I388"/>
  <c r="I123" i="2"/>
  <c r="T490" s="1"/>
  <c r="H125" i="1"/>
  <c r="H123" i="2"/>
  <c r="T489" s="1"/>
  <c r="H388" i="1"/>
  <c r="L125"/>
  <c r="L123" i="2"/>
  <c r="T493" s="1"/>
  <c r="L388" i="1"/>
  <c r="J125"/>
  <c r="J123" i="2"/>
  <c r="T491" s="1"/>
  <c r="J388" i="1"/>
  <c r="K125"/>
  <c r="K388"/>
  <c r="K123" i="2"/>
  <c r="D125" i="1"/>
  <c r="D123" i="2"/>
  <c r="T485" s="1"/>
  <c r="D388" i="1"/>
  <c r="G125"/>
  <c r="G388"/>
  <c r="G123" i="2"/>
  <c r="T488" s="1"/>
  <c r="C388" i="1"/>
  <c r="C123" i="2"/>
  <c r="T484" s="1"/>
  <c r="E125" i="1"/>
  <c r="E388"/>
  <c r="E123" i="2"/>
  <c r="T486" s="1"/>
  <c r="N125" i="1"/>
  <c r="N123" i="2"/>
  <c r="T495" s="1"/>
  <c r="N388" i="1"/>
  <c r="M125"/>
  <c r="M388"/>
  <c r="M123" i="2"/>
  <c r="T494" s="1"/>
  <c r="I386"/>
  <c r="J386"/>
  <c r="L386"/>
  <c r="K386"/>
  <c r="D386"/>
  <c r="G386"/>
  <c r="O387" i="1"/>
  <c r="O188" i="2"/>
  <c r="E386"/>
  <c r="O122"/>
  <c r="P122" s="1"/>
  <c r="C386"/>
  <c r="O124" i="1"/>
  <c r="C125"/>
  <c r="C192"/>
  <c r="O191"/>
  <c r="D58"/>
  <c r="D58" i="2" s="1"/>
  <c r="S497" s="1"/>
  <c r="O57" i="1"/>
  <c r="P57" s="1"/>
  <c r="R57" s="1"/>
  <c r="S57" s="1"/>
  <c r="I193"/>
  <c r="N386" i="2"/>
  <c r="F386"/>
  <c r="M386"/>
  <c r="H386"/>
  <c r="O385"/>
  <c r="P385" s="1"/>
  <c r="X488" l="1"/>
  <c r="X489"/>
  <c r="X490"/>
  <c r="X485"/>
  <c r="X491"/>
  <c r="X487"/>
  <c r="X494"/>
  <c r="X495"/>
  <c r="X493"/>
  <c r="O57"/>
  <c r="S484"/>
  <c r="K387"/>
  <c r="T492"/>
  <c r="X486"/>
  <c r="O189"/>
  <c r="M387"/>
  <c r="N387"/>
  <c r="E387"/>
  <c r="L387"/>
  <c r="C193" i="1"/>
  <c r="C191" i="2" s="1"/>
  <c r="U508" s="1"/>
  <c r="C190"/>
  <c r="U496" s="1"/>
  <c r="I194" i="1"/>
  <c r="I191" i="2"/>
  <c r="U514" s="1"/>
  <c r="E193" i="1"/>
  <c r="E190" i="2"/>
  <c r="U498" s="1"/>
  <c r="J193" i="1"/>
  <c r="J190" i="2"/>
  <c r="U503" s="1"/>
  <c r="D193" i="1"/>
  <c r="D190" i="2"/>
  <c r="U497" s="1"/>
  <c r="G193" i="1"/>
  <c r="G190" i="2"/>
  <c r="U500" s="1"/>
  <c r="N193" i="1"/>
  <c r="N190" i="2"/>
  <c r="U507" s="1"/>
  <c r="F193" i="1"/>
  <c r="F190" i="2"/>
  <c r="U499" s="1"/>
  <c r="H193" i="1"/>
  <c r="H190" i="2"/>
  <c r="U501" s="1"/>
  <c r="M193" i="1"/>
  <c r="M190" i="2"/>
  <c r="U506" s="1"/>
  <c r="L193" i="1"/>
  <c r="L190" i="2"/>
  <c r="U505" s="1"/>
  <c r="K193" i="1"/>
  <c r="K190" i="2"/>
  <c r="U504" s="1"/>
  <c r="G387"/>
  <c r="D387"/>
  <c r="J387"/>
  <c r="H387"/>
  <c r="I387"/>
  <c r="F387"/>
  <c r="H60" i="1"/>
  <c r="H59" i="2"/>
  <c r="S513" s="1"/>
  <c r="K60" i="1"/>
  <c r="K59" i="2"/>
  <c r="S516" s="1"/>
  <c r="M60" i="1"/>
  <c r="M59" i="2"/>
  <c r="S518" s="1"/>
  <c r="I60" i="1"/>
  <c r="I59" i="2"/>
  <c r="S514" s="1"/>
  <c r="G60" i="1"/>
  <c r="G59" i="2"/>
  <c r="S512" s="1"/>
  <c r="L60" i="1"/>
  <c r="L59" i="2"/>
  <c r="S517" s="1"/>
  <c r="N61" i="1"/>
  <c r="N60" i="2"/>
  <c r="S531" s="1"/>
  <c r="E61" i="1"/>
  <c r="E60" i="2"/>
  <c r="S522" s="1"/>
  <c r="F60" i="1"/>
  <c r="F59" i="2"/>
  <c r="S511" s="1"/>
  <c r="J60" i="1"/>
  <c r="J59" i="2"/>
  <c r="S515" s="1"/>
  <c r="C59" i="1"/>
  <c r="C58" i="2"/>
  <c r="M126" i="1"/>
  <c r="M389"/>
  <c r="M124" i="2"/>
  <c r="T506" s="1"/>
  <c r="E126" i="1"/>
  <c r="E389"/>
  <c r="E124" i="2"/>
  <c r="D126" i="1"/>
  <c r="D124" i="2"/>
  <c r="D389" i="1"/>
  <c r="J126"/>
  <c r="J124" i="2"/>
  <c r="T503" s="1"/>
  <c r="J389" i="1"/>
  <c r="H126"/>
  <c r="H124" i="2"/>
  <c r="H389" i="1"/>
  <c r="F126"/>
  <c r="F124" i="2"/>
  <c r="T499" s="1"/>
  <c r="F389" i="1"/>
  <c r="O388"/>
  <c r="C389"/>
  <c r="C124" i="2"/>
  <c r="T496" s="1"/>
  <c r="N126" i="1"/>
  <c r="N124" i="2"/>
  <c r="T507" s="1"/>
  <c r="N389" i="1"/>
  <c r="O123" i="2"/>
  <c r="C387"/>
  <c r="G126" i="1"/>
  <c r="G389"/>
  <c r="G124" i="2"/>
  <c r="T500" s="1"/>
  <c r="K126" i="1"/>
  <c r="K389"/>
  <c r="K124" i="2"/>
  <c r="L126" i="1"/>
  <c r="L124" i="2"/>
  <c r="L389" i="1"/>
  <c r="I126"/>
  <c r="I124" i="2"/>
  <c r="I389" i="1"/>
  <c r="O125"/>
  <c r="C126"/>
  <c r="D59"/>
  <c r="D59" i="2" s="1"/>
  <c r="S509" s="1"/>
  <c r="O58" i="1"/>
  <c r="P58" s="1"/>
  <c r="R58" s="1"/>
  <c r="S58" s="1"/>
  <c r="O386" i="2"/>
  <c r="P386" s="1"/>
  <c r="X484" l="1"/>
  <c r="O193" i="1"/>
  <c r="C194"/>
  <c r="C192" i="2" s="1"/>
  <c r="U520" s="1"/>
  <c r="X492"/>
  <c r="X500"/>
  <c r="X507"/>
  <c r="X499"/>
  <c r="X503"/>
  <c r="X506"/>
  <c r="L388"/>
  <c r="T505"/>
  <c r="H388"/>
  <c r="T501"/>
  <c r="E388"/>
  <c r="T498"/>
  <c r="O58"/>
  <c r="S496"/>
  <c r="K388"/>
  <c r="T504"/>
  <c r="D388"/>
  <c r="T497"/>
  <c r="I388"/>
  <c r="T502"/>
  <c r="O387"/>
  <c r="K194" i="1"/>
  <c r="K191" i="2"/>
  <c r="U516" s="1"/>
  <c r="L194" i="1"/>
  <c r="L191" i="2"/>
  <c r="U517" s="1"/>
  <c r="M194" i="1"/>
  <c r="M191" i="2"/>
  <c r="U518" s="1"/>
  <c r="H194" i="1"/>
  <c r="H191" i="2"/>
  <c r="U513" s="1"/>
  <c r="F194" i="1"/>
  <c r="F191" i="2"/>
  <c r="U511" s="1"/>
  <c r="N194" i="1"/>
  <c r="N191" i="2"/>
  <c r="U519" s="1"/>
  <c r="G194" i="1"/>
  <c r="G191" i="2"/>
  <c r="U512" s="1"/>
  <c r="D194" i="1"/>
  <c r="D191" i="2"/>
  <c r="U509" s="1"/>
  <c r="J194" i="1"/>
  <c r="J191" i="2"/>
  <c r="U515" s="1"/>
  <c r="E194" i="1"/>
  <c r="E191" i="2"/>
  <c r="U510" s="1"/>
  <c r="I195" i="1"/>
  <c r="I192" i="2"/>
  <c r="U526" s="1"/>
  <c r="G388"/>
  <c r="N388"/>
  <c r="F388"/>
  <c r="J388"/>
  <c r="M388"/>
  <c r="O190"/>
  <c r="C60" i="1"/>
  <c r="C59" i="2"/>
  <c r="J61" i="1"/>
  <c r="J60" i="2"/>
  <c r="S527" s="1"/>
  <c r="F61" i="1"/>
  <c r="F60" i="2"/>
  <c r="S523" s="1"/>
  <c r="E62" i="1"/>
  <c r="E61" i="2"/>
  <c r="S534" s="1"/>
  <c r="N62" i="1"/>
  <c r="N61" i="2"/>
  <c r="S543" s="1"/>
  <c r="L61" i="1"/>
  <c r="L60" i="2"/>
  <c r="S529" s="1"/>
  <c r="G61" i="1"/>
  <c r="G60" i="2"/>
  <c r="S524" s="1"/>
  <c r="I61" i="1"/>
  <c r="I60" i="2"/>
  <c r="S526" s="1"/>
  <c r="M61" i="1"/>
  <c r="M60" i="2"/>
  <c r="S530" s="1"/>
  <c r="K61" i="1"/>
  <c r="K60" i="2"/>
  <c r="S528" s="1"/>
  <c r="H61" i="1"/>
  <c r="H60" i="2"/>
  <c r="S525" s="1"/>
  <c r="C390" i="1"/>
  <c r="C125" i="2"/>
  <c r="T508" s="1"/>
  <c r="L127" i="1"/>
  <c r="L125" i="2"/>
  <c r="T517" s="1"/>
  <c r="L390" i="1"/>
  <c r="G127"/>
  <c r="G390"/>
  <c r="G125" i="2"/>
  <c r="T512" s="1"/>
  <c r="C388"/>
  <c r="O124"/>
  <c r="H127" i="1"/>
  <c r="H125" i="2"/>
  <c r="T513" s="1"/>
  <c r="H390" i="1"/>
  <c r="D127"/>
  <c r="D125" i="2"/>
  <c r="T509" s="1"/>
  <c r="D390" i="1"/>
  <c r="M127"/>
  <c r="M390"/>
  <c r="M125" i="2"/>
  <c r="T518" s="1"/>
  <c r="I127" i="1"/>
  <c r="I390"/>
  <c r="I125" i="2"/>
  <c r="K127" i="1"/>
  <c r="K390"/>
  <c r="K125" i="2"/>
  <c r="N127" i="1"/>
  <c r="N125" i="2"/>
  <c r="T519" s="1"/>
  <c r="N390" i="1"/>
  <c r="F127"/>
  <c r="F125" i="2"/>
  <c r="T511" s="1"/>
  <c r="F390" i="1"/>
  <c r="J127"/>
  <c r="J125" i="2"/>
  <c r="T515" s="1"/>
  <c r="J390" i="1"/>
  <c r="E127"/>
  <c r="E390"/>
  <c r="E125" i="2"/>
  <c r="T510" s="1"/>
  <c r="O389" i="1"/>
  <c r="D60"/>
  <c r="D60" i="2" s="1"/>
  <c r="S521" s="1"/>
  <c r="O59" i="1"/>
  <c r="P59" s="1"/>
  <c r="R59" s="1"/>
  <c r="S59" s="1"/>
  <c r="O194"/>
  <c r="C195"/>
  <c r="C193" i="2" s="1"/>
  <c r="U532" s="1"/>
  <c r="O126" i="1"/>
  <c r="C127"/>
  <c r="X502" i="2" l="1"/>
  <c r="X504"/>
  <c r="X498"/>
  <c r="X505"/>
  <c r="X497"/>
  <c r="X496"/>
  <c r="X501"/>
  <c r="X510"/>
  <c r="X515"/>
  <c r="X519"/>
  <c r="X518"/>
  <c r="X509"/>
  <c r="O191"/>
  <c r="X511"/>
  <c r="X513"/>
  <c r="X517"/>
  <c r="X512"/>
  <c r="I389"/>
  <c r="T514"/>
  <c r="O59"/>
  <c r="S508"/>
  <c r="K389"/>
  <c r="T516"/>
  <c r="F389"/>
  <c r="H389"/>
  <c r="G389"/>
  <c r="L389"/>
  <c r="I196" i="1"/>
  <c r="I193" i="2"/>
  <c r="U538" s="1"/>
  <c r="E195" i="1"/>
  <c r="E192" i="2"/>
  <c r="U522" s="1"/>
  <c r="J195" i="1"/>
  <c r="J192" i="2"/>
  <c r="U527" s="1"/>
  <c r="D195" i="1"/>
  <c r="O195" s="1"/>
  <c r="D192" i="2"/>
  <c r="U521" s="1"/>
  <c r="G195" i="1"/>
  <c r="G192" i="2"/>
  <c r="U524" s="1"/>
  <c r="N195" i="1"/>
  <c r="N192" i="2"/>
  <c r="U531" s="1"/>
  <c r="F195" i="1"/>
  <c r="F192" i="2"/>
  <c r="U523" s="1"/>
  <c r="H195" i="1"/>
  <c r="H192" i="2"/>
  <c r="U525" s="1"/>
  <c r="M195" i="1"/>
  <c r="M192" i="2"/>
  <c r="U530" s="1"/>
  <c r="L195" i="1"/>
  <c r="L192" i="2"/>
  <c r="U529" s="1"/>
  <c r="K195" i="1"/>
  <c r="K192" i="2"/>
  <c r="U528" s="1"/>
  <c r="E389"/>
  <c r="J389"/>
  <c r="N389"/>
  <c r="M389"/>
  <c r="D389"/>
  <c r="O388"/>
  <c r="H62" i="1"/>
  <c r="H61" i="2"/>
  <c r="S537" s="1"/>
  <c r="K62" i="1"/>
  <c r="K61" i="2"/>
  <c r="S540" s="1"/>
  <c r="M62" i="1"/>
  <c r="M61" i="2"/>
  <c r="S542" s="1"/>
  <c r="I62" i="1"/>
  <c r="I61" i="2"/>
  <c r="S538" s="1"/>
  <c r="G62" i="1"/>
  <c r="G61" i="2"/>
  <c r="S536" s="1"/>
  <c r="L62" i="1"/>
  <c r="L61" i="2"/>
  <c r="S541" s="1"/>
  <c r="N63" i="1"/>
  <c r="N62" i="2"/>
  <c r="S555" s="1"/>
  <c r="E63" i="1"/>
  <c r="E62" i="2"/>
  <c r="S546" s="1"/>
  <c r="F62" i="1"/>
  <c r="F61" i="2"/>
  <c r="S535" s="1"/>
  <c r="J62" i="1"/>
  <c r="J61" i="2"/>
  <c r="S539" s="1"/>
  <c r="C61" i="1"/>
  <c r="C60" i="2"/>
  <c r="J128" i="1"/>
  <c r="J126" i="2"/>
  <c r="T527" s="1"/>
  <c r="J391" i="1"/>
  <c r="E128"/>
  <c r="E391"/>
  <c r="E126" i="2"/>
  <c r="T522" s="1"/>
  <c r="F128" i="1"/>
  <c r="F126" i="2"/>
  <c r="T523" s="1"/>
  <c r="F391" i="1"/>
  <c r="K128"/>
  <c r="K391"/>
  <c r="K126" i="2"/>
  <c r="T528" s="1"/>
  <c r="M128" i="1"/>
  <c r="M391"/>
  <c r="M126" i="2"/>
  <c r="T530" s="1"/>
  <c r="H128" i="1"/>
  <c r="H126" i="2"/>
  <c r="T525" s="1"/>
  <c r="H391" i="1"/>
  <c r="L128"/>
  <c r="L126" i="2"/>
  <c r="T529" s="1"/>
  <c r="L391" i="1"/>
  <c r="O390"/>
  <c r="C391"/>
  <c r="C126" i="2"/>
  <c r="T520" s="1"/>
  <c r="N128" i="1"/>
  <c r="N126" i="2"/>
  <c r="T531" s="1"/>
  <c r="N391" i="1"/>
  <c r="I128"/>
  <c r="I391"/>
  <c r="I126" i="2"/>
  <c r="D128" i="1"/>
  <c r="D126" i="2"/>
  <c r="T521" s="1"/>
  <c r="D391" i="1"/>
  <c r="G128"/>
  <c r="G391"/>
  <c r="G126" i="2"/>
  <c r="T524" s="1"/>
  <c r="O125"/>
  <c r="C389"/>
  <c r="D61" i="1"/>
  <c r="D61" i="2" s="1"/>
  <c r="S533" s="1"/>
  <c r="O60" i="1"/>
  <c r="P60" s="1"/>
  <c r="R60" s="1"/>
  <c r="S60" s="1"/>
  <c r="O127"/>
  <c r="C128"/>
  <c r="C196"/>
  <c r="C194" i="2" s="1"/>
  <c r="U544" s="1"/>
  <c r="X531" l="1"/>
  <c r="X522"/>
  <c r="X528"/>
  <c r="X508"/>
  <c r="X527"/>
  <c r="X516"/>
  <c r="X514"/>
  <c r="X524"/>
  <c r="X521"/>
  <c r="X529"/>
  <c r="X523"/>
  <c r="X525"/>
  <c r="I390"/>
  <c r="T526"/>
  <c r="O60"/>
  <c r="S520"/>
  <c r="X530"/>
  <c r="H390"/>
  <c r="M390"/>
  <c r="K196" i="1"/>
  <c r="K193" i="2"/>
  <c r="U540" s="1"/>
  <c r="L196" i="1"/>
  <c r="L193" i="2"/>
  <c r="U541" s="1"/>
  <c r="M196" i="1"/>
  <c r="M193" i="2"/>
  <c r="U542" s="1"/>
  <c r="H196" i="1"/>
  <c r="H193" i="2"/>
  <c r="U537" s="1"/>
  <c r="F196" i="1"/>
  <c r="F193" i="2"/>
  <c r="U535" s="1"/>
  <c r="N196" i="1"/>
  <c r="N193" i="2"/>
  <c r="U543" s="1"/>
  <c r="G196" i="1"/>
  <c r="G193" i="2"/>
  <c r="U536" s="1"/>
  <c r="D196" i="1"/>
  <c r="D193" i="2"/>
  <c r="U533" s="1"/>
  <c r="J196" i="1"/>
  <c r="J193" i="2"/>
  <c r="U539" s="1"/>
  <c r="E196" i="1"/>
  <c r="E193" i="2"/>
  <c r="U534" s="1"/>
  <c r="I197" i="1"/>
  <c r="I194" i="2"/>
  <c r="U550" s="1"/>
  <c r="O389"/>
  <c r="G390"/>
  <c r="D390"/>
  <c r="N390"/>
  <c r="L390"/>
  <c r="K390"/>
  <c r="F390"/>
  <c r="E390"/>
  <c r="J390"/>
  <c r="O192"/>
  <c r="C62" i="1"/>
  <c r="C61" i="2"/>
  <c r="J63" i="1"/>
  <c r="J62" i="2"/>
  <c r="S551" s="1"/>
  <c r="F63" i="1"/>
  <c r="F62" i="2"/>
  <c r="S547" s="1"/>
  <c r="E64" i="1"/>
  <c r="E63" i="2"/>
  <c r="S558" s="1"/>
  <c r="N64" i="1"/>
  <c r="N63" i="2"/>
  <c r="S567" s="1"/>
  <c r="L63" i="1"/>
  <c r="L62" i="2"/>
  <c r="S553" s="1"/>
  <c r="G63" i="1"/>
  <c r="G62" i="2"/>
  <c r="S548" s="1"/>
  <c r="I63" i="1"/>
  <c r="I62" i="2"/>
  <c r="S550" s="1"/>
  <c r="M63" i="1"/>
  <c r="M62" i="2"/>
  <c r="S554" s="1"/>
  <c r="K63" i="1"/>
  <c r="K62" i="2"/>
  <c r="S552" s="1"/>
  <c r="H63" i="1"/>
  <c r="H62" i="2"/>
  <c r="S549" s="1"/>
  <c r="D129" i="1"/>
  <c r="D127" i="2"/>
  <c r="D392" i="1"/>
  <c r="N129"/>
  <c r="N127" i="2"/>
  <c r="T543" s="1"/>
  <c r="N392" i="1"/>
  <c r="L129"/>
  <c r="L392"/>
  <c r="L127" i="2"/>
  <c r="T541" s="1"/>
  <c r="M129" i="1"/>
  <c r="M392"/>
  <c r="M127" i="2"/>
  <c r="F129" i="1"/>
  <c r="F127" i="2"/>
  <c r="F392" i="1"/>
  <c r="J129"/>
  <c r="J127" i="2"/>
  <c r="T539" s="1"/>
  <c r="J392" i="1"/>
  <c r="O391"/>
  <c r="C392"/>
  <c r="C127" i="2"/>
  <c r="T532" s="1"/>
  <c r="G129" i="1"/>
  <c r="G392"/>
  <c r="G127" i="2"/>
  <c r="I129" i="1"/>
  <c r="I392"/>
  <c r="I127" i="2"/>
  <c r="C390"/>
  <c r="O126"/>
  <c r="H129" i="1"/>
  <c r="H392"/>
  <c r="H127" i="2"/>
  <c r="K129" i="1"/>
  <c r="K392"/>
  <c r="K127" i="2"/>
  <c r="T540" s="1"/>
  <c r="E129" i="1"/>
  <c r="E392"/>
  <c r="E127" i="2"/>
  <c r="D62" i="1"/>
  <c r="D62" i="2" s="1"/>
  <c r="S545" s="1"/>
  <c r="O61" i="1"/>
  <c r="P61" s="1"/>
  <c r="R61" s="1"/>
  <c r="S61" s="1"/>
  <c r="O196"/>
  <c r="C197"/>
  <c r="C195" i="2" s="1"/>
  <c r="U556" s="1"/>
  <c r="O128" i="1"/>
  <c r="C129"/>
  <c r="X520" i="2" l="1"/>
  <c r="X526"/>
  <c r="O390"/>
  <c r="X540"/>
  <c r="X541"/>
  <c r="X539"/>
  <c r="H391"/>
  <c r="T537"/>
  <c r="G391"/>
  <c r="T536"/>
  <c r="F391"/>
  <c r="T535"/>
  <c r="I391"/>
  <c r="T538"/>
  <c r="X543"/>
  <c r="E391"/>
  <c r="T534"/>
  <c r="M391"/>
  <c r="T542"/>
  <c r="D391"/>
  <c r="T533"/>
  <c r="O61"/>
  <c r="S532"/>
  <c r="K391"/>
  <c r="J391"/>
  <c r="L391"/>
  <c r="N391"/>
  <c r="I198" i="1"/>
  <c r="I195" i="2"/>
  <c r="U562" s="1"/>
  <c r="E197" i="1"/>
  <c r="E194" i="2"/>
  <c r="U546" s="1"/>
  <c r="J197" i="1"/>
  <c r="J194" i="2"/>
  <c r="U551" s="1"/>
  <c r="D197" i="1"/>
  <c r="D194" i="2"/>
  <c r="U545" s="1"/>
  <c r="G197" i="1"/>
  <c r="G194" i="2"/>
  <c r="U548" s="1"/>
  <c r="N197" i="1"/>
  <c r="N194" i="2"/>
  <c r="U555" s="1"/>
  <c r="F197" i="1"/>
  <c r="F194" i="2"/>
  <c r="U547" s="1"/>
  <c r="H197" i="1"/>
  <c r="H194" i="2"/>
  <c r="U549" s="1"/>
  <c r="M197" i="1"/>
  <c r="M194" i="2"/>
  <c r="U554" s="1"/>
  <c r="L197" i="1"/>
  <c r="L194" i="2"/>
  <c r="U553" s="1"/>
  <c r="K197" i="1"/>
  <c r="K194" i="2"/>
  <c r="U552" s="1"/>
  <c r="O193"/>
  <c r="H64" i="1"/>
  <c r="H63" i="2"/>
  <c r="S561" s="1"/>
  <c r="K64" i="1"/>
  <c r="K63" i="2"/>
  <c r="S564" s="1"/>
  <c r="M64" i="1"/>
  <c r="M63" i="2"/>
  <c r="S566" s="1"/>
  <c r="I64" i="1"/>
  <c r="I63" i="2"/>
  <c r="S562" s="1"/>
  <c r="G64" i="1"/>
  <c r="G63" i="2"/>
  <c r="S560" s="1"/>
  <c r="L64" i="1"/>
  <c r="L63" i="2"/>
  <c r="S565" s="1"/>
  <c r="N65" i="1"/>
  <c r="N64" i="2"/>
  <c r="S579" s="1"/>
  <c r="E65" i="1"/>
  <c r="E64" i="2"/>
  <c r="S570" s="1"/>
  <c r="F64" i="1"/>
  <c r="F63" i="2"/>
  <c r="S559" s="1"/>
  <c r="J64" i="1"/>
  <c r="J63" i="2"/>
  <c r="S563" s="1"/>
  <c r="C63" i="1"/>
  <c r="C62" i="2"/>
  <c r="C393" i="1"/>
  <c r="C128" i="2"/>
  <c r="T544" s="1"/>
  <c r="E130" i="1"/>
  <c r="E393"/>
  <c r="E128" i="2"/>
  <c r="H130" i="1"/>
  <c r="H393"/>
  <c r="H128" i="2"/>
  <c r="T549" s="1"/>
  <c r="K130" i="1"/>
  <c r="K393"/>
  <c r="K128" i="2"/>
  <c r="I130" i="1"/>
  <c r="I393"/>
  <c r="I128" i="2"/>
  <c r="O127"/>
  <c r="C391"/>
  <c r="F130" i="1"/>
  <c r="F128" i="2"/>
  <c r="T547" s="1"/>
  <c r="F393" i="1"/>
  <c r="L130"/>
  <c r="L128" i="2"/>
  <c r="L393" i="1"/>
  <c r="D130"/>
  <c r="D393"/>
  <c r="D128" i="2"/>
  <c r="G130" i="1"/>
  <c r="G393"/>
  <c r="G128" i="2"/>
  <c r="T548" s="1"/>
  <c r="J130" i="1"/>
  <c r="J128" i="2"/>
  <c r="T551" s="1"/>
  <c r="J393" i="1"/>
  <c r="M130"/>
  <c r="M393"/>
  <c r="M128" i="2"/>
  <c r="T554" s="1"/>
  <c r="N130" i="1"/>
  <c r="N393"/>
  <c r="N128" i="2"/>
  <c r="O392" i="1"/>
  <c r="D63"/>
  <c r="D63" i="2" s="1"/>
  <c r="S557" s="1"/>
  <c r="O62" i="1"/>
  <c r="P62" s="1"/>
  <c r="R62" s="1"/>
  <c r="S62" s="1"/>
  <c r="O129"/>
  <c r="C130"/>
  <c r="O197"/>
  <c r="C198"/>
  <c r="C196" i="2" s="1"/>
  <c r="U568" s="1"/>
  <c r="X532" l="1"/>
  <c r="X542"/>
  <c r="X538"/>
  <c r="X536"/>
  <c r="X533"/>
  <c r="X534"/>
  <c r="X535"/>
  <c r="X537"/>
  <c r="X554"/>
  <c r="X551"/>
  <c r="X548"/>
  <c r="X547"/>
  <c r="X549"/>
  <c r="N392"/>
  <c r="T555"/>
  <c r="L392"/>
  <c r="T553"/>
  <c r="I392"/>
  <c r="T550"/>
  <c r="O62"/>
  <c r="S544"/>
  <c r="D392"/>
  <c r="T545"/>
  <c r="K392"/>
  <c r="T552"/>
  <c r="E392"/>
  <c r="T546"/>
  <c r="J392"/>
  <c r="M392"/>
  <c r="G392"/>
  <c r="F392"/>
  <c r="O391"/>
  <c r="H392"/>
  <c r="K198" i="1"/>
  <c r="K195" i="2"/>
  <c r="U564" s="1"/>
  <c r="L198" i="1"/>
  <c r="L195" i="2"/>
  <c r="U565" s="1"/>
  <c r="M198" i="1"/>
  <c r="M195" i="2"/>
  <c r="U566" s="1"/>
  <c r="H198" i="1"/>
  <c r="H195" i="2"/>
  <c r="U561" s="1"/>
  <c r="F198" i="1"/>
  <c r="F195" i="2"/>
  <c r="U559" s="1"/>
  <c r="N198" i="1"/>
  <c r="N195" i="2"/>
  <c r="U567" s="1"/>
  <c r="G198" i="1"/>
  <c r="G195" i="2"/>
  <c r="U560" s="1"/>
  <c r="D198" i="1"/>
  <c r="D195" i="2"/>
  <c r="U557" s="1"/>
  <c r="J198" i="1"/>
  <c r="J195" i="2"/>
  <c r="U563" s="1"/>
  <c r="E198" i="1"/>
  <c r="E195" i="2"/>
  <c r="U558" s="1"/>
  <c r="I199" i="1"/>
  <c r="I196" i="2"/>
  <c r="U574" s="1"/>
  <c r="O194"/>
  <c r="C64" i="1"/>
  <c r="C63" i="2"/>
  <c r="J65" i="1"/>
  <c r="J64" i="2"/>
  <c r="S575" s="1"/>
  <c r="F65" i="1"/>
  <c r="F64" i="2"/>
  <c r="S571" s="1"/>
  <c r="E66" i="1"/>
  <c r="E66" i="2" s="1"/>
  <c r="S594" s="1"/>
  <c r="E65"/>
  <c r="S582" s="1"/>
  <c r="N66" i="1"/>
  <c r="N66" i="2" s="1"/>
  <c r="S603" s="1"/>
  <c r="N65"/>
  <c r="S591" s="1"/>
  <c r="L65" i="1"/>
  <c r="L64" i="2"/>
  <c r="S577" s="1"/>
  <c r="G65" i="1"/>
  <c r="G64" i="2"/>
  <c r="S572" s="1"/>
  <c r="I65" i="1"/>
  <c r="I64" i="2"/>
  <c r="S574" s="1"/>
  <c r="M65" i="1"/>
  <c r="M64" i="2"/>
  <c r="S578" s="1"/>
  <c r="K65" i="1"/>
  <c r="K64" i="2"/>
  <c r="S576" s="1"/>
  <c r="H65" i="1"/>
  <c r="H64" i="2"/>
  <c r="S573" s="1"/>
  <c r="M131" i="1"/>
  <c r="M394"/>
  <c r="M129" i="2"/>
  <c r="L131" i="1"/>
  <c r="L394"/>
  <c r="L129" i="2"/>
  <c r="T565" s="1"/>
  <c r="H131" i="1"/>
  <c r="H129" i="2"/>
  <c r="T561" s="1"/>
  <c r="H394" i="1"/>
  <c r="N131"/>
  <c r="N129" i="2"/>
  <c r="N394" i="1"/>
  <c r="J131"/>
  <c r="J129" i="2"/>
  <c r="T563" s="1"/>
  <c r="J394" i="1"/>
  <c r="D131"/>
  <c r="D129" i="2"/>
  <c r="D394" i="1"/>
  <c r="F131"/>
  <c r="F394"/>
  <c r="F129" i="2"/>
  <c r="K131" i="1"/>
  <c r="K394"/>
  <c r="K129" i="2"/>
  <c r="T564" s="1"/>
  <c r="E131" i="1"/>
  <c r="E394"/>
  <c r="E129" i="2"/>
  <c r="O393" i="1"/>
  <c r="C394"/>
  <c r="C129" i="2"/>
  <c r="T556" s="1"/>
  <c r="G131" i="1"/>
  <c r="G394"/>
  <c r="G129" i="2"/>
  <c r="I131" i="1"/>
  <c r="I394"/>
  <c r="I129" i="2"/>
  <c r="C392"/>
  <c r="O128"/>
  <c r="D64" i="1"/>
  <c r="D64" i="2" s="1"/>
  <c r="S569" s="1"/>
  <c r="O63" i="1"/>
  <c r="P63" s="1"/>
  <c r="R63" s="1"/>
  <c r="S63" s="1"/>
  <c r="O198"/>
  <c r="C199"/>
  <c r="C197" i="2" s="1"/>
  <c r="U580" s="1"/>
  <c r="O130" i="1"/>
  <c r="C131"/>
  <c r="X552" i="2" l="1"/>
  <c r="X544"/>
  <c r="X553"/>
  <c r="X546"/>
  <c r="X545"/>
  <c r="X550"/>
  <c r="X555"/>
  <c r="X564"/>
  <c r="X561"/>
  <c r="X565"/>
  <c r="X563"/>
  <c r="G393"/>
  <c r="T560"/>
  <c r="F393"/>
  <c r="T559"/>
  <c r="D393"/>
  <c r="T557"/>
  <c r="I393"/>
  <c r="T562"/>
  <c r="O63"/>
  <c r="S556"/>
  <c r="E393"/>
  <c r="T558"/>
  <c r="N393"/>
  <c r="T567"/>
  <c r="M393"/>
  <c r="T566"/>
  <c r="O392"/>
  <c r="K393"/>
  <c r="J393"/>
  <c r="H393"/>
  <c r="L393"/>
  <c r="I200" i="1"/>
  <c r="I198" i="2" s="1"/>
  <c r="U598" s="1"/>
  <c r="I197"/>
  <c r="U586" s="1"/>
  <c r="E199" i="1"/>
  <c r="E196" i="2"/>
  <c r="U570" s="1"/>
  <c r="J199" i="1"/>
  <c r="J196" i="2"/>
  <c r="U575" s="1"/>
  <c r="D199" i="1"/>
  <c r="O199" s="1"/>
  <c r="D196" i="2"/>
  <c r="U569" s="1"/>
  <c r="G199" i="1"/>
  <c r="G196" i="2"/>
  <c r="U572" s="1"/>
  <c r="N199" i="1"/>
  <c r="N196" i="2"/>
  <c r="U579" s="1"/>
  <c r="F199" i="1"/>
  <c r="F196" i="2"/>
  <c r="U571" s="1"/>
  <c r="H199" i="1"/>
  <c r="H196" i="2"/>
  <c r="U573" s="1"/>
  <c r="M199" i="1"/>
  <c r="M196" i="2"/>
  <c r="U578" s="1"/>
  <c r="L199" i="1"/>
  <c r="L196" i="2"/>
  <c r="U577" s="1"/>
  <c r="K199" i="1"/>
  <c r="K196" i="2"/>
  <c r="U576" s="1"/>
  <c r="O195"/>
  <c r="H66" i="1"/>
  <c r="H66" i="2" s="1"/>
  <c r="S597" s="1"/>
  <c r="H65"/>
  <c r="S585" s="1"/>
  <c r="K66" i="1"/>
  <c r="K66" i="2" s="1"/>
  <c r="S600" s="1"/>
  <c r="K65"/>
  <c r="S588" s="1"/>
  <c r="M66" i="1"/>
  <c r="M66" i="2" s="1"/>
  <c r="S602" s="1"/>
  <c r="M65"/>
  <c r="S590" s="1"/>
  <c r="I66" i="1"/>
  <c r="I66" i="2" s="1"/>
  <c r="S598" s="1"/>
  <c r="I65"/>
  <c r="S586" s="1"/>
  <c r="G66" i="1"/>
  <c r="G66" i="2" s="1"/>
  <c r="S596" s="1"/>
  <c r="G65"/>
  <c r="S584" s="1"/>
  <c r="L66" i="1"/>
  <c r="L66" i="2" s="1"/>
  <c r="S601" s="1"/>
  <c r="L65"/>
  <c r="S589" s="1"/>
  <c r="F66" i="1"/>
  <c r="F66" i="2" s="1"/>
  <c r="S595" s="1"/>
  <c r="F65"/>
  <c r="S583" s="1"/>
  <c r="J66" i="1"/>
  <c r="J66" i="2" s="1"/>
  <c r="S599" s="1"/>
  <c r="J65"/>
  <c r="S587" s="1"/>
  <c r="C65" i="1"/>
  <c r="C64" i="2"/>
  <c r="O129"/>
  <c r="C393"/>
  <c r="K132" i="1"/>
  <c r="K395"/>
  <c r="K130" i="2"/>
  <c r="D132" i="1"/>
  <c r="D395"/>
  <c r="D130" i="2"/>
  <c r="T569" s="1"/>
  <c r="N132" i="1"/>
  <c r="N130" i="2"/>
  <c r="T579" s="1"/>
  <c r="N395" i="1"/>
  <c r="L132"/>
  <c r="L395"/>
  <c r="L130" i="2"/>
  <c r="T577" s="1"/>
  <c r="G132" i="1"/>
  <c r="G395"/>
  <c r="G130" i="2"/>
  <c r="E132" i="1"/>
  <c r="E395"/>
  <c r="E130" i="2"/>
  <c r="T570" s="1"/>
  <c r="F132" i="1"/>
  <c r="F130" i="2"/>
  <c r="T571" s="1"/>
  <c r="F395" i="1"/>
  <c r="J132"/>
  <c r="J130" i="2"/>
  <c r="J395" i="1"/>
  <c r="H132"/>
  <c r="H395"/>
  <c r="H130" i="2"/>
  <c r="M132" i="1"/>
  <c r="M395"/>
  <c r="M130" i="2"/>
  <c r="T578" s="1"/>
  <c r="O394" i="1"/>
  <c r="C395"/>
  <c r="C130" i="2"/>
  <c r="T568" s="1"/>
  <c r="I132" i="1"/>
  <c r="I395"/>
  <c r="I130" i="2"/>
  <c r="D65" i="1"/>
  <c r="D65" i="2" s="1"/>
  <c r="S581" s="1"/>
  <c r="O64" i="1"/>
  <c r="P64" s="1"/>
  <c r="R64" s="1"/>
  <c r="S64" s="1"/>
  <c r="O131"/>
  <c r="C132"/>
  <c r="C200"/>
  <c r="X562" i="2" l="1"/>
  <c r="X570"/>
  <c r="X567"/>
  <c r="X556"/>
  <c r="X557"/>
  <c r="X560"/>
  <c r="X566"/>
  <c r="X558"/>
  <c r="X559"/>
  <c r="X578"/>
  <c r="X571"/>
  <c r="X577"/>
  <c r="X579"/>
  <c r="X569"/>
  <c r="H394"/>
  <c r="T573"/>
  <c r="J394"/>
  <c r="T575"/>
  <c r="G394"/>
  <c r="T572"/>
  <c r="K394"/>
  <c r="T576"/>
  <c r="I394"/>
  <c r="T574"/>
  <c r="O64"/>
  <c r="S568"/>
  <c r="E394"/>
  <c r="O393"/>
  <c r="M394"/>
  <c r="F394"/>
  <c r="L394"/>
  <c r="N394"/>
  <c r="D394"/>
  <c r="K200" i="1"/>
  <c r="K198" i="2" s="1"/>
  <c r="U600" s="1"/>
  <c r="K197"/>
  <c r="U588" s="1"/>
  <c r="L200" i="1"/>
  <c r="L198" i="2" s="1"/>
  <c r="U601" s="1"/>
  <c r="L197"/>
  <c r="U589" s="1"/>
  <c r="M200" i="1"/>
  <c r="M198" i="2" s="1"/>
  <c r="U602" s="1"/>
  <c r="M197"/>
  <c r="U590" s="1"/>
  <c r="H200" i="1"/>
  <c r="H198" i="2" s="1"/>
  <c r="U597" s="1"/>
  <c r="H197"/>
  <c r="U585" s="1"/>
  <c r="F200" i="1"/>
  <c r="F198" i="2" s="1"/>
  <c r="U595" s="1"/>
  <c r="F197"/>
  <c r="U583" s="1"/>
  <c r="N200" i="1"/>
  <c r="N198" i="2" s="1"/>
  <c r="U603" s="1"/>
  <c r="N197"/>
  <c r="U591" s="1"/>
  <c r="G200" i="1"/>
  <c r="G198" i="2" s="1"/>
  <c r="U596" s="1"/>
  <c r="G197"/>
  <c r="U584" s="1"/>
  <c r="D200" i="1"/>
  <c r="D198" i="2" s="1"/>
  <c r="U593" s="1"/>
  <c r="D197"/>
  <c r="U581" s="1"/>
  <c r="J200" i="1"/>
  <c r="J198" i="2" s="1"/>
  <c r="U599" s="1"/>
  <c r="J197"/>
  <c r="U587" s="1"/>
  <c r="E200" i="1"/>
  <c r="E198" i="2" s="1"/>
  <c r="U594" s="1"/>
  <c r="E197"/>
  <c r="U582" s="1"/>
  <c r="C198"/>
  <c r="U592" s="1"/>
  <c r="O196"/>
  <c r="O395" i="1"/>
  <c r="C66"/>
  <c r="C66" i="2" s="1"/>
  <c r="S592" s="1"/>
  <c r="C65"/>
  <c r="I133" i="1"/>
  <c r="I396"/>
  <c r="I131" i="2"/>
  <c r="M133" i="1"/>
  <c r="M396"/>
  <c r="M131" i="2"/>
  <c r="J133" i="1"/>
  <c r="J131" i="2"/>
  <c r="J396" i="1"/>
  <c r="E133"/>
  <c r="E396"/>
  <c r="E131" i="2"/>
  <c r="L133" i="1"/>
  <c r="L396"/>
  <c r="L131" i="2"/>
  <c r="D133" i="1"/>
  <c r="D396"/>
  <c r="D131" i="2"/>
  <c r="C394"/>
  <c r="O130"/>
  <c r="H133" i="1"/>
  <c r="H396"/>
  <c r="H131" i="2"/>
  <c r="F133" i="1"/>
  <c r="F131" i="2"/>
  <c r="F396" i="1"/>
  <c r="G133"/>
  <c r="G396"/>
  <c r="G131" i="2"/>
  <c r="N133" i="1"/>
  <c r="N131" i="2"/>
  <c r="N396" i="1"/>
  <c r="K133"/>
  <c r="K396"/>
  <c r="K131" i="2"/>
  <c r="C396" i="1"/>
  <c r="C131" i="2"/>
  <c r="T580" s="1"/>
  <c r="D66" i="1"/>
  <c r="O65"/>
  <c r="P65" s="1"/>
  <c r="R65" s="1"/>
  <c r="S65" s="1"/>
  <c r="O132"/>
  <c r="C133"/>
  <c r="X572" i="2" l="1"/>
  <c r="X574"/>
  <c r="X573"/>
  <c r="O200" i="1"/>
  <c r="X568" i="2"/>
  <c r="X576"/>
  <c r="X575"/>
  <c r="O394"/>
  <c r="K395"/>
  <c r="T588"/>
  <c r="G395"/>
  <c r="T584"/>
  <c r="H395"/>
  <c r="T585"/>
  <c r="L395"/>
  <c r="T589"/>
  <c r="D395"/>
  <c r="T581"/>
  <c r="E395"/>
  <c r="T582"/>
  <c r="J395"/>
  <c r="T587"/>
  <c r="M395"/>
  <c r="T590"/>
  <c r="O65"/>
  <c r="S580"/>
  <c r="N395"/>
  <c r="T591"/>
  <c r="F395"/>
  <c r="T583"/>
  <c r="I395"/>
  <c r="T586"/>
  <c r="O396" i="1"/>
  <c r="O198" i="2"/>
  <c r="O197"/>
  <c r="O66" i="1"/>
  <c r="P66" s="1"/>
  <c r="R66" s="1"/>
  <c r="S66" s="1"/>
  <c r="D66" i="2"/>
  <c r="N132"/>
  <c r="N397" i="1"/>
  <c r="E397"/>
  <c r="E132" i="2"/>
  <c r="M132"/>
  <c r="M397" i="1"/>
  <c r="O133"/>
  <c r="C397"/>
  <c r="C132" i="2"/>
  <c r="T592" s="1"/>
  <c r="O131"/>
  <c r="C395"/>
  <c r="K397" i="1"/>
  <c r="K132" i="2"/>
  <c r="G397" i="1"/>
  <c r="G132" i="2"/>
  <c r="H397" i="1"/>
  <c r="H132" i="2"/>
  <c r="L397" i="1"/>
  <c r="L132" i="2"/>
  <c r="J132"/>
  <c r="J397" i="1"/>
  <c r="I397"/>
  <c r="I132" i="2"/>
  <c r="F132"/>
  <c r="F397" i="1"/>
  <c r="D397"/>
  <c r="D132" i="2"/>
  <c r="T593" s="1"/>
  <c r="X591" l="1"/>
  <c r="X592"/>
  <c r="X583"/>
  <c r="X580"/>
  <c r="X587"/>
  <c r="X581"/>
  <c r="X585"/>
  <c r="X588"/>
  <c r="X586"/>
  <c r="X582"/>
  <c r="X589"/>
  <c r="X590"/>
  <c r="X584"/>
  <c r="O395"/>
  <c r="J396"/>
  <c r="T599"/>
  <c r="I396"/>
  <c r="T598"/>
  <c r="L396"/>
  <c r="T601"/>
  <c r="H396"/>
  <c r="T597"/>
  <c r="G396"/>
  <c r="T596"/>
  <c r="K396"/>
  <c r="T600"/>
  <c r="M396"/>
  <c r="T602"/>
  <c r="N396"/>
  <c r="T603"/>
  <c r="F396"/>
  <c r="T595"/>
  <c r="E396"/>
  <c r="T594"/>
  <c r="O66"/>
  <c r="S593"/>
  <c r="D396"/>
  <c r="C396"/>
  <c r="O132"/>
  <c r="O397" i="1"/>
  <c r="X596" i="2" l="1"/>
  <c r="X593"/>
  <c r="X602"/>
  <c r="X601"/>
  <c r="X599"/>
  <c r="X594"/>
  <c r="X603"/>
  <c r="X600"/>
  <c r="X597"/>
  <c r="X598"/>
  <c r="X595"/>
  <c r="O396"/>
</calcChain>
</file>

<file path=xl/comments1.xml><?xml version="1.0" encoding="utf-8"?>
<comments xmlns="http://schemas.openxmlformats.org/spreadsheetml/2006/main">
  <authors>
    <author>Progress Energy</author>
  </authors>
  <commentList>
    <comment ref="U39" authorId="0">
      <text>
        <r>
          <rPr>
            <b/>
            <sz val="8"/>
            <color indexed="81"/>
            <rFont val="Tahoma"/>
            <family val="2"/>
          </rPr>
          <t>Progress Energy:</t>
        </r>
        <r>
          <rPr>
            <sz val="8"/>
            <color indexed="81"/>
            <rFont val="Tahoma"/>
            <family val="2"/>
          </rPr>
          <t xml:space="preserve">
Progress Energy:
Progress Energy:
DSM plan BAU v4 distrubution coverted to @ meter Add new line loss
</t>
        </r>
      </text>
    </comment>
    <comment ref="U46" authorId="0">
      <text>
        <r>
          <rPr>
            <b/>
            <sz val="8"/>
            <color indexed="81"/>
            <rFont val="Tahoma"/>
            <family val="2"/>
          </rPr>
          <t>Progress Energy:</t>
        </r>
        <r>
          <rPr>
            <sz val="8"/>
            <color indexed="81"/>
            <rFont val="Tahoma"/>
            <family val="2"/>
          </rPr>
          <t xml:space="preserve">
90% of 5 year average</t>
        </r>
      </text>
    </comment>
    <comment ref="U103" authorId="0">
      <text>
        <r>
          <rPr>
            <b/>
            <sz val="8"/>
            <color indexed="81"/>
            <rFont val="Tahoma"/>
            <family val="2"/>
          </rPr>
          <t>Progress Energy:</t>
        </r>
        <r>
          <rPr>
            <sz val="8"/>
            <color indexed="81"/>
            <rFont val="Tahoma"/>
            <family val="2"/>
          </rPr>
          <t xml:space="preserve">
2010 corrected from 62.114</t>
        </r>
      </text>
    </comment>
    <comment ref="V104" authorId="0">
      <text>
        <r>
          <rPr>
            <b/>
            <sz val="8"/>
            <color indexed="81"/>
            <rFont val="Tahoma"/>
            <family val="2"/>
          </rPr>
          <t>Progress Energy:</t>
        </r>
        <r>
          <rPr>
            <sz val="8"/>
            <color indexed="81"/>
            <rFont val="Tahoma"/>
            <family val="2"/>
          </rPr>
          <t xml:space="preserve">
DSM plan BAU v4 distrubution coverted to @ meter using updated Line Loss value 
</t>
        </r>
      </text>
    </comment>
    <comment ref="U105" authorId="0">
      <text>
        <r>
          <rPr>
            <b/>
            <sz val="8"/>
            <color indexed="81"/>
            <rFont val="Tahoma"/>
            <family val="2"/>
          </rPr>
          <t>Progress Energy:</t>
        </r>
        <r>
          <rPr>
            <sz val="8"/>
            <color indexed="81"/>
            <rFont val="Tahoma"/>
            <family val="2"/>
          </rPr>
          <t xml:space="preserve">
C/I &amp; Standby Gen from GRPT</t>
        </r>
      </text>
    </comment>
    <comment ref="U113" authorId="0">
      <text>
        <r>
          <rPr>
            <b/>
            <sz val="8"/>
            <color indexed="81"/>
            <rFont val="Tahoma"/>
            <family val="2"/>
          </rPr>
          <t>Progress Energy:</t>
        </r>
        <r>
          <rPr>
            <sz val="8"/>
            <color indexed="81"/>
            <rFont val="Tahoma"/>
            <family val="2"/>
          </rPr>
          <t xml:space="preserve">
90% of 5 year average</t>
        </r>
      </text>
    </comment>
    <comment ref="P172" authorId="0">
      <text>
        <r>
          <rPr>
            <b/>
            <sz val="8"/>
            <color indexed="81"/>
            <rFont val="Tahoma"/>
            <family val="2"/>
          </rPr>
          <t>Progress Energy: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<sst xmlns="http://schemas.openxmlformats.org/spreadsheetml/2006/main" count="307" uniqueCount="52">
  <si>
    <t>Residential Class GWH Energy Reduction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</si>
  <si>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</si>
  <si>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</si>
  <si>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</si>
  <si>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</si>
  <si>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</si>
  <si>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</si>
  <si>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</si>
  <si>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</si>
  <si>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</si>
  <si>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</si>
  <si>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</si>
  <si>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</si>
  <si>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</si>
  <si>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History:</t>
  </si>
  <si>
    <t>Projected:</t>
  </si>
  <si>
    <t>Commercial Class GWH Energy Reduction</t>
  </si>
  <si>
    <t>Industrial Class GWH Energy Reduction</t>
  </si>
  <si>
    <t>SHL Class GWH Energy Reduction</t>
  </si>
  <si>
    <t>SPA Class GWH Energy Reduction</t>
  </si>
  <si>
    <t>TOTAL GWH Energy Reduction</t>
  </si>
  <si>
    <t>DSM Plan</t>
  </si>
  <si>
    <t>Cum.</t>
  </si>
  <si>
    <t>Inc.</t>
  </si>
  <si>
    <t>Cum C&amp;I</t>
  </si>
  <si>
    <t>Cum. C</t>
  </si>
  <si>
    <t>sales to public authorities</t>
  </si>
  <si>
    <t>Value less .3 for Industrial</t>
  </si>
  <si>
    <t>C/I</t>
  </si>
  <si>
    <t>Residential</t>
  </si>
  <si>
    <t>Ed Does This</t>
  </si>
  <si>
    <t xml:space="preserve">90% of 5 year </t>
  </si>
  <si>
    <t>Average</t>
  </si>
  <si>
    <t>DSM plan</t>
  </si>
  <si>
    <t>(from GRPT)</t>
  </si>
  <si>
    <t>DSM Com Line Loss factor</t>
  </si>
  <si>
    <t>Commercial Class GWH Energy Reduction (including SG)</t>
  </si>
  <si>
    <t>NON-DISPATCHABLE DSM PROGRAM'S GWH ENERGY SAVINGS BY CLASS</t>
  </si>
  <si>
    <t>Current 9/11</t>
  </si>
  <si>
    <t>RES</t>
  </si>
  <si>
    <t>COM</t>
  </si>
  <si>
    <t>IND</t>
  </si>
  <si>
    <t>SHL</t>
  </si>
  <si>
    <t>SPA</t>
  </si>
  <si>
    <t>TOTAL</t>
  </si>
  <si>
    <t>Year</t>
  </si>
  <si>
    <t>Month</t>
  </si>
  <si>
    <t>NON-DIS.</t>
  </si>
  <si>
    <t>New Cuml</t>
  </si>
  <si>
    <t>FL DSM MWH Savings Forecast --  7/16/2013</t>
  </si>
  <si>
    <t>Incremental DSM after 2012</t>
  </si>
  <si>
    <t>Incremental DSM after 2013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</si>
</sst>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MS Sans Serif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u/>
      <sz val="7.5"/>
      <color theme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000000"/>
      <name val="Arial"/>
      <family val="2"/>
    </font>
    <font>
      <b/>
      <sz val="10"/>
      <color indexed="12"/>
      <name val="Arial"/>
      <family val="2"/>
    </font>
    <font>
      <u/>
      <sz val="9"/>
      <name val="Helv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quotePrefix="1" applyFont="1" applyBorder="1" applyAlignment="1">
      <alignment horizontal="left"/>
    </xf>
    <xf numFmtId="164" fontId="4" fillId="0" borderId="0" xfId="0" applyNumberFormat="1" applyFont="1"/>
    <xf numFmtId="164" fontId="5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64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Fill="1"/>
    <xf numFmtId="164" fontId="5" fillId="0" borderId="0" xfId="0" applyNumberFormat="1" applyFont="1" applyFill="1"/>
    <xf numFmtId="0" fontId="7" fillId="0" borderId="0" xfId="0" applyFont="1"/>
    <xf numFmtId="0" fontId="0" fillId="0" borderId="0" xfId="0" applyFill="1"/>
    <xf numFmtId="164" fontId="0" fillId="0" borderId="0" xfId="0" applyNumberFormat="1" applyFill="1"/>
    <xf numFmtId="0" fontId="9" fillId="0" borderId="0" xfId="1" applyAlignment="1" applyProtection="1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0" fillId="2" borderId="0" xfId="0" applyFill="1"/>
    <xf numFmtId="0" fontId="0" fillId="4" borderId="0" xfId="0" applyFill="1"/>
    <xf numFmtId="164" fontId="4" fillId="2" borderId="0" xfId="0" applyNumberFormat="1" applyFont="1" applyFill="1"/>
    <xf numFmtId="0" fontId="2" fillId="2" borderId="0" xfId="0" applyFont="1" applyFill="1"/>
    <xf numFmtId="0" fontId="2" fillId="3" borderId="0" xfId="0" applyFont="1" applyFill="1"/>
    <xf numFmtId="164" fontId="4" fillId="3" borderId="0" xfId="0" applyNumberFormat="1" applyFont="1" applyFill="1"/>
    <xf numFmtId="0" fontId="2" fillId="0" borderId="0" xfId="0" applyFont="1" applyFill="1"/>
    <xf numFmtId="1" fontId="0" fillId="0" borderId="0" xfId="0" applyNumberFormat="1"/>
    <xf numFmtId="2" fontId="0" fillId="0" borderId="0" xfId="0" applyNumberFormat="1"/>
    <xf numFmtId="0" fontId="12" fillId="3" borderId="0" xfId="0" applyFont="1" applyFill="1" applyAlignment="1">
      <alignment horizontal="right" wrapText="1"/>
    </xf>
    <xf numFmtId="0" fontId="13" fillId="0" borderId="0" xfId="0" quotePrefix="1" applyFont="1" applyAlignment="1">
      <alignment horizontal="center"/>
    </xf>
    <xf numFmtId="165" fontId="0" fillId="0" borderId="0" xfId="0" applyNumberFormat="1" applyAlignment="1">
      <alignment horizontal="center"/>
    </xf>
    <xf numFmtId="0" fontId="14" fillId="0" borderId="0" xfId="0" applyFont="1" applyAlignment="1" applyProtection="1">
      <alignment horizontal="center"/>
    </xf>
    <xf numFmtId="164" fontId="15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0" fillId="0" borderId="0" xfId="0" applyAlignment="1" applyProtection="1">
      <alignment horizontal="center"/>
    </xf>
    <xf numFmtId="1" fontId="0" fillId="0" borderId="0" xfId="0" applyNumberFormat="1" applyProtection="1"/>
    <xf numFmtId="1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1" fontId="4" fillId="0" borderId="0" xfId="0" applyNumberFormat="1" applyFont="1" applyProtection="1"/>
    <xf numFmtId="1" fontId="4" fillId="0" borderId="0" xfId="0" applyNumberFormat="1" applyFont="1"/>
    <xf numFmtId="1" fontId="4" fillId="0" borderId="0" xfId="0" applyNumberFormat="1" applyFont="1" applyFill="1" applyProtection="1"/>
    <xf numFmtId="1" fontId="2" fillId="0" borderId="0" xfId="0" applyNumberFormat="1" applyFont="1"/>
    <xf numFmtId="0" fontId="13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C397"/>
  <sheetViews>
    <sheetView tabSelected="1" zoomScaleNormal="100" workbookViewId="0">
      <selection activeCell="C17" sqref="C17"/>
    </sheetView>
  </sheetViews>
  <sheetFormatPr defaultRowHeight="12.75"/>
  <cols>
    <col min="1" max="1" width="11.28515625" customWidth="1"/>
    <col min="16" max="16" width="13.140625" customWidth="1"/>
    <col min="35" max="35" width="9.140625" style="7"/>
  </cols>
  <sheetData>
    <row r="1" spans="1:35" ht="15.75">
      <c r="A1" s="4" t="s">
        <v>37</v>
      </c>
    </row>
    <row r="3" spans="1:35">
      <c r="A3" s="2" t="s">
        <v>0</v>
      </c>
      <c r="G3" s="9"/>
    </row>
    <row r="5" spans="1:35"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9" t="s">
        <v>29</v>
      </c>
      <c r="Q5" s="9" t="s">
        <v>28</v>
      </c>
      <c r="R5" s="9" t="s">
        <v>13</v>
      </c>
      <c r="S5" s="9"/>
      <c r="W5" s="3" t="s">
        <v>1</v>
      </c>
      <c r="X5" s="3" t="s">
        <v>2</v>
      </c>
      <c r="Y5" s="3" t="s">
        <v>3</v>
      </c>
      <c r="Z5" s="3" t="s">
        <v>4</v>
      </c>
      <c r="AA5" s="3" t="s">
        <v>5</v>
      </c>
      <c r="AB5" s="3" t="s">
        <v>6</v>
      </c>
      <c r="AC5" s="3" t="s">
        <v>7</v>
      </c>
      <c r="AD5" s="3" t="s">
        <v>8</v>
      </c>
      <c r="AE5" s="3" t="s">
        <v>9</v>
      </c>
      <c r="AF5" s="3" t="s">
        <v>10</v>
      </c>
      <c r="AG5" s="3" t="s">
        <v>11</v>
      </c>
      <c r="AH5" s="3" t="s">
        <v>12</v>
      </c>
    </row>
    <row r="6" spans="1:35">
      <c r="A6" s="2" t="s">
        <v>14</v>
      </c>
      <c r="B6">
        <v>1980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f>+O73+O140</f>
        <v>0</v>
      </c>
      <c r="R6" s="1">
        <f>+Q6+P6</f>
        <v>0</v>
      </c>
      <c r="S6" s="1"/>
      <c r="V6" s="23">
        <v>1980</v>
      </c>
      <c r="AI6" s="23"/>
    </row>
    <row r="7" spans="1:35">
      <c r="A7" s="9" t="s">
        <v>34</v>
      </c>
      <c r="B7">
        <v>1981</v>
      </c>
      <c r="C7" s="1">
        <v>0.10528764590163933</v>
      </c>
      <c r="D7" s="1">
        <v>0.1941901519125683</v>
      </c>
      <c r="E7" s="1">
        <v>0.28352677486338795</v>
      </c>
      <c r="F7" s="1">
        <v>0.34211095491803273</v>
      </c>
      <c r="G7" s="1">
        <v>0.43340976284152999</v>
      </c>
      <c r="H7" s="1">
        <v>0.54752198688524589</v>
      </c>
      <c r="I7" s="1">
        <v>0.60261591393442615</v>
      </c>
      <c r="J7" s="1">
        <v>0.76881107240437152</v>
      </c>
      <c r="K7" s="1">
        <v>0.83332695081967212</v>
      </c>
      <c r="L7" s="1">
        <v>0.83186659795081963</v>
      </c>
      <c r="M7" s="1">
        <v>0.95987211885245882</v>
      </c>
      <c r="N7" s="1">
        <v>1.398914893442623</v>
      </c>
      <c r="O7" s="1">
        <v>7.3014548247267754</v>
      </c>
      <c r="P7" s="1">
        <f t="shared" ref="P7:P25" si="0">+O7-O6</f>
        <v>7.3014548247267754</v>
      </c>
      <c r="Q7" s="1">
        <f t="shared" ref="Q7:Q38" si="1">+P74+P141</f>
        <v>0.24964770453626245</v>
      </c>
      <c r="R7" s="1">
        <f t="shared" ref="R7:R40" si="2">+Q7+P7</f>
        <v>7.551102529263038</v>
      </c>
      <c r="S7" s="1">
        <f>+R7</f>
        <v>7.551102529263038</v>
      </c>
      <c r="V7" s="23">
        <v>1981</v>
      </c>
      <c r="W7" s="22">
        <f>AVERAGE(W8:W24)</f>
        <v>0.13167298331296529</v>
      </c>
      <c r="X7" s="22">
        <f t="shared" ref="X7:AH7" si="3">AVERAGE(X8:X24)</f>
        <v>0.10413439673019419</v>
      </c>
      <c r="Y7" s="22">
        <f t="shared" si="3"/>
        <v>8.3420340531121365E-2</v>
      </c>
      <c r="Z7" s="22">
        <f t="shared" si="3"/>
        <v>6.2020082557466993E-2</v>
      </c>
      <c r="AA7" s="22">
        <f t="shared" si="3"/>
        <v>7.0414964646949699E-2</v>
      </c>
      <c r="AB7" s="22">
        <f t="shared" si="3"/>
        <v>7.7330793971730219E-2</v>
      </c>
      <c r="AC7" s="22">
        <f t="shared" si="3"/>
        <v>7.6692396408321359E-2</v>
      </c>
      <c r="AD7" s="22">
        <f t="shared" si="3"/>
        <v>8.2443125971532832E-2</v>
      </c>
      <c r="AE7" s="22">
        <f t="shared" si="3"/>
        <v>7.8335489141655404E-2</v>
      </c>
      <c r="AF7" s="22">
        <f t="shared" si="3"/>
        <v>6.0935743809717051E-2</v>
      </c>
      <c r="AG7" s="22">
        <f t="shared" si="3"/>
        <v>6.3347816487932945E-2</v>
      </c>
      <c r="AH7" s="22">
        <f t="shared" si="3"/>
        <v>0.10925186643041254</v>
      </c>
      <c r="AI7" s="23"/>
    </row>
    <row r="8" spans="1:35">
      <c r="B8">
        <v>1982</v>
      </c>
      <c r="C8" s="1">
        <v>2.8141496067293441</v>
      </c>
      <c r="D8" s="1">
        <v>2.3653699122972673</v>
      </c>
      <c r="E8" s="1">
        <v>2.3317625195189069</v>
      </c>
      <c r="F8" s="1">
        <v>2.1824435681134426</v>
      </c>
      <c r="G8" s="1">
        <v>2.3021741381909289</v>
      </c>
      <c r="H8" s="1">
        <v>2.5272049129757375</v>
      </c>
      <c r="I8" s="1">
        <v>2.4863823375122944</v>
      </c>
      <c r="J8" s="1">
        <v>2.8927889656775956</v>
      </c>
      <c r="K8" s="1">
        <v>2.9020136540878685</v>
      </c>
      <c r="L8" s="1">
        <v>2.7116426197580323</v>
      </c>
      <c r="M8" s="1">
        <v>2.9548932639024583</v>
      </c>
      <c r="N8" s="1">
        <v>4.0960279939999999</v>
      </c>
      <c r="O8" s="1">
        <v>32.566853492763876</v>
      </c>
      <c r="P8" s="1">
        <f t="shared" si="0"/>
        <v>25.265398668037101</v>
      </c>
      <c r="Q8" s="1">
        <f t="shared" si="1"/>
        <v>5.8257272302097025</v>
      </c>
      <c r="R8" s="1">
        <f t="shared" si="2"/>
        <v>31.091125898246801</v>
      </c>
      <c r="S8" s="1">
        <f>+S7+R8</f>
        <v>38.642228427509842</v>
      </c>
      <c r="V8" s="23">
        <v>1982</v>
      </c>
      <c r="W8" s="1">
        <f t="shared" ref="W8:W21" si="4">(C8-C7)/($O8-$O7)</f>
        <v>0.10721627615774168</v>
      </c>
      <c r="X8" s="1">
        <f t="shared" ref="X8:X21" si="5">(D8-D7)/($O8-$O7)</f>
        <v>8.5934909989424713E-2</v>
      </c>
      <c r="Y8" s="1">
        <f t="shared" ref="Y8:Y21" si="6">(E8-E7)/($O8-$O7)</f>
        <v>8.1068807643503091E-2</v>
      </c>
      <c r="Z8" s="1">
        <f t="shared" ref="Z8:Z21" si="7">(F8-F7)/($O8-$O7)</f>
        <v>7.2840038559280229E-2</v>
      </c>
      <c r="AA8" s="1">
        <f t="shared" ref="AA8:AA21" si="8">(G8-G7)/($O8-$O7)</f>
        <v>7.3965362664692336E-2</v>
      </c>
      <c r="AB8" s="1">
        <f t="shared" ref="AB8:AB21" si="9">(H8-H7)/($O8-$O7)</f>
        <v>7.8355499238369847E-2</v>
      </c>
      <c r="AC8" s="1">
        <f t="shared" ref="AC8:AC21" si="10">(I8-I7)/($O8-$O7)</f>
        <v>7.4559141073874874E-2</v>
      </c>
      <c r="AD8" s="1">
        <f t="shared" ref="AD8:AD21" si="11">(J8-J7)/($O8-$O7)</f>
        <v>8.4066668457531163E-2</v>
      </c>
      <c r="AE8" s="1">
        <f t="shared" ref="AE8:AE21" si="12">(K8-K7)/($O8-$O7)</f>
        <v>8.1878252959659906E-2</v>
      </c>
      <c r="AF8" s="1">
        <f t="shared" ref="AF8:AF21" si="13">(L8-L7)/($O8-$O7)</f>
        <v>7.4401201679247228E-2</v>
      </c>
      <c r="AG8" s="1">
        <f t="shared" ref="AG8:AG21" si="14">(M8-M7)/($O8-$O7)</f>
        <v>7.8962583225487451E-2</v>
      </c>
      <c r="AH8" s="1">
        <f t="shared" ref="AH8:AH21" si="15">(N8-N7)/($O8-$O7)</f>
        <v>0.1067512583511875</v>
      </c>
      <c r="AI8" s="23"/>
    </row>
    <row r="9" spans="1:35">
      <c r="B9">
        <v>1983</v>
      </c>
      <c r="C9" s="1">
        <v>5.0883096003291932</v>
      </c>
      <c r="D9" s="1">
        <v>4.2188843785506007</v>
      </c>
      <c r="E9" s="1">
        <v>4.1084217039886877</v>
      </c>
      <c r="F9" s="1">
        <v>3.8032339235771575</v>
      </c>
      <c r="G9" s="1">
        <v>3.9720948013181689</v>
      </c>
      <c r="H9" s="1">
        <v>4.3209972303226225</v>
      </c>
      <c r="I9" s="1">
        <v>4.2161248925219255</v>
      </c>
      <c r="J9" s="1">
        <v>4.8681276462404366</v>
      </c>
      <c r="K9" s="1">
        <v>4.8496051954249175</v>
      </c>
      <c r="L9" s="1">
        <v>4.5022861993695358</v>
      </c>
      <c r="M9" s="1">
        <v>4.8768848488997936</v>
      </c>
      <c r="N9" s="1">
        <v>6.7227664506590159</v>
      </c>
      <c r="O9" s="1">
        <v>55.547736871202048</v>
      </c>
      <c r="P9" s="1">
        <f t="shared" si="0"/>
        <v>22.980883378438172</v>
      </c>
      <c r="Q9" s="1">
        <f t="shared" si="1"/>
        <v>16.270652175709731</v>
      </c>
      <c r="R9" s="1">
        <f t="shared" si="2"/>
        <v>39.251535554147907</v>
      </c>
      <c r="S9" s="1">
        <f t="shared" ref="S9:S40" si="16">+S8+R9</f>
        <v>77.893763981657742</v>
      </c>
      <c r="V9" s="23">
        <v>1983</v>
      </c>
      <c r="W9" s="1">
        <f t="shared" si="4"/>
        <v>9.8958771782184013E-2</v>
      </c>
      <c r="X9" s="1">
        <f t="shared" si="5"/>
        <v>8.0654622180120122E-2</v>
      </c>
      <c r="Y9" s="1">
        <f t="shared" si="6"/>
        <v>7.731030853830155E-2</v>
      </c>
      <c r="Z9" s="1">
        <f t="shared" si="7"/>
        <v>7.0527765568160122E-2</v>
      </c>
      <c r="AA9" s="1">
        <f t="shared" si="8"/>
        <v>7.2665642813976597E-2</v>
      </c>
      <c r="AB9" s="1">
        <f t="shared" si="9"/>
        <v>7.8055847018914506E-2</v>
      </c>
      <c r="AC9" s="1">
        <f t="shared" si="10"/>
        <v>7.5268758233748456E-2</v>
      </c>
      <c r="AD9" s="1">
        <f t="shared" si="11"/>
        <v>8.5955733208071705E-2</v>
      </c>
      <c r="AE9" s="1">
        <f t="shared" si="12"/>
        <v>8.4748332310166027E-2</v>
      </c>
      <c r="AF9" s="1">
        <f t="shared" si="13"/>
        <v>7.7918831496772478E-2</v>
      </c>
      <c r="AG9" s="1">
        <f t="shared" si="14"/>
        <v>8.3634364847812809E-2</v>
      </c>
      <c r="AH9" s="1">
        <f t="shared" si="15"/>
        <v>0.11430102200177192</v>
      </c>
      <c r="AI9" s="23"/>
    </row>
    <row r="10" spans="1:35">
      <c r="B10">
        <v>1984</v>
      </c>
      <c r="C10" s="1">
        <v>8.2541887731628556</v>
      </c>
      <c r="D10" s="1">
        <v>6.7483641745012015</v>
      </c>
      <c r="E10" s="1">
        <v>6.4873549690811476</v>
      </c>
      <c r="F10" s="1">
        <v>5.9343288788802173</v>
      </c>
      <c r="G10" s="1">
        <v>6.1298437466501898</v>
      </c>
      <c r="H10" s="1">
        <v>6.600374206351475</v>
      </c>
      <c r="I10" s="1">
        <v>6.3791153630120894</v>
      </c>
      <c r="J10" s="1">
        <v>7.3004221195218566</v>
      </c>
      <c r="K10" s="1">
        <v>7.2124207489357364</v>
      </c>
      <c r="L10" s="1">
        <v>6.6438908190543993</v>
      </c>
      <c r="M10" s="1">
        <v>7.1441735412424157</v>
      </c>
      <c r="N10" s="1">
        <v>9.7805841143999999</v>
      </c>
      <c r="O10" s="1">
        <v>84.61506145479359</v>
      </c>
      <c r="P10" s="1">
        <f t="shared" si="0"/>
        <v>29.067324583591542</v>
      </c>
      <c r="Q10" s="1">
        <f t="shared" si="1"/>
        <v>23.09185397175801</v>
      </c>
      <c r="R10" s="1">
        <f t="shared" si="2"/>
        <v>52.159178555349555</v>
      </c>
      <c r="S10" s="1">
        <f t="shared" si="16"/>
        <v>130.05294253700731</v>
      </c>
      <c r="V10" s="23">
        <v>1984</v>
      </c>
      <c r="W10" s="1">
        <f t="shared" si="4"/>
        <v>0.10891539617721804</v>
      </c>
      <c r="X10" s="1">
        <f t="shared" si="5"/>
        <v>8.7021417766755454E-2</v>
      </c>
      <c r="Y10" s="1">
        <f t="shared" si="6"/>
        <v>8.1842181871645797E-2</v>
      </c>
      <c r="Z10" s="1">
        <f t="shared" si="7"/>
        <v>7.3315827508461495E-2</v>
      </c>
      <c r="AA10" s="1">
        <f t="shared" si="8"/>
        <v>7.4232801822774794E-2</v>
      </c>
      <c r="AB10" s="1">
        <f t="shared" si="9"/>
        <v>7.8417157708265905E-2</v>
      </c>
      <c r="AC10" s="1">
        <f t="shared" si="10"/>
        <v>7.4413125441588401E-2</v>
      </c>
      <c r="AD10" s="1">
        <f t="shared" si="11"/>
        <v>8.3677961701863895E-2</v>
      </c>
      <c r="AE10" s="1">
        <f t="shared" si="12"/>
        <v>8.1287685996551062E-2</v>
      </c>
      <c r="AF10" s="1">
        <f t="shared" si="13"/>
        <v>7.3677390346884419E-2</v>
      </c>
      <c r="AG10" s="1">
        <f t="shared" si="14"/>
        <v>7.8001285801944875E-2</v>
      </c>
      <c r="AH10" s="1">
        <f t="shared" si="15"/>
        <v>0.10519776785604538</v>
      </c>
      <c r="AI10" s="23"/>
    </row>
    <row r="11" spans="1:35">
      <c r="B11">
        <v>1985</v>
      </c>
      <c r="C11" s="1">
        <v>11.813481430291365</v>
      </c>
      <c r="D11" s="1">
        <v>9.495281068740546</v>
      </c>
      <c r="E11" s="1">
        <v>8.9819661686548624</v>
      </c>
      <c r="F11" s="1">
        <v>8.0914757501656815</v>
      </c>
      <c r="G11" s="1">
        <v>8.2373660434443714</v>
      </c>
      <c r="H11" s="1">
        <v>8.74774574266754</v>
      </c>
      <c r="I11" s="1">
        <v>8.3437303989147527</v>
      </c>
      <c r="J11" s="1">
        <v>9.429387960087432</v>
      </c>
      <c r="K11" s="1">
        <v>9.2044457911921302</v>
      </c>
      <c r="L11" s="1">
        <v>8.3820250635440434</v>
      </c>
      <c r="M11" s="1">
        <v>8.9146054595704882</v>
      </c>
      <c r="N11" s="1">
        <v>12.0764322996459</v>
      </c>
      <c r="O11" s="1">
        <v>111.71794317691912</v>
      </c>
      <c r="P11" s="1">
        <f t="shared" si="0"/>
        <v>27.102881722125531</v>
      </c>
      <c r="Q11" s="1">
        <f t="shared" si="1"/>
        <v>25.105102384181482</v>
      </c>
      <c r="R11" s="1">
        <f t="shared" si="2"/>
        <v>52.207984106307009</v>
      </c>
      <c r="S11" s="1">
        <f t="shared" si="16"/>
        <v>182.26092664331432</v>
      </c>
      <c r="V11" s="23">
        <v>1985</v>
      </c>
      <c r="W11" s="1">
        <f t="shared" si="4"/>
        <v>0.13132524775853885</v>
      </c>
      <c r="X11" s="1">
        <f t="shared" si="5"/>
        <v>0.10135146964822156</v>
      </c>
      <c r="Y11" s="1">
        <f t="shared" si="6"/>
        <v>9.2042286320322547E-2</v>
      </c>
      <c r="Z11" s="1">
        <f t="shared" si="7"/>
        <v>7.9591052102938195E-2</v>
      </c>
      <c r="AA11" s="1">
        <f t="shared" si="8"/>
        <v>7.776008169174492E-2</v>
      </c>
      <c r="AB11" s="1">
        <f t="shared" si="9"/>
        <v>7.9230376988401602E-2</v>
      </c>
      <c r="AC11" s="1">
        <f t="shared" si="10"/>
        <v>7.2487311720024331E-2</v>
      </c>
      <c r="AD11" s="1">
        <f t="shared" si="11"/>
        <v>7.855127223713583E-2</v>
      </c>
      <c r="AE11" s="1">
        <f t="shared" si="12"/>
        <v>7.3498643527274712E-2</v>
      </c>
      <c r="AF11" s="1">
        <f t="shared" si="13"/>
        <v>6.4130975529097051E-2</v>
      </c>
      <c r="AG11" s="1">
        <f t="shared" si="14"/>
        <v>6.5322644893615667E-2</v>
      </c>
      <c r="AH11" s="1">
        <f t="shared" si="15"/>
        <v>8.4708637582684654E-2</v>
      </c>
      <c r="AI11" s="23"/>
    </row>
    <row r="12" spans="1:35">
      <c r="B12">
        <v>1986</v>
      </c>
      <c r="C12" s="1">
        <v>14.481644254499017</v>
      </c>
      <c r="D12" s="1">
        <v>11.569128937155845</v>
      </c>
      <c r="E12" s="1">
        <v>10.879250503736831</v>
      </c>
      <c r="F12" s="1">
        <v>9.7446916818596705</v>
      </c>
      <c r="G12" s="1">
        <v>9.8654309950290688</v>
      </c>
      <c r="H12" s="1">
        <v>10.420351625946228</v>
      </c>
      <c r="I12" s="1">
        <v>9.8871941948163915</v>
      </c>
      <c r="J12" s="1">
        <v>11.11700971145355</v>
      </c>
      <c r="K12" s="1">
        <v>10.798318171519998</v>
      </c>
      <c r="L12" s="1">
        <v>9.7863583721232796</v>
      </c>
      <c r="M12" s="1">
        <v>10.359652376783604</v>
      </c>
      <c r="N12" s="1">
        <v>13.970355896367213</v>
      </c>
      <c r="O12" s="1">
        <v>132.8793867212907</v>
      </c>
      <c r="P12" s="1">
        <f t="shared" si="0"/>
        <v>21.161443544371579</v>
      </c>
      <c r="Q12" s="1">
        <f t="shared" si="1"/>
        <v>20.233380952208485</v>
      </c>
      <c r="R12" s="1">
        <f t="shared" si="2"/>
        <v>41.394824496580064</v>
      </c>
      <c r="S12" s="1">
        <f t="shared" si="16"/>
        <v>223.65575113989439</v>
      </c>
      <c r="V12" s="23">
        <v>1986</v>
      </c>
      <c r="W12" s="1">
        <f t="shared" si="4"/>
        <v>0.12608604978261595</v>
      </c>
      <c r="X12" s="1">
        <f t="shared" si="5"/>
        <v>9.8001247602358954E-2</v>
      </c>
      <c r="Y12" s="1">
        <f t="shared" si="6"/>
        <v>8.9657604458964188E-2</v>
      </c>
      <c r="Z12" s="1">
        <f t="shared" si="7"/>
        <v>7.8123967688097706E-2</v>
      </c>
      <c r="AA12" s="1">
        <f t="shared" si="8"/>
        <v>7.6935439124034735E-2</v>
      </c>
      <c r="AB12" s="1">
        <f t="shared" si="9"/>
        <v>7.9040254497362031E-2</v>
      </c>
      <c r="AC12" s="1">
        <f t="shared" si="10"/>
        <v>7.2937547604693634E-2</v>
      </c>
      <c r="AD12" s="1">
        <f t="shared" si="11"/>
        <v>7.9749840686789225E-2</v>
      </c>
      <c r="AE12" s="1">
        <f t="shared" si="12"/>
        <v>7.5319643340295603E-2</v>
      </c>
      <c r="AF12" s="1">
        <f t="shared" si="13"/>
        <v>6.6362831327390903E-2</v>
      </c>
      <c r="AG12" s="1">
        <f t="shared" si="14"/>
        <v>6.8286783658360703E-2</v>
      </c>
      <c r="AH12" s="1">
        <f t="shared" si="15"/>
        <v>8.9498790229036632E-2</v>
      </c>
      <c r="AI12" s="23"/>
    </row>
    <row r="13" spans="1:35">
      <c r="B13">
        <v>1987</v>
      </c>
      <c r="C13" s="1">
        <v>16.641204573856939</v>
      </c>
      <c r="D13" s="1">
        <v>13.191717288603934</v>
      </c>
      <c r="E13" s="1">
        <v>12.310934640622076</v>
      </c>
      <c r="F13" s="1">
        <v>10.94470336879956</v>
      </c>
      <c r="G13" s="1">
        <v>10.998599182433441</v>
      </c>
      <c r="H13" s="1">
        <v>11.5334216067659</v>
      </c>
      <c r="I13" s="1">
        <v>10.865818498983057</v>
      </c>
      <c r="J13" s="1">
        <v>12.132079037683059</v>
      </c>
      <c r="K13" s="1">
        <v>11.703473642380654</v>
      </c>
      <c r="L13" s="1">
        <v>10.535356453462075</v>
      </c>
      <c r="M13" s="1">
        <v>11.078812377876499</v>
      </c>
      <c r="N13" s="1">
        <v>14.84250800374426</v>
      </c>
      <c r="O13" s="1">
        <v>146.77862867521145</v>
      </c>
      <c r="P13" s="1">
        <f t="shared" si="0"/>
        <v>13.89924195392075</v>
      </c>
      <c r="Q13" s="1">
        <f t="shared" si="1"/>
        <v>14.618449093522511</v>
      </c>
      <c r="R13" s="1">
        <f t="shared" si="2"/>
        <v>28.517691047443261</v>
      </c>
      <c r="S13" s="1">
        <f t="shared" si="16"/>
        <v>252.17344218733766</v>
      </c>
      <c r="V13" s="23">
        <v>1987</v>
      </c>
      <c r="W13" s="1">
        <f t="shared" si="4"/>
        <v>0.15537252510010055</v>
      </c>
      <c r="X13" s="1">
        <f t="shared" si="5"/>
        <v>0.11673934138475681</v>
      </c>
      <c r="Y13" s="1">
        <f t="shared" si="6"/>
        <v>0.10300447618881764</v>
      </c>
      <c r="Z13" s="1">
        <f t="shared" si="7"/>
        <v>8.633648445852013E-2</v>
      </c>
      <c r="AA13" s="1">
        <f t="shared" si="8"/>
        <v>8.15273373296969E-2</v>
      </c>
      <c r="AB13" s="1">
        <f t="shared" si="9"/>
        <v>8.0081344328687867E-2</v>
      </c>
      <c r="AC13" s="1">
        <f t="shared" si="10"/>
        <v>7.0408465973254827E-2</v>
      </c>
      <c r="AD13" s="1">
        <f t="shared" si="11"/>
        <v>7.3030553003876231E-2</v>
      </c>
      <c r="AE13" s="1">
        <f t="shared" si="12"/>
        <v>6.5122650131673288E-2</v>
      </c>
      <c r="AF13" s="1">
        <f t="shared" si="13"/>
        <v>5.3887692855617592E-2</v>
      </c>
      <c r="AG13" s="1">
        <f t="shared" si="14"/>
        <v>5.1740951303465281E-2</v>
      </c>
      <c r="AH13" s="1">
        <f t="shared" si="15"/>
        <v>6.2748177941533534E-2</v>
      </c>
      <c r="AI13" s="23"/>
    </row>
    <row r="14" spans="1:35">
      <c r="B14">
        <v>1988</v>
      </c>
      <c r="C14" s="1">
        <v>17.656001661999014</v>
      </c>
      <c r="D14" s="1">
        <v>14.00000214800284</v>
      </c>
      <c r="E14" s="1">
        <v>13.068456270786008</v>
      </c>
      <c r="F14" s="1">
        <v>11.620265361149288</v>
      </c>
      <c r="G14" s="1">
        <v>11.677736763526337</v>
      </c>
      <c r="H14" s="1">
        <v>12.24821887529049</v>
      </c>
      <c r="I14" s="1">
        <v>11.542449443245353</v>
      </c>
      <c r="J14" s="1">
        <v>12.890096402163934</v>
      </c>
      <c r="K14" s="1">
        <v>12.437551966970819</v>
      </c>
      <c r="L14" s="1">
        <v>11.199654225565901</v>
      </c>
      <c r="M14" s="1">
        <v>11.781263017220763</v>
      </c>
      <c r="N14" s="1">
        <v>15.786623604563935</v>
      </c>
      <c r="O14" s="1">
        <v>155.90831974048467</v>
      </c>
      <c r="P14" s="1">
        <f t="shared" si="0"/>
        <v>9.1296910652732208</v>
      </c>
      <c r="Q14" s="1">
        <f t="shared" si="1"/>
        <v>13.800360204903551</v>
      </c>
      <c r="R14" s="1">
        <f t="shared" si="2"/>
        <v>22.930051270176772</v>
      </c>
      <c r="S14" s="1">
        <f t="shared" si="16"/>
        <v>275.10349345751445</v>
      </c>
      <c r="V14" s="23">
        <v>1988</v>
      </c>
      <c r="W14" s="1">
        <f t="shared" si="4"/>
        <v>0.11115349696793987</v>
      </c>
      <c r="X14" s="1">
        <f t="shared" si="5"/>
        <v>8.8533648468500176E-2</v>
      </c>
      <c r="Y14" s="1">
        <f t="shared" si="6"/>
        <v>8.2973413311358546E-2</v>
      </c>
      <c r="Z14" s="1">
        <f t="shared" si="7"/>
        <v>7.3996150309989767E-2</v>
      </c>
      <c r="AA14" s="1">
        <f t="shared" si="8"/>
        <v>7.4387794311698452E-2</v>
      </c>
      <c r="AB14" s="1">
        <f t="shared" si="9"/>
        <v>7.8293697280018379E-2</v>
      </c>
      <c r="AC14" s="1">
        <f t="shared" si="10"/>
        <v>7.4113235532800248E-2</v>
      </c>
      <c r="AD14" s="1">
        <f t="shared" si="11"/>
        <v>8.3027712445184434E-2</v>
      </c>
      <c r="AE14" s="1">
        <f t="shared" si="12"/>
        <v>8.0405604016809767E-2</v>
      </c>
      <c r="AF14" s="1">
        <f t="shared" si="13"/>
        <v>7.2762349498399534E-2</v>
      </c>
      <c r="AG14" s="1">
        <f t="shared" si="14"/>
        <v>7.6941337261256126E-2</v>
      </c>
      <c r="AH14" s="1">
        <f t="shared" si="15"/>
        <v>0.10341156059604528</v>
      </c>
      <c r="AI14" s="23"/>
    </row>
    <row r="15" spans="1:35">
      <c r="B15">
        <v>1989</v>
      </c>
      <c r="C15" s="1">
        <v>18.768505286684807</v>
      </c>
      <c r="D15" s="1">
        <v>14.866098654642183</v>
      </c>
      <c r="E15" s="1">
        <v>13.861369181988197</v>
      </c>
      <c r="F15" s="1">
        <v>12.310656919127428</v>
      </c>
      <c r="G15" s="1">
        <v>12.354994008034534</v>
      </c>
      <c r="H15" s="1">
        <v>12.945270144634753</v>
      </c>
      <c r="I15" s="1">
        <v>12.187679618040434</v>
      </c>
      <c r="J15" s="1">
        <v>13.596740321836066</v>
      </c>
      <c r="K15" s="1">
        <v>13.106454975126557</v>
      </c>
      <c r="L15" s="1">
        <v>11.790979936822733</v>
      </c>
      <c r="M15" s="1">
        <v>12.391760231155187</v>
      </c>
      <c r="N15" s="1">
        <v>16.588236757022951</v>
      </c>
      <c r="O15" s="1">
        <v>164.76874603511584</v>
      </c>
      <c r="P15" s="1">
        <f t="shared" si="0"/>
        <v>8.8604262946311678</v>
      </c>
      <c r="Q15" s="1">
        <f t="shared" si="1"/>
        <v>12.290450436065917</v>
      </c>
      <c r="R15" s="1">
        <f t="shared" si="2"/>
        <v>21.150876730697085</v>
      </c>
      <c r="S15" s="1">
        <f t="shared" si="16"/>
        <v>296.25437018821151</v>
      </c>
      <c r="V15" s="23">
        <v>1989</v>
      </c>
      <c r="W15" s="1">
        <f t="shared" si="4"/>
        <v>0.12555870199607627</v>
      </c>
      <c r="X15" s="1">
        <f t="shared" si="5"/>
        <v>9.7748852915140197E-2</v>
      </c>
      <c r="Y15" s="1">
        <f t="shared" si="6"/>
        <v>8.9489250836908535E-2</v>
      </c>
      <c r="Z15" s="1">
        <f t="shared" si="7"/>
        <v>7.7918548726766304E-2</v>
      </c>
      <c r="AA15" s="1">
        <f t="shared" si="8"/>
        <v>7.6436191892772787E-2</v>
      </c>
      <c r="AB15" s="1">
        <f t="shared" si="9"/>
        <v>7.8670172987797382E-2</v>
      </c>
      <c r="AC15" s="1">
        <f t="shared" si="10"/>
        <v>7.2821572387103781E-2</v>
      </c>
      <c r="AD15" s="1">
        <f t="shared" si="11"/>
        <v>7.9752812807698817E-2</v>
      </c>
      <c r="AE15" s="1">
        <f t="shared" si="12"/>
        <v>7.5493321191673207E-2</v>
      </c>
      <c r="AF15" s="1">
        <f t="shared" si="13"/>
        <v>6.6737839872911833E-2</v>
      </c>
      <c r="AG15" s="1">
        <f t="shared" si="14"/>
        <v>6.8901562253764856E-2</v>
      </c>
      <c r="AH15" s="1">
        <f t="shared" si="15"/>
        <v>9.0471172131383823E-2</v>
      </c>
      <c r="AI15" s="23"/>
    </row>
    <row r="16" spans="1:35">
      <c r="B16">
        <v>1990</v>
      </c>
      <c r="C16" s="1">
        <v>19.720729648064591</v>
      </c>
      <c r="D16" s="1">
        <v>15.618129232101202</v>
      </c>
      <c r="E16" s="1">
        <v>14.560246224665791</v>
      </c>
      <c r="F16" s="1">
        <v>12.92893397956459</v>
      </c>
      <c r="G16" s="1">
        <v>12.972373895001748</v>
      </c>
      <c r="H16" s="1">
        <v>13.590393526110162</v>
      </c>
      <c r="I16" s="1">
        <v>12.793679393791802</v>
      </c>
      <c r="J16" s="1">
        <v>14.270911416644807</v>
      </c>
      <c r="K16" s="1">
        <v>13.754636480413442</v>
      </c>
      <c r="L16" s="1">
        <v>12.37276850769705</v>
      </c>
      <c r="M16" s="1">
        <v>13.001750071045898</v>
      </c>
      <c r="N16" s="1">
        <v>17.402537449645898</v>
      </c>
      <c r="O16" s="1">
        <v>172.98708982474699</v>
      </c>
      <c r="P16" s="1">
        <f t="shared" si="0"/>
        <v>8.2183437896311489</v>
      </c>
      <c r="Q16" s="1">
        <f t="shared" si="1"/>
        <v>13.410310332078719</v>
      </c>
      <c r="R16" s="1">
        <f t="shared" si="2"/>
        <v>21.628654121709868</v>
      </c>
      <c r="S16" s="1">
        <f t="shared" si="16"/>
        <v>317.88302430992138</v>
      </c>
      <c r="V16" s="23">
        <v>1990</v>
      </c>
      <c r="W16" s="1">
        <f t="shared" si="4"/>
        <v>0.1158657249872144</v>
      </c>
      <c r="X16" s="1">
        <f t="shared" si="5"/>
        <v>9.1506341996526658E-2</v>
      </c>
      <c r="Y16" s="1">
        <f t="shared" si="6"/>
        <v>8.503867209343903E-2</v>
      </c>
      <c r="Z16" s="1">
        <f t="shared" si="7"/>
        <v>7.523134542232518E-2</v>
      </c>
      <c r="AA16" s="1">
        <f t="shared" si="8"/>
        <v>7.5122178235734638E-2</v>
      </c>
      <c r="AB16" s="1">
        <f t="shared" si="9"/>
        <v>7.8497979396936798E-2</v>
      </c>
      <c r="AC16" s="1">
        <f t="shared" si="10"/>
        <v>7.3737457480902713E-2</v>
      </c>
      <c r="AD16" s="1">
        <f t="shared" si="11"/>
        <v>8.2032476623735806E-2</v>
      </c>
      <c r="AE16" s="1">
        <f t="shared" si="12"/>
        <v>7.8870088898529353E-2</v>
      </c>
      <c r="AF16" s="1">
        <f t="shared" si="13"/>
        <v>7.0791461852489357E-2</v>
      </c>
      <c r="AG16" s="1">
        <f t="shared" si="14"/>
        <v>7.4222964566208249E-2</v>
      </c>
      <c r="AH16" s="1">
        <f t="shared" si="15"/>
        <v>9.9083308445958043E-2</v>
      </c>
      <c r="AI16" s="23"/>
    </row>
    <row r="17" spans="2:36">
      <c r="B17">
        <v>1991</v>
      </c>
      <c r="C17" s="1">
        <v>20.632049882025896</v>
      </c>
      <c r="D17" s="1">
        <v>16.338514731212548</v>
      </c>
      <c r="E17" s="1">
        <v>15.197082800025342</v>
      </c>
      <c r="F17" s="1">
        <v>13.438410349195522</v>
      </c>
      <c r="G17" s="1">
        <v>13.50890682401633</v>
      </c>
      <c r="H17" s="1">
        <v>14.138758186889198</v>
      </c>
      <c r="I17" s="1">
        <v>13.319711968540446</v>
      </c>
      <c r="J17" s="1">
        <v>14.833026041298996</v>
      </c>
      <c r="K17" s="1">
        <v>14.290566145956781</v>
      </c>
      <c r="L17" s="1">
        <v>12.776499072654985</v>
      </c>
      <c r="M17" s="1">
        <v>13.371810249148236</v>
      </c>
      <c r="N17" s="1">
        <v>18.070165168044223</v>
      </c>
      <c r="O17" s="1">
        <v>179.91550141900851</v>
      </c>
      <c r="P17" s="1">
        <f t="shared" si="0"/>
        <v>6.9284115942615188</v>
      </c>
      <c r="Q17" s="1">
        <f t="shared" si="1"/>
        <v>10.674727455601177</v>
      </c>
      <c r="R17" s="1">
        <f t="shared" si="2"/>
        <v>17.603139049862698</v>
      </c>
      <c r="S17" s="1">
        <f t="shared" si="16"/>
        <v>335.48616335978409</v>
      </c>
      <c r="V17" s="23">
        <v>1991</v>
      </c>
      <c r="W17" s="1">
        <f t="shared" si="4"/>
        <v>0.13153378975292251</v>
      </c>
      <c r="X17" s="1">
        <f t="shared" si="5"/>
        <v>0.10397556341889505</v>
      </c>
      <c r="Y17" s="1">
        <f t="shared" si="6"/>
        <v>9.1916677682228484E-2</v>
      </c>
      <c r="Z17" s="1">
        <f t="shared" si="7"/>
        <v>7.3534368260238334E-2</v>
      </c>
      <c r="AA17" s="1">
        <f t="shared" si="8"/>
        <v>7.7439528774382746E-2</v>
      </c>
      <c r="AB17" s="1">
        <f t="shared" si="9"/>
        <v>7.9147240795165982E-2</v>
      </c>
      <c r="AC17" s="1">
        <f t="shared" si="10"/>
        <v>7.5923978763665315E-2</v>
      </c>
      <c r="AD17" s="1">
        <f t="shared" si="11"/>
        <v>8.1131817445684443E-2</v>
      </c>
      <c r="AE17" s="1">
        <f t="shared" si="12"/>
        <v>7.7352457811141681E-2</v>
      </c>
      <c r="AF17" s="1">
        <f t="shared" si="13"/>
        <v>5.8271735081721641E-2</v>
      </c>
      <c r="AG17" s="1">
        <f t="shared" si="14"/>
        <v>5.3411979508960226E-2</v>
      </c>
      <c r="AH17" s="1">
        <f t="shared" si="15"/>
        <v>9.6360862704994346E-2</v>
      </c>
      <c r="AI17" s="23"/>
    </row>
    <row r="18" spans="2:36">
      <c r="B18">
        <v>1992</v>
      </c>
      <c r="C18" s="1">
        <v>21.519084405135313</v>
      </c>
      <c r="D18" s="1">
        <v>17.101396051313149</v>
      </c>
      <c r="E18" s="1">
        <v>15.790603369018768</v>
      </c>
      <c r="F18" s="1">
        <v>13.80554034066267</v>
      </c>
      <c r="G18" s="1">
        <v>14.062205092866121</v>
      </c>
      <c r="H18" s="1">
        <v>14.763944889742289</v>
      </c>
      <c r="I18" s="1">
        <v>13.997390479563744</v>
      </c>
      <c r="J18" s="1">
        <v>15.582087242417638</v>
      </c>
      <c r="K18" s="1">
        <v>15.060762987717219</v>
      </c>
      <c r="L18" s="1">
        <v>13.301278298711885</v>
      </c>
      <c r="M18" s="1">
        <v>13.847901273875395</v>
      </c>
      <c r="N18" s="1">
        <v>19.221644678664575</v>
      </c>
      <c r="O18" s="1">
        <v>188.05383910968877</v>
      </c>
      <c r="P18" s="1">
        <f t="shared" si="0"/>
        <v>8.1383376906802596</v>
      </c>
      <c r="Q18" s="1">
        <f t="shared" si="1"/>
        <v>14.342634152383246</v>
      </c>
      <c r="R18" s="1">
        <f t="shared" si="2"/>
        <v>22.480971843063507</v>
      </c>
      <c r="S18" s="1">
        <f t="shared" si="16"/>
        <v>357.9671352028476</v>
      </c>
      <c r="V18" s="23">
        <v>1992</v>
      </c>
      <c r="W18" s="1">
        <f t="shared" si="4"/>
        <v>0.10899455844959813</v>
      </c>
      <c r="X18" s="1">
        <f t="shared" si="5"/>
        <v>9.3739206837561609E-2</v>
      </c>
      <c r="Y18" s="1">
        <f t="shared" si="6"/>
        <v>7.2928967997126184E-2</v>
      </c>
      <c r="Z18" s="1">
        <f t="shared" si="7"/>
        <v>4.5111176928376059E-2</v>
      </c>
      <c r="AA18" s="1">
        <f t="shared" si="8"/>
        <v>6.7986644186982817E-2</v>
      </c>
      <c r="AB18" s="1">
        <f t="shared" si="9"/>
        <v>7.6819951028701192E-2</v>
      </c>
      <c r="AC18" s="1">
        <f t="shared" si="10"/>
        <v>8.3269893285375998E-2</v>
      </c>
      <c r="AD18" s="1">
        <f t="shared" si="11"/>
        <v>9.2041056735264234E-2</v>
      </c>
      <c r="AE18" s="1">
        <f t="shared" si="12"/>
        <v>9.4638103140207638E-2</v>
      </c>
      <c r="AF18" s="1">
        <f t="shared" si="13"/>
        <v>6.4482360649381606E-2</v>
      </c>
      <c r="AG18" s="1">
        <f t="shared" si="14"/>
        <v>5.8499787404049611E-2</v>
      </c>
      <c r="AH18" s="1">
        <f t="shared" si="15"/>
        <v>0.14148829335737514</v>
      </c>
      <c r="AI18" s="23"/>
    </row>
    <row r="19" spans="2:36">
      <c r="B19">
        <v>1993</v>
      </c>
      <c r="C19" s="1">
        <v>23.278208080835984</v>
      </c>
      <c r="D19" s="1">
        <v>18.61037366473024</v>
      </c>
      <c r="E19" s="1">
        <v>16.848404095978601</v>
      </c>
      <c r="F19" s="1">
        <v>14.312675659502162</v>
      </c>
      <c r="G19" s="1">
        <v>14.968794586307139</v>
      </c>
      <c r="H19" s="1">
        <v>15.840259858264382</v>
      </c>
      <c r="I19" s="1">
        <v>15.153441702190689</v>
      </c>
      <c r="J19" s="1">
        <v>16.815963554114507</v>
      </c>
      <c r="K19" s="1">
        <v>16.325313438210785</v>
      </c>
      <c r="L19" s="1">
        <v>14.002079674672263</v>
      </c>
      <c r="M19" s="1">
        <v>14.425441231289945</v>
      </c>
      <c r="N19" s="1">
        <v>21.355984558234468</v>
      </c>
      <c r="O19" s="1">
        <v>201.93694010433117</v>
      </c>
      <c r="P19" s="1">
        <f t="shared" si="0"/>
        <v>13.883100994642405</v>
      </c>
      <c r="Q19" s="1">
        <f t="shared" si="1"/>
        <v>25.546642290766346</v>
      </c>
      <c r="R19" s="1">
        <f t="shared" si="2"/>
        <v>39.429743285408748</v>
      </c>
      <c r="S19" s="1">
        <f t="shared" si="16"/>
        <v>397.39687848825633</v>
      </c>
      <c r="V19" s="23">
        <v>1993</v>
      </c>
      <c r="W19" s="1">
        <f t="shared" si="4"/>
        <v>0.12670970818259772</v>
      </c>
      <c r="X19" s="1">
        <f t="shared" si="5"/>
        <v>0.10869168307566279</v>
      </c>
      <c r="Y19" s="1">
        <f t="shared" si="6"/>
        <v>7.6193404295484601E-2</v>
      </c>
      <c r="Z19" s="1">
        <f t="shared" si="7"/>
        <v>3.6528965613316436E-2</v>
      </c>
      <c r="AA19" s="1">
        <f t="shared" si="8"/>
        <v>6.5301656581687184E-2</v>
      </c>
      <c r="AB19" s="1">
        <f t="shared" si="9"/>
        <v>7.7526985429080361E-2</v>
      </c>
      <c r="AC19" s="1">
        <f t="shared" si="10"/>
        <v>8.3270389163996802E-2</v>
      </c>
      <c r="AD19" s="1">
        <f t="shared" si="11"/>
        <v>8.8876131649048146E-2</v>
      </c>
      <c r="AE19" s="1">
        <f t="shared" si="12"/>
        <v>9.1085590386583343E-2</v>
      </c>
      <c r="AF19" s="1">
        <f t="shared" si="13"/>
        <v>5.0478734990894496E-2</v>
      </c>
      <c r="AG19" s="1">
        <f t="shared" si="14"/>
        <v>4.1600212923425847E-2</v>
      </c>
      <c r="AH19" s="1">
        <f t="shared" si="15"/>
        <v>0.15373653770822177</v>
      </c>
      <c r="AI19" s="23"/>
    </row>
    <row r="20" spans="2:36">
      <c r="B20">
        <v>1994</v>
      </c>
      <c r="C20" s="1">
        <v>26.654011730378311</v>
      </c>
      <c r="D20" s="1">
        <v>21.245511396291427</v>
      </c>
      <c r="E20" s="1">
        <v>18.379635621819439</v>
      </c>
      <c r="F20" s="1">
        <v>14.88803134073407</v>
      </c>
      <c r="G20" s="1">
        <v>16.049245790868859</v>
      </c>
      <c r="H20" s="1">
        <v>17.086523190115294</v>
      </c>
      <c r="I20" s="1">
        <v>16.400002897605162</v>
      </c>
      <c r="J20" s="1">
        <v>18.072043851278838</v>
      </c>
      <c r="K20" s="1">
        <v>17.537220363900929</v>
      </c>
      <c r="L20" s="1">
        <v>14.702342936475917</v>
      </c>
      <c r="M20" s="1">
        <v>15.05247445159929</v>
      </c>
      <c r="N20" s="1">
        <v>23.113827320719391</v>
      </c>
      <c r="O20" s="1">
        <v>219.18087089178692</v>
      </c>
      <c r="P20" s="1">
        <f t="shared" si="0"/>
        <v>17.243930787455753</v>
      </c>
      <c r="Q20" s="1">
        <f t="shared" si="1"/>
        <v>25.012357196687265</v>
      </c>
      <c r="R20" s="1">
        <f t="shared" si="2"/>
        <v>42.256287984143015</v>
      </c>
      <c r="S20" s="1">
        <f t="shared" si="16"/>
        <v>439.65316647239933</v>
      </c>
      <c r="V20" s="23">
        <v>1994</v>
      </c>
      <c r="W20" s="1">
        <f t="shared" si="4"/>
        <v>0.19576764086748044</v>
      </c>
      <c r="X20" s="1">
        <f t="shared" si="5"/>
        <v>0.15281537394467745</v>
      </c>
      <c r="Y20" s="1">
        <f t="shared" si="6"/>
        <v>8.8798287624463512E-2</v>
      </c>
      <c r="Z20" s="1">
        <f t="shared" si="7"/>
        <v>3.336569186710351E-2</v>
      </c>
      <c r="AA20" s="1">
        <f t="shared" si="8"/>
        <v>6.2656897541464515E-2</v>
      </c>
      <c r="AB20" s="1">
        <f t="shared" si="9"/>
        <v>7.2272577941307731E-2</v>
      </c>
      <c r="AC20" s="1">
        <f t="shared" si="10"/>
        <v>7.22898514717593E-2</v>
      </c>
      <c r="AD20" s="1">
        <f t="shared" si="11"/>
        <v>7.2841877681281211E-2</v>
      </c>
      <c r="AE20" s="1">
        <f t="shared" si="12"/>
        <v>7.0280201227190975E-2</v>
      </c>
      <c r="AF20" s="1">
        <f t="shared" si="13"/>
        <v>4.0609259596023579E-2</v>
      </c>
      <c r="AG20" s="1">
        <f t="shared" si="14"/>
        <v>3.6362545642173748E-2</v>
      </c>
      <c r="AH20" s="1">
        <f t="shared" si="15"/>
        <v>0.10193979459507466</v>
      </c>
      <c r="AI20" s="23"/>
    </row>
    <row r="21" spans="2:36">
      <c r="B21">
        <v>1995</v>
      </c>
      <c r="C21" s="1">
        <v>29.117170393182672</v>
      </c>
      <c r="D21" s="1">
        <v>23.195110619211977</v>
      </c>
      <c r="E21" s="1">
        <v>19.63786971941807</v>
      </c>
      <c r="F21" s="1">
        <v>15.525379402061496</v>
      </c>
      <c r="G21" s="1">
        <v>16.974182082657215</v>
      </c>
      <c r="H21" s="1">
        <v>18.129467997042358</v>
      </c>
      <c r="I21" s="1">
        <v>17.44246941177029</v>
      </c>
      <c r="J21" s="1">
        <v>19.160704105070582</v>
      </c>
      <c r="K21" s="1">
        <v>18.601415961144433</v>
      </c>
      <c r="L21" s="1">
        <v>15.397214781866401</v>
      </c>
      <c r="M21" s="1">
        <v>15.710331735849024</v>
      </c>
      <c r="N21" s="1">
        <v>24.729747718766472</v>
      </c>
      <c r="O21" s="1">
        <v>233.62106392804097</v>
      </c>
      <c r="P21" s="1">
        <f t="shared" si="0"/>
        <v>14.440193036254044</v>
      </c>
      <c r="Q21" s="1">
        <f t="shared" si="1"/>
        <v>25.759050311560639</v>
      </c>
      <c r="R21" s="1">
        <f t="shared" si="2"/>
        <v>40.199243347814686</v>
      </c>
      <c r="S21" s="1">
        <f t="shared" si="16"/>
        <v>479.85240982021401</v>
      </c>
      <c r="V21" s="23">
        <v>1995</v>
      </c>
      <c r="W21" s="1">
        <f t="shared" si="4"/>
        <v>0.17057657446962585</v>
      </c>
      <c r="X21" s="1">
        <f t="shared" si="5"/>
        <v>0.13501199173901759</v>
      </c>
      <c r="Y21" s="1">
        <f t="shared" si="6"/>
        <v>8.7134160494923132E-2</v>
      </c>
      <c r="Z21" s="1">
        <f t="shared" si="7"/>
        <v>4.413708734552773E-2</v>
      </c>
      <c r="AA21" s="1">
        <f t="shared" si="8"/>
        <v>6.4052903549570231E-2</v>
      </c>
      <c r="AB21" s="1">
        <f t="shared" si="9"/>
        <v>7.2225129145338365E-2</v>
      </c>
      <c r="AC21" s="1">
        <f t="shared" si="10"/>
        <v>7.2192006820675822E-2</v>
      </c>
      <c r="AD21" s="1">
        <f t="shared" si="11"/>
        <v>7.5390976495848513E-2</v>
      </c>
      <c r="AE21" s="1">
        <f t="shared" si="12"/>
        <v>7.3696770851449017E-2</v>
      </c>
      <c r="AF21" s="1">
        <f t="shared" si="13"/>
        <v>4.8120675647888828E-2</v>
      </c>
      <c r="AG21" s="1">
        <f t="shared" si="14"/>
        <v>4.555737465545618E-2</v>
      </c>
      <c r="AH21" s="1">
        <f t="shared" si="15"/>
        <v>0.11190434878468006</v>
      </c>
      <c r="AI21" s="23"/>
    </row>
    <row r="22" spans="2:36">
      <c r="B22">
        <v>1996</v>
      </c>
      <c r="C22" s="1">
        <v>31.380183606128281</v>
      </c>
      <c r="D22" s="1">
        <v>25.005660334579122</v>
      </c>
      <c r="E22" s="1">
        <v>20.857181835023447</v>
      </c>
      <c r="F22" s="1">
        <v>16.215643077328856</v>
      </c>
      <c r="G22" s="1">
        <v>17.914808172961202</v>
      </c>
      <c r="H22" s="1">
        <v>19.266793078794269</v>
      </c>
      <c r="I22" s="1">
        <v>18.682802615895511</v>
      </c>
      <c r="J22" s="1">
        <v>20.458539932423907</v>
      </c>
      <c r="K22" s="1">
        <v>19.784996702016912</v>
      </c>
      <c r="L22" s="1">
        <v>16.201493444238547</v>
      </c>
      <c r="M22" s="1">
        <v>16.693297668932253</v>
      </c>
      <c r="N22" s="1">
        <v>26.772345916839743</v>
      </c>
      <c r="O22" s="1">
        <v>249.23374638516202</v>
      </c>
      <c r="P22" s="1">
        <f t="shared" si="0"/>
        <v>15.612682457121053</v>
      </c>
      <c r="Q22" s="1">
        <f t="shared" si="1"/>
        <v>39.252345535408324</v>
      </c>
      <c r="R22" s="1">
        <f t="shared" si="2"/>
        <v>54.865027992529377</v>
      </c>
      <c r="S22" s="1">
        <f t="shared" si="16"/>
        <v>534.71743781274336</v>
      </c>
      <c r="U22" s="32"/>
      <c r="V22" s="23">
        <v>1996</v>
      </c>
      <c r="W22" s="1">
        <f>(C22-C21)/($O22-$O21)</f>
        <v>0.14494711073262317</v>
      </c>
      <c r="X22" s="1">
        <f t="shared" ref="X22:X23" si="17">(D22-D21)/($O22-$O21)</f>
        <v>0.11596660089255455</v>
      </c>
      <c r="Y22" s="1">
        <f t="shared" ref="Y22:Y23" si="18">(E22-E21)/($O22-$O21)</f>
        <v>7.8097541466952691E-2</v>
      </c>
      <c r="Z22" s="1">
        <f t="shared" ref="Z22:Z23" si="19">(F22-F21)/($O22-$O21)</f>
        <v>4.4211728328114819E-2</v>
      </c>
      <c r="AA22" s="1">
        <f t="shared" ref="AA22:AA23" si="20">(G22-G21)/($O22-$O21)</f>
        <v>6.0247564304682338E-2</v>
      </c>
      <c r="AB22" s="1">
        <f t="shared" ref="AB22:AB23" si="21">(H22-H21)/($O22-$O21)</f>
        <v>7.284623157330461E-2</v>
      </c>
      <c r="AC22" s="1">
        <f t="shared" ref="AC22:AC23" si="22">(I22-I21)/($O22-$O21)</f>
        <v>7.9443952538693741E-2</v>
      </c>
      <c r="AD22" s="1">
        <f t="shared" ref="AD22:AD23" si="23">(J22-J21)/($O22-$O21)</f>
        <v>8.3127023874194822E-2</v>
      </c>
      <c r="AE22" s="1">
        <f t="shared" ref="AE22:AE23" si="24">(K22-K21)/($O22-$O21)</f>
        <v>7.5808929319038293E-2</v>
      </c>
      <c r="AF22" s="1">
        <f t="shared" ref="AF22:AF23" si="25">(L22-L21)/($O22-$O21)</f>
        <v>5.1514444399995425E-2</v>
      </c>
      <c r="AG22" s="1">
        <f t="shared" ref="AG22:AG23" si="26">(M22-M21)/($O22-$O21)</f>
        <v>6.2959452085371209E-2</v>
      </c>
      <c r="AH22" s="1">
        <f t="shared" ref="AH22:AH23" si="27">(N22-N21)/($O22-$O21)</f>
        <v>0.13082942048447466</v>
      </c>
      <c r="AI22" s="23"/>
    </row>
    <row r="23" spans="2:36">
      <c r="B23">
        <v>1997</v>
      </c>
      <c r="C23" s="1">
        <v>33.893008094213542</v>
      </c>
      <c r="D23" s="1">
        <v>26.944728853007476</v>
      </c>
      <c r="E23" s="1">
        <v>22.15452535505225</v>
      </c>
      <c r="F23" s="1">
        <v>17.032097597305459</v>
      </c>
      <c r="G23" s="1">
        <v>18.994710453809862</v>
      </c>
      <c r="H23" s="1">
        <v>20.7115577101535</v>
      </c>
      <c r="I23" s="1">
        <v>20.343479241184653</v>
      </c>
      <c r="J23" s="1">
        <v>22.146463271175332</v>
      </c>
      <c r="K23" s="1">
        <v>21.235509814870646</v>
      </c>
      <c r="L23" s="1">
        <v>17.180206902877359</v>
      </c>
      <c r="M23" s="1">
        <v>17.959299927685002</v>
      </c>
      <c r="N23" s="1">
        <v>29.332533859791486</v>
      </c>
      <c r="O23" s="1">
        <v>267.92812108112656</v>
      </c>
      <c r="P23" s="1">
        <f t="shared" si="0"/>
        <v>18.694374695964541</v>
      </c>
      <c r="Q23" s="1">
        <f t="shared" si="1"/>
        <v>31.609956783558388</v>
      </c>
      <c r="R23" s="1">
        <f t="shared" si="2"/>
        <v>50.304331479522929</v>
      </c>
      <c r="S23" s="1">
        <f t="shared" si="16"/>
        <v>585.0217692922663</v>
      </c>
      <c r="V23" s="23">
        <v>1997</v>
      </c>
      <c r="W23" s="1">
        <f t="shared" ref="W23" si="28">(C23-C22)/($O23-$O22)</f>
        <v>0.13441607590264529</v>
      </c>
      <c r="X23" s="1">
        <f t="shared" si="17"/>
        <v>0.10372470595911026</v>
      </c>
      <c r="Y23" s="1">
        <f t="shared" si="18"/>
        <v>6.9397534880311057E-2</v>
      </c>
      <c r="Z23" s="1">
        <f t="shared" si="19"/>
        <v>4.3673807402225991E-2</v>
      </c>
      <c r="AA23" s="1">
        <f t="shared" si="20"/>
        <v>5.7766162196469371E-2</v>
      </c>
      <c r="AB23" s="1">
        <f t="shared" si="21"/>
        <v>7.7283388979632717E-2</v>
      </c>
      <c r="AC23" s="1">
        <f t="shared" si="22"/>
        <v>8.8832959234930897E-2</v>
      </c>
      <c r="AD23" s="1">
        <f t="shared" si="23"/>
        <v>9.0290441172968902E-2</v>
      </c>
      <c r="AE23" s="1">
        <f t="shared" si="24"/>
        <v>7.7590886908180418E-2</v>
      </c>
      <c r="AF23" s="1">
        <f t="shared" si="25"/>
        <v>5.2353366964987665E-2</v>
      </c>
      <c r="AG23" s="1">
        <f t="shared" si="26"/>
        <v>6.7721027279186538E-2</v>
      </c>
      <c r="AH23" s="1">
        <f t="shared" si="27"/>
        <v>0.13694964311934954</v>
      </c>
      <c r="AI23" s="23"/>
    </row>
    <row r="24" spans="2:36">
      <c r="B24">
        <v>1998</v>
      </c>
      <c r="C24" s="1">
        <v>36.972307544520731</v>
      </c>
      <c r="D24" s="1">
        <v>29.256017907890115</v>
      </c>
      <c r="E24" s="1">
        <v>23.667227102730944</v>
      </c>
      <c r="F24" s="1">
        <v>18.00651046116916</v>
      </c>
      <c r="G24" s="1">
        <v>20.238170241008387</v>
      </c>
      <c r="H24" s="1">
        <v>22.364537218778707</v>
      </c>
      <c r="I24" s="1">
        <v>22.207517696190269</v>
      </c>
      <c r="J24" s="1">
        <v>24.014486495637215</v>
      </c>
      <c r="K24" s="1">
        <v>22.819841127420492</v>
      </c>
      <c r="L24" s="1">
        <v>18.229118716051747</v>
      </c>
      <c r="M24" s="1">
        <v>19.334722888196652</v>
      </c>
      <c r="N24" s="1">
        <v>32.047905902829314</v>
      </c>
      <c r="O24" s="1">
        <v>289.15836330242377</v>
      </c>
      <c r="P24" s="1">
        <f t="shared" si="0"/>
        <v>21.230242221297203</v>
      </c>
      <c r="Q24" s="1">
        <f t="shared" si="1"/>
        <v>15.857999388653582</v>
      </c>
      <c r="R24" s="1">
        <f t="shared" si="2"/>
        <v>37.088241609950785</v>
      </c>
      <c r="S24" s="1">
        <f t="shared" si="16"/>
        <v>622.11001090221703</v>
      </c>
      <c r="T24" s="8" t="s">
        <v>21</v>
      </c>
      <c r="U24" s="8"/>
      <c r="V24" s="23">
        <v>1998</v>
      </c>
      <c r="W24" s="1">
        <f>(C24-C23)/($O24-$O23)</f>
        <v>0.14504306725328728</v>
      </c>
      <c r="X24" s="1">
        <f t="shared" ref="X24" si="29">(D24-D23)/($O24-$O23)</f>
        <v>0.10886776659401748</v>
      </c>
      <c r="Y24" s="1">
        <f t="shared" ref="Y24" si="30">(E24-E23)/($O24-$O23)</f>
        <v>7.1252213324312474E-2</v>
      </c>
      <c r="Z24" s="1">
        <f t="shared" ref="Z24" si="31">(F24-F23)/($O24-$O23)</f>
        <v>4.5897397387497318E-2</v>
      </c>
      <c r="AA24" s="1">
        <f t="shared" ref="AA24" si="32">(G24-G23)/($O24-$O23)</f>
        <v>5.8570211975779669E-2</v>
      </c>
      <c r="AB24" s="1">
        <f t="shared" ref="AB24" si="33">(H24-H23)/($O24-$O23)</f>
        <v>7.7859663182128697E-2</v>
      </c>
      <c r="AC24" s="1">
        <f t="shared" ref="AC24" si="34">(I24-I23)/($O24-$O23)</f>
        <v>8.7801092214374196E-2</v>
      </c>
      <c r="AD24" s="1">
        <f t="shared" ref="AD24" si="35">(J24-J23)/($O24-$O23)</f>
        <v>8.7988785289880855E-2</v>
      </c>
      <c r="AE24" s="1">
        <f t="shared" ref="AE24" si="36">(K24-K23)/($O24-$O23)</f>
        <v>7.4626153391717673E-2</v>
      </c>
      <c r="AF24" s="1">
        <f t="shared" ref="AF24" si="37">(L24-L23)/($O24-$O23)</f>
        <v>4.9406492975486098E-2</v>
      </c>
      <c r="AG24" s="1">
        <f t="shared" ref="AG24" si="38">(M24-M23)/($O24-$O23)</f>
        <v>6.478602298432036E-2</v>
      </c>
      <c r="AH24" s="1">
        <f t="shared" ref="AH24" si="39">(N24-N23)/($O24-$O23)</f>
        <v>0.1279011334271962</v>
      </c>
      <c r="AI24" s="23"/>
    </row>
    <row r="25" spans="2:36">
      <c r="B25">
        <v>1999</v>
      </c>
      <c r="C25" s="1">
        <f t="shared" ref="C25:N25" si="40">23*W$26+C24</f>
        <v>40.002803679236635</v>
      </c>
      <c r="D25" s="1">
        <f t="shared" si="40"/>
        <v>31.632035410692527</v>
      </c>
      <c r="E25" s="1">
        <f t="shared" si="40"/>
        <v>25.523059875708398</v>
      </c>
      <c r="F25" s="1">
        <f t="shared" si="40"/>
        <v>19.381195971207859</v>
      </c>
      <c r="G25" s="1">
        <f t="shared" si="40"/>
        <v>21.806205349970529</v>
      </c>
      <c r="H25" s="1">
        <f t="shared" si="40"/>
        <v>24.141694175213559</v>
      </c>
      <c r="I25" s="1">
        <f t="shared" si="40"/>
        <v>24.006706450679506</v>
      </c>
      <c r="J25" s="1">
        <f t="shared" si="40"/>
        <v>25.935944162376824</v>
      </c>
      <c r="K25" s="1">
        <f t="shared" si="40"/>
        <v>24.616004190690621</v>
      </c>
      <c r="L25" s="1">
        <f t="shared" si="40"/>
        <v>19.619733079538353</v>
      </c>
      <c r="M25" s="1">
        <f t="shared" si="40"/>
        <v>20.847505501117713</v>
      </c>
      <c r="N25" s="1">
        <f t="shared" si="40"/>
        <v>34.645475455991203</v>
      </c>
      <c r="O25" s="1">
        <f t="shared" ref="O25:O33" si="41">SUM(C25:N25)</f>
        <v>312.15836330242371</v>
      </c>
      <c r="P25" s="1">
        <f t="shared" si="0"/>
        <v>22.999999999999943</v>
      </c>
      <c r="Q25" s="1">
        <f t="shared" si="1"/>
        <v>6</v>
      </c>
      <c r="R25" s="1">
        <f t="shared" si="2"/>
        <v>28.999999999999943</v>
      </c>
      <c r="S25" s="1">
        <f t="shared" si="16"/>
        <v>651.11001090221703</v>
      </c>
      <c r="T25" s="7"/>
      <c r="U25" s="7" t="s">
        <v>23</v>
      </c>
      <c r="V25" s="23">
        <v>1999</v>
      </c>
      <c r="W25" s="1">
        <f>(C25-C24)/($O25-$O24)</f>
        <v>0.13176070150938743</v>
      </c>
      <c r="X25" s="1">
        <f t="shared" ref="X25" si="42">(D25-D24)/($O25-$O24)</f>
        <v>0.10330510881749644</v>
      </c>
      <c r="Y25" s="1">
        <f t="shared" ref="Y25" si="43">(E25-E24)/($O25-$O24)</f>
        <v>8.0688381433802553E-2</v>
      </c>
      <c r="Z25" s="1">
        <f t="shared" ref="Z25" si="44">(F25-F24)/($O25-$O24)</f>
        <v>5.9768935219074004E-2</v>
      </c>
      <c r="AA25" s="1">
        <f t="shared" ref="AA25" si="45">(G25-G24)/($O25-$O24)</f>
        <v>6.817543952009332E-2</v>
      </c>
      <c r="AB25" s="1">
        <f t="shared" ref="AB25" si="46">(H25-H24)/($O25-$O24)</f>
        <v>7.7267693758037187E-2</v>
      </c>
      <c r="AC25" s="1">
        <f t="shared" ref="AC25" si="47">(I25-I24)/($O25-$O24)</f>
        <v>7.8225598021271339E-2</v>
      </c>
      <c r="AD25" s="1">
        <f t="shared" ref="AD25" si="48">(J25-J24)/($O25-$O24)</f>
        <v>8.3541637684331052E-2</v>
      </c>
      <c r="AE25" s="1">
        <f t="shared" ref="AE25" si="49">(K25-K24)/($O25-$O24)</f>
        <v>7.8094046229136224E-2</v>
      </c>
      <c r="AF25" s="1">
        <f t="shared" ref="AF25" si="50">(L25-L24)/($O25-$O24)</f>
        <v>6.046149406463517E-2</v>
      </c>
      <c r="AG25" s="1">
        <f t="shared" ref="AG25" si="51">(M25-M24)/($O25-$O24)</f>
        <v>6.5773157083524561E-2</v>
      </c>
      <c r="AH25" s="1">
        <f t="shared" ref="AH25" si="52">(N25-N24)/($O25-$O24)</f>
        <v>0.11293780665921287</v>
      </c>
      <c r="AI25" s="23"/>
    </row>
    <row r="26" spans="2:36">
      <c r="B26">
        <v>2000</v>
      </c>
      <c r="C26" s="6">
        <f t="shared" ref="C26:N26" si="53">21.347591*W$26+C25</f>
        <v>42.815577244932115</v>
      </c>
      <c r="D26" s="6">
        <f t="shared" si="53"/>
        <v>33.837350621938931</v>
      </c>
      <c r="E26" s="6">
        <f t="shared" si="53"/>
        <v>27.245562441009202</v>
      </c>
      <c r="F26" s="6">
        <f t="shared" si="53"/>
        <v>20.657118754770142</v>
      </c>
      <c r="G26" s="6">
        <f t="shared" si="53"/>
        <v>23.261586749090714</v>
      </c>
      <c r="H26" s="6">
        <f t="shared" si="53"/>
        <v>25.791173299073385</v>
      </c>
      <c r="I26" s="6">
        <f t="shared" si="53"/>
        <v>25.676634522968012</v>
      </c>
      <c r="J26" s="6">
        <f t="shared" si="53"/>
        <v>27.719356875132107</v>
      </c>
      <c r="K26" s="6">
        <f t="shared" si="53"/>
        <v>26.283123949125308</v>
      </c>
      <c r="L26" s="6">
        <f t="shared" si="53"/>
        <v>20.910440326079108</v>
      </c>
      <c r="M26" s="6">
        <f t="shared" si="53"/>
        <v>22.251603957315545</v>
      </c>
      <c r="N26" s="6">
        <f t="shared" si="53"/>
        <v>37.056425560989155</v>
      </c>
      <c r="O26" s="6">
        <f t="shared" si="41"/>
        <v>333.50595430242367</v>
      </c>
      <c r="P26" s="1">
        <f t="shared" ref="P26:P32" si="54">+O26-O25</f>
        <v>21.347590999999966</v>
      </c>
      <c r="Q26" s="1">
        <f t="shared" si="1"/>
        <v>6.2631910000000275</v>
      </c>
      <c r="R26" s="1">
        <f t="shared" si="2"/>
        <v>27.610781999999993</v>
      </c>
      <c r="S26" s="1">
        <f t="shared" si="16"/>
        <v>678.720792902217</v>
      </c>
      <c r="U26">
        <f>T26</f>
        <v>0</v>
      </c>
      <c r="V26" s="23">
        <v>2000</v>
      </c>
      <c r="W26" s="1">
        <v>0.13176070150938712</v>
      </c>
      <c r="X26" s="1">
        <v>0.10330510881749624</v>
      </c>
      <c r="Y26" s="1">
        <v>8.0688381433802289E-2</v>
      </c>
      <c r="Z26" s="1">
        <v>5.9768935219073865E-2</v>
      </c>
      <c r="AA26" s="1">
        <v>6.8175439520093153E-2</v>
      </c>
      <c r="AB26" s="1">
        <v>7.7267693758037007E-2</v>
      </c>
      <c r="AC26" s="1">
        <v>7.8225598021271159E-2</v>
      </c>
      <c r="AD26" s="1">
        <v>8.3541637684330788E-2</v>
      </c>
      <c r="AE26" s="1">
        <v>7.809404622913603E-2</v>
      </c>
      <c r="AF26" s="1">
        <v>6.0461494064635024E-2</v>
      </c>
      <c r="AG26" s="1">
        <v>6.577315708352445E-2</v>
      </c>
      <c r="AH26" s="1">
        <v>0.11293780665921266</v>
      </c>
      <c r="AI26" s="23"/>
      <c r="AJ26" s="1">
        <f>SUM(W26:AH26)</f>
        <v>0.99999999999999978</v>
      </c>
    </row>
    <row r="27" spans="2:36">
      <c r="B27">
        <v>2001</v>
      </c>
      <c r="C27" s="6">
        <f t="shared" ref="C27:N27" si="55">20.505377*W$26+C26</f>
        <v>45.517380103166566</v>
      </c>
      <c r="D27" s="6">
        <f t="shared" si="55"/>
        <v>35.955660824267717</v>
      </c>
      <c r="E27" s="6">
        <f t="shared" si="55"/>
        <v>28.900108121829117</v>
      </c>
      <c r="F27" s="6">
        <f t="shared" si="55"/>
        <v>21.88270330432583</v>
      </c>
      <c r="G27" s="6">
        <f t="shared" si="55"/>
        <v>24.659549838590923</v>
      </c>
      <c r="H27" s="6">
        <f t="shared" si="55"/>
        <v>27.375576489502482</v>
      </c>
      <c r="I27" s="6">
        <f t="shared" si="55"/>
        <v>27.280679901444632</v>
      </c>
      <c r="J27" s="6">
        <f t="shared" si="55"/>
        <v>29.432409651046715</v>
      </c>
      <c r="K27" s="6">
        <f t="shared" si="55"/>
        <v>27.884471808509172</v>
      </c>
      <c r="L27" s="6">
        <f t="shared" si="55"/>
        <v>22.150226055857711</v>
      </c>
      <c r="M27" s="6">
        <f t="shared" si="55"/>
        <v>23.600307339793435</v>
      </c>
      <c r="N27" s="6">
        <f t="shared" si="55"/>
        <v>39.37225786408942</v>
      </c>
      <c r="O27" s="6">
        <f t="shared" si="41"/>
        <v>354.0113313024238</v>
      </c>
      <c r="P27" s="1">
        <f t="shared" si="54"/>
        <v>20.505377000000124</v>
      </c>
      <c r="Q27" s="1">
        <f t="shared" si="1"/>
        <v>3.6773379999999847</v>
      </c>
      <c r="R27" s="1">
        <f t="shared" si="2"/>
        <v>24.182715000000108</v>
      </c>
      <c r="S27" s="1">
        <f t="shared" si="16"/>
        <v>702.90350790221714</v>
      </c>
      <c r="U27">
        <f>T27-T26</f>
        <v>0</v>
      </c>
      <c r="V27" s="23">
        <v>2001</v>
      </c>
      <c r="W27" s="1">
        <f>(C27-C26)/($O27-$O26)</f>
        <v>0.13176070150938629</v>
      </c>
      <c r="X27" s="1">
        <f t="shared" ref="X27:AH27" si="56">(D27-D26)/($O27-$O26)</f>
        <v>0.10330510881749567</v>
      </c>
      <c r="Y27" s="1">
        <f t="shared" si="56"/>
        <v>8.068838143380172E-2</v>
      </c>
      <c r="Z27" s="1">
        <f t="shared" si="56"/>
        <v>5.9768935219073525E-2</v>
      </c>
      <c r="AA27" s="1">
        <f t="shared" si="56"/>
        <v>6.8175439520092723E-2</v>
      </c>
      <c r="AB27" s="1">
        <f t="shared" si="56"/>
        <v>7.726769375803659E-2</v>
      </c>
      <c r="AC27" s="1">
        <f t="shared" si="56"/>
        <v>7.8225598021270729E-2</v>
      </c>
      <c r="AD27" s="1">
        <f t="shared" si="56"/>
        <v>8.3541637684330219E-2</v>
      </c>
      <c r="AE27" s="1">
        <f t="shared" si="56"/>
        <v>7.8094046229135627E-2</v>
      </c>
      <c r="AF27" s="1">
        <f t="shared" si="56"/>
        <v>6.0461494064634642E-2</v>
      </c>
      <c r="AG27" s="1">
        <f t="shared" si="56"/>
        <v>6.5773157083524075E-2</v>
      </c>
      <c r="AH27" s="1">
        <f t="shared" si="56"/>
        <v>0.11293780665921194</v>
      </c>
      <c r="AI27" s="23"/>
    </row>
    <row r="28" spans="2:36">
      <c r="B28" s="12">
        <v>2002</v>
      </c>
      <c r="C28" s="6">
        <f t="shared" ref="C28:C33" si="57">$U28*W$26+C27</f>
        <v>48.538521228075304</v>
      </c>
      <c r="D28" s="6">
        <f t="shared" ref="D28:D33" si="58">$U28*X$26+D27</f>
        <v>38.324343664344092</v>
      </c>
      <c r="E28" s="6">
        <f t="shared" ref="E28:E33" si="59">$U28*Y$26+E27</f>
        <v>30.750212019724771</v>
      </c>
      <c r="F28" s="6">
        <f t="shared" ref="F28:F33" si="60">$U28*Z$26+F27</f>
        <v>23.253145219963976</v>
      </c>
      <c r="G28" s="6">
        <f t="shared" ref="G28:G33" si="61">$U28*AA$26+G27</f>
        <v>26.222744491347139</v>
      </c>
      <c r="H28" s="6">
        <f t="shared" ref="H28:H33" si="62">$U28*AB$26+H27</f>
        <v>29.147247439680513</v>
      </c>
      <c r="I28" s="6">
        <f t="shared" ref="I28:I33" si="63">$U28*AC$26+I27</f>
        <v>29.074314638474359</v>
      </c>
      <c r="J28" s="6">
        <f t="shared" ref="J28:J33" si="64">$U28*AD$26+J27</f>
        <v>31.347935861510734</v>
      </c>
      <c r="K28" s="6">
        <f t="shared" ref="K28:K33" si="65">$U28*AE$26+K27</f>
        <v>29.675090194497031</v>
      </c>
      <c r="L28" s="6">
        <f t="shared" ref="L28:L33" si="66">$U28*AF$26+L27</f>
        <v>23.536547653265728</v>
      </c>
      <c r="M28" s="6">
        <f t="shared" ref="M28:M33" si="67">$U28*AG$26+M27</f>
        <v>25.108420058561567</v>
      </c>
      <c r="N28" s="6">
        <f t="shared" ref="N28:N33" si="68">$U28*AH$26+N27</f>
        <v>41.961808832978505</v>
      </c>
      <c r="O28" s="6">
        <f t="shared" si="41"/>
        <v>376.94033130242371</v>
      </c>
      <c r="P28" s="1">
        <f t="shared" si="54"/>
        <v>22.928999999999917</v>
      </c>
      <c r="Q28" s="1">
        <f t="shared" si="1"/>
        <v>3.569999999999979</v>
      </c>
      <c r="R28" s="17">
        <f t="shared" si="2"/>
        <v>26.498999999999896</v>
      </c>
      <c r="S28" s="1">
        <f t="shared" si="16"/>
        <v>729.40250790221705</v>
      </c>
      <c r="T28" s="16"/>
      <c r="U28" s="25">
        <v>22.928999999999998</v>
      </c>
      <c r="V28" s="23">
        <v>2002</v>
      </c>
      <c r="W28" s="1">
        <f t="shared" ref="W28:W36" si="69">(C28-C27)/($O28-$O27)</f>
        <v>0.13176070150938762</v>
      </c>
      <c r="X28" s="1">
        <f t="shared" ref="X28:X36" si="70">(D28-D27)/($O28-$O27)</f>
        <v>0.10330510881749676</v>
      </c>
      <c r="Y28" s="1">
        <f t="shared" ref="Y28:Y36" si="71">(E28-E27)/($O28-$O27)</f>
        <v>8.0688381433802622E-2</v>
      </c>
      <c r="Z28" s="1">
        <f t="shared" ref="Z28:Z36" si="72">(F28-F27)/($O28-$O27)</f>
        <v>5.976893521907415E-2</v>
      </c>
      <c r="AA28" s="1">
        <f t="shared" ref="AA28:AA36" si="73">(G28-G27)/($O28-$O27)</f>
        <v>6.8175439520093417E-2</v>
      </c>
      <c r="AB28" s="1">
        <f t="shared" ref="AB28:AB36" si="74">(H28-H27)/($O28-$O27)</f>
        <v>7.7267693758037298E-2</v>
      </c>
      <c r="AC28" s="1">
        <f t="shared" ref="AC28:AC36" si="75">(I28-I27)/($O28-$O27)</f>
        <v>7.8225598021271464E-2</v>
      </c>
      <c r="AD28" s="1">
        <f t="shared" ref="AD28:AD36" si="76">(J28-J27)/($O28-$O27)</f>
        <v>8.3541637684331038E-2</v>
      </c>
      <c r="AE28" s="1">
        <f t="shared" ref="AE28:AE36" si="77">(K28-K27)/($O28-$O27)</f>
        <v>7.8094046229136266E-2</v>
      </c>
      <c r="AF28" s="1">
        <f t="shared" ref="AF28:AF36" si="78">(L28-L27)/($O28-$O27)</f>
        <v>6.0461494064635267E-2</v>
      </c>
      <c r="AG28" s="1">
        <f t="shared" ref="AG28:AG36" si="79">(M28-M27)/($O28-$O27)</f>
        <v>6.5773157083524672E-2</v>
      </c>
      <c r="AH28" s="1">
        <f t="shared" ref="AH28:AH36" si="80">(N28-N27)/($O28-$O27)</f>
        <v>0.11293780665921299</v>
      </c>
      <c r="AI28" s="23"/>
    </row>
    <row r="29" spans="2:36">
      <c r="B29" s="12">
        <v>2003</v>
      </c>
      <c r="C29" s="6">
        <f t="shared" si="57"/>
        <v>51.77983448520623</v>
      </c>
      <c r="D29" s="6">
        <f t="shared" si="58"/>
        <v>40.865649341254496</v>
      </c>
      <c r="E29" s="6">
        <f t="shared" si="59"/>
        <v>32.735146202996305</v>
      </c>
      <c r="F29" s="6">
        <f t="shared" si="60"/>
        <v>24.723461026353192</v>
      </c>
      <c r="G29" s="6">
        <f t="shared" si="61"/>
        <v>27.899860303541431</v>
      </c>
      <c r="H29" s="6">
        <f t="shared" si="62"/>
        <v>31.048032706128222</v>
      </c>
      <c r="I29" s="6">
        <f t="shared" si="63"/>
        <v>30.998664349797629</v>
      </c>
      <c r="J29" s="6">
        <f t="shared" si="64"/>
        <v>33.403060148545272</v>
      </c>
      <c r="K29" s="6">
        <f t="shared" si="65"/>
        <v>31.596203731733777</v>
      </c>
      <c r="L29" s="6">
        <f t="shared" si="66"/>
        <v>25.023900407255748</v>
      </c>
      <c r="M29" s="6">
        <f t="shared" si="67"/>
        <v>26.72643972281627</v>
      </c>
      <c r="N29" s="6">
        <f t="shared" si="68"/>
        <v>44.740078876795138</v>
      </c>
      <c r="O29" s="6">
        <f t="shared" si="41"/>
        <v>401.54033130242374</v>
      </c>
      <c r="P29" s="1">
        <f t="shared" si="54"/>
        <v>24.600000000000023</v>
      </c>
      <c r="Q29" s="1">
        <f t="shared" si="1"/>
        <v>4.1999999999999744</v>
      </c>
      <c r="R29" s="17">
        <f t="shared" si="2"/>
        <v>28.799999999999997</v>
      </c>
      <c r="S29" s="1">
        <f t="shared" si="16"/>
        <v>758.20250790221701</v>
      </c>
      <c r="T29" s="16"/>
      <c r="U29" s="25">
        <v>24.6</v>
      </c>
      <c r="V29" s="23">
        <v>2003</v>
      </c>
      <c r="W29" s="1">
        <f t="shared" si="69"/>
        <v>0.13176070150938712</v>
      </c>
      <c r="X29" s="1">
        <f t="shared" si="70"/>
        <v>0.10330510881749602</v>
      </c>
      <c r="Y29" s="1">
        <f t="shared" si="71"/>
        <v>8.0688381433802123E-2</v>
      </c>
      <c r="Z29" s="1">
        <f t="shared" si="72"/>
        <v>5.9768935219073768E-2</v>
      </c>
      <c r="AA29" s="1">
        <f t="shared" si="73"/>
        <v>6.817543952009307E-2</v>
      </c>
      <c r="AB29" s="1">
        <f t="shared" si="74"/>
        <v>7.7267693758036882E-2</v>
      </c>
      <c r="AC29" s="1">
        <f t="shared" si="75"/>
        <v>7.8225598021271062E-2</v>
      </c>
      <c r="AD29" s="1">
        <f t="shared" si="76"/>
        <v>8.3541637684330719E-2</v>
      </c>
      <c r="AE29" s="1">
        <f t="shared" si="77"/>
        <v>7.8094046229135933E-2</v>
      </c>
      <c r="AF29" s="1">
        <f t="shared" si="78"/>
        <v>6.0461494064634913E-2</v>
      </c>
      <c r="AG29" s="1">
        <f t="shared" si="79"/>
        <v>6.577315708352445E-2</v>
      </c>
      <c r="AH29" s="1">
        <f t="shared" si="80"/>
        <v>0.11293780665921262</v>
      </c>
      <c r="AI29" s="23"/>
    </row>
    <row r="30" spans="2:36">
      <c r="B30" s="12">
        <v>2004</v>
      </c>
      <c r="C30" s="6">
        <f t="shared" si="57"/>
        <v>54.952632177552275</v>
      </c>
      <c r="D30" s="6">
        <f t="shared" si="58"/>
        <v>43.353236361579803</v>
      </c>
      <c r="E30" s="6">
        <f t="shared" si="59"/>
        <v>34.678122427922261</v>
      </c>
      <c r="F30" s="6">
        <f t="shared" si="60"/>
        <v>26.16269698642849</v>
      </c>
      <c r="G30" s="6">
        <f t="shared" si="61"/>
        <v>29.541524887185275</v>
      </c>
      <c r="H30" s="6">
        <f t="shared" si="62"/>
        <v>32.908638771821749</v>
      </c>
      <c r="I30" s="6">
        <f t="shared" si="63"/>
        <v>32.88233675014984</v>
      </c>
      <c r="J30" s="6">
        <f t="shared" si="64"/>
        <v>35.414742783983954</v>
      </c>
      <c r="K30" s="6">
        <f t="shared" si="65"/>
        <v>33.476708364931369</v>
      </c>
      <c r="L30" s="6">
        <f t="shared" si="66"/>
        <v>26.479813184332158</v>
      </c>
      <c r="M30" s="6">
        <f t="shared" si="67"/>
        <v>28.310257345387537</v>
      </c>
      <c r="N30" s="6">
        <f t="shared" si="68"/>
        <v>47.459621261148982</v>
      </c>
      <c r="O30" s="6">
        <f>SUM(C30:N30)</f>
        <v>425.62033130242372</v>
      </c>
      <c r="P30" s="1">
        <f t="shared" si="54"/>
        <v>24.079999999999984</v>
      </c>
      <c r="Q30" s="1">
        <f t="shared" si="1"/>
        <v>2.9620000000000317</v>
      </c>
      <c r="R30" s="17">
        <f t="shared" si="2"/>
        <v>27.042000000000016</v>
      </c>
      <c r="S30" s="1">
        <f t="shared" si="16"/>
        <v>785.24450790221704</v>
      </c>
      <c r="T30" s="16"/>
      <c r="U30" s="25">
        <v>24.08</v>
      </c>
      <c r="V30" s="23">
        <v>2004</v>
      </c>
      <c r="W30" s="1">
        <f t="shared" si="69"/>
        <v>0.13176070150938732</v>
      </c>
      <c r="X30" s="1">
        <f t="shared" si="70"/>
        <v>0.10330510881749622</v>
      </c>
      <c r="Y30" s="1">
        <f t="shared" si="71"/>
        <v>8.0688381433802248E-2</v>
      </c>
      <c r="Z30" s="1">
        <f t="shared" si="72"/>
        <v>5.9768935219073858E-2</v>
      </c>
      <c r="AA30" s="1">
        <f t="shared" si="73"/>
        <v>6.8175439520093264E-2</v>
      </c>
      <c r="AB30" s="1">
        <f t="shared" si="74"/>
        <v>7.7267693758036909E-2</v>
      </c>
      <c r="AC30" s="1">
        <f t="shared" si="75"/>
        <v>7.8225598021271256E-2</v>
      </c>
      <c r="AD30" s="1">
        <f t="shared" si="76"/>
        <v>8.3541637684330691E-2</v>
      </c>
      <c r="AE30" s="1">
        <f t="shared" si="77"/>
        <v>7.8094046229135947E-2</v>
      </c>
      <c r="AF30" s="1">
        <f t="shared" si="78"/>
        <v>6.0461494064635003E-2</v>
      </c>
      <c r="AG30" s="1">
        <f t="shared" si="79"/>
        <v>6.5773157083524436E-2</v>
      </c>
      <c r="AH30" s="1">
        <f t="shared" si="80"/>
        <v>0.11293780665921285</v>
      </c>
      <c r="AI30" s="23"/>
    </row>
    <row r="31" spans="2:36">
      <c r="B31" s="12">
        <v>2005</v>
      </c>
      <c r="C31" s="6">
        <f t="shared" si="57"/>
        <v>58.79358838725242</v>
      </c>
      <c r="D31" s="6">
        <f t="shared" si="58"/>
        <v>46.364683588718634</v>
      </c>
      <c r="E31" s="6">
        <f t="shared" si="59"/>
        <v>37.030269435099029</v>
      </c>
      <c r="F31" s="6">
        <f t="shared" si="60"/>
        <v>27.90502121699971</v>
      </c>
      <c r="G31" s="6">
        <f t="shared" si="61"/>
        <v>31.528907124635509</v>
      </c>
      <c r="H31" s="6">
        <f t="shared" si="62"/>
        <v>35.161069312562283</v>
      </c>
      <c r="I31" s="6">
        <f t="shared" si="63"/>
        <v>35.162691158067915</v>
      </c>
      <c r="J31" s="6">
        <f t="shared" si="64"/>
        <v>37.850065064119882</v>
      </c>
      <c r="K31" s="6">
        <f t="shared" si="65"/>
        <v>35.753227906556916</v>
      </c>
      <c r="L31" s="6">
        <f t="shared" si="66"/>
        <v>28.242326197810335</v>
      </c>
      <c r="M31" s="6">
        <f t="shared" si="67"/>
        <v>30.22761064752936</v>
      </c>
      <c r="N31" s="6">
        <f t="shared" si="68"/>
        <v>50.751871263071692</v>
      </c>
      <c r="O31" s="6">
        <f>SUM(C31:N31)</f>
        <v>454.77133130242356</v>
      </c>
      <c r="P31" s="1">
        <f t="shared" si="54"/>
        <v>29.15099999999984</v>
      </c>
      <c r="Q31" s="1">
        <f t="shared" si="1"/>
        <v>2.9087835157013657</v>
      </c>
      <c r="R31" s="17">
        <f t="shared" si="2"/>
        <v>32.059783515701206</v>
      </c>
      <c r="S31" s="1">
        <f t="shared" si="16"/>
        <v>817.30429141791819</v>
      </c>
      <c r="T31" s="16"/>
      <c r="U31" s="25">
        <v>29.151</v>
      </c>
      <c r="V31" s="23">
        <v>2005</v>
      </c>
      <c r="W31" s="1">
        <f t="shared" si="69"/>
        <v>0.1317607015093879</v>
      </c>
      <c r="X31" s="1">
        <f t="shared" si="70"/>
        <v>0.10330510881749674</v>
      </c>
      <c r="Y31" s="1">
        <f t="shared" si="71"/>
        <v>8.068838143380265E-2</v>
      </c>
      <c r="Z31" s="1">
        <f t="shared" si="72"/>
        <v>5.9768935219074143E-2</v>
      </c>
      <c r="AA31" s="1">
        <f t="shared" si="73"/>
        <v>6.8175439520093473E-2</v>
      </c>
      <c r="AB31" s="1">
        <f t="shared" si="74"/>
        <v>7.7267693758037326E-2</v>
      </c>
      <c r="AC31" s="1">
        <f t="shared" si="75"/>
        <v>7.8225598021271575E-2</v>
      </c>
      <c r="AD31" s="1">
        <f t="shared" si="76"/>
        <v>8.3541637684331288E-2</v>
      </c>
      <c r="AE31" s="1">
        <f t="shared" si="77"/>
        <v>7.8094046229136529E-2</v>
      </c>
      <c r="AF31" s="1">
        <f t="shared" si="78"/>
        <v>6.0461494064635406E-2</v>
      </c>
      <c r="AG31" s="1">
        <f t="shared" si="79"/>
        <v>6.5773157083524866E-2</v>
      </c>
      <c r="AH31" s="1">
        <f t="shared" si="80"/>
        <v>0.11293780665921334</v>
      </c>
      <c r="AI31" s="23"/>
    </row>
    <row r="32" spans="2:36">
      <c r="B32" s="12">
        <v>2006</v>
      </c>
      <c r="C32" s="6">
        <f t="shared" si="57"/>
        <v>62.643240803252183</v>
      </c>
      <c r="D32" s="6">
        <f t="shared" si="58"/>
        <v>49.382948953039424</v>
      </c>
      <c r="E32" s="6">
        <f t="shared" si="59"/>
        <v>39.38774187545043</v>
      </c>
      <c r="F32" s="6">
        <f t="shared" si="60"/>
        <v>29.651290197295392</v>
      </c>
      <c r="G32" s="6">
        <f t="shared" si="61"/>
        <v>33.520788941094068</v>
      </c>
      <c r="H32" s="6">
        <f t="shared" si="62"/>
        <v>37.418599521090847</v>
      </c>
      <c r="I32" s="6">
        <f t="shared" si="63"/>
        <v>37.448208455455394</v>
      </c>
      <c r="J32" s="6">
        <f t="shared" si="64"/>
        <v>40.290901092342978</v>
      </c>
      <c r="K32" s="6">
        <f t="shared" si="65"/>
        <v>38.034901655233583</v>
      </c>
      <c r="L32" s="6">
        <f t="shared" si="66"/>
        <v>30.008829669896777</v>
      </c>
      <c r="M32" s="6">
        <f t="shared" si="67"/>
        <v>32.149304978038693</v>
      </c>
      <c r="N32" s="6">
        <f t="shared" si="68"/>
        <v>54.051575160233909</v>
      </c>
      <c r="O32" s="6">
        <f t="shared" si="41"/>
        <v>483.98833130242372</v>
      </c>
      <c r="P32" s="1">
        <f t="shared" si="54"/>
        <v>29.217000000000155</v>
      </c>
      <c r="Q32" s="1">
        <f t="shared" si="1"/>
        <v>2.8828319495271373</v>
      </c>
      <c r="R32" s="17">
        <f t="shared" si="2"/>
        <v>32.099831949527292</v>
      </c>
      <c r="S32" s="1">
        <f t="shared" si="16"/>
        <v>849.40412336744544</v>
      </c>
      <c r="T32" s="16"/>
      <c r="U32" s="25">
        <v>29.216999999999999</v>
      </c>
      <c r="V32" s="23">
        <v>2006</v>
      </c>
      <c r="W32" s="1">
        <f t="shared" si="69"/>
        <v>0.13176070150938643</v>
      </c>
      <c r="X32" s="1">
        <f t="shared" si="70"/>
        <v>0.10330510881749577</v>
      </c>
      <c r="Y32" s="1">
        <f t="shared" si="71"/>
        <v>8.0688381433801845E-2</v>
      </c>
      <c r="Z32" s="1">
        <f t="shared" si="72"/>
        <v>5.9768935219073567E-2</v>
      </c>
      <c r="AA32" s="1">
        <f t="shared" si="73"/>
        <v>6.8175439520092695E-2</v>
      </c>
      <c r="AB32" s="1">
        <f t="shared" si="74"/>
        <v>7.7267693758036493E-2</v>
      </c>
      <c r="AC32" s="1">
        <f t="shared" si="75"/>
        <v>7.8225598021270715E-2</v>
      </c>
      <c r="AD32" s="1">
        <f t="shared" si="76"/>
        <v>8.3541637684330455E-2</v>
      </c>
      <c r="AE32" s="1">
        <f t="shared" si="77"/>
        <v>7.80940462291356E-2</v>
      </c>
      <c r="AF32" s="1">
        <f t="shared" si="78"/>
        <v>6.0461494064634691E-2</v>
      </c>
      <c r="AG32" s="1">
        <f t="shared" si="79"/>
        <v>6.5773157083524048E-2</v>
      </c>
      <c r="AH32" s="1">
        <f t="shared" si="80"/>
        <v>0.1129378066592121</v>
      </c>
      <c r="AI32" s="23"/>
    </row>
    <row r="33" spans="1:35">
      <c r="B33" s="19">
        <v>2007</v>
      </c>
      <c r="C33" s="20">
        <f t="shared" si="57"/>
        <v>66.209607711006768</v>
      </c>
      <c r="D33" s="20">
        <f t="shared" si="58"/>
        <v>52.179108333402596</v>
      </c>
      <c r="E33" s="20">
        <f t="shared" si="59"/>
        <v>41.571734295719153</v>
      </c>
      <c r="F33" s="20">
        <f t="shared" si="60"/>
        <v>31.269055966870063</v>
      </c>
      <c r="G33" s="20">
        <f t="shared" si="61"/>
        <v>35.366093562584432</v>
      </c>
      <c r="H33" s="20">
        <f t="shared" si="62"/>
        <v>39.510004188039638</v>
      </c>
      <c r="I33" s="20">
        <f t="shared" si="63"/>
        <v>39.565540717097143</v>
      </c>
      <c r="J33" s="20">
        <f t="shared" si="64"/>
        <v>42.552122599544759</v>
      </c>
      <c r="K33" s="20">
        <f t="shared" si="65"/>
        <v>40.148673204517607</v>
      </c>
      <c r="L33" s="20">
        <f t="shared" si="66"/>
        <v>31.645340929744254</v>
      </c>
      <c r="M33" s="20">
        <f t="shared" si="67"/>
        <v>33.929587020818445</v>
      </c>
      <c r="N33" s="20">
        <f t="shared" si="68"/>
        <v>57.10846277307882</v>
      </c>
      <c r="O33" s="20">
        <f t="shared" si="41"/>
        <v>511.05533130242361</v>
      </c>
      <c r="P33" s="1">
        <f>+O33-O32</f>
        <v>27.066999999999894</v>
      </c>
      <c r="Q33" s="1">
        <f t="shared" si="1"/>
        <v>21.209000000000003</v>
      </c>
      <c r="R33" s="17">
        <f t="shared" si="2"/>
        <v>48.275999999999897</v>
      </c>
      <c r="S33" s="1">
        <f t="shared" si="16"/>
        <v>897.68012336744528</v>
      </c>
      <c r="T33" s="16"/>
      <c r="U33" s="25">
        <v>27.067</v>
      </c>
      <c r="V33" s="23">
        <v>2007</v>
      </c>
      <c r="W33" s="1">
        <f t="shared" si="69"/>
        <v>0.13176070150938776</v>
      </c>
      <c r="X33" s="1">
        <f t="shared" si="70"/>
        <v>0.10330510881749667</v>
      </c>
      <c r="Y33" s="1">
        <f t="shared" si="71"/>
        <v>8.068838143380247E-2</v>
      </c>
      <c r="Z33" s="1">
        <f t="shared" si="72"/>
        <v>5.9768935219074053E-2</v>
      </c>
      <c r="AA33" s="1">
        <f t="shared" si="73"/>
        <v>6.81754395200935E-2</v>
      </c>
      <c r="AB33" s="1">
        <f t="shared" si="74"/>
        <v>7.7267693758037409E-2</v>
      </c>
      <c r="AC33" s="1">
        <f t="shared" si="75"/>
        <v>7.8225598021271575E-2</v>
      </c>
      <c r="AD33" s="1">
        <f t="shared" si="76"/>
        <v>8.3541637684331135E-2</v>
      </c>
      <c r="AE33" s="1">
        <f t="shared" si="77"/>
        <v>7.8094046229136321E-2</v>
      </c>
      <c r="AF33" s="1">
        <f t="shared" si="78"/>
        <v>6.0461494064635302E-2</v>
      </c>
      <c r="AG33" s="1">
        <f t="shared" si="79"/>
        <v>6.5773157083524575E-2</v>
      </c>
      <c r="AH33" s="1">
        <f t="shared" si="80"/>
        <v>0.11293780665921316</v>
      </c>
      <c r="AI33" s="23"/>
    </row>
    <row r="34" spans="1:35">
      <c r="B34" s="19">
        <v>2008</v>
      </c>
      <c r="C34" s="20">
        <f t="shared" ref="C34:C48" si="81">$U34*W$26+C33</f>
        <v>70.467454780282608</v>
      </c>
      <c r="D34" s="20">
        <f t="shared" ref="D34:D48" si="82">$U34*X$26+D33</f>
        <v>55.517412924839988</v>
      </c>
      <c r="E34" s="20">
        <f t="shared" ref="E34:E48" si="83">$U34*Y$26+E33</f>
        <v>44.179179341752473</v>
      </c>
      <c r="F34" s="20">
        <f t="shared" ref="F34:F48" si="84">$U34*Z$26+F33</f>
        <v>33.200489108474436</v>
      </c>
      <c r="G34" s="20">
        <f t="shared" ref="G34:G48" si="85">$U34*AA$26+G33</f>
        <v>37.569182890676245</v>
      </c>
      <c r="H34" s="20">
        <f t="shared" ref="H34:H48" si="86">$U34*AB$26+H33</f>
        <v>42.006909711830602</v>
      </c>
      <c r="I34" s="20">
        <f t="shared" ref="I34:I48" si="87">$U34*AC$26+I33</f>
        <v>42.093400917154518</v>
      </c>
      <c r="J34" s="20">
        <f t="shared" ref="J34:J48" si="88">$U34*AD$26+J33</f>
        <v>45.251770621313909</v>
      </c>
      <c r="K34" s="20">
        <f t="shared" ref="K34:K48" si="89">$U34*AE$26+K33</f>
        <v>42.672282308412136</v>
      </c>
      <c r="L34" s="20">
        <f t="shared" ref="L34:L48" si="90">$U34*AF$26+L33</f>
        <v>33.599154110442932</v>
      </c>
      <c r="M34" s="20">
        <f t="shared" ref="M34:M48" si="91">$U34*AG$26+M33</f>
        <v>36.055046591972541</v>
      </c>
      <c r="N34" s="20">
        <f t="shared" ref="N34:N48" si="92">$U34*AH$26+N33</f>
        <v>60.758047995271276</v>
      </c>
      <c r="O34" s="20">
        <f t="shared" ref="O34:O49" si="93">SUM(C34:N34)</f>
        <v>543.37033130242366</v>
      </c>
      <c r="P34" s="1">
        <f t="shared" ref="P34:P40" si="94">+O34-O33</f>
        <v>32.315000000000055</v>
      </c>
      <c r="Q34" s="1">
        <f t="shared" si="1"/>
        <v>55.292843999999903</v>
      </c>
      <c r="R34" s="1">
        <f t="shared" si="2"/>
        <v>87.607843999999957</v>
      </c>
      <c r="S34" s="1">
        <f t="shared" si="16"/>
        <v>985.28796736744528</v>
      </c>
      <c r="T34" s="16"/>
      <c r="U34" s="25">
        <v>32.314999999999998</v>
      </c>
      <c r="V34" s="23">
        <v>2008</v>
      </c>
      <c r="W34" s="1">
        <f t="shared" si="69"/>
        <v>0.13176070150938676</v>
      </c>
      <c r="X34" s="1">
        <f t="shared" si="70"/>
        <v>0.10330510881749611</v>
      </c>
      <c r="Y34" s="1">
        <f t="shared" si="71"/>
        <v>8.0688381433802109E-2</v>
      </c>
      <c r="Z34" s="1">
        <f t="shared" si="72"/>
        <v>5.9768935219073789E-2</v>
      </c>
      <c r="AA34" s="1">
        <f t="shared" si="73"/>
        <v>6.817543952009314E-2</v>
      </c>
      <c r="AB34" s="1">
        <f t="shared" si="74"/>
        <v>7.7267693758036826E-2</v>
      </c>
      <c r="AC34" s="1">
        <f t="shared" si="75"/>
        <v>7.8225598021270965E-2</v>
      </c>
      <c r="AD34" s="1">
        <f t="shared" si="76"/>
        <v>8.3541637684330664E-2</v>
      </c>
      <c r="AE34" s="1">
        <f t="shared" si="77"/>
        <v>7.8094046229135836E-2</v>
      </c>
      <c r="AF34" s="1">
        <f t="shared" si="78"/>
        <v>6.0461494064634823E-2</v>
      </c>
      <c r="AG34" s="1">
        <f t="shared" si="79"/>
        <v>6.5773157083524436E-2</v>
      </c>
      <c r="AH34" s="1">
        <f t="shared" si="80"/>
        <v>0.11293780665921245</v>
      </c>
      <c r="AI34" s="23"/>
    </row>
    <row r="35" spans="1:35">
      <c r="B35" s="19">
        <v>2009</v>
      </c>
      <c r="C35" s="20">
        <f t="shared" si="81"/>
        <v>75.698876007301152</v>
      </c>
      <c r="D35" s="20">
        <f t="shared" si="82"/>
        <v>59.619034523210182</v>
      </c>
      <c r="E35" s="20">
        <f t="shared" si="83"/>
        <v>47.382827368599756</v>
      </c>
      <c r="F35" s="20">
        <f t="shared" si="84"/>
        <v>35.573552342348329</v>
      </c>
      <c r="G35" s="20">
        <f t="shared" si="85"/>
        <v>40.276017609838128</v>
      </c>
      <c r="H35" s="20">
        <f t="shared" si="86"/>
        <v>45.074742902288875</v>
      </c>
      <c r="I35" s="20">
        <f t="shared" si="87"/>
        <v>45.199266697290355</v>
      </c>
      <c r="J35" s="20">
        <f t="shared" si="88"/>
        <v>48.568704211642157</v>
      </c>
      <c r="K35" s="20">
        <f t="shared" si="89"/>
        <v>45.772924961849768</v>
      </c>
      <c r="L35" s="20">
        <f t="shared" si="90"/>
        <v>35.999714670940953</v>
      </c>
      <c r="M35" s="20">
        <f t="shared" si="91"/>
        <v>38.66650119257104</v>
      </c>
      <c r="N35" s="20">
        <f t="shared" si="92"/>
        <v>65.242125814542973</v>
      </c>
      <c r="O35" s="20">
        <f t="shared" si="93"/>
        <v>583.07428830242361</v>
      </c>
      <c r="P35" s="1">
        <f t="shared" si="94"/>
        <v>39.703956999999946</v>
      </c>
      <c r="Q35" s="1">
        <f t="shared" si="1"/>
        <v>50.382945421419677</v>
      </c>
      <c r="R35" s="1">
        <f t="shared" si="2"/>
        <v>90.086902421419623</v>
      </c>
      <c r="S35" s="1">
        <f t="shared" si="16"/>
        <v>1075.374869788865</v>
      </c>
      <c r="T35" s="16"/>
      <c r="U35" s="25">
        <v>39.703957000000003</v>
      </c>
      <c r="V35" s="23">
        <v>2009</v>
      </c>
      <c r="W35" s="1">
        <f t="shared" si="69"/>
        <v>0.13176070150938735</v>
      </c>
      <c r="X35" s="1">
        <f t="shared" si="70"/>
        <v>0.10330510881749644</v>
      </c>
      <c r="Y35" s="1">
        <f t="shared" si="71"/>
        <v>8.0688381433802359E-2</v>
      </c>
      <c r="Z35" s="1">
        <f t="shared" si="72"/>
        <v>5.9768935219073907E-2</v>
      </c>
      <c r="AA35" s="1">
        <f t="shared" si="73"/>
        <v>6.8175439520093334E-2</v>
      </c>
      <c r="AB35" s="1">
        <f t="shared" si="74"/>
        <v>7.7267693758037201E-2</v>
      </c>
      <c r="AC35" s="1">
        <f t="shared" si="75"/>
        <v>7.8225598021271298E-2</v>
      </c>
      <c r="AD35" s="1">
        <f t="shared" si="76"/>
        <v>8.3541637684330858E-2</v>
      </c>
      <c r="AE35" s="1">
        <f t="shared" si="77"/>
        <v>7.8094046229136196E-2</v>
      </c>
      <c r="AF35" s="1">
        <f t="shared" si="78"/>
        <v>6.0461494064635045E-2</v>
      </c>
      <c r="AG35" s="1">
        <f t="shared" si="79"/>
        <v>6.5773157083524519E-2</v>
      </c>
      <c r="AH35" s="1">
        <f t="shared" si="80"/>
        <v>0.11293780665921291</v>
      </c>
      <c r="AI35" s="23"/>
    </row>
    <row r="36" spans="1:35">
      <c r="B36" s="19">
        <v>2010</v>
      </c>
      <c r="C36" s="20">
        <f t="shared" si="81"/>
        <v>82.93462389678929</v>
      </c>
      <c r="D36" s="20">
        <f t="shared" si="82"/>
        <v>65.292120007247973</v>
      </c>
      <c r="E36" s="20">
        <f t="shared" si="83"/>
        <v>51.813896564328452</v>
      </c>
      <c r="F36" s="20">
        <f t="shared" si="84"/>
        <v>38.855812848813194</v>
      </c>
      <c r="G36" s="20">
        <f t="shared" si="85"/>
        <v>44.019928252172527</v>
      </c>
      <c r="H36" s="20">
        <f t="shared" si="86"/>
        <v>49.317962205394217</v>
      </c>
      <c r="I36" s="20">
        <f t="shared" si="87"/>
        <v>49.495090105198024</v>
      </c>
      <c r="J36" s="20">
        <f t="shared" si="88"/>
        <v>53.15646233401155</v>
      </c>
      <c r="K36" s="20">
        <f t="shared" si="89"/>
        <v>50.061524094299003</v>
      </c>
      <c r="L36" s="20">
        <f t="shared" si="90"/>
        <v>39.32000761915598</v>
      </c>
      <c r="M36" s="20">
        <f t="shared" si="91"/>
        <v>42.278488508213691</v>
      </c>
      <c r="N36" s="20">
        <f t="shared" si="92"/>
        <v>71.444198866799738</v>
      </c>
      <c r="O36" s="20">
        <f t="shared" si="93"/>
        <v>637.99011530242376</v>
      </c>
      <c r="P36" s="1">
        <f t="shared" si="94"/>
        <v>54.915827000000149</v>
      </c>
      <c r="Q36" s="1">
        <f t="shared" si="1"/>
        <v>65.266903421419642</v>
      </c>
      <c r="R36" s="1">
        <f t="shared" si="2"/>
        <v>120.18273042141979</v>
      </c>
      <c r="S36" s="1">
        <f t="shared" si="16"/>
        <v>1195.5576002102848</v>
      </c>
      <c r="T36" s="30"/>
      <c r="U36">
        <f>54915.827/1000</f>
        <v>54.915827</v>
      </c>
      <c r="V36" s="23">
        <v>2010</v>
      </c>
      <c r="W36" s="1">
        <f t="shared" si="69"/>
        <v>0.13176070150938668</v>
      </c>
      <c r="X36" s="1">
        <f t="shared" si="70"/>
        <v>0.10330510881749584</v>
      </c>
      <c r="Y36" s="1">
        <f t="shared" si="71"/>
        <v>8.0688381433802026E-2</v>
      </c>
      <c r="Z36" s="1">
        <f t="shared" si="72"/>
        <v>5.9768935219073664E-2</v>
      </c>
      <c r="AA36" s="1">
        <f t="shared" si="73"/>
        <v>6.8175439520092973E-2</v>
      </c>
      <c r="AB36" s="1">
        <f t="shared" si="74"/>
        <v>7.7267693758036826E-2</v>
      </c>
      <c r="AC36" s="1">
        <f t="shared" si="75"/>
        <v>7.8225598021270937E-2</v>
      </c>
      <c r="AD36" s="1">
        <f t="shared" si="76"/>
        <v>8.3541637684330622E-2</v>
      </c>
      <c r="AE36" s="1">
        <f t="shared" si="77"/>
        <v>7.8094046229135794E-2</v>
      </c>
      <c r="AF36" s="1">
        <f t="shared" si="78"/>
        <v>6.0461494064634913E-2</v>
      </c>
      <c r="AG36" s="1">
        <f t="shared" si="79"/>
        <v>6.5773157083524228E-2</v>
      </c>
      <c r="AH36" s="1">
        <f t="shared" si="80"/>
        <v>0.11293780665921224</v>
      </c>
      <c r="AI36" s="23"/>
    </row>
    <row r="37" spans="1:35">
      <c r="B37" s="19">
        <v>2011</v>
      </c>
      <c r="C37" s="20">
        <f t="shared" si="81"/>
        <v>89.402740132036712</v>
      </c>
      <c r="D37" s="20">
        <f t="shared" si="82"/>
        <v>70.363354782655151</v>
      </c>
      <c r="E37" s="20">
        <f t="shared" si="83"/>
        <v>55.774879042177744</v>
      </c>
      <c r="F37" s="20">
        <f t="shared" si="84"/>
        <v>41.789862347831694</v>
      </c>
      <c r="G37" s="20">
        <f t="shared" si="85"/>
        <v>47.366651988108522</v>
      </c>
      <c r="H37" s="20">
        <f t="shared" si="86"/>
        <v>53.111023556246842</v>
      </c>
      <c r="I37" s="20">
        <f t="shared" si="87"/>
        <v>53.335174855636872</v>
      </c>
      <c r="J37" s="20">
        <f t="shared" si="88"/>
        <v>57.257510801689001</v>
      </c>
      <c r="K37" s="20">
        <f t="shared" si="89"/>
        <v>53.895150983837468</v>
      </c>
      <c r="L37" s="20">
        <f t="shared" si="90"/>
        <v>42.288054744640661</v>
      </c>
      <c r="M37" s="20">
        <f t="shared" si="91"/>
        <v>45.507284502026117</v>
      </c>
      <c r="N37" s="20">
        <f t="shared" si="92"/>
        <v>76.988301565536844</v>
      </c>
      <c r="O37" s="20">
        <f t="shared" si="93"/>
        <v>687.07998930242366</v>
      </c>
      <c r="P37" s="1">
        <f t="shared" si="94"/>
        <v>49.089873999999895</v>
      </c>
      <c r="Q37" s="1">
        <f t="shared" si="1"/>
        <v>65.978533421419684</v>
      </c>
      <c r="R37" s="1">
        <f t="shared" si="2"/>
        <v>115.06840742141958</v>
      </c>
      <c r="S37" s="1">
        <f t="shared" si="16"/>
        <v>1310.6260076317044</v>
      </c>
      <c r="T37" s="30"/>
      <c r="U37">
        <v>49.089874000000002</v>
      </c>
      <c r="V37" s="23">
        <v>2011</v>
      </c>
      <c r="Y37" s="31"/>
      <c r="AI37" s="23"/>
    </row>
    <row r="38" spans="1:35">
      <c r="B38" s="19">
        <v>2012</v>
      </c>
      <c r="C38" s="20">
        <f t="shared" ref="C38:N38" si="95">$U38*W$26+C37</f>
        <v>95.462387783509612</v>
      </c>
      <c r="D38" s="20">
        <f t="shared" si="95"/>
        <v>75.114335559624493</v>
      </c>
      <c r="E38" s="20">
        <f t="shared" si="95"/>
        <v>59.485721163200118</v>
      </c>
      <c r="F38" s="20">
        <f t="shared" si="95"/>
        <v>44.538623425925181</v>
      </c>
      <c r="G38" s="20">
        <f t="shared" si="95"/>
        <v>50.502026475672508</v>
      </c>
      <c r="H38" s="20">
        <f t="shared" si="95"/>
        <v>56.664548952301743</v>
      </c>
      <c r="I38" s="20">
        <f t="shared" si="95"/>
        <v>56.932754072387539</v>
      </c>
      <c r="J38" s="20">
        <f t="shared" si="95"/>
        <v>61.099573592755647</v>
      </c>
      <c r="K38" s="20">
        <f t="shared" si="95"/>
        <v>57.486680160635956</v>
      </c>
      <c r="L38" s="20">
        <f t="shared" si="95"/>
        <v>45.068666462066943</v>
      </c>
      <c r="M38" s="20">
        <f t="shared" si="95"/>
        <v>48.532178512800208</v>
      </c>
      <c r="N38" s="20">
        <f t="shared" si="95"/>
        <v>82.182288141543665</v>
      </c>
      <c r="O38" s="20">
        <f t="shared" si="93"/>
        <v>733.06978430242361</v>
      </c>
      <c r="P38" s="1">
        <f t="shared" si="94"/>
        <v>45.989794999999958</v>
      </c>
      <c r="Q38" s="1">
        <f t="shared" si="1"/>
        <v>63.62141799999992</v>
      </c>
      <c r="R38" s="1">
        <f t="shared" si="2"/>
        <v>109.61121299999988</v>
      </c>
      <c r="S38" s="1">
        <f t="shared" si="16"/>
        <v>1420.2372206317043</v>
      </c>
      <c r="T38" s="30"/>
      <c r="U38">
        <v>45.989795000000001</v>
      </c>
      <c r="V38" s="23">
        <v>2012</v>
      </c>
    </row>
    <row r="39" spans="1:35">
      <c r="A39" s="2" t="s">
        <v>15</v>
      </c>
      <c r="B39" s="11">
        <v>2013</v>
      </c>
      <c r="C39" s="29">
        <f t="shared" si="81"/>
        <v>101.36579425393619</v>
      </c>
      <c r="D39" s="29">
        <f t="shared" si="82"/>
        <v>79.742817655083599</v>
      </c>
      <c r="E39" s="29">
        <f t="shared" si="83"/>
        <v>63.100883404960193</v>
      </c>
      <c r="F39" s="29">
        <f t="shared" si="84"/>
        <v>47.216510799480567</v>
      </c>
      <c r="G39" s="29">
        <f t="shared" si="85"/>
        <v>53.556558867930761</v>
      </c>
      <c r="H39" s="29">
        <f t="shared" si="86"/>
        <v>60.126450703436831</v>
      </c>
      <c r="I39" s="29">
        <f t="shared" si="87"/>
        <v>60.437573766132573</v>
      </c>
      <c r="J39" s="29">
        <f t="shared" si="88"/>
        <v>64.842573127564407</v>
      </c>
      <c r="K39" s="29">
        <f t="shared" si="89"/>
        <v>60.985605807886166</v>
      </c>
      <c r="L39" s="29">
        <f t="shared" si="90"/>
        <v>47.777583242138853</v>
      </c>
      <c r="M39" s="29">
        <f t="shared" si="91"/>
        <v>51.479079042770437</v>
      </c>
      <c r="N39" s="29">
        <f t="shared" si="92"/>
        <v>87.242353631103029</v>
      </c>
      <c r="O39" s="29">
        <f t="shared" si="93"/>
        <v>777.87378430242347</v>
      </c>
      <c r="P39" s="1">
        <f t="shared" si="94"/>
        <v>44.80399999999986</v>
      </c>
      <c r="Q39" s="1">
        <f t="shared" ref="Q39:Q66" si="96">+P106+P173</f>
        <v>45.857544421419632</v>
      </c>
      <c r="R39" s="1">
        <f t="shared" si="2"/>
        <v>90.661544421419492</v>
      </c>
      <c r="S39" s="1">
        <f t="shared" si="16"/>
        <v>1510.8987650531237</v>
      </c>
      <c r="T39" s="16"/>
      <c r="U39" s="33">
        <v>44.804000000000002</v>
      </c>
      <c r="V39" s="23">
        <v>2013</v>
      </c>
      <c r="Y39" s="1"/>
    </row>
    <row r="40" spans="1:35">
      <c r="A40" s="28" t="s">
        <v>33</v>
      </c>
      <c r="B40" s="11">
        <v>2014</v>
      </c>
      <c r="C40" s="29">
        <f t="shared" si="81"/>
        <v>107.08908384539943</v>
      </c>
      <c r="D40" s="29">
        <f t="shared" si="82"/>
        <v>84.230081666789175</v>
      </c>
      <c r="E40" s="29">
        <f t="shared" si="83"/>
        <v>66.605744629300261</v>
      </c>
      <c r="F40" s="29">
        <f t="shared" si="84"/>
        <v>49.812694038591481</v>
      </c>
      <c r="G40" s="29">
        <f t="shared" si="85"/>
        <v>56.517895434365045</v>
      </c>
      <c r="H40" s="29">
        <f t="shared" si="86"/>
        <v>63.482727517204687</v>
      </c>
      <c r="I40" s="29">
        <f t="shared" si="87"/>
        <v>63.83545906738253</v>
      </c>
      <c r="J40" s="29">
        <f t="shared" si="88"/>
        <v>68.47137124365868</v>
      </c>
      <c r="K40" s="29">
        <f t="shared" si="89"/>
        <v>64.377776893941146</v>
      </c>
      <c r="L40" s="29">
        <f t="shared" si="90"/>
        <v>50.403849159824404</v>
      </c>
      <c r="M40" s="29">
        <f t="shared" si="91"/>
        <v>54.336067667007491</v>
      </c>
      <c r="N40" s="29">
        <f t="shared" si="92"/>
        <v>92.148033138959249</v>
      </c>
      <c r="O40" s="29">
        <f t="shared" si="93"/>
        <v>821.3107843024236</v>
      </c>
      <c r="P40" s="1">
        <f t="shared" si="94"/>
        <v>43.437000000000126</v>
      </c>
      <c r="Q40" s="1">
        <f t="shared" si="96"/>
        <v>26.912634421419583</v>
      </c>
      <c r="R40" s="1">
        <f t="shared" si="2"/>
        <v>70.349634421419708</v>
      </c>
      <c r="S40" s="1">
        <f t="shared" si="16"/>
        <v>1581.2483994745435</v>
      </c>
      <c r="T40" s="16"/>
      <c r="U40" s="33">
        <v>43.436999999999998</v>
      </c>
      <c r="V40" s="23">
        <v>2014</v>
      </c>
    </row>
    <row r="41" spans="1:35">
      <c r="A41" s="28" t="s">
        <v>38</v>
      </c>
      <c r="B41" s="11">
        <v>2015</v>
      </c>
      <c r="C41" s="29">
        <f t="shared" si="81"/>
        <v>111.74274006200947</v>
      </c>
      <c r="D41" s="29">
        <f t="shared" si="82"/>
        <v>87.878714805114328</v>
      </c>
      <c r="E41" s="29">
        <f t="shared" si="83"/>
        <v>69.455577573160724</v>
      </c>
      <c r="F41" s="29">
        <f t="shared" si="84"/>
        <v>51.923673061593952</v>
      </c>
      <c r="G41" s="29">
        <f t="shared" si="85"/>
        <v>58.925783782775213</v>
      </c>
      <c r="H41" s="29">
        <f t="shared" si="86"/>
        <v>66.211745193044791</v>
      </c>
      <c r="I41" s="29">
        <f t="shared" si="87"/>
        <v>66.598308963895803</v>
      </c>
      <c r="J41" s="29">
        <f t="shared" si="88"/>
        <v>71.421978345031562</v>
      </c>
      <c r="K41" s="29">
        <f t="shared" si="89"/>
        <v>67.135980512708002</v>
      </c>
      <c r="L41" s="29">
        <f t="shared" si="90"/>
        <v>52.539288668693246</v>
      </c>
      <c r="M41" s="29">
        <f t="shared" si="91"/>
        <v>56.65910980204049</v>
      </c>
      <c r="N41" s="29">
        <f t="shared" si="92"/>
        <v>96.136883532355981</v>
      </c>
      <c r="O41" s="29">
        <f t="shared" si="93"/>
        <v>856.62978430242367</v>
      </c>
      <c r="P41" s="1">
        <f t="shared" ref="P41:P56" si="97">+O41-O40</f>
        <v>35.319000000000074</v>
      </c>
      <c r="Q41" s="1">
        <f t="shared" si="96"/>
        <v>21.587679999999978</v>
      </c>
      <c r="R41" s="1">
        <f t="shared" ref="R41:R56" si="98">+Q41+P41</f>
        <v>56.906680000000051</v>
      </c>
      <c r="S41" s="1">
        <f t="shared" ref="S41:S56" si="99">+S40+R41</f>
        <v>1638.1550794745435</v>
      </c>
      <c r="T41" s="16"/>
      <c r="U41" s="33">
        <v>35.319000000000003</v>
      </c>
      <c r="V41" s="23">
        <v>2015</v>
      </c>
    </row>
    <row r="42" spans="1:35">
      <c r="B42" s="11">
        <v>2016</v>
      </c>
      <c r="C42" s="29">
        <f t="shared" si="81"/>
        <v>116.1995457905645</v>
      </c>
      <c r="D42" s="29">
        <f t="shared" si="82"/>
        <v>91.373010110866133</v>
      </c>
      <c r="E42" s="29">
        <f t="shared" si="83"/>
        <v>72.184862075159089</v>
      </c>
      <c r="F42" s="29">
        <f t="shared" si="84"/>
        <v>53.945357295379125</v>
      </c>
      <c r="G42" s="29">
        <f t="shared" si="85"/>
        <v>61.231818024542363</v>
      </c>
      <c r="H42" s="29">
        <f t="shared" si="86"/>
        <v>68.825324934410389</v>
      </c>
      <c r="I42" s="29">
        <f t="shared" si="87"/>
        <v>69.244289816965306</v>
      </c>
      <c r="J42" s="29">
        <f t="shared" si="88"/>
        <v>74.247774239704057</v>
      </c>
      <c r="K42" s="29">
        <f t="shared" si="89"/>
        <v>69.777511626408526</v>
      </c>
      <c r="L42" s="29">
        <f t="shared" si="90"/>
        <v>54.584398705429528</v>
      </c>
      <c r="M42" s="29">
        <f t="shared" si="91"/>
        <v>58.883886840390701</v>
      </c>
      <c r="N42" s="29">
        <f t="shared" si="92"/>
        <v>99.957004842603851</v>
      </c>
      <c r="O42" s="29">
        <f t="shared" si="93"/>
        <v>890.45478430242372</v>
      </c>
      <c r="P42" s="1">
        <f t="shared" si="97"/>
        <v>33.825000000000045</v>
      </c>
      <c r="Q42" s="1">
        <f t="shared" si="96"/>
        <v>20.42561000000012</v>
      </c>
      <c r="R42" s="1">
        <f t="shared" si="98"/>
        <v>54.250610000000165</v>
      </c>
      <c r="S42" s="1">
        <f t="shared" si="99"/>
        <v>1692.4056894745436</v>
      </c>
      <c r="U42" s="33">
        <v>33.825000000000003</v>
      </c>
      <c r="V42" s="23">
        <v>2016</v>
      </c>
    </row>
    <row r="43" spans="1:35">
      <c r="B43" s="11">
        <v>2017</v>
      </c>
      <c r="C43" s="29">
        <f t="shared" si="81"/>
        <v>119.81874873962434</v>
      </c>
      <c r="D43" s="29">
        <f t="shared" si="82"/>
        <v>94.210594839865124</v>
      </c>
      <c r="E43" s="29">
        <f t="shared" si="83"/>
        <v>74.401210536382763</v>
      </c>
      <c r="F43" s="29">
        <f t="shared" si="84"/>
        <v>55.587090407976646</v>
      </c>
      <c r="G43" s="29">
        <f t="shared" si="85"/>
        <v>63.104460997280285</v>
      </c>
      <c r="H43" s="29">
        <f t="shared" si="86"/>
        <v>70.947713946556149</v>
      </c>
      <c r="I43" s="29">
        <f t="shared" si="87"/>
        <v>71.392990543413589</v>
      </c>
      <c r="J43" s="29">
        <f t="shared" si="88"/>
        <v>76.542495943617254</v>
      </c>
      <c r="K43" s="29">
        <f t="shared" si="89"/>
        <v>71.922598888230439</v>
      </c>
      <c r="L43" s="29">
        <f t="shared" si="90"/>
        <v>56.245155024396922</v>
      </c>
      <c r="M43" s="29">
        <f t="shared" si="91"/>
        <v>60.690543919160952</v>
      </c>
      <c r="N43" s="29">
        <f t="shared" si="92"/>
        <v>103.05918051591911</v>
      </c>
      <c r="O43" s="29">
        <f t="shared" si="93"/>
        <v>917.92278430242368</v>
      </c>
      <c r="P43" s="1">
        <f t="shared" si="97"/>
        <v>27.467999999999961</v>
      </c>
      <c r="Q43" s="1">
        <f t="shared" si="96"/>
        <v>17.570619999999963</v>
      </c>
      <c r="R43" s="1">
        <f t="shared" si="98"/>
        <v>45.038619999999923</v>
      </c>
      <c r="S43" s="1">
        <f t="shared" si="99"/>
        <v>1737.4443094745434</v>
      </c>
      <c r="U43" s="33">
        <v>27.468</v>
      </c>
      <c r="V43" s="23">
        <v>2017</v>
      </c>
    </row>
    <row r="44" spans="1:35">
      <c r="B44" s="11">
        <v>2018</v>
      </c>
      <c r="C44" s="29">
        <f t="shared" si="81"/>
        <v>123.26494988760236</v>
      </c>
      <c r="D44" s="29">
        <f t="shared" si="82"/>
        <v>96.912539960986734</v>
      </c>
      <c r="E44" s="29">
        <f t="shared" si="83"/>
        <v>76.511615152783861</v>
      </c>
      <c r="F44" s="29">
        <f t="shared" si="84"/>
        <v>57.150346908631526</v>
      </c>
      <c r="G44" s="29">
        <f t="shared" si="85"/>
        <v>64.887589617928327</v>
      </c>
      <c r="H44" s="29">
        <f t="shared" si="86"/>
        <v>72.968650476797606</v>
      </c>
      <c r="I44" s="29">
        <f t="shared" si="87"/>
        <v>73.438981059659938</v>
      </c>
      <c r="J44" s="29">
        <f t="shared" si="88"/>
        <v>78.727527477250931</v>
      </c>
      <c r="K44" s="29">
        <f t="shared" si="89"/>
        <v>73.965148667353489</v>
      </c>
      <c r="L44" s="29">
        <f t="shared" si="90"/>
        <v>57.826525401657449</v>
      </c>
      <c r="M44" s="29">
        <f t="shared" si="91"/>
        <v>62.410840842680535</v>
      </c>
      <c r="N44" s="29">
        <f t="shared" si="92"/>
        <v>106.01306884909081</v>
      </c>
      <c r="O44" s="29">
        <f t="shared" si="93"/>
        <v>944.07778430242342</v>
      </c>
      <c r="P44" s="1">
        <f t="shared" si="97"/>
        <v>26.154999999999745</v>
      </c>
      <c r="Q44" s="1">
        <f t="shared" si="96"/>
        <v>16.637039999999956</v>
      </c>
      <c r="R44" s="1">
        <f t="shared" si="98"/>
        <v>42.792039999999702</v>
      </c>
      <c r="S44" s="1">
        <f t="shared" si="99"/>
        <v>1780.2363494745432</v>
      </c>
      <c r="U44" s="33">
        <v>26.155000000000001</v>
      </c>
      <c r="V44" s="23">
        <v>2018</v>
      </c>
    </row>
    <row r="45" spans="1:35">
      <c r="B45" s="11">
        <v>2019</v>
      </c>
      <c r="C45" s="29">
        <f t="shared" si="81"/>
        <v>126.56015327165062</v>
      </c>
      <c r="D45" s="29">
        <f t="shared" si="82"/>
        <v>99.496097427403498</v>
      </c>
      <c r="E45" s="29">
        <f t="shared" si="83"/>
        <v>78.52955088406182</v>
      </c>
      <c r="F45" s="29">
        <f t="shared" si="84"/>
        <v>58.645108209525347</v>
      </c>
      <c r="G45" s="29">
        <f t="shared" si="85"/>
        <v>66.592589184886336</v>
      </c>
      <c r="H45" s="29">
        <f t="shared" si="86"/>
        <v>74.901038229992352</v>
      </c>
      <c r="I45" s="29">
        <f t="shared" si="87"/>
        <v>75.395325040573908</v>
      </c>
      <c r="J45" s="29">
        <f t="shared" si="88"/>
        <v>80.816820294098363</v>
      </c>
      <c r="K45" s="29">
        <f t="shared" si="89"/>
        <v>75.918202669497958</v>
      </c>
      <c r="L45" s="29">
        <f t="shared" si="90"/>
        <v>59.338606906719903</v>
      </c>
      <c r="M45" s="29">
        <f t="shared" si="91"/>
        <v>64.055761728182404</v>
      </c>
      <c r="N45" s="29">
        <f t="shared" si="92"/>
        <v>108.83753045583106</v>
      </c>
      <c r="O45" s="29">
        <f t="shared" si="93"/>
        <v>969.08678430242367</v>
      </c>
      <c r="P45" s="1">
        <f t="shared" si="97"/>
        <v>25.009000000000242</v>
      </c>
      <c r="Q45" s="1">
        <f t="shared" si="96"/>
        <v>15.767789999999877</v>
      </c>
      <c r="R45" s="1">
        <f t="shared" si="98"/>
        <v>40.776790000000119</v>
      </c>
      <c r="S45" s="1">
        <f t="shared" si="99"/>
        <v>1821.0131394745433</v>
      </c>
      <c r="U45" s="33">
        <v>25.009</v>
      </c>
      <c r="V45" s="23">
        <v>2019</v>
      </c>
      <c r="Y45" s="1"/>
      <c r="Z45" s="20"/>
    </row>
    <row r="46" spans="1:35">
      <c r="A46" s="27" t="s">
        <v>31</v>
      </c>
      <c r="B46" s="11">
        <v>2020</v>
      </c>
      <c r="C46" s="26">
        <f t="shared" ref="C46:N46" si="100">$U46*W$26+C45</f>
        <v>130.06494576837582</v>
      </c>
      <c r="D46" s="26">
        <f t="shared" si="100"/>
        <v>102.24398026431408</v>
      </c>
      <c r="E46" s="26">
        <f t="shared" si="100"/>
        <v>80.675836009918896</v>
      </c>
      <c r="F46" s="26">
        <f t="shared" si="100"/>
        <v>60.234942760293443</v>
      </c>
      <c r="G46" s="26">
        <f t="shared" si="100"/>
        <v>68.406034059980172</v>
      </c>
      <c r="H46" s="26">
        <f t="shared" si="100"/>
        <v>76.95633415829414</v>
      </c>
      <c r="I46" s="26">
        <f t="shared" si="100"/>
        <v>77.476100915748361</v>
      </c>
      <c r="J46" s="26">
        <f t="shared" si="100"/>
        <v>83.039001123177499</v>
      </c>
      <c r="K46" s="26">
        <f t="shared" si="100"/>
        <v>77.995479309098187</v>
      </c>
      <c r="L46" s="26">
        <f t="shared" si="100"/>
        <v>60.946863301161095</v>
      </c>
      <c r="M46" s="26">
        <f t="shared" si="100"/>
        <v>65.805306659193889</v>
      </c>
      <c r="N46" s="26">
        <f t="shared" si="100"/>
        <v>111.84163997286798</v>
      </c>
      <c r="O46" s="26">
        <f t="shared" si="93"/>
        <v>995.68646430242359</v>
      </c>
      <c r="P46" s="1">
        <f t="shared" si="97"/>
        <v>26.599679999999921</v>
      </c>
      <c r="Q46" s="1">
        <f t="shared" si="96"/>
        <v>0</v>
      </c>
      <c r="R46" s="1">
        <f t="shared" si="98"/>
        <v>26.599679999999921</v>
      </c>
      <c r="S46" s="1">
        <f t="shared" si="99"/>
        <v>1847.6128194745434</v>
      </c>
      <c r="U46" s="24">
        <f t="shared" ref="U46:U66" si="101">AVERAGE(U41:U45)*0.9</f>
        <v>26.599680000000003</v>
      </c>
      <c r="V46" s="23">
        <v>2020</v>
      </c>
    </row>
    <row r="47" spans="1:35">
      <c r="A47" s="27" t="s">
        <v>32</v>
      </c>
      <c r="B47" s="11">
        <f>+B46+1</f>
        <v>2021</v>
      </c>
      <c r="C47" s="26">
        <f t="shared" si="81"/>
        <v>133.36294279552177</v>
      </c>
      <c r="D47" s="26">
        <f t="shared" si="82"/>
        <v>104.82972804697003</v>
      </c>
      <c r="E47" s="26">
        <f t="shared" si="83"/>
        <v>82.695482528535365</v>
      </c>
      <c r="F47" s="26">
        <f t="shared" si="84"/>
        <v>61.730971306059352</v>
      </c>
      <c r="G47" s="26">
        <f t="shared" si="85"/>
        <v>70.112479109877057</v>
      </c>
      <c r="H47" s="26">
        <f t="shared" si="86"/>
        <v>78.890360172039024</v>
      </c>
      <c r="I47" s="26">
        <f t="shared" si="87"/>
        <v>79.434103467081812</v>
      </c>
      <c r="J47" s="26">
        <f t="shared" si="88"/>
        <v>85.130065223243761</v>
      </c>
      <c r="K47" s="26">
        <f t="shared" si="89"/>
        <v>79.950189092448412</v>
      </c>
      <c r="L47" s="26">
        <f t="shared" si="90"/>
        <v>62.460226735005307</v>
      </c>
      <c r="M47" s="26">
        <f t="shared" si="91"/>
        <v>67.451622093481504</v>
      </c>
      <c r="N47" s="26">
        <f t="shared" si="92"/>
        <v>114.66849613216014</v>
      </c>
      <c r="O47" s="26">
        <f t="shared" si="93"/>
        <v>1020.7166667024236</v>
      </c>
      <c r="P47" s="1">
        <f t="shared" si="97"/>
        <v>25.030202400000007</v>
      </c>
      <c r="Q47" s="1">
        <f t="shared" si="96"/>
        <v>0</v>
      </c>
      <c r="R47" s="1">
        <f t="shared" si="98"/>
        <v>25.030202400000007</v>
      </c>
      <c r="S47" s="1">
        <f t="shared" si="99"/>
        <v>1872.6430218745434</v>
      </c>
      <c r="U47" s="24">
        <f t="shared" si="101"/>
        <v>25.0302024</v>
      </c>
      <c r="V47" s="23">
        <v>2021</v>
      </c>
    </row>
    <row r="48" spans="1:35">
      <c r="B48" s="11">
        <f>+B47+1</f>
        <v>2022</v>
      </c>
      <c r="C48" s="26">
        <f t="shared" si="81"/>
        <v>136.45235425641408</v>
      </c>
      <c r="D48" s="26">
        <f t="shared" si="82"/>
        <v>107.25193727546873</v>
      </c>
      <c r="E48" s="26">
        <f t="shared" si="83"/>
        <v>84.587394210143103</v>
      </c>
      <c r="F48" s="26">
        <f t="shared" si="84"/>
        <v>63.132381827981789</v>
      </c>
      <c r="G48" s="26">
        <f t="shared" si="85"/>
        <v>71.710998105237294</v>
      </c>
      <c r="H48" s="26">
        <f t="shared" si="86"/>
        <v>80.702066514812174</v>
      </c>
      <c r="I48" s="26">
        <f t="shared" si="87"/>
        <v>81.268269924102782</v>
      </c>
      <c r="J48" s="26">
        <f t="shared" si="88"/>
        <v>87.08887760028091</v>
      </c>
      <c r="K48" s="26">
        <f t="shared" si="89"/>
        <v>81.781271036335596</v>
      </c>
      <c r="L48" s="26">
        <f t="shared" si="90"/>
        <v>63.877875780328949</v>
      </c>
      <c r="M48" s="26">
        <f t="shared" si="91"/>
        <v>68.993814439037848</v>
      </c>
      <c r="N48" s="26">
        <f t="shared" si="92"/>
        <v>117.31656456428027</v>
      </c>
      <c r="O48" s="26">
        <f t="shared" si="93"/>
        <v>1044.1638055344235</v>
      </c>
      <c r="P48" s="1">
        <f t="shared" si="97"/>
        <v>23.447138831999951</v>
      </c>
      <c r="Q48" s="1">
        <f t="shared" si="96"/>
        <v>0</v>
      </c>
      <c r="R48" s="1">
        <f t="shared" si="98"/>
        <v>23.447138831999951</v>
      </c>
      <c r="S48" s="1">
        <f t="shared" si="99"/>
        <v>1896.0901607065434</v>
      </c>
      <c r="U48" s="24">
        <f t="shared" si="101"/>
        <v>23.447138832000004</v>
      </c>
      <c r="V48" s="23">
        <v>2022</v>
      </c>
    </row>
    <row r="49" spans="2:22">
      <c r="B49" s="11">
        <f>+B48+1</f>
        <v>2023</v>
      </c>
      <c r="C49" s="26">
        <f t="shared" ref="C49:N50" si="102">$U49*W$26+C48</f>
        <v>139.44640324943623</v>
      </c>
      <c r="D49" s="26">
        <f t="shared" si="102"/>
        <v>109.59937891387739</v>
      </c>
      <c r="E49" s="26">
        <f t="shared" si="102"/>
        <v>86.420907271419964</v>
      </c>
      <c r="F49" s="26">
        <f t="shared" si="102"/>
        <v>64.490534283582718</v>
      </c>
      <c r="G49" s="26">
        <f t="shared" si="102"/>
        <v>73.260174784669559</v>
      </c>
      <c r="H49" s="26">
        <f t="shared" si="102"/>
        <v>82.457849977098263</v>
      </c>
      <c r="I49" s="26">
        <f t="shared" si="102"/>
        <v>83.045820212626836</v>
      </c>
      <c r="J49" s="26">
        <f t="shared" si="102"/>
        <v>88.987226298480365</v>
      </c>
      <c r="K49" s="26">
        <f t="shared" si="102"/>
        <v>83.555832022994522</v>
      </c>
      <c r="L49" s="26">
        <f t="shared" si="102"/>
        <v>65.251765516396716</v>
      </c>
      <c r="M49" s="26">
        <f t="shared" si="102"/>
        <v>70.488403132615687</v>
      </c>
      <c r="N49" s="26">
        <f t="shared" si="102"/>
        <v>119.88289369298528</v>
      </c>
      <c r="O49" s="26">
        <f t="shared" si="93"/>
        <v>1066.8871893561836</v>
      </c>
      <c r="P49" s="1">
        <f t="shared" si="97"/>
        <v>22.723383821760081</v>
      </c>
      <c r="Q49" s="1">
        <f t="shared" si="96"/>
        <v>0</v>
      </c>
      <c r="R49" s="1">
        <f t="shared" si="98"/>
        <v>22.723383821760081</v>
      </c>
      <c r="S49" s="1">
        <f t="shared" si="99"/>
        <v>1918.8135445283035</v>
      </c>
      <c r="U49" s="24">
        <f t="shared" si="101"/>
        <v>22.723383821760002</v>
      </c>
      <c r="V49" s="23">
        <v>2023</v>
      </c>
    </row>
    <row r="50" spans="2:22">
      <c r="B50" s="11">
        <f>+B49+1</f>
        <v>2024</v>
      </c>
      <c r="C50" s="26">
        <f t="shared" si="102"/>
        <v>142.35906485456633</v>
      </c>
      <c r="D50" s="26">
        <f t="shared" si="102"/>
        <v>111.8830099253977</v>
      </c>
      <c r="E50" s="26">
        <f t="shared" si="102"/>
        <v>88.204579852774458</v>
      </c>
      <c r="F50" s="26">
        <f t="shared" si="102"/>
        <v>65.811768011073937</v>
      </c>
      <c r="G50" s="26">
        <f t="shared" si="102"/>
        <v>74.767240114682977</v>
      </c>
      <c r="H50" s="26">
        <f t="shared" si="102"/>
        <v>84.165905887152377</v>
      </c>
      <c r="I50" s="26">
        <f t="shared" si="102"/>
        <v>84.775051260160879</v>
      </c>
      <c r="J50" s="26">
        <f t="shared" si="102"/>
        <v>90.833972086301671</v>
      </c>
      <c r="K50" s="26">
        <f t="shared" si="102"/>
        <v>85.282155027009907</v>
      </c>
      <c r="L50" s="26">
        <f t="shared" si="102"/>
        <v>66.588308737049786</v>
      </c>
      <c r="M50" s="26">
        <f t="shared" si="102"/>
        <v>71.942364344804005</v>
      </c>
      <c r="N50" s="26">
        <f t="shared" si="102"/>
        <v>122.37946216488628</v>
      </c>
      <c r="O50" s="26">
        <f>SUM(C50:N50)</f>
        <v>1088.9928822658603</v>
      </c>
      <c r="P50" s="1">
        <f t="shared" si="97"/>
        <v>22.105692909676691</v>
      </c>
      <c r="Q50" s="1">
        <f t="shared" si="96"/>
        <v>0</v>
      </c>
      <c r="R50" s="1">
        <f t="shared" si="98"/>
        <v>22.105692909676691</v>
      </c>
      <c r="S50" s="1">
        <f t="shared" si="99"/>
        <v>1940.9192374379802</v>
      </c>
      <c r="U50" s="24">
        <f t="shared" si="101"/>
        <v>22.105692909676801</v>
      </c>
      <c r="V50" s="23">
        <v>2024</v>
      </c>
    </row>
    <row r="51" spans="2:22">
      <c r="B51" s="11">
        <f t="shared" ref="B51:B66" si="103">+B50+1</f>
        <v>2025</v>
      </c>
      <c r="C51" s="26">
        <f t="shared" ref="C51:C56" si="104">$U51*W$26+C50</f>
        <v>145.20286893949117</v>
      </c>
      <c r="D51" s="26">
        <f t="shared" ref="D51:D56" si="105">$U51*X$26+D50</f>
        <v>114.11265417503665</v>
      </c>
      <c r="E51" s="26">
        <f t="shared" ref="E51:E56" si="106">$U51*Y$26+E50</f>
        <v>89.946085067142732</v>
      </c>
      <c r="F51" s="26">
        <f t="shared" ref="F51:F56" si="107">$U51*Z$26+F50</f>
        <v>67.101766775352687</v>
      </c>
      <c r="G51" s="26">
        <f t="shared" ref="G51:G56" si="108">$U51*AA$26+G50</f>
        <v>76.238677282046368</v>
      </c>
      <c r="H51" s="26">
        <f t="shared" ref="H51:H56" si="109">$U51*AB$26+H50</f>
        <v>85.833582065441178</v>
      </c>
      <c r="I51" s="26">
        <f t="shared" ref="I51:I56" si="110">$U51*AC$26+I50</f>
        <v>86.463401979686537</v>
      </c>
      <c r="J51" s="26">
        <f t="shared" ref="J51:J56" si="111">$U51*AD$26+J50</f>
        <v>92.637059408898267</v>
      </c>
      <c r="K51" s="26">
        <f t="shared" ref="K51:K56" si="112">$U51*AE$26+K50</f>
        <v>86.967666451362064</v>
      </c>
      <c r="L51" s="26">
        <f t="shared" ref="L51:L56" si="113">$U51*AF$26+L50</f>
        <v>67.89325506650917</v>
      </c>
      <c r="M51" s="26">
        <f t="shared" ref="M51:M56" si="114">$U51*AG$26+M50</f>
        <v>73.361952815795888</v>
      </c>
      <c r="N51" s="26">
        <f t="shared" ref="N51:N56" si="115">$U51*AH$26+N50</f>
        <v>124.81700987251622</v>
      </c>
      <c r="O51" s="26">
        <f t="shared" ref="O51:O56" si="116">SUM(C51:N51)</f>
        <v>1110.575979899279</v>
      </c>
      <c r="P51" s="1">
        <f t="shared" si="97"/>
        <v>21.583097633418674</v>
      </c>
      <c r="Q51" s="1">
        <f t="shared" si="96"/>
        <v>0</v>
      </c>
      <c r="R51" s="1">
        <f t="shared" si="98"/>
        <v>21.583097633418674</v>
      </c>
      <c r="S51" s="1">
        <f t="shared" si="99"/>
        <v>1962.5023350713989</v>
      </c>
      <c r="U51" s="24">
        <f t="shared" si="101"/>
        <v>21.583097633418628</v>
      </c>
      <c r="V51" s="23">
        <v>2025</v>
      </c>
    </row>
    <row r="52" spans="2:22">
      <c r="B52" s="11">
        <f t="shared" si="103"/>
        <v>2026</v>
      </c>
      <c r="C52" s="26">
        <f t="shared" si="104"/>
        <v>147.92769511029192</v>
      </c>
      <c r="D52" s="26">
        <f t="shared" si="105"/>
        <v>116.24901547896671</v>
      </c>
      <c r="E52" s="26">
        <f t="shared" si="106"/>
        <v>91.614729897443027</v>
      </c>
      <c r="F52" s="26">
        <f t="shared" si="107"/>
        <v>68.337795098063353</v>
      </c>
      <c r="G52" s="26">
        <f t="shared" si="108"/>
        <v>77.64855306201828</v>
      </c>
      <c r="H52" s="26">
        <f t="shared" si="109"/>
        <v>87.431486688727645</v>
      </c>
      <c r="I52" s="26">
        <f t="shared" si="110"/>
        <v>88.081116171195404</v>
      </c>
      <c r="J52" s="26">
        <f t="shared" si="111"/>
        <v>94.364709900328009</v>
      </c>
      <c r="K52" s="26">
        <f t="shared" si="112"/>
        <v>88.582660136969565</v>
      </c>
      <c r="L52" s="26">
        <f t="shared" si="113"/>
        <v>69.143605584271825</v>
      </c>
      <c r="M52" s="26">
        <f t="shared" si="114"/>
        <v>74.722149123984252</v>
      </c>
      <c r="N52" s="26">
        <f t="shared" si="115"/>
        <v>127.15257645445291</v>
      </c>
      <c r="O52" s="26">
        <f t="shared" si="116"/>
        <v>1131.2560927067127</v>
      </c>
      <c r="P52" s="1">
        <f t="shared" si="97"/>
        <v>20.680112807433716</v>
      </c>
      <c r="Q52" s="1">
        <f t="shared" si="96"/>
        <v>0</v>
      </c>
      <c r="R52" s="1">
        <f t="shared" si="98"/>
        <v>20.680112807433716</v>
      </c>
      <c r="S52" s="1">
        <f t="shared" si="99"/>
        <v>1983.1824478788326</v>
      </c>
      <c r="U52" s="24">
        <f t="shared" si="101"/>
        <v>20.680112807433979</v>
      </c>
      <c r="V52" s="23">
        <v>2026</v>
      </c>
    </row>
    <row r="53" spans="2:22">
      <c r="B53" s="11">
        <f t="shared" si="103"/>
        <v>2027</v>
      </c>
      <c r="C53" s="26">
        <f t="shared" si="104"/>
        <v>150.54935052695055</v>
      </c>
      <c r="D53" s="26">
        <f t="shared" si="105"/>
        <v>118.30448721672612</v>
      </c>
      <c r="E53" s="26">
        <f t="shared" si="106"/>
        <v>93.220194423846408</v>
      </c>
      <c r="F53" s="26">
        <f t="shared" si="107"/>
        <v>69.527023380624073</v>
      </c>
      <c r="G53" s="26">
        <f t="shared" si="108"/>
        <v>79.005046373403701</v>
      </c>
      <c r="H53" s="26">
        <f t="shared" si="109"/>
        <v>88.968889461731592</v>
      </c>
      <c r="I53" s="26">
        <f t="shared" si="110"/>
        <v>89.637578457935845</v>
      </c>
      <c r="J53" s="26">
        <f t="shared" si="111"/>
        <v>96.02694594220317</v>
      </c>
      <c r="K53" s="26">
        <f t="shared" si="112"/>
        <v>90.13650492498337</v>
      </c>
      <c r="L53" s="26">
        <f t="shared" si="113"/>
        <v>70.346613777139794</v>
      </c>
      <c r="M53" s="26">
        <f t="shared" si="114"/>
        <v>76.030843989474747</v>
      </c>
      <c r="N53" s="26">
        <f t="shared" si="115"/>
        <v>129.39971091246562</v>
      </c>
      <c r="O53" s="26">
        <f t="shared" si="116"/>
        <v>1151.1531893874851</v>
      </c>
      <c r="P53" s="1">
        <f t="shared" si="97"/>
        <v>19.897096680772393</v>
      </c>
      <c r="Q53" s="1">
        <f t="shared" si="96"/>
        <v>0</v>
      </c>
      <c r="R53" s="1">
        <f t="shared" si="98"/>
        <v>19.897096680772393</v>
      </c>
      <c r="S53" s="1">
        <f t="shared" si="99"/>
        <v>2003.079544559605</v>
      </c>
      <c r="U53" s="24">
        <f t="shared" si="101"/>
        <v>19.897096680772098</v>
      </c>
      <c r="V53" s="23">
        <v>2027</v>
      </c>
    </row>
    <row r="54" spans="2:22">
      <c r="B54" s="11">
        <f t="shared" si="103"/>
        <v>2028</v>
      </c>
      <c r="C54" s="26">
        <f t="shared" si="104"/>
        <v>153.08680985564712</v>
      </c>
      <c r="D54" s="26">
        <f t="shared" si="105"/>
        <v>120.29394620615244</v>
      </c>
      <c r="E54" s="26">
        <f t="shared" si="106"/>
        <v>94.774098462313006</v>
      </c>
      <c r="F54" s="26">
        <f t="shared" si="107"/>
        <v>70.678058860099682</v>
      </c>
      <c r="G54" s="26">
        <f t="shared" si="108"/>
        <v>80.317975061673664</v>
      </c>
      <c r="H54" s="26">
        <f t="shared" si="109"/>
        <v>90.456917592177092</v>
      </c>
      <c r="I54" s="26">
        <f t="shared" si="110"/>
        <v>91.144053994025796</v>
      </c>
      <c r="J54" s="26">
        <f t="shared" si="111"/>
        <v>97.635798243749178</v>
      </c>
      <c r="K54" s="26">
        <f t="shared" si="112"/>
        <v>91.640447024939974</v>
      </c>
      <c r="L54" s="26">
        <f t="shared" si="113"/>
        <v>71.510986616565745</v>
      </c>
      <c r="M54" s="26">
        <f t="shared" si="114"/>
        <v>77.297509308553387</v>
      </c>
      <c r="N54" s="26">
        <f t="shared" si="115"/>
        <v>131.57467725513899</v>
      </c>
      <c r="O54" s="26">
        <f t="shared" si="116"/>
        <v>1170.4112784810361</v>
      </c>
      <c r="P54" s="1">
        <f t="shared" si="97"/>
        <v>19.258089093551007</v>
      </c>
      <c r="Q54" s="1">
        <f t="shared" si="96"/>
        <v>0</v>
      </c>
      <c r="R54" s="1">
        <f t="shared" si="98"/>
        <v>19.258089093551007</v>
      </c>
      <c r="S54" s="1">
        <f t="shared" si="99"/>
        <v>2022.337633653156</v>
      </c>
      <c r="U54" s="24">
        <f t="shared" si="101"/>
        <v>19.258089093551074</v>
      </c>
      <c r="V54" s="23">
        <v>2028</v>
      </c>
    </row>
    <row r="55" spans="2:22">
      <c r="B55" s="11">
        <f t="shared" si="103"/>
        <v>2029</v>
      </c>
      <c r="C55" s="26">
        <f t="shared" si="104"/>
        <v>155.54208304476509</v>
      </c>
      <c r="D55" s="26">
        <f t="shared" si="105"/>
        <v>122.21896831876195</v>
      </c>
      <c r="E55" s="26">
        <f t="shared" si="106"/>
        <v>96.277672876673762</v>
      </c>
      <c r="F55" s="26">
        <f t="shared" si="107"/>
        <v>71.791813283872727</v>
      </c>
      <c r="G55" s="26">
        <f t="shared" si="108"/>
        <v>81.588379111534408</v>
      </c>
      <c r="H55" s="26">
        <f t="shared" si="109"/>
        <v>91.896749762891289</v>
      </c>
      <c r="I55" s="26">
        <f t="shared" si="110"/>
        <v>92.601736074677603</v>
      </c>
      <c r="J55" s="26">
        <f t="shared" si="111"/>
        <v>99.192541193897569</v>
      </c>
      <c r="K55" s="26">
        <f t="shared" si="112"/>
        <v>93.095677725290159</v>
      </c>
      <c r="L55" s="26">
        <f t="shared" si="113"/>
        <v>72.637646414596162</v>
      </c>
      <c r="M55" s="26">
        <f t="shared" si="114"/>
        <v>78.523148420222171</v>
      </c>
      <c r="N55" s="26">
        <f t="shared" si="115"/>
        <v>133.67919829632666</v>
      </c>
      <c r="O55" s="26">
        <f t="shared" si="116"/>
        <v>1189.0456145235096</v>
      </c>
      <c r="P55" s="1">
        <f t="shared" si="97"/>
        <v>18.634336042473478</v>
      </c>
      <c r="Q55" s="1">
        <f t="shared" si="96"/>
        <v>0</v>
      </c>
      <c r="R55" s="1">
        <f t="shared" si="98"/>
        <v>18.634336042473478</v>
      </c>
      <c r="S55" s="1">
        <f t="shared" si="99"/>
        <v>2040.9719696956295</v>
      </c>
      <c r="U55" s="24">
        <f t="shared" si="101"/>
        <v>18.634336042473464</v>
      </c>
      <c r="V55" s="23">
        <v>2029</v>
      </c>
    </row>
    <row r="56" spans="2:22">
      <c r="B56" s="11">
        <f t="shared" si="103"/>
        <v>2030</v>
      </c>
      <c r="C56" s="26">
        <f t="shared" si="104"/>
        <v>157.91502631900087</v>
      </c>
      <c r="D56" s="26">
        <f t="shared" si="105"/>
        <v>124.07944082956752</v>
      </c>
      <c r="E56" s="26">
        <f t="shared" si="106"/>
        <v>97.730829620975641</v>
      </c>
      <c r="F56" s="26">
        <f t="shared" si="107"/>
        <v>72.868221432976512</v>
      </c>
      <c r="G56" s="26">
        <f t="shared" si="108"/>
        <v>82.81618413096767</v>
      </c>
      <c r="H56" s="26">
        <f t="shared" si="109"/>
        <v>93.288301660524297</v>
      </c>
      <c r="I56" s="26">
        <f t="shared" si="110"/>
        <v>94.01053934129061</v>
      </c>
      <c r="J56" s="26">
        <f t="shared" si="111"/>
        <v>100.69708363326482</v>
      </c>
      <c r="K56" s="26">
        <f t="shared" si="112"/>
        <v>94.502111810980594</v>
      </c>
      <c r="L56" s="26">
        <f t="shared" si="113"/>
        <v>73.726527196554514</v>
      </c>
      <c r="M56" s="26">
        <f t="shared" si="114"/>
        <v>79.707689553797437</v>
      </c>
      <c r="N56" s="26">
        <f t="shared" si="115"/>
        <v>135.71315079998593</v>
      </c>
      <c r="O56" s="26">
        <f t="shared" si="116"/>
        <v>1207.0551063298865</v>
      </c>
      <c r="P56" s="1">
        <f t="shared" si="97"/>
        <v>18.0094918063769</v>
      </c>
      <c r="Q56" s="1">
        <f t="shared" si="96"/>
        <v>0</v>
      </c>
      <c r="R56" s="1">
        <f t="shared" si="98"/>
        <v>18.0094918063769</v>
      </c>
      <c r="S56" s="1">
        <f t="shared" si="99"/>
        <v>2058.9814615020064</v>
      </c>
      <c r="U56" s="24">
        <f t="shared" si="101"/>
        <v>18.009491806376865</v>
      </c>
      <c r="V56" s="23">
        <v>2030</v>
      </c>
    </row>
    <row r="57" spans="2:22">
      <c r="B57" s="11">
        <f t="shared" si="103"/>
        <v>2031</v>
      </c>
      <c r="C57" s="26">
        <f t="shared" ref="C57:C66" si="117">$U57*W$26+C56</f>
        <v>160.20321464731262</v>
      </c>
      <c r="D57" s="26">
        <f t="shared" ref="D57:D66" si="118">$U57*X$26+D56</f>
        <v>125.87346242738307</v>
      </c>
      <c r="E57" s="26">
        <f t="shared" ref="E57:E66" si="119">$U57*Y$26+E56</f>
        <v>99.132083640665556</v>
      </c>
      <c r="F57" s="26">
        <f t="shared" ref="F57:F66" si="120">$U57*Z$26+F56</f>
        <v>73.906183271348795</v>
      </c>
      <c r="G57" s="26">
        <f t="shared" ref="G57:G66" si="121">$U57*AA$26+G56</f>
        <v>84.000135363773509</v>
      </c>
      <c r="H57" s="26">
        <f t="shared" ref="H57:H66" si="122">$U57*AB$26+H56</f>
        <v>94.630151187639257</v>
      </c>
      <c r="I57" s="26">
        <f t="shared" ref="I57:I66" si="123">$U57*AC$26+I56</f>
        <v>95.369024066379353</v>
      </c>
      <c r="J57" s="26">
        <f t="shared" ref="J57:J66" si="124">$U57*AD$26+J56</f>
        <v>102.1478879936508</v>
      </c>
      <c r="K57" s="26">
        <f t="shared" ref="K57:K66" si="125">$U57*AE$26+K56</f>
        <v>95.858311975711928</v>
      </c>
      <c r="L57" s="26">
        <f t="shared" ref="L57:L66" si="126">$U57*AF$26+L56</f>
        <v>74.77651617996267</v>
      </c>
      <c r="M57" s="26">
        <f t="shared" ref="M57:M66" si="127">$U57*AG$26+M56</f>
        <v>80.849922166637711</v>
      </c>
      <c r="N57" s="26">
        <f t="shared" ref="N57:N66" si="128">$U57*AH$26+N56</f>
        <v>137.67445616693047</v>
      </c>
      <c r="O57" s="26">
        <f t="shared" ref="O57:O66" si="129">SUM(C57:N57)</f>
        <v>1224.4213490873956</v>
      </c>
      <c r="P57" s="1">
        <f t="shared" ref="P57:P66" si="130">+O57-O56</f>
        <v>17.366242757509099</v>
      </c>
      <c r="Q57" s="1">
        <f t="shared" si="96"/>
        <v>0</v>
      </c>
      <c r="R57" s="1">
        <f t="shared" ref="R57:R66" si="131">+Q57+P57</f>
        <v>17.366242757509099</v>
      </c>
      <c r="S57" s="1">
        <f t="shared" ref="S57:S66" si="132">+S56+R57</f>
        <v>2076.3477042595155</v>
      </c>
      <c r="U57" s="24">
        <f t="shared" si="101"/>
        <v>17.366242757509351</v>
      </c>
      <c r="V57" s="23">
        <f>B57</f>
        <v>2031</v>
      </c>
    </row>
    <row r="58" spans="2:22">
      <c r="B58" s="11">
        <f t="shared" si="103"/>
        <v>2032</v>
      </c>
      <c r="C58" s="26">
        <f t="shared" si="117"/>
        <v>162.41280816397634</v>
      </c>
      <c r="D58" s="26">
        <f t="shared" si="118"/>
        <v>127.60586287809802</v>
      </c>
      <c r="E58" s="26">
        <f t="shared" si="119"/>
        <v>100.4852073144456</v>
      </c>
      <c r="F58" s="26">
        <f t="shared" si="120"/>
        <v>74.908493142540181</v>
      </c>
      <c r="G58" s="26">
        <f t="shared" si="121"/>
        <v>85.143420178089443</v>
      </c>
      <c r="H58" s="26">
        <f t="shared" si="122"/>
        <v>95.92591079744335</v>
      </c>
      <c r="I58" s="26">
        <f t="shared" si="123"/>
        <v>96.680847487512466</v>
      </c>
      <c r="J58" s="26">
        <f t="shared" si="124"/>
        <v>103.54886005044889</v>
      </c>
      <c r="K58" s="26">
        <f t="shared" si="125"/>
        <v>97.167929306685551</v>
      </c>
      <c r="L58" s="26">
        <f t="shared" si="126"/>
        <v>75.790440087187022</v>
      </c>
      <c r="M58" s="26">
        <f t="shared" si="127"/>
        <v>81.952921314315333</v>
      </c>
      <c r="N58" s="26">
        <f t="shared" si="128"/>
        <v>139.56839451517644</v>
      </c>
      <c r="O58" s="26">
        <f t="shared" si="129"/>
        <v>1241.1910952359185</v>
      </c>
      <c r="P58" s="1">
        <f t="shared" si="130"/>
        <v>16.769746148522927</v>
      </c>
      <c r="Q58" s="1">
        <f t="shared" si="96"/>
        <v>0</v>
      </c>
      <c r="R58" s="1">
        <f t="shared" si="131"/>
        <v>16.769746148522927</v>
      </c>
      <c r="S58" s="1">
        <f t="shared" si="132"/>
        <v>2093.1174504080382</v>
      </c>
      <c r="U58" s="24">
        <f t="shared" si="101"/>
        <v>16.769746148522913</v>
      </c>
      <c r="V58" s="23">
        <f t="shared" ref="V58:V66" si="133">B58</f>
        <v>2032</v>
      </c>
    </row>
    <row r="59" spans="2:22">
      <c r="B59" s="11">
        <f t="shared" si="103"/>
        <v>2033</v>
      </c>
      <c r="C59" s="26">
        <f t="shared" si="117"/>
        <v>164.54823053864098</v>
      </c>
      <c r="D59" s="26">
        <f t="shared" si="118"/>
        <v>129.28011049714496</v>
      </c>
      <c r="E59" s="26">
        <f t="shared" si="119"/>
        <v>101.79290963475346</v>
      </c>
      <c r="F59" s="26">
        <f t="shared" si="120"/>
        <v>75.877157699685085</v>
      </c>
      <c r="G59" s="26">
        <f t="shared" si="121"/>
        <v>86.248327462932878</v>
      </c>
      <c r="H59" s="26">
        <f t="shared" si="122"/>
        <v>97.178174637871464</v>
      </c>
      <c r="I59" s="26">
        <f t="shared" si="123"/>
        <v>97.948635912836266</v>
      </c>
      <c r="J59" s="26">
        <f t="shared" si="124"/>
        <v>104.90280458993313</v>
      </c>
      <c r="K59" s="26">
        <f t="shared" si="125"/>
        <v>98.43358569539194</v>
      </c>
      <c r="L59" s="26">
        <f t="shared" si="126"/>
        <v>76.770328822995523</v>
      </c>
      <c r="M59" s="26">
        <f t="shared" si="127"/>
        <v>83.018895232786647</v>
      </c>
      <c r="N59" s="26">
        <f t="shared" si="128"/>
        <v>141.39875756366439</v>
      </c>
      <c r="O59" s="26">
        <f t="shared" si="129"/>
        <v>1257.3979182886369</v>
      </c>
      <c r="P59" s="1">
        <f t="shared" si="130"/>
        <v>16.206823052718391</v>
      </c>
      <c r="Q59" s="1">
        <f t="shared" si="96"/>
        <v>0</v>
      </c>
      <c r="R59" s="1">
        <f t="shared" si="131"/>
        <v>16.206823052718391</v>
      </c>
      <c r="S59" s="1">
        <f t="shared" si="132"/>
        <v>2109.3242734607566</v>
      </c>
      <c r="U59" s="24">
        <f t="shared" si="101"/>
        <v>16.206823052718061</v>
      </c>
      <c r="V59" s="23">
        <f t="shared" si="133"/>
        <v>2033</v>
      </c>
    </row>
    <row r="60" spans="2:22">
      <c r="B60" s="11">
        <f t="shared" si="103"/>
        <v>2034</v>
      </c>
      <c r="C60" s="26">
        <f t="shared" si="117"/>
        <v>166.61128626157986</v>
      </c>
      <c r="D60" s="26">
        <f t="shared" si="118"/>
        <v>130.89762006952361</v>
      </c>
      <c r="E60" s="26">
        <f t="shared" si="119"/>
        <v>103.05629564579274</v>
      </c>
      <c r="F60" s="26">
        <f t="shared" si="120"/>
        <v>76.812995490810451</v>
      </c>
      <c r="G60" s="26">
        <f t="shared" si="121"/>
        <v>87.315790895159537</v>
      </c>
      <c r="H60" s="26">
        <f t="shared" si="122"/>
        <v>98.388000906096451</v>
      </c>
      <c r="I60" s="26">
        <f t="shared" si="123"/>
        <v>99.173460658222155</v>
      </c>
      <c r="J60" s="26">
        <f t="shared" si="124"/>
        <v>106.21086573224623</v>
      </c>
      <c r="K60" s="26">
        <f t="shared" si="125"/>
        <v>99.6563506560733</v>
      </c>
      <c r="L60" s="26">
        <f t="shared" si="126"/>
        <v>77.717010420152889</v>
      </c>
      <c r="M60" s="26">
        <f t="shared" si="127"/>
        <v>84.048744699148642</v>
      </c>
      <c r="N60" s="26">
        <f t="shared" si="128"/>
        <v>143.16709201919895</v>
      </c>
      <c r="O60" s="26">
        <f t="shared" si="129"/>
        <v>1273.0555134540048</v>
      </c>
      <c r="P60" s="1">
        <f t="shared" si="130"/>
        <v>15.657595165367866</v>
      </c>
      <c r="Q60" s="1">
        <f t="shared" si="96"/>
        <v>0</v>
      </c>
      <c r="R60" s="1">
        <f t="shared" si="131"/>
        <v>15.657595165367866</v>
      </c>
      <c r="S60" s="1">
        <f t="shared" si="132"/>
        <v>2124.9818686261242</v>
      </c>
      <c r="U60" s="24">
        <f t="shared" si="101"/>
        <v>15.657595165368118</v>
      </c>
      <c r="V60" s="23">
        <f t="shared" si="133"/>
        <v>2034</v>
      </c>
    </row>
    <row r="61" spans="2:22">
      <c r="B61" s="11">
        <f t="shared" si="103"/>
        <v>2035</v>
      </c>
      <c r="C61" s="26">
        <f t="shared" si="117"/>
        <v>168.60374284060651</v>
      </c>
      <c r="D61" s="26">
        <f t="shared" si="118"/>
        <v>132.45977738466073</v>
      </c>
      <c r="E61" s="26">
        <f t="shared" si="119"/>
        <v>104.27644774423416</v>
      </c>
      <c r="F61" s="26">
        <f t="shared" si="120"/>
        <v>77.716808288059241</v>
      </c>
      <c r="G61" s="26">
        <f t="shared" si="121"/>
        <v>88.346725016212062</v>
      </c>
      <c r="H61" s="26">
        <f t="shared" si="122"/>
        <v>99.556426111873378</v>
      </c>
      <c r="I61" s="26">
        <f t="shared" si="123"/>
        <v>100.35637108326017</v>
      </c>
      <c r="J61" s="26">
        <f t="shared" si="124"/>
        <v>107.474164149149</v>
      </c>
      <c r="K61" s="26">
        <f t="shared" si="125"/>
        <v>100.83727178361427</v>
      </c>
      <c r="L61" s="26">
        <f t="shared" si="126"/>
        <v>78.631295941153098</v>
      </c>
      <c r="M61" s="26">
        <f t="shared" si="127"/>
        <v>85.043352029355404</v>
      </c>
      <c r="N61" s="26">
        <f t="shared" si="128"/>
        <v>144.87491288931597</v>
      </c>
      <c r="O61" s="26">
        <f t="shared" si="129"/>
        <v>1288.1772952614942</v>
      </c>
      <c r="P61" s="1">
        <f t="shared" si="130"/>
        <v>15.121781807489469</v>
      </c>
      <c r="Q61" s="1">
        <f t="shared" si="96"/>
        <v>0</v>
      </c>
      <c r="R61" s="1">
        <f t="shared" si="131"/>
        <v>15.121781807489469</v>
      </c>
      <c r="S61" s="1">
        <f t="shared" si="132"/>
        <v>2140.1036504336134</v>
      </c>
      <c r="U61" s="24">
        <f t="shared" si="101"/>
        <v>15.121781807489155</v>
      </c>
      <c r="V61" s="23">
        <f t="shared" si="133"/>
        <v>2035</v>
      </c>
    </row>
    <row r="62" spans="2:22">
      <c r="B62" s="11">
        <f t="shared" si="103"/>
        <v>2036</v>
      </c>
      <c r="C62" s="26">
        <f t="shared" si="117"/>
        <v>170.52771181449555</v>
      </c>
      <c r="D62" s="26">
        <f t="shared" si="118"/>
        <v>133.9682379645775</v>
      </c>
      <c r="E62" s="26">
        <f t="shared" si="119"/>
        <v>105.4546590064207</v>
      </c>
      <c r="F62" s="26">
        <f t="shared" si="120"/>
        <v>78.589553921974129</v>
      </c>
      <c r="G62" s="26">
        <f t="shared" si="121"/>
        <v>89.342222375556048</v>
      </c>
      <c r="H62" s="26">
        <f t="shared" si="122"/>
        <v>100.68468851311621</v>
      </c>
      <c r="I62" s="26">
        <f t="shared" si="123"/>
        <v>101.49862079681469</v>
      </c>
      <c r="J62" s="26">
        <f t="shared" si="124"/>
        <v>108.69403864200815</v>
      </c>
      <c r="K62" s="26">
        <f t="shared" si="125"/>
        <v>101.97760057868832</v>
      </c>
      <c r="L62" s="26">
        <f t="shared" si="126"/>
        <v>79.514154315180846</v>
      </c>
      <c r="M62" s="26">
        <f t="shared" si="127"/>
        <v>86.003771274955838</v>
      </c>
      <c r="N62" s="26">
        <f t="shared" si="128"/>
        <v>146.52403006539538</v>
      </c>
      <c r="O62" s="26">
        <f t="shared" si="129"/>
        <v>1302.7792892691834</v>
      </c>
      <c r="P62" s="1">
        <f t="shared" si="130"/>
        <v>14.6019940076892</v>
      </c>
      <c r="Q62" s="1">
        <f t="shared" si="96"/>
        <v>0</v>
      </c>
      <c r="R62" s="1">
        <f t="shared" si="131"/>
        <v>14.6019940076892</v>
      </c>
      <c r="S62" s="1">
        <f t="shared" si="132"/>
        <v>2154.7056444413029</v>
      </c>
      <c r="U62" s="24">
        <f t="shared" si="101"/>
        <v>14.601994007689372</v>
      </c>
      <c r="V62" s="23">
        <f t="shared" si="133"/>
        <v>2036</v>
      </c>
    </row>
    <row r="63" spans="2:22">
      <c r="B63" s="11">
        <f t="shared" si="103"/>
        <v>2037</v>
      </c>
      <c r="C63" s="26">
        <f t="shared" si="117"/>
        <v>172.38612130458847</v>
      </c>
      <c r="D63" s="26">
        <f t="shared" si="118"/>
        <v>135.42529756127249</v>
      </c>
      <c r="E63" s="26">
        <f t="shared" si="119"/>
        <v>106.59272257225662</v>
      </c>
      <c r="F63" s="26">
        <f t="shared" si="120"/>
        <v>79.432560639086688</v>
      </c>
      <c r="G63" s="26">
        <f t="shared" si="121"/>
        <v>90.303798037676899</v>
      </c>
      <c r="H63" s="26">
        <f t="shared" si="122"/>
        <v>101.77450523170207</v>
      </c>
      <c r="I63" s="26">
        <f t="shared" si="123"/>
        <v>102.60194820829305</v>
      </c>
      <c r="J63" s="26">
        <f t="shared" si="124"/>
        <v>109.87234575871248</v>
      </c>
      <c r="K63" s="26">
        <f t="shared" si="125"/>
        <v>103.07907252722407</v>
      </c>
      <c r="L63" s="26">
        <f t="shared" si="126"/>
        <v>80.366929179520113</v>
      </c>
      <c r="M63" s="26">
        <f t="shared" si="127"/>
        <v>86.931464114453107</v>
      </c>
      <c r="N63" s="26">
        <f t="shared" si="128"/>
        <v>148.11695336711907</v>
      </c>
      <c r="O63" s="26">
        <f t="shared" si="129"/>
        <v>1316.8837185019052</v>
      </c>
      <c r="P63" s="1">
        <f t="shared" si="130"/>
        <v>14.104429232721714</v>
      </c>
      <c r="Q63" s="1">
        <f t="shared" si="96"/>
        <v>0</v>
      </c>
      <c r="R63" s="1">
        <f t="shared" si="131"/>
        <v>14.104429232721714</v>
      </c>
      <c r="S63" s="1">
        <f t="shared" si="132"/>
        <v>2168.8100736740244</v>
      </c>
      <c r="U63" s="24">
        <f t="shared" si="101"/>
        <v>14.104429232721772</v>
      </c>
      <c r="V63" s="23">
        <f t="shared" si="133"/>
        <v>2037</v>
      </c>
    </row>
    <row r="64" spans="2:22">
      <c r="B64" s="11">
        <f t="shared" si="103"/>
        <v>2038</v>
      </c>
      <c r="C64" s="26">
        <f t="shared" si="117"/>
        <v>174.18131766989865</v>
      </c>
      <c r="D64" s="26">
        <f t="shared" si="118"/>
        <v>136.83279580424389</v>
      </c>
      <c r="E64" s="26">
        <f t="shared" si="119"/>
        <v>107.6920753186626</v>
      </c>
      <c r="F64" s="26">
        <f t="shared" si="120"/>
        <v>80.246892788465061</v>
      </c>
      <c r="G64" s="26">
        <f t="shared" si="121"/>
        <v>91.232666052402635</v>
      </c>
      <c r="H64" s="26">
        <f t="shared" si="122"/>
        <v>102.82725222986863</v>
      </c>
      <c r="I64" s="26">
        <f t="shared" si="123"/>
        <v>103.66774633803355</v>
      </c>
      <c r="J64" s="26">
        <f t="shared" si="124"/>
        <v>111.01057318619993</v>
      </c>
      <c r="K64" s="26">
        <f t="shared" si="125"/>
        <v>104.14307830692101</v>
      </c>
      <c r="L64" s="26">
        <f t="shared" si="126"/>
        <v>81.190697216140066</v>
      </c>
      <c r="M64" s="26">
        <f t="shared" si="127"/>
        <v>87.827601818477902</v>
      </c>
      <c r="N64" s="26">
        <f t="shared" si="128"/>
        <v>149.65569396046874</v>
      </c>
      <c r="O64" s="26">
        <f t="shared" si="129"/>
        <v>1330.5083906897826</v>
      </c>
      <c r="P64" s="1">
        <f t="shared" si="130"/>
        <v>13.624672187877422</v>
      </c>
      <c r="Q64" s="1">
        <f t="shared" si="96"/>
        <v>0</v>
      </c>
      <c r="R64" s="1">
        <f t="shared" si="131"/>
        <v>13.624672187877422</v>
      </c>
      <c r="S64" s="1">
        <f t="shared" si="132"/>
        <v>2182.4347458619018</v>
      </c>
      <c r="U64" s="24">
        <f t="shared" si="101"/>
        <v>13.624672187877568</v>
      </c>
      <c r="V64" s="23">
        <f t="shared" si="133"/>
        <v>2038</v>
      </c>
    </row>
    <row r="65" spans="1:22">
      <c r="B65" s="11">
        <f t="shared" si="103"/>
        <v>2039</v>
      </c>
      <c r="C65" s="26">
        <f t="shared" si="117"/>
        <v>175.91527335352504</v>
      </c>
      <c r="D65" s="26">
        <f t="shared" si="118"/>
        <v>138.19227915952169</v>
      </c>
      <c r="E65" s="26">
        <f t="shared" si="119"/>
        <v>108.75392514176625</v>
      </c>
      <c r="F65" s="26">
        <f t="shared" si="120"/>
        <v>81.033445104445462</v>
      </c>
      <c r="G65" s="26">
        <f t="shared" si="121"/>
        <v>92.12984699850719</v>
      </c>
      <c r="H65" s="26">
        <f t="shared" si="122"/>
        <v>103.84408619642812</v>
      </c>
      <c r="I65" s="26">
        <f t="shared" si="123"/>
        <v>104.69718621456906</v>
      </c>
      <c r="J65" s="26">
        <f t="shared" si="124"/>
        <v>112.10997153352795</v>
      </c>
      <c r="K65" s="26">
        <f t="shared" si="125"/>
        <v>105.17078697699624</v>
      </c>
      <c r="L65" s="26">
        <f t="shared" si="126"/>
        <v>81.986363526906089</v>
      </c>
      <c r="M65" s="26">
        <f t="shared" si="127"/>
        <v>88.693169003902327</v>
      </c>
      <c r="N65" s="26">
        <f t="shared" si="128"/>
        <v>151.14194251189352</v>
      </c>
      <c r="O65" s="26">
        <f t="shared" si="129"/>
        <v>1343.6682757219892</v>
      </c>
      <c r="P65" s="1">
        <f t="shared" si="130"/>
        <v>13.159885032206603</v>
      </c>
      <c r="Q65" s="1">
        <f t="shared" si="96"/>
        <v>0</v>
      </c>
      <c r="R65" s="1">
        <f t="shared" si="131"/>
        <v>13.159885032206603</v>
      </c>
      <c r="S65" s="1">
        <f t="shared" si="132"/>
        <v>2195.5946308941084</v>
      </c>
      <c r="U65" s="24">
        <f t="shared" si="101"/>
        <v>13.159885032206278</v>
      </c>
      <c r="V65" s="23">
        <f t="shared" si="133"/>
        <v>2039</v>
      </c>
    </row>
    <row r="66" spans="1:22">
      <c r="B66" s="11">
        <f t="shared" si="103"/>
        <v>2040</v>
      </c>
      <c r="C66" s="26">
        <f t="shared" si="117"/>
        <v>177.58999103007517</v>
      </c>
      <c r="D66" s="26">
        <f t="shared" si="118"/>
        <v>139.50531779572134</v>
      </c>
      <c r="E66" s="26">
        <f t="shared" si="119"/>
        <v>109.77949845104148</v>
      </c>
      <c r="F66" s="26">
        <f t="shared" si="120"/>
        <v>81.793126034899757</v>
      </c>
      <c r="G66" s="26">
        <f t="shared" si="121"/>
        <v>92.996377097109772</v>
      </c>
      <c r="H66" s="26">
        <f t="shared" si="122"/>
        <v>104.82618154868783</v>
      </c>
      <c r="I66" s="26">
        <f t="shared" si="123"/>
        <v>105.6914568147115</v>
      </c>
      <c r="J66" s="26">
        <f t="shared" si="124"/>
        <v>113.17181057775866</v>
      </c>
      <c r="K66" s="26">
        <f t="shared" si="125"/>
        <v>106.16338551476237</v>
      </c>
      <c r="L66" s="26">
        <f t="shared" si="126"/>
        <v>82.754847086121671</v>
      </c>
      <c r="M66" s="26">
        <f t="shared" si="127"/>
        <v>89.529165378757995</v>
      </c>
      <c r="N66" s="26">
        <f t="shared" si="128"/>
        <v>152.57741560057855</v>
      </c>
      <c r="O66" s="26">
        <f t="shared" si="129"/>
        <v>1356.3785729302263</v>
      </c>
      <c r="P66" s="1">
        <f t="shared" si="130"/>
        <v>12.71029720823708</v>
      </c>
      <c r="Q66" s="1">
        <f t="shared" si="96"/>
        <v>0</v>
      </c>
      <c r="R66" s="1">
        <f t="shared" si="131"/>
        <v>12.71029720823708</v>
      </c>
      <c r="S66" s="1">
        <f t="shared" si="132"/>
        <v>2208.3049281023455</v>
      </c>
      <c r="U66" s="24">
        <f t="shared" si="101"/>
        <v>12.710297208237145</v>
      </c>
      <c r="V66" s="23">
        <f t="shared" si="133"/>
        <v>2040</v>
      </c>
    </row>
    <row r="67" spans="1:22">
      <c r="B67" s="1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1"/>
      <c r="Q67" s="1"/>
      <c r="R67" s="1"/>
      <c r="S67" s="1"/>
    </row>
    <row r="70" spans="1:22">
      <c r="A70" s="9" t="s">
        <v>36</v>
      </c>
      <c r="G70" s="9">
        <v>1.0581799999999999</v>
      </c>
      <c r="H70" s="19" t="s">
        <v>35</v>
      </c>
    </row>
    <row r="72" spans="1:22">
      <c r="C72" s="3" t="s">
        <v>1</v>
      </c>
      <c r="D72" s="3" t="s">
        <v>2</v>
      </c>
      <c r="E72" s="3" t="s">
        <v>3</v>
      </c>
      <c r="F72" s="3" t="s">
        <v>4</v>
      </c>
      <c r="G72" s="3" t="s">
        <v>5</v>
      </c>
      <c r="H72" s="3" t="s">
        <v>6</v>
      </c>
      <c r="I72" s="3" t="s">
        <v>7</v>
      </c>
      <c r="J72" s="3" t="s">
        <v>8</v>
      </c>
      <c r="K72" s="3" t="s">
        <v>9</v>
      </c>
      <c r="L72" s="3" t="s">
        <v>10</v>
      </c>
      <c r="M72" s="3" t="s">
        <v>11</v>
      </c>
      <c r="N72" s="3" t="s">
        <v>12</v>
      </c>
      <c r="O72" s="3" t="s">
        <v>13</v>
      </c>
      <c r="P72" s="9"/>
      <c r="Q72" s="9"/>
      <c r="R72" s="9"/>
      <c r="S72" s="9"/>
    </row>
    <row r="73" spans="1:22">
      <c r="A73" s="2" t="s">
        <v>14</v>
      </c>
      <c r="B73">
        <v>1980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f t="shared" ref="O73:O88" si="134">SUM(C73:N73)</f>
        <v>0</v>
      </c>
    </row>
    <row r="74" spans="1:22">
      <c r="B74">
        <v>1981</v>
      </c>
      <c r="C74" s="1">
        <v>9.0263114754098365E-4</v>
      </c>
      <c r="D74" s="1">
        <v>4.1710322101305508E-3</v>
      </c>
      <c r="E74" s="1">
        <v>5.4187789282446669E-3</v>
      </c>
      <c r="F74" s="1">
        <v>7.4925126546620804E-3</v>
      </c>
      <c r="G74" s="1">
        <v>1.1159191148393616E-2</v>
      </c>
      <c r="H74" s="1">
        <v>1.5660481370044502E-2</v>
      </c>
      <c r="I74" s="1">
        <v>2.0487611293570192E-2</v>
      </c>
      <c r="J74" s="1">
        <v>2.9089769861431306E-2</v>
      </c>
      <c r="K74" s="1">
        <v>2.7469372435142768E-2</v>
      </c>
      <c r="L74" s="1">
        <v>2.7065027121817808E-2</v>
      </c>
      <c r="M74" s="1">
        <v>3.3764625379994029E-2</v>
      </c>
      <c r="N74" s="1">
        <v>4.6874837416909607E-2</v>
      </c>
      <c r="O74" s="1">
        <f t="shared" si="134"/>
        <v>0.2295558709678821</v>
      </c>
      <c r="P74" s="1">
        <f>+O74-O73</f>
        <v>0.2295558709678821</v>
      </c>
      <c r="Q74" s="1"/>
      <c r="R74" s="1"/>
      <c r="S74" s="1"/>
    </row>
    <row r="75" spans="1:22">
      <c r="B75">
        <v>1982</v>
      </c>
      <c r="C75" s="1">
        <v>8.9641284633648052E-2</v>
      </c>
      <c r="D75" s="1">
        <v>0.14926063480810914</v>
      </c>
      <c r="E75" s="1">
        <v>0.17174985069932019</v>
      </c>
      <c r="F75" s="1">
        <v>0.21591584910031184</v>
      </c>
      <c r="G75" s="1">
        <v>0.29864296597221079</v>
      </c>
      <c r="H75" s="1">
        <v>0.40004315115810046</v>
      </c>
      <c r="I75" s="1">
        <v>0.49698349919164159</v>
      </c>
      <c r="J75" s="1">
        <v>0.68338258280459363</v>
      </c>
      <c r="K75" s="1">
        <v>0.65619024166636608</v>
      </c>
      <c r="L75" s="1">
        <v>0.64353017211639052</v>
      </c>
      <c r="M75" s="1">
        <v>0.78583950873125441</v>
      </c>
      <c r="N75" s="1">
        <v>1.0960336852723003</v>
      </c>
      <c r="O75" s="1">
        <f t="shared" si="134"/>
        <v>5.6872134261542469</v>
      </c>
      <c r="P75" s="1">
        <f t="shared" ref="P75:P112" si="135">+O75-O74</f>
        <v>5.4576575551863646</v>
      </c>
      <c r="Q75" s="1"/>
      <c r="R75" s="1"/>
      <c r="S75" s="1"/>
    </row>
    <row r="76" spans="1:22">
      <c r="B76">
        <v>1983</v>
      </c>
      <c r="C76" s="1">
        <v>1.3051743994138172</v>
      </c>
      <c r="D76" s="1">
        <v>1.1881462720642491</v>
      </c>
      <c r="E76" s="1">
        <v>1.002274487400431</v>
      </c>
      <c r="F76" s="1">
        <v>1.0488710186640606</v>
      </c>
      <c r="G76" s="1">
        <v>1.274140757947327</v>
      </c>
      <c r="H76" s="1">
        <v>1.5474320979999276</v>
      </c>
      <c r="I76" s="1">
        <v>1.7790576263555988</v>
      </c>
      <c r="J76" s="1">
        <v>2.2982911565447512</v>
      </c>
      <c r="K76" s="1">
        <v>2.1025272049573847</v>
      </c>
      <c r="L76" s="1">
        <v>1.9780504048203083</v>
      </c>
      <c r="M76" s="1">
        <v>2.3282525786411377</v>
      </c>
      <c r="N76" s="1">
        <v>3.1525115446945122</v>
      </c>
      <c r="O76" s="1">
        <f t="shared" si="134"/>
        <v>21.004729549503509</v>
      </c>
      <c r="P76" s="1">
        <f t="shared" si="135"/>
        <v>15.317516123349261</v>
      </c>
      <c r="Q76" s="1"/>
      <c r="R76" s="1"/>
      <c r="S76" s="1"/>
    </row>
    <row r="77" spans="1:22">
      <c r="B77">
        <v>1984</v>
      </c>
      <c r="C77" s="1">
        <v>3.5594663138631009</v>
      </c>
      <c r="D77" s="1">
        <v>3.0068589272272486</v>
      </c>
      <c r="E77" s="1">
        <v>2.3791793515030872</v>
      </c>
      <c r="F77" s="1">
        <v>2.3623402665805293</v>
      </c>
      <c r="G77" s="1">
        <v>2.7455431930117169</v>
      </c>
      <c r="H77" s="1">
        <v>3.208741446620472</v>
      </c>
      <c r="I77" s="1">
        <v>3.5710719574767413</v>
      </c>
      <c r="J77" s="1">
        <v>4.4811666333406031</v>
      </c>
      <c r="K77" s="1">
        <v>3.982526956461784</v>
      </c>
      <c r="L77" s="1">
        <v>3.6557287926896853</v>
      </c>
      <c r="M77" s="1">
        <v>4.214679824299286</v>
      </c>
      <c r="N77" s="1">
        <v>5.5895018744471852</v>
      </c>
      <c r="O77" s="1">
        <f t="shared" si="134"/>
        <v>42.756805537521437</v>
      </c>
      <c r="P77" s="1">
        <f t="shared" si="135"/>
        <v>21.752075988017928</v>
      </c>
      <c r="Q77" s="1"/>
      <c r="R77" s="1"/>
      <c r="S77" s="1"/>
    </row>
    <row r="78" spans="1:22">
      <c r="B78">
        <v>1985</v>
      </c>
      <c r="C78" s="1">
        <v>6.16146692652711</v>
      </c>
      <c r="D78" s="1">
        <v>5.0810342641995616</v>
      </c>
      <c r="E78" s="1">
        <v>3.9022194503208838</v>
      </c>
      <c r="F78" s="1">
        <v>3.8049682440147046</v>
      </c>
      <c r="G78" s="1">
        <v>4.355699598473465</v>
      </c>
      <c r="H78" s="1">
        <v>5.0147324954138366</v>
      </c>
      <c r="I78" s="1">
        <v>5.5155016695953947</v>
      </c>
      <c r="J78" s="1">
        <v>6.836489806206651</v>
      </c>
      <c r="K78" s="1">
        <v>5.9707154653602856</v>
      </c>
      <c r="L78" s="1">
        <v>5.4080561597876944</v>
      </c>
      <c r="M78" s="1">
        <v>6.1734741709612422</v>
      </c>
      <c r="N78" s="1">
        <v>8.0837405922530401</v>
      </c>
      <c r="O78" s="1">
        <f t="shared" si="134"/>
        <v>66.308098843113868</v>
      </c>
      <c r="P78" s="1">
        <f t="shared" si="135"/>
        <v>23.551293305592431</v>
      </c>
      <c r="Q78" s="1"/>
      <c r="R78" s="1"/>
      <c r="S78" s="1"/>
    </row>
    <row r="79" spans="1:22">
      <c r="B79">
        <v>1986</v>
      </c>
      <c r="C79" s="1">
        <v>8.7918996822072621</v>
      </c>
      <c r="D79" s="1">
        <v>7.1069602168946098</v>
      </c>
      <c r="E79" s="1">
        <v>5.3179295680237688</v>
      </c>
      <c r="F79" s="1">
        <v>5.1068465682421733</v>
      </c>
      <c r="G79" s="1">
        <v>5.759171207714985</v>
      </c>
      <c r="H79" s="1">
        <v>6.5256291744201302</v>
      </c>
      <c r="I79" s="1">
        <v>7.064367639868137</v>
      </c>
      <c r="J79" s="1">
        <v>8.6148548469637358</v>
      </c>
      <c r="K79" s="1">
        <v>7.4117887385657459</v>
      </c>
      <c r="L79" s="1">
        <v>6.6168890252066799</v>
      </c>
      <c r="M79" s="1">
        <v>7.441715361853519</v>
      </c>
      <c r="N79" s="1">
        <v>9.6197219434522143</v>
      </c>
      <c r="O79" s="1">
        <f t="shared" si="134"/>
        <v>85.377773973412971</v>
      </c>
      <c r="P79" s="1">
        <f t="shared" si="135"/>
        <v>19.069675130299103</v>
      </c>
      <c r="Q79" s="1"/>
      <c r="R79" s="1"/>
      <c r="S79" s="1"/>
    </row>
    <row r="80" spans="1:22">
      <c r="B80">
        <v>1987</v>
      </c>
      <c r="C80" s="1">
        <v>10.361720733967779</v>
      </c>
      <c r="D80" s="1">
        <v>8.3548319276769281</v>
      </c>
      <c r="E80" s="1">
        <v>6.2774201139086827</v>
      </c>
      <c r="F80" s="1">
        <v>6.0026642382181352</v>
      </c>
      <c r="G80" s="1">
        <v>6.7359923592830038</v>
      </c>
      <c r="H80" s="1">
        <v>7.6044748488960092</v>
      </c>
      <c r="I80" s="1">
        <v>8.1937681977321688</v>
      </c>
      <c r="J80" s="1">
        <v>9.9588465181115708</v>
      </c>
      <c r="K80" s="1">
        <v>8.5720147877214785</v>
      </c>
      <c r="L80" s="1">
        <v>7.6413347219657037</v>
      </c>
      <c r="M80" s="1">
        <v>8.5693303285304605</v>
      </c>
      <c r="N80" s="1">
        <v>11.067216549331915</v>
      </c>
      <c r="O80" s="1">
        <f t="shared" si="134"/>
        <v>99.339615325343829</v>
      </c>
      <c r="P80" s="1">
        <f t="shared" si="135"/>
        <v>13.961841351930858</v>
      </c>
      <c r="Q80" s="1"/>
      <c r="R80" s="1"/>
      <c r="S80" s="1"/>
    </row>
    <row r="81" spans="2:34">
      <c r="B81">
        <v>1988</v>
      </c>
      <c r="C81" s="1">
        <v>11.93642723336651</v>
      </c>
      <c r="D81" s="1">
        <v>9.5967272122223637</v>
      </c>
      <c r="E81" s="1">
        <v>7.2354482052876152</v>
      </c>
      <c r="F81" s="1">
        <v>6.8897421130363785</v>
      </c>
      <c r="G81" s="1">
        <v>7.6897198745981985</v>
      </c>
      <c r="H81" s="1">
        <v>8.6431673808712564</v>
      </c>
      <c r="I81" s="1">
        <v>9.2559888241779511</v>
      </c>
      <c r="J81" s="1">
        <v>11.196601030951847</v>
      </c>
      <c r="K81" s="1">
        <v>9.6464137599437922</v>
      </c>
      <c r="L81" s="1">
        <v>8.5829022775965047</v>
      </c>
      <c r="M81" s="1">
        <v>9.5837200481686491</v>
      </c>
      <c r="N81" s="1">
        <v>12.366436725590773</v>
      </c>
      <c r="O81" s="1">
        <f t="shared" si="134"/>
        <v>112.62329468581183</v>
      </c>
      <c r="P81" s="1">
        <f t="shared" si="135"/>
        <v>13.283679360468</v>
      </c>
      <c r="Q81" s="1"/>
      <c r="R81" s="1"/>
      <c r="S81" s="1"/>
    </row>
    <row r="82" spans="2:34">
      <c r="B82">
        <v>1989</v>
      </c>
      <c r="C82" s="1">
        <v>13.276786591873456</v>
      </c>
      <c r="D82" s="1">
        <v>10.650498725446729</v>
      </c>
      <c r="E82" s="1">
        <v>8.0487007967508255</v>
      </c>
      <c r="F82" s="1">
        <v>7.6288722668533717</v>
      </c>
      <c r="G82" s="1">
        <v>8.4870611965468505</v>
      </c>
      <c r="H82" s="1">
        <v>9.523239878231383</v>
      </c>
      <c r="I82" s="1">
        <v>10.201240014975125</v>
      </c>
      <c r="J82" s="1">
        <v>12.351390103773541</v>
      </c>
      <c r="K82" s="1">
        <v>10.60430893242583</v>
      </c>
      <c r="L82" s="1">
        <v>9.4206357502123392</v>
      </c>
      <c r="M82" s="1">
        <v>10.534322358073254</v>
      </c>
      <c r="N82" s="1">
        <v>13.555708831885067</v>
      </c>
      <c r="O82" s="1">
        <f t="shared" si="134"/>
        <v>124.28276544704778</v>
      </c>
      <c r="P82" s="1">
        <f t="shared" si="135"/>
        <v>11.659470761235951</v>
      </c>
      <c r="Q82" s="1"/>
      <c r="R82" s="1"/>
      <c r="S82" s="1"/>
    </row>
    <row r="83" spans="2:34">
      <c r="B83">
        <v>1990</v>
      </c>
      <c r="C83" s="1">
        <v>14.533799743421147</v>
      </c>
      <c r="D83" s="1">
        <v>11.67142263520614</v>
      </c>
      <c r="E83" s="1">
        <v>8.7045478896999064</v>
      </c>
      <c r="F83" s="1">
        <v>8.2914860528748378</v>
      </c>
      <c r="G83" s="1">
        <v>9.2868478652582986</v>
      </c>
      <c r="H83" s="1">
        <v>10.464090399615989</v>
      </c>
      <c r="I83" s="1">
        <v>11.284098736895739</v>
      </c>
      <c r="J83" s="1">
        <v>13.714058946163576</v>
      </c>
      <c r="K83" s="1">
        <v>11.716801333309284</v>
      </c>
      <c r="L83" s="1">
        <v>10.40547430086837</v>
      </c>
      <c r="M83" s="1">
        <v>11.670450896935943</v>
      </c>
      <c r="N83" s="1">
        <v>14.995306453117099</v>
      </c>
      <c r="O83" s="1">
        <f t="shared" si="134"/>
        <v>136.73838525336635</v>
      </c>
      <c r="P83" s="1">
        <f t="shared" si="135"/>
        <v>12.455619806318566</v>
      </c>
      <c r="Q83" s="1"/>
      <c r="R83" s="1"/>
      <c r="S83" s="1"/>
    </row>
    <row r="84" spans="2:34">
      <c r="B84">
        <v>1991</v>
      </c>
      <c r="C84" s="1">
        <v>15.991731403625973</v>
      </c>
      <c r="D84" s="1">
        <v>12.78698314350291</v>
      </c>
      <c r="E84" s="1">
        <v>9.4105662363658986</v>
      </c>
      <c r="F84" s="1">
        <v>8.9609219673295417</v>
      </c>
      <c r="G84" s="1">
        <v>10.030002521206804</v>
      </c>
      <c r="H84" s="1">
        <v>11.262671665468607</v>
      </c>
      <c r="I84" s="1">
        <v>12.116913938012043</v>
      </c>
      <c r="J84" s="1">
        <v>14.655513653609864</v>
      </c>
      <c r="K84" s="1">
        <v>12.443362884047101</v>
      </c>
      <c r="L84" s="1">
        <v>11.026799130136805</v>
      </c>
      <c r="M84" s="1">
        <v>12.288328324383544</v>
      </c>
      <c r="N84" s="1">
        <v>15.655508541738882</v>
      </c>
      <c r="O84" s="1">
        <f t="shared" si="134"/>
        <v>146.62930340942796</v>
      </c>
      <c r="P84" s="1">
        <f t="shared" si="135"/>
        <v>9.8909181560616162</v>
      </c>
      <c r="Q84" s="1"/>
      <c r="R84" s="1"/>
      <c r="S84" s="1"/>
    </row>
    <row r="85" spans="2:34">
      <c r="B85">
        <v>1992</v>
      </c>
      <c r="C85" s="1">
        <v>16.58750091415855</v>
      </c>
      <c r="D85" s="1">
        <v>13.406704948147455</v>
      </c>
      <c r="E85" s="1">
        <v>10.036678254644627</v>
      </c>
      <c r="F85" s="1">
        <v>9.6010018502167398</v>
      </c>
      <c r="G85" s="1">
        <v>10.749880191252121</v>
      </c>
      <c r="H85" s="1">
        <v>12.061441256263423</v>
      </c>
      <c r="I85" s="1">
        <v>12.991642820290661</v>
      </c>
      <c r="J85" s="1">
        <v>15.699662081948821</v>
      </c>
      <c r="K85" s="1">
        <v>13.437693283102572</v>
      </c>
      <c r="L85" s="1">
        <v>12.06433845547274</v>
      </c>
      <c r="M85" s="1">
        <v>13.391447531973791</v>
      </c>
      <c r="N85" s="1">
        <v>16.934682593980849</v>
      </c>
      <c r="O85" s="1">
        <f t="shared" si="134"/>
        <v>156.96267418145234</v>
      </c>
      <c r="P85" s="1">
        <f t="shared" si="135"/>
        <v>10.333370772024381</v>
      </c>
      <c r="Q85" s="1"/>
      <c r="R85" s="1"/>
      <c r="S85" s="1"/>
    </row>
    <row r="86" spans="2:34">
      <c r="B86">
        <v>1993</v>
      </c>
      <c r="C86" s="1">
        <v>17.924198326024527</v>
      </c>
      <c r="D86" s="1">
        <v>14.783841535210236</v>
      </c>
      <c r="E86" s="1">
        <v>11.411402215589963</v>
      </c>
      <c r="F86" s="1">
        <v>10.946462451834057</v>
      </c>
      <c r="G86" s="1">
        <v>12.171791255093362</v>
      </c>
      <c r="H86" s="1">
        <v>13.563941072718112</v>
      </c>
      <c r="I86" s="1">
        <v>14.565860942804401</v>
      </c>
      <c r="J86" s="1">
        <v>17.521494341224031</v>
      </c>
      <c r="K86" s="1">
        <v>15.125472968917833</v>
      </c>
      <c r="L86" s="1">
        <v>13.76761343486813</v>
      </c>
      <c r="M86" s="1">
        <v>15.133011646445041</v>
      </c>
      <c r="N86" s="1">
        <v>18.926085617357771</v>
      </c>
      <c r="O86" s="1">
        <f t="shared" si="134"/>
        <v>175.84117580808748</v>
      </c>
      <c r="P86" s="1">
        <f t="shared" si="135"/>
        <v>18.878501626635142</v>
      </c>
      <c r="Q86" s="1"/>
      <c r="R86" s="1"/>
      <c r="S86" s="1"/>
    </row>
    <row r="87" spans="2:34">
      <c r="B87">
        <v>1994</v>
      </c>
      <c r="C87" s="1">
        <v>19.962448049874993</v>
      </c>
      <c r="D87" s="1">
        <v>16.74651858996274</v>
      </c>
      <c r="E87" s="1">
        <v>13.192089663806545</v>
      </c>
      <c r="F87" s="1">
        <v>12.63739998452095</v>
      </c>
      <c r="G87" s="1">
        <v>13.871101874297452</v>
      </c>
      <c r="H87" s="1">
        <v>15.268835247877945</v>
      </c>
      <c r="I87" s="1">
        <v>16.25400697488201</v>
      </c>
      <c r="J87" s="1">
        <v>19.376806061707882</v>
      </c>
      <c r="K87" s="1">
        <v>16.738033407548542</v>
      </c>
      <c r="L87" s="1">
        <v>15.296354812566982</v>
      </c>
      <c r="M87" s="1">
        <v>16.60494430436551</v>
      </c>
      <c r="N87" s="1">
        <v>20.49880370184291</v>
      </c>
      <c r="O87" s="1">
        <f t="shared" si="134"/>
        <v>196.4473426732545</v>
      </c>
      <c r="P87" s="1">
        <f t="shared" si="135"/>
        <v>20.606166865167012</v>
      </c>
      <c r="Q87" s="1"/>
      <c r="R87" s="1"/>
      <c r="S87" s="1"/>
      <c r="X87">
        <f>U105-63.584</f>
        <v>3.2521999999993056E-2</v>
      </c>
    </row>
    <row r="88" spans="2:34">
      <c r="B88">
        <v>1995</v>
      </c>
      <c r="C88" s="1">
        <v>21.466705700175645</v>
      </c>
      <c r="D88" s="1">
        <v>18.257782979671859</v>
      </c>
      <c r="E88" s="1">
        <v>14.603098834003479</v>
      </c>
      <c r="F88" s="1">
        <v>14.113631355929947</v>
      </c>
      <c r="G88" s="1">
        <v>15.434389575966595</v>
      </c>
      <c r="H88" s="1">
        <v>16.920640395545455</v>
      </c>
      <c r="I88" s="1">
        <v>17.964698085141031</v>
      </c>
      <c r="J88" s="1">
        <v>21.334481597342716</v>
      </c>
      <c r="K88" s="1">
        <v>18.531825137314936</v>
      </c>
      <c r="L88" s="1">
        <v>17.082852321372002</v>
      </c>
      <c r="M88" s="1">
        <v>18.366873344256128</v>
      </c>
      <c r="N88" s="1">
        <v>22.372873891366719</v>
      </c>
      <c r="O88" s="1">
        <f t="shared" si="134"/>
        <v>216.4498532180865</v>
      </c>
      <c r="P88" s="1">
        <f t="shared" si="135"/>
        <v>20.002510544832006</v>
      </c>
      <c r="Q88" s="1"/>
      <c r="R88" s="1"/>
      <c r="S88" s="1"/>
    </row>
    <row r="89" spans="2:34">
      <c r="B89">
        <v>1996</v>
      </c>
      <c r="C89" s="1">
        <v>23.297718369442265</v>
      </c>
      <c r="D89" s="1">
        <v>20.235887417578731</v>
      </c>
      <c r="E89" s="1">
        <v>16.508622384697084</v>
      </c>
      <c r="F89" s="1">
        <v>16.186880415600967</v>
      </c>
      <c r="G89" s="1">
        <v>17.641546090753152</v>
      </c>
      <c r="H89" s="1">
        <v>19.327340612922718</v>
      </c>
      <c r="I89" s="1">
        <v>20.55065017581871</v>
      </c>
      <c r="J89" s="1">
        <v>24.128918489565834</v>
      </c>
      <c r="K89" s="1">
        <v>21.215801122032161</v>
      </c>
      <c r="L89" s="1">
        <v>19.792835625581827</v>
      </c>
      <c r="M89" s="1">
        <v>20.982021788624316</v>
      </c>
      <c r="N89" s="1">
        <v>25.845874543135505</v>
      </c>
      <c r="O89" s="1">
        <f>SUM(C89:N89)</f>
        <v>245.71409703575324</v>
      </c>
      <c r="P89" s="1">
        <f t="shared" si="135"/>
        <v>29.264243817666738</v>
      </c>
      <c r="Q89" s="1"/>
      <c r="R89" s="1"/>
      <c r="S89" s="1"/>
    </row>
    <row r="90" spans="2:34">
      <c r="B90">
        <v>1997</v>
      </c>
      <c r="C90" s="1">
        <v>27.24965522306934</v>
      </c>
      <c r="D90" s="1">
        <v>23.324473644086329</v>
      </c>
      <c r="E90" s="1">
        <v>19.014436169406874</v>
      </c>
      <c r="F90" s="1">
        <v>18.392946554350999</v>
      </c>
      <c r="G90" s="1">
        <v>19.724357088719227</v>
      </c>
      <c r="H90" s="1">
        <v>21.374179144058587</v>
      </c>
      <c r="I90" s="1">
        <v>22.499447073920056</v>
      </c>
      <c r="J90" s="1">
        <v>25.87618951818061</v>
      </c>
      <c r="K90" s="1">
        <v>22.656581640107568</v>
      </c>
      <c r="L90" s="1">
        <v>20.977341549254309</v>
      </c>
      <c r="M90" s="1">
        <v>21.891996162126521</v>
      </c>
      <c r="N90" s="1">
        <v>26.969356065954926</v>
      </c>
      <c r="O90" s="1">
        <f>SUM(C90:N90)</f>
        <v>269.95095983323534</v>
      </c>
      <c r="P90" s="1">
        <f t="shared" si="135"/>
        <v>24.236862797482104</v>
      </c>
      <c r="Q90" s="1"/>
      <c r="R90" s="1"/>
      <c r="S90" s="1"/>
    </row>
    <row r="91" spans="2:34">
      <c r="B91">
        <v>1998</v>
      </c>
      <c r="C91" s="1">
        <v>28.284844315108071</v>
      </c>
      <c r="D91" s="1">
        <v>24.200105792477657</v>
      </c>
      <c r="E91" s="1">
        <v>19.757806868718085</v>
      </c>
      <c r="F91" s="1">
        <v>19.166769545836374</v>
      </c>
      <c r="G91" s="1">
        <v>20.637665682193653</v>
      </c>
      <c r="H91" s="1">
        <v>22.46082480466016</v>
      </c>
      <c r="I91" s="1">
        <v>23.743642942403223</v>
      </c>
      <c r="J91" s="1">
        <v>27.214464096761816</v>
      </c>
      <c r="K91" s="1">
        <v>23.998805095821652</v>
      </c>
      <c r="L91" s="1">
        <v>22.334749870460623</v>
      </c>
      <c r="M91" s="1">
        <v>23.218388679545853</v>
      </c>
      <c r="N91" s="1">
        <v>29.02889159582914</v>
      </c>
      <c r="O91" s="1">
        <f>SUM(C91:N91)</f>
        <v>284.0469592898163</v>
      </c>
      <c r="P91" s="1">
        <f t="shared" si="135"/>
        <v>14.095999456580955</v>
      </c>
      <c r="Q91" s="8"/>
      <c r="R91" s="8"/>
      <c r="S91" s="8"/>
      <c r="T91" s="8"/>
      <c r="U91" s="8"/>
    </row>
    <row r="92" spans="2:34">
      <c r="B92">
        <v>1999</v>
      </c>
      <c r="C92" s="1">
        <f t="shared" ref="C92:N92" si="136">5*W$93+C91</f>
        <v>28.785354455721944</v>
      </c>
      <c r="D92" s="1">
        <f t="shared" si="136"/>
        <v>24.626715254948401</v>
      </c>
      <c r="E92" s="1">
        <f t="shared" si="136"/>
        <v>20.106502408679493</v>
      </c>
      <c r="F92" s="1">
        <f t="shared" si="136"/>
        <v>19.50483579395447</v>
      </c>
      <c r="G92" s="1">
        <f t="shared" si="136"/>
        <v>21.001212749490556</v>
      </c>
      <c r="H92" s="1">
        <f t="shared" si="136"/>
        <v>22.856720288417055</v>
      </c>
      <c r="I92" s="1">
        <f t="shared" si="136"/>
        <v>24.162434310095755</v>
      </c>
      <c r="J92" s="1">
        <f t="shared" si="136"/>
        <v>27.690286518145903</v>
      </c>
      <c r="K92" s="1">
        <f t="shared" si="136"/>
        <v>24.420439133789838</v>
      </c>
      <c r="L92" s="1">
        <f t="shared" si="136"/>
        <v>22.728275195052088</v>
      </c>
      <c r="M92" s="1">
        <f t="shared" si="136"/>
        <v>23.624237472570162</v>
      </c>
      <c r="N92" s="1">
        <f t="shared" si="136"/>
        <v>29.539945708950643</v>
      </c>
      <c r="O92" s="1">
        <f t="shared" ref="O92:O102" si="137">SUM(C92:N92)</f>
        <v>289.0469592898163</v>
      </c>
      <c r="P92" s="1">
        <f t="shared" si="135"/>
        <v>5</v>
      </c>
      <c r="Q92" s="10"/>
      <c r="R92" s="10"/>
      <c r="S92" s="10" t="s">
        <v>24</v>
      </c>
      <c r="T92" s="7" t="s">
        <v>25</v>
      </c>
      <c r="U92" s="7" t="s">
        <v>23</v>
      </c>
      <c r="W92" s="3" t="s">
        <v>1</v>
      </c>
      <c r="X92" s="3" t="s">
        <v>2</v>
      </c>
      <c r="Y92" s="3" t="s">
        <v>3</v>
      </c>
      <c r="Z92" s="3" t="s">
        <v>4</v>
      </c>
      <c r="AA92" s="3" t="s">
        <v>5</v>
      </c>
      <c r="AB92" s="3" t="s">
        <v>6</v>
      </c>
      <c r="AC92" s="3" t="s">
        <v>7</v>
      </c>
      <c r="AD92" s="3" t="s">
        <v>8</v>
      </c>
      <c r="AE92" s="3" t="s">
        <v>9</v>
      </c>
      <c r="AF92" s="3" t="s">
        <v>10</v>
      </c>
      <c r="AG92" s="3" t="s">
        <v>11</v>
      </c>
      <c r="AH92" s="3" t="s">
        <v>12</v>
      </c>
    </row>
    <row r="93" spans="2:34">
      <c r="B93">
        <v>2000</v>
      </c>
      <c r="C93" s="6">
        <f t="shared" ref="C93:N93" si="138">5.972*W$93+C92</f>
        <v>29.383163767671153</v>
      </c>
      <c r="D93" s="6">
        <f t="shared" si="138"/>
        <v>25.136257596923457</v>
      </c>
      <c r="E93" s="6">
        <f t="shared" si="138"/>
        <v>20.522984361609399</v>
      </c>
      <c r="F93" s="6">
        <f t="shared" si="138"/>
        <v>19.908622120706728</v>
      </c>
      <c r="G93" s="6">
        <f t="shared" si="138"/>
        <v>21.435433366669976</v>
      </c>
      <c r="H93" s="6">
        <f t="shared" si="138"/>
        <v>23.329577854216293</v>
      </c>
      <c r="I93" s="6">
        <f t="shared" si="138"/>
        <v>24.662638719667711</v>
      </c>
      <c r="J93" s="6">
        <f t="shared" si="138"/>
        <v>28.258608818247058</v>
      </c>
      <c r="K93" s="6">
        <f t="shared" si="138"/>
        <v>24.92403882873904</v>
      </c>
      <c r="L93" s="6">
        <f t="shared" si="138"/>
        <v>23.198301842744133</v>
      </c>
      <c r="M93" s="6">
        <f t="shared" si="138"/>
        <v>24.108983270958394</v>
      </c>
      <c r="N93" s="6">
        <f t="shared" si="138"/>
        <v>30.150348741662963</v>
      </c>
      <c r="O93" s="6">
        <f t="shared" si="137"/>
        <v>295.01895928981634</v>
      </c>
      <c r="P93" s="1">
        <f t="shared" si="135"/>
        <v>5.9720000000000368</v>
      </c>
      <c r="S93">
        <v>2</v>
      </c>
      <c r="T93">
        <f t="shared" ref="T93:T102" si="139">S93-T160</f>
        <v>1.7</v>
      </c>
      <c r="U93">
        <f>T93</f>
        <v>1.7</v>
      </c>
      <c r="V93">
        <v>2000</v>
      </c>
      <c r="W93" s="1">
        <v>0.10010202812277472</v>
      </c>
      <c r="X93" s="1">
        <v>8.5321892494148829E-2</v>
      </c>
      <c r="Y93" s="1">
        <v>6.9739107992281876E-2</v>
      </c>
      <c r="Z93" s="1">
        <v>6.7613249623619531E-2</v>
      </c>
      <c r="AA93" s="1">
        <v>7.2709413459380645E-2</v>
      </c>
      <c r="AB93" s="1">
        <v>7.9179096751379366E-2</v>
      </c>
      <c r="AC93" s="1">
        <v>8.3758273538505887E-2</v>
      </c>
      <c r="AD93" s="1">
        <v>9.5164484276817479E-2</v>
      </c>
      <c r="AE93" s="1">
        <v>8.4326807593637018E-2</v>
      </c>
      <c r="AF93" s="1">
        <v>7.8705064918292864E-2</v>
      </c>
      <c r="AG93" s="1">
        <v>8.1169758604861517E-2</v>
      </c>
      <c r="AH93" s="1">
        <v>0.10221082262430026</v>
      </c>
    </row>
    <row r="94" spans="2:34">
      <c r="B94">
        <v>2001</v>
      </c>
      <c r="C94" s="6">
        <f t="shared" ref="C94:N94" si="140">(3.677338-0.292942)*W$93+C93</f>
        <v>29.721948671241758</v>
      </c>
      <c r="D94" s="6">
        <f t="shared" si="140"/>
        <v>25.425020668593085</v>
      </c>
      <c r="E94" s="6">
        <f t="shared" si="140"/>
        <v>20.759009119742046</v>
      </c>
      <c r="F94" s="6">
        <f t="shared" si="140"/>
        <v>20.137452132279908</v>
      </c>
      <c r="G94" s="6">
        <f t="shared" si="140"/>
        <v>21.68151081474425</v>
      </c>
      <c r="H94" s="6">
        <f t="shared" si="140"/>
        <v>23.597551272545275</v>
      </c>
      <c r="I94" s="6">
        <f t="shared" si="140"/>
        <v>24.946109885598336</v>
      </c>
      <c r="J94" s="6">
        <f t="shared" si="140"/>
        <v>28.580683118175582</v>
      </c>
      <c r="K94" s="6">
        <f t="shared" si="140"/>
        <v>25.209434139051716</v>
      </c>
      <c r="L94" s="6">
        <f t="shared" si="140"/>
        <v>23.464670949633344</v>
      </c>
      <c r="M94" s="6">
        <f t="shared" si="140"/>
        <v>24.383693877301653</v>
      </c>
      <c r="N94" s="6">
        <f t="shared" si="140"/>
        <v>30.496270640909355</v>
      </c>
      <c r="O94" s="6">
        <f t="shared" si="137"/>
        <v>298.40335528981632</v>
      </c>
      <c r="P94" s="1">
        <f t="shared" si="135"/>
        <v>3.3843959999999811</v>
      </c>
      <c r="S94">
        <v>3</v>
      </c>
      <c r="T94">
        <f t="shared" si="139"/>
        <v>2.4</v>
      </c>
      <c r="U94">
        <f>T94-T93</f>
        <v>0.7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2:34">
      <c r="B95" s="12">
        <v>2002</v>
      </c>
      <c r="C95" s="6">
        <f>$U95*W$93+C94</f>
        <v>30.049282303203231</v>
      </c>
      <c r="D95" s="6">
        <f t="shared" ref="D95:D102" si="141">$U95*X$93+D94</f>
        <v>25.704023257048952</v>
      </c>
      <c r="E95" s="6">
        <f t="shared" ref="E95:E102" si="142">$U95*Y$93+E94</f>
        <v>20.987056002876809</v>
      </c>
      <c r="F95" s="6">
        <f t="shared" ref="F95:F102" si="143">$U95*Z$93+F94</f>
        <v>20.358547458549143</v>
      </c>
      <c r="G95" s="6">
        <f t="shared" ref="G95:G102" si="144">$U95*AA$93+G94</f>
        <v>21.919270596756427</v>
      </c>
      <c r="H95" s="6">
        <f t="shared" ref="H95:H102" si="145">$U95*AB$93+H94</f>
        <v>23.856466918922283</v>
      </c>
      <c r="I95" s="6">
        <f t="shared" ref="I95:I102" si="146">$U95*AC$93+I94</f>
        <v>25.219999440069252</v>
      </c>
      <c r="J95" s="6">
        <f t="shared" ref="J95:J102" si="147">$U95*AD$93+J94</f>
        <v>28.891870981760775</v>
      </c>
      <c r="K95" s="6">
        <f t="shared" ref="K95:K102" si="148">$U95*AE$93+K94</f>
        <v>25.48518279988291</v>
      </c>
      <c r="L95" s="6">
        <f t="shared" ref="L95:L102" si="149">$U95*AF$93+L94</f>
        <v>23.722036511916162</v>
      </c>
      <c r="M95" s="6">
        <f t="shared" ref="M95:M102" si="150">$U95*AG$93+M94</f>
        <v>24.649118987939548</v>
      </c>
      <c r="N95" s="6">
        <f t="shared" ref="N95:N102" si="151">$U95*AH$93+N94</f>
        <v>30.830500030890818</v>
      </c>
      <c r="O95" s="6">
        <f t="shared" si="137"/>
        <v>301.6733552898163</v>
      </c>
      <c r="P95" s="1">
        <f t="shared" si="135"/>
        <v>3.2699999999999818</v>
      </c>
      <c r="S95">
        <v>5</v>
      </c>
      <c r="T95">
        <f t="shared" si="139"/>
        <v>4.0999999999999996</v>
      </c>
      <c r="U95">
        <f>3.56-0.29</f>
        <v>3.27</v>
      </c>
    </row>
    <row r="96" spans="2:34">
      <c r="B96" s="12">
        <v>2003</v>
      </c>
      <c r="C96" s="6">
        <f t="shared" ref="C96:C102" si="152">$U96*W$93+C95</f>
        <v>30.439680212882053</v>
      </c>
      <c r="D96" s="6">
        <f t="shared" si="141"/>
        <v>26.036778637776134</v>
      </c>
      <c r="E96" s="6">
        <f t="shared" si="142"/>
        <v>21.259038524046709</v>
      </c>
      <c r="F96" s="6">
        <f t="shared" si="143"/>
        <v>20.622239132081258</v>
      </c>
      <c r="G96" s="6">
        <f t="shared" si="144"/>
        <v>22.202837309248011</v>
      </c>
      <c r="H96" s="6">
        <f t="shared" si="145"/>
        <v>24.165265396252664</v>
      </c>
      <c r="I96" s="6">
        <f t="shared" si="146"/>
        <v>25.546656706869424</v>
      </c>
      <c r="J96" s="6">
        <f t="shared" si="147"/>
        <v>29.263012470440362</v>
      </c>
      <c r="K96" s="6">
        <f t="shared" si="148"/>
        <v>25.814057349498093</v>
      </c>
      <c r="L96" s="6">
        <f t="shared" si="149"/>
        <v>24.028986265097505</v>
      </c>
      <c r="M96" s="6">
        <f t="shared" si="150"/>
        <v>24.96568104649851</v>
      </c>
      <c r="N96" s="6">
        <f t="shared" si="151"/>
        <v>31.229122239125587</v>
      </c>
      <c r="O96" s="6">
        <f t="shared" si="137"/>
        <v>305.57335528981628</v>
      </c>
      <c r="P96" s="1">
        <f t="shared" si="135"/>
        <v>3.8999999999999773</v>
      </c>
      <c r="S96">
        <v>6</v>
      </c>
      <c r="T96">
        <f t="shared" si="139"/>
        <v>4.8</v>
      </c>
      <c r="U96">
        <v>3.9</v>
      </c>
    </row>
    <row r="97" spans="1:24">
      <c r="B97" s="12">
        <v>2004</v>
      </c>
      <c r="C97" s="6">
        <f t="shared" si="152"/>
        <v>30.706151811744878</v>
      </c>
      <c r="D97" s="6">
        <f t="shared" si="141"/>
        <v>26.263905515595557</v>
      </c>
      <c r="E97" s="6">
        <f t="shared" si="142"/>
        <v>21.444684029522161</v>
      </c>
      <c r="F97" s="6">
        <f t="shared" si="143"/>
        <v>20.802225602579334</v>
      </c>
      <c r="G97" s="6">
        <f t="shared" si="144"/>
        <v>22.396389767876883</v>
      </c>
      <c r="H97" s="6">
        <f t="shared" si="145"/>
        <v>24.376040151804837</v>
      </c>
      <c r="I97" s="6">
        <f t="shared" si="146"/>
        <v>25.769621231028928</v>
      </c>
      <c r="J97" s="6">
        <f t="shared" si="147"/>
        <v>29.516340327585251</v>
      </c>
      <c r="K97" s="6">
        <f t="shared" si="148"/>
        <v>26.038535311312355</v>
      </c>
      <c r="L97" s="6">
        <f t="shared" si="149"/>
        <v>24.238499147910002</v>
      </c>
      <c r="M97" s="6">
        <f t="shared" si="150"/>
        <v>25.18175494390465</v>
      </c>
      <c r="N97" s="6">
        <f t="shared" si="151"/>
        <v>31.501207448951476</v>
      </c>
      <c r="O97" s="6">
        <f t="shared" si="137"/>
        <v>308.23535528981631</v>
      </c>
      <c r="P97" s="1">
        <f t="shared" si="135"/>
        <v>2.6620000000000346</v>
      </c>
      <c r="S97">
        <v>8</v>
      </c>
      <c r="T97">
        <f t="shared" si="139"/>
        <v>6.5</v>
      </c>
      <c r="U97">
        <v>2.6619999999999999</v>
      </c>
    </row>
    <row r="98" spans="1:24">
      <c r="B98" s="12">
        <v>2005</v>
      </c>
      <c r="C98" s="6">
        <f t="shared" si="152"/>
        <v>30.967296332599844</v>
      </c>
      <c r="D98" s="6">
        <f t="shared" si="141"/>
        <v>26.486491862262731</v>
      </c>
      <c r="E98" s="6">
        <f t="shared" si="142"/>
        <v>21.626618264852141</v>
      </c>
      <c r="F98" s="6">
        <f t="shared" si="143"/>
        <v>20.978613933640432</v>
      </c>
      <c r="G98" s="6">
        <f t="shared" si="144"/>
        <v>22.586072887146027</v>
      </c>
      <c r="H98" s="6">
        <f t="shared" si="145"/>
        <v>24.582601274197955</v>
      </c>
      <c r="I98" s="6">
        <f t="shared" si="146"/>
        <v>25.988128434339785</v>
      </c>
      <c r="J98" s="6">
        <f t="shared" si="147"/>
        <v>29.76460386544683</v>
      </c>
      <c r="K98" s="6">
        <f t="shared" si="148"/>
        <v>26.258525696894353</v>
      </c>
      <c r="L98" s="6">
        <f t="shared" si="149"/>
        <v>24.443823623871047</v>
      </c>
      <c r="M98" s="6">
        <f t="shared" si="150"/>
        <v>25.393509272126469</v>
      </c>
      <c r="N98" s="6">
        <f t="shared" si="151"/>
        <v>31.767853358140023</v>
      </c>
      <c r="O98" s="6">
        <f t="shared" si="137"/>
        <v>310.84413880551767</v>
      </c>
      <c r="P98" s="1">
        <f t="shared" si="135"/>
        <v>2.6087835157013615</v>
      </c>
      <c r="S98">
        <v>9</v>
      </c>
      <c r="T98">
        <f t="shared" si="139"/>
        <v>7.2</v>
      </c>
      <c r="U98">
        <v>2.6087835157013171</v>
      </c>
      <c r="V98" t="s">
        <v>27</v>
      </c>
    </row>
    <row r="99" spans="1:24">
      <c r="B99" s="12">
        <v>2006</v>
      </c>
      <c r="C99" s="6">
        <f t="shared" si="152"/>
        <v>31.225843049047814</v>
      </c>
      <c r="D99" s="6">
        <f t="shared" si="141"/>
        <v>26.706863972190739</v>
      </c>
      <c r="E99" s="6">
        <f t="shared" si="142"/>
        <v>21.806742661106131</v>
      </c>
      <c r="F99" s="6">
        <f t="shared" si="143"/>
        <v>21.153247594979671</v>
      </c>
      <c r="G99" s="6">
        <f t="shared" si="144"/>
        <v>22.773869083260294</v>
      </c>
      <c r="H99" s="6">
        <f t="shared" si="145"/>
        <v>24.787107575022119</v>
      </c>
      <c r="I99" s="6">
        <f t="shared" si="146"/>
        <v>26.204461979272274</v>
      </c>
      <c r="J99" s="6">
        <f t="shared" si="147"/>
        <v>30.010397735897268</v>
      </c>
      <c r="K99" s="6">
        <f t="shared" si="148"/>
        <v>26.476327669748827</v>
      </c>
      <c r="L99" s="6">
        <f t="shared" si="149"/>
        <v>24.647105580131623</v>
      </c>
      <c r="M99" s="6">
        <f t="shared" si="150"/>
        <v>25.603157117986513</v>
      </c>
      <c r="N99" s="6">
        <f t="shared" si="151"/>
        <v>32.031846736401519</v>
      </c>
      <c r="O99" s="6">
        <f t="shared" si="137"/>
        <v>313.42697075504481</v>
      </c>
      <c r="P99" s="1">
        <f t="shared" si="135"/>
        <v>2.582831949527133</v>
      </c>
      <c r="S99">
        <v>11</v>
      </c>
      <c r="T99">
        <f t="shared" si="139"/>
        <v>8.9</v>
      </c>
      <c r="U99">
        <v>2.5828319495271583</v>
      </c>
    </row>
    <row r="100" spans="1:24">
      <c r="B100" s="19">
        <v>2007</v>
      </c>
      <c r="C100" s="20">
        <f t="shared" si="152"/>
        <v>32.987986098046235</v>
      </c>
      <c r="D100" s="20">
        <f t="shared" si="141"/>
        <v>28.208825347054713</v>
      </c>
      <c r="E100" s="20">
        <f t="shared" si="142"/>
        <v>23.034392956475024</v>
      </c>
      <c r="F100" s="20">
        <f t="shared" si="143"/>
        <v>22.343475406331567</v>
      </c>
      <c r="G100" s="20">
        <f t="shared" si="144"/>
        <v>24.053807061810097</v>
      </c>
      <c r="H100" s="20">
        <f t="shared" si="145"/>
        <v>26.180934429312124</v>
      </c>
      <c r="I100" s="20">
        <f t="shared" si="146"/>
        <v>27.678898234759156</v>
      </c>
      <c r="J100" s="20">
        <f t="shared" si="147"/>
        <v>31.685622879929696</v>
      </c>
      <c r="K100" s="20">
        <f t="shared" si="148"/>
        <v>27.960772097419188</v>
      </c>
      <c r="L100" s="20">
        <f t="shared" si="149"/>
        <v>26.032587829268842</v>
      </c>
      <c r="M100" s="20">
        <f t="shared" si="150"/>
        <v>27.032026528494434</v>
      </c>
      <c r="N100" s="20">
        <f t="shared" si="151"/>
        <v>33.831111886143709</v>
      </c>
      <c r="O100" s="20">
        <f t="shared" si="137"/>
        <v>331.03044075504482</v>
      </c>
      <c r="P100" s="1">
        <f t="shared" si="135"/>
        <v>17.603470000000016</v>
      </c>
      <c r="S100">
        <v>12</v>
      </c>
      <c r="T100">
        <f t="shared" si="139"/>
        <v>9.6</v>
      </c>
      <c r="U100">
        <f>+X100-U167</f>
        <v>17.603469999999998</v>
      </c>
      <c r="V100">
        <v>2007</v>
      </c>
      <c r="X100">
        <v>21.209</v>
      </c>
    </row>
    <row r="101" spans="1:24">
      <c r="B101" s="19">
        <v>2008</v>
      </c>
      <c r="C101" s="20">
        <f t="shared" si="152"/>
        <v>37.729852604299467</v>
      </c>
      <c r="D101" s="20">
        <f t="shared" si="141"/>
        <v>32.250551892014634</v>
      </c>
      <c r="E101" s="20">
        <f t="shared" si="142"/>
        <v>26.337957794931487</v>
      </c>
      <c r="F101" s="20">
        <f t="shared" si="143"/>
        <v>25.546337623827799</v>
      </c>
      <c r="G101" s="20">
        <f t="shared" si="144"/>
        <v>27.498076262325053</v>
      </c>
      <c r="H101" s="20">
        <f t="shared" si="145"/>
        <v>29.93167468824328</v>
      </c>
      <c r="I101" s="20">
        <f t="shared" si="146"/>
        <v>31.646555627541542</v>
      </c>
      <c r="J101" s="20">
        <f t="shared" si="147"/>
        <v>36.193596285060288</v>
      </c>
      <c r="K101" s="20">
        <f t="shared" si="148"/>
        <v>31.955361138283511</v>
      </c>
      <c r="L101" s="20">
        <f t="shared" si="149"/>
        <v>29.760873041940059</v>
      </c>
      <c r="M101" s="20">
        <f t="shared" si="150"/>
        <v>30.877065104306098</v>
      </c>
      <c r="N101" s="20">
        <f t="shared" si="151"/>
        <v>38.672872692271568</v>
      </c>
      <c r="O101" s="20">
        <f t="shared" si="137"/>
        <v>378.40077475504472</v>
      </c>
      <c r="P101" s="1">
        <f t="shared" si="135"/>
        <v>47.3703339999999</v>
      </c>
      <c r="S101">
        <v>14</v>
      </c>
      <c r="T101">
        <f t="shared" si="139"/>
        <v>11.3</v>
      </c>
      <c r="U101">
        <v>47.370334</v>
      </c>
      <c r="X101">
        <v>46.603000000000002</v>
      </c>
    </row>
    <row r="102" spans="1:24">
      <c r="B102" s="19">
        <v>2009</v>
      </c>
      <c r="C102" s="20">
        <f t="shared" si="152"/>
        <v>42.469283327902389</v>
      </c>
      <c r="D102" s="20">
        <f t="shared" si="141"/>
        <v>36.290202299364495</v>
      </c>
      <c r="E102" s="20">
        <f t="shared" si="142"/>
        <v>29.639825671673172</v>
      </c>
      <c r="F102" s="20">
        <f t="shared" si="143"/>
        <v>28.747554608120939</v>
      </c>
      <c r="G102" s="20">
        <f t="shared" si="144"/>
        <v>30.940576224682303</v>
      </c>
      <c r="H102" s="20">
        <f t="shared" si="145"/>
        <v>33.680488282213183</v>
      </c>
      <c r="I102" s="20">
        <f t="shared" si="146"/>
        <v>35.612174930253914</v>
      </c>
      <c r="J102" s="20">
        <f t="shared" si="147"/>
        <v>40.69925405279497</v>
      </c>
      <c r="K102" s="20">
        <f t="shared" si="148"/>
        <v>35.947898254938657</v>
      </c>
      <c r="L102" s="20">
        <f t="shared" si="149"/>
        <v>33.48724312426662</v>
      </c>
      <c r="M102" s="20">
        <f t="shared" si="150"/>
        <v>34.720128576381626</v>
      </c>
      <c r="N102" s="20">
        <f t="shared" si="151"/>
        <v>43.512146402452508</v>
      </c>
      <c r="O102" s="20">
        <f t="shared" si="137"/>
        <v>425.74677575504478</v>
      </c>
      <c r="P102" s="1">
        <f t="shared" si="135"/>
        <v>47.346001000000058</v>
      </c>
      <c r="S102">
        <v>15</v>
      </c>
      <c r="T102">
        <f t="shared" si="139"/>
        <v>12</v>
      </c>
      <c r="U102">
        <v>47.346000999999994</v>
      </c>
      <c r="X102">
        <v>17.864378949527158</v>
      </c>
    </row>
    <row r="103" spans="1:24">
      <c r="B103" s="19">
        <v>2010</v>
      </c>
      <c r="C103" s="20">
        <f t="shared" ref="C103:C117" si="153">$U103*W$93+C102</f>
        <v>48.697947740008274</v>
      </c>
      <c r="D103" s="20">
        <f t="shared" ref="D103:D117" si="154">$U103*X$93+D102</f>
        <v>41.599199982208823</v>
      </c>
      <c r="E103" s="20">
        <f t="shared" ref="E103:E117" si="155">$U103*Y$93+E102</f>
        <v>33.9792132767951</v>
      </c>
      <c r="F103" s="20">
        <f t="shared" ref="F103:F117" si="156">$U103*Z$93+F102</f>
        <v>32.954664589958107</v>
      </c>
      <c r="G103" s="20">
        <f t="shared" ref="G103:G117" si="157">$U103*AA$93+G102</f>
        <v>35.464785619162086</v>
      </c>
      <c r="H103" s="20">
        <f t="shared" ref="H103:H117" si="158">$U103*AB$93+H102</f>
        <v>38.607261808850645</v>
      </c>
      <c r="I103" s="20">
        <f t="shared" ref="I103:I117" si="159">$U103*AC$93+I102</f>
        <v>40.82387930220586</v>
      </c>
      <c r="J103" s="20">
        <f t="shared" ref="J103:J117" si="160">$U103*AD$93+J102</f>
        <v>46.620688889104386</v>
      </c>
      <c r="K103" s="20">
        <f t="shared" ref="K103:K117" si="161">$U103*AE$93+K102</f>
        <v>41.194978611799939</v>
      </c>
      <c r="L103" s="20">
        <f t="shared" ref="L103:L117" si="162">$U103*AF$93+L102</f>
        <v>38.384520892782881</v>
      </c>
      <c r="M103" s="20">
        <f t="shared" ref="M103:M117" si="163">$U103*AG$93+M102</f>
        <v>39.770767372043544</v>
      </c>
      <c r="N103" s="20">
        <f t="shared" ref="N103:N117" si="164">$U103*AH$93+N102</f>
        <v>49.872026670125138</v>
      </c>
      <c r="O103" s="20">
        <f t="shared" ref="O103:O117" si="165">SUM(C103:N103)</f>
        <v>487.96993475504479</v>
      </c>
      <c r="P103" s="20">
        <f t="shared" si="135"/>
        <v>62.22315900000001</v>
      </c>
      <c r="Q103" s="1"/>
      <c r="R103" s="1"/>
      <c r="S103" s="1"/>
      <c r="U103">
        <v>62.223159000000003</v>
      </c>
      <c r="X103">
        <v>17.90437894952716</v>
      </c>
    </row>
    <row r="104" spans="1:24">
      <c r="B104" s="19">
        <v>2011</v>
      </c>
      <c r="C104" s="20">
        <f t="shared" si="153"/>
        <v>54.997847758387167</v>
      </c>
      <c r="D104" s="20">
        <f t="shared" si="154"/>
        <v>46.968915283408762</v>
      </c>
      <c r="E104" s="20">
        <f t="shared" si="155"/>
        <v>38.368229323337573</v>
      </c>
      <c r="F104" s="20">
        <f t="shared" si="156"/>
        <v>37.209890188624932</v>
      </c>
      <c r="G104" s="20">
        <f t="shared" si="157"/>
        <v>40.040737213541966</v>
      </c>
      <c r="H104" s="20">
        <f t="shared" si="158"/>
        <v>43.590381556109293</v>
      </c>
      <c r="I104" s="20">
        <f t="shared" si="159"/>
        <v>46.095188574356015</v>
      </c>
      <c r="J104" s="20">
        <f t="shared" si="160"/>
        <v>52.609845627359711</v>
      </c>
      <c r="K104" s="20">
        <f t="shared" si="161"/>
        <v>46.502068454749086</v>
      </c>
      <c r="L104" s="20">
        <f t="shared" si="162"/>
        <v>43.337807546646943</v>
      </c>
      <c r="M104" s="20">
        <f t="shared" si="163"/>
        <v>44.879169003021438</v>
      </c>
      <c r="N104" s="20">
        <f t="shared" si="164"/>
        <v>56.304643225501898</v>
      </c>
      <c r="O104" s="20">
        <f t="shared" si="165"/>
        <v>550.90472375504487</v>
      </c>
      <c r="P104" s="20">
        <f t="shared" si="135"/>
        <v>62.93478900000008</v>
      </c>
      <c r="Q104" s="1"/>
      <c r="R104" s="1"/>
      <c r="S104" s="1"/>
      <c r="U104">
        <v>62.934789000000002</v>
      </c>
      <c r="X104">
        <v>17.90437894952716</v>
      </c>
    </row>
    <row r="105" spans="1:24">
      <c r="B105" s="19">
        <v>2012</v>
      </c>
      <c r="C105" s="20">
        <f t="shared" si="153"/>
        <v>61.365990632704282</v>
      </c>
      <c r="D105" s="20">
        <f t="shared" si="154"/>
        <v>52.396797334344413</v>
      </c>
      <c r="E105" s="20">
        <f t="shared" si="155"/>
        <v>42.80478882118895</v>
      </c>
      <c r="F105" s="20">
        <f t="shared" si="156"/>
        <v>41.511209970797417</v>
      </c>
      <c r="G105" s="20">
        <f t="shared" si="157"/>
        <v>44.66625721448775</v>
      </c>
      <c r="H105" s="20">
        <f t="shared" si="158"/>
        <v>48.627480306533549</v>
      </c>
      <c r="I105" s="20">
        <f t="shared" si="159"/>
        <v>51.423598625600391</v>
      </c>
      <c r="J105" s="20">
        <f t="shared" si="160"/>
        <v>58.663879134974522</v>
      </c>
      <c r="K105" s="20">
        <f t="shared" si="161"/>
        <v>51.866646665219463</v>
      </c>
      <c r="L105" s="20">
        <f t="shared" si="162"/>
        <v>48.344750040532951</v>
      </c>
      <c r="M105" s="20">
        <f t="shared" si="163"/>
        <v>50.042906737042301</v>
      </c>
      <c r="N105" s="20">
        <f t="shared" si="164"/>
        <v>62.806940271618792</v>
      </c>
      <c r="O105" s="20">
        <f t="shared" si="165"/>
        <v>614.52124575504479</v>
      </c>
      <c r="P105" s="20">
        <f t="shared" si="135"/>
        <v>63.616521999999918</v>
      </c>
      <c r="Q105" s="1"/>
      <c r="R105" s="1"/>
      <c r="S105" s="1"/>
      <c r="U105">
        <v>63.616521999999996</v>
      </c>
      <c r="X105">
        <v>17.90437894952716</v>
      </c>
    </row>
    <row r="106" spans="1:24">
      <c r="A106" s="2" t="s">
        <v>15</v>
      </c>
      <c r="B106" s="11">
        <v>2013</v>
      </c>
      <c r="C106" s="29">
        <f t="shared" si="153"/>
        <v>65.651738844347136</v>
      </c>
      <c r="D106" s="29">
        <f t="shared" si="154"/>
        <v>56.049751775210403</v>
      </c>
      <c r="E106" s="29">
        <f t="shared" si="155"/>
        <v>45.790585042948905</v>
      </c>
      <c r="F106" s="29">
        <f t="shared" si="156"/>
        <v>44.405990117533136</v>
      </c>
      <c r="G106" s="29">
        <f t="shared" si="157"/>
        <v>47.779223500454982</v>
      </c>
      <c r="H106" s="29">
        <f t="shared" si="158"/>
        <v>52.017438319027754</v>
      </c>
      <c r="I106" s="29">
        <f t="shared" si="159"/>
        <v>55.009608597223277</v>
      </c>
      <c r="J106" s="29">
        <f t="shared" si="160"/>
        <v>62.73823233190533</v>
      </c>
      <c r="K106" s="29">
        <f t="shared" si="161"/>
        <v>55.476997740171917</v>
      </c>
      <c r="L106" s="29">
        <f t="shared" si="162"/>
        <v>51.714412948931759</v>
      </c>
      <c r="M106" s="29">
        <f t="shared" si="163"/>
        <v>53.518092547999125</v>
      </c>
      <c r="N106" s="29">
        <f t="shared" si="164"/>
        <v>67.182973989291057</v>
      </c>
      <c r="O106" s="29">
        <f t="shared" si="165"/>
        <v>657.3350457550448</v>
      </c>
      <c r="P106" s="1">
        <f t="shared" si="135"/>
        <v>42.813800000000015</v>
      </c>
      <c r="Q106" s="1"/>
      <c r="R106" s="1"/>
      <c r="S106" s="1"/>
      <c r="U106" s="33">
        <v>42.813800000000001</v>
      </c>
      <c r="X106">
        <v>17.90437894952716</v>
      </c>
    </row>
    <row r="107" spans="1:24">
      <c r="A107" s="28" t="s">
        <v>33</v>
      </c>
      <c r="B107" s="11">
        <v>2014</v>
      </c>
      <c r="C107" s="29">
        <f t="shared" si="153"/>
        <v>68.041063142386548</v>
      </c>
      <c r="D107" s="29">
        <f t="shared" si="154"/>
        <v>58.086290641745066</v>
      </c>
      <c r="E107" s="29">
        <f t="shared" si="155"/>
        <v>47.455180140314802</v>
      </c>
      <c r="F107" s="29">
        <f t="shared" si="156"/>
        <v>46.019843335341854</v>
      </c>
      <c r="G107" s="29">
        <f t="shared" si="157"/>
        <v>49.514716492281458</v>
      </c>
      <c r="H107" s="29">
        <f t="shared" si="158"/>
        <v>53.907355469685783</v>
      </c>
      <c r="I107" s="29">
        <f t="shared" si="159"/>
        <v>57.008825614903785</v>
      </c>
      <c r="J107" s="29">
        <f t="shared" si="160"/>
        <v>65.009702939015412</v>
      </c>
      <c r="K107" s="29">
        <f t="shared" si="161"/>
        <v>57.489785034675606</v>
      </c>
      <c r="L107" s="29">
        <f t="shared" si="162"/>
        <v>53.593015485909348</v>
      </c>
      <c r="M107" s="29">
        <f t="shared" si="163"/>
        <v>55.455524587465121</v>
      </c>
      <c r="N107" s="29">
        <f t="shared" si="164"/>
        <v>69.622632871319993</v>
      </c>
      <c r="O107" s="29">
        <f t="shared" si="165"/>
        <v>681.20393575504477</v>
      </c>
      <c r="P107" s="1">
        <f t="shared" si="135"/>
        <v>23.868889999999965</v>
      </c>
      <c r="Q107" s="1"/>
      <c r="R107" s="1"/>
      <c r="S107" s="1"/>
      <c r="U107" s="33">
        <v>23.86889</v>
      </c>
      <c r="X107">
        <v>17.90437894952716</v>
      </c>
    </row>
    <row r="108" spans="1:24">
      <c r="A108" s="28"/>
      <c r="B108" s="11">
        <v>2015</v>
      </c>
      <c r="C108" s="29">
        <f t="shared" si="153"/>
        <v>70.202033692852012</v>
      </c>
      <c r="D108" s="29">
        <f t="shared" si="154"/>
        <v>59.92819235390315</v>
      </c>
      <c r="E108" s="29">
        <f t="shared" si="155"/>
        <v>48.960685687137627</v>
      </c>
      <c r="F108" s="29">
        <f t="shared" si="156"/>
        <v>47.479456531976673</v>
      </c>
      <c r="G108" s="29">
        <f t="shared" si="157"/>
        <v>51.084344043030264</v>
      </c>
      <c r="H108" s="29">
        <f t="shared" si="158"/>
        <v>55.616648473043597</v>
      </c>
      <c r="I108" s="29">
        <f t="shared" si="159"/>
        <v>58.816972421405517</v>
      </c>
      <c r="J108" s="29">
        <f t="shared" si="160"/>
        <v>67.064083372948375</v>
      </c>
      <c r="K108" s="29">
        <f t="shared" si="161"/>
        <v>59.31020517242861</v>
      </c>
      <c r="L108" s="29">
        <f t="shared" si="162"/>
        <v>55.292075241744683</v>
      </c>
      <c r="M108" s="29">
        <f t="shared" si="163"/>
        <v>57.207791361904114</v>
      </c>
      <c r="N108" s="29">
        <f t="shared" si="164"/>
        <v>71.829127402670153</v>
      </c>
      <c r="O108" s="29">
        <f t="shared" si="165"/>
        <v>702.79161575504475</v>
      </c>
      <c r="P108" s="1">
        <f t="shared" si="135"/>
        <v>21.587679999999978</v>
      </c>
      <c r="Q108" s="1"/>
      <c r="R108" s="1"/>
      <c r="S108" s="1"/>
      <c r="U108" s="33">
        <v>21.587679999999999</v>
      </c>
      <c r="X108" s="18">
        <f>AVERAGE(X103:X107)*0.9</f>
        <v>16.113941054574443</v>
      </c>
    </row>
    <row r="109" spans="1:24">
      <c r="B109" s="11">
        <v>2016</v>
      </c>
      <c r="C109" s="29">
        <f t="shared" si="153"/>
        <v>72.246678679496839</v>
      </c>
      <c r="D109" s="29">
        <f t="shared" si="154"/>
        <v>61.670944054450558</v>
      </c>
      <c r="E109" s="29">
        <f t="shared" si="155"/>
        <v>50.385149508735857</v>
      </c>
      <c r="F109" s="29">
        <f t="shared" si="156"/>
        <v>48.86049839962137</v>
      </c>
      <c r="G109" s="29">
        <f t="shared" si="157"/>
        <v>52.569478165680323</v>
      </c>
      <c r="H109" s="29">
        <f t="shared" si="158"/>
        <v>57.233929823439539</v>
      </c>
      <c r="I109" s="29">
        <f t="shared" si="159"/>
        <v>60.527786250976355</v>
      </c>
      <c r="J109" s="29">
        <f t="shared" si="160"/>
        <v>69.007876014637787</v>
      </c>
      <c r="K109" s="29">
        <f t="shared" si="161"/>
        <v>61.032631656881279</v>
      </c>
      <c r="L109" s="29">
        <f t="shared" si="162"/>
        <v>56.899674202790415</v>
      </c>
      <c r="M109" s="29">
        <f t="shared" si="163"/>
        <v>58.865733194961159</v>
      </c>
      <c r="N109" s="29">
        <f t="shared" si="164"/>
        <v>73.916845803373292</v>
      </c>
      <c r="O109" s="29">
        <f t="shared" si="165"/>
        <v>723.21722575504486</v>
      </c>
      <c r="P109" s="1">
        <f t="shared" si="135"/>
        <v>20.42561000000012</v>
      </c>
      <c r="Q109" s="1"/>
      <c r="R109" s="1"/>
      <c r="S109" s="1"/>
      <c r="U109" s="33">
        <v>20.425609999999999</v>
      </c>
      <c r="X109" s="18">
        <f t="shared" ref="X109:X133" si="166">AVERAGE(X104:X108)*0.9</f>
        <v>15.791662233482954</v>
      </c>
    </row>
    <row r="110" spans="1:24">
      <c r="B110" s="11">
        <v>2017</v>
      </c>
      <c r="C110" s="29">
        <f t="shared" si="153"/>
        <v>74.005533376871426</v>
      </c>
      <c r="D110" s="29">
        <f t="shared" si="154"/>
        <v>63.170102605146099</v>
      </c>
      <c r="E110" s="29">
        <f t="shared" si="155"/>
        <v>51.610508874407202</v>
      </c>
      <c r="F110" s="29">
        <f t="shared" si="156"/>
        <v>50.048505115723131</v>
      </c>
      <c r="G110" s="29">
        <f t="shared" si="157"/>
        <v>53.847027639997989</v>
      </c>
      <c r="H110" s="29">
        <f t="shared" si="158"/>
        <v>58.625155644401261</v>
      </c>
      <c r="I110" s="29">
        <f t="shared" si="159"/>
        <v>61.999471047177501</v>
      </c>
      <c r="J110" s="29">
        <f t="shared" si="160"/>
        <v>70.679975005361726</v>
      </c>
      <c r="K110" s="29">
        <f t="shared" si="161"/>
        <v>62.514305948922186</v>
      </c>
      <c r="L110" s="29">
        <f t="shared" si="162"/>
        <v>58.282570990545068</v>
      </c>
      <c r="M110" s="29">
        <f t="shared" si="163"/>
        <v>60.291936178898908</v>
      </c>
      <c r="N110" s="29">
        <f t="shared" si="164"/>
        <v>75.712753327592281</v>
      </c>
      <c r="O110" s="29">
        <f t="shared" si="165"/>
        <v>740.78784575504483</v>
      </c>
      <c r="P110" s="1">
        <f t="shared" si="135"/>
        <v>17.570619999999963</v>
      </c>
      <c r="Q110" s="1"/>
      <c r="R110" s="1"/>
      <c r="S110" s="1"/>
      <c r="U110" s="33">
        <v>17.570620000000002</v>
      </c>
      <c r="X110" s="18">
        <f t="shared" si="166"/>
        <v>15.411373224594998</v>
      </c>
    </row>
    <row r="111" spans="1:24">
      <c r="B111" s="11">
        <v>2018</v>
      </c>
      <c r="C111" s="29">
        <f t="shared" si="153"/>
        <v>75.670934822831157</v>
      </c>
      <c r="D111" s="29">
        <f t="shared" si="154"/>
        <v>64.589606343446945</v>
      </c>
      <c r="E111" s="29">
        <f t="shared" si="155"/>
        <v>52.770761203639118</v>
      </c>
      <c r="F111" s="29">
        <f t="shared" si="156"/>
        <v>51.173389454241274</v>
      </c>
      <c r="G111" s="29">
        <f t="shared" si="157"/>
        <v>55.056697060098244</v>
      </c>
      <c r="H111" s="29">
        <f t="shared" si="158"/>
        <v>59.942461444217827</v>
      </c>
      <c r="I111" s="29">
        <f t="shared" si="159"/>
        <v>63.392960794368562</v>
      </c>
      <c r="J111" s="29">
        <f t="shared" si="160"/>
        <v>72.263230336854505</v>
      </c>
      <c r="K111" s="29">
        <f t="shared" si="161"/>
        <v>63.917254419929826</v>
      </c>
      <c r="L111" s="29">
        <f t="shared" si="162"/>
        <v>59.591990303793303</v>
      </c>
      <c r="M111" s="29">
        <f t="shared" si="163"/>
        <v>61.642360699598335</v>
      </c>
      <c r="N111" s="29">
        <f t="shared" si="164"/>
        <v>77.413238872025673</v>
      </c>
      <c r="O111" s="29">
        <f t="shared" si="165"/>
        <v>757.42488575504478</v>
      </c>
      <c r="P111" s="1">
        <f t="shared" si="135"/>
        <v>16.637039999999956</v>
      </c>
      <c r="Q111" s="1"/>
      <c r="R111" s="1"/>
      <c r="S111" s="1"/>
      <c r="U111" s="33">
        <v>16.637039999999999</v>
      </c>
      <c r="X111" s="18">
        <f t="shared" si="166"/>
        <v>14.96263219410721</v>
      </c>
    </row>
    <row r="112" spans="1:24">
      <c r="B112" s="11">
        <v>2019</v>
      </c>
      <c r="C112" s="29">
        <f t="shared" si="153"/>
        <v>77.24932258084516</v>
      </c>
      <c r="D112" s="29">
        <f t="shared" si="154"/>
        <v>65.934944026697266</v>
      </c>
      <c r="E112" s="29">
        <f t="shared" si="155"/>
        <v>53.870392813248742</v>
      </c>
      <c r="F112" s="29">
        <f t="shared" si="156"/>
        <v>52.239500975524088</v>
      </c>
      <c r="G112" s="29">
        <f t="shared" si="157"/>
        <v>56.20316382254893</v>
      </c>
      <c r="H112" s="29">
        <f t="shared" si="158"/>
        <v>61.190940814183257</v>
      </c>
      <c r="I112" s="29">
        <f t="shared" si="159"/>
        <v>64.713643662286273</v>
      </c>
      <c r="J112" s="29">
        <f t="shared" si="160"/>
        <v>73.763763940389666</v>
      </c>
      <c r="K112" s="29">
        <f t="shared" si="161"/>
        <v>65.246901813436693</v>
      </c>
      <c r="L112" s="29">
        <f t="shared" si="162"/>
        <v>60.83299523936131</v>
      </c>
      <c r="M112" s="29">
        <f t="shared" si="163"/>
        <v>62.922228407630485</v>
      </c>
      <c r="N112" s="29">
        <f t="shared" si="164"/>
        <v>79.024877658892891</v>
      </c>
      <c r="O112" s="29">
        <f t="shared" si="165"/>
        <v>773.19267575504466</v>
      </c>
      <c r="P112" s="1">
        <f t="shared" si="135"/>
        <v>15.767789999999877</v>
      </c>
      <c r="Q112" s="1"/>
      <c r="R112" s="1"/>
      <c r="S112" s="1"/>
      <c r="U112" s="33">
        <v>15.76779</v>
      </c>
      <c r="X112" s="18">
        <f t="shared" si="166"/>
        <v>14.433117778131621</v>
      </c>
    </row>
    <row r="113" spans="1:24">
      <c r="A113" s="27" t="s">
        <v>31</v>
      </c>
      <c r="B113" s="11">
        <v>2020</v>
      </c>
      <c r="C113" s="26">
        <f t="shared" si="153"/>
        <v>78.906809279767714</v>
      </c>
      <c r="D113" s="26">
        <f t="shared" si="154"/>
        <v>67.34770163598867</v>
      </c>
      <c r="E113" s="26">
        <f t="shared" si="155"/>
        <v>55.025131094376853</v>
      </c>
      <c r="F113" s="26">
        <f t="shared" si="156"/>
        <v>53.359039350756888</v>
      </c>
      <c r="G113" s="26">
        <f t="shared" si="157"/>
        <v>57.407084341997077</v>
      </c>
      <c r="H113" s="26">
        <f t="shared" si="158"/>
        <v>62.501986176192801</v>
      </c>
      <c r="I113" s="26">
        <f t="shared" si="159"/>
        <v>66.100510910815117</v>
      </c>
      <c r="J113" s="26">
        <f t="shared" si="160"/>
        <v>75.339494920637037</v>
      </c>
      <c r="K113" s="26">
        <f t="shared" si="161"/>
        <v>66.643182833613693</v>
      </c>
      <c r="L113" s="26">
        <f t="shared" si="162"/>
        <v>62.136191594982662</v>
      </c>
      <c r="M113" s="26">
        <f t="shared" si="163"/>
        <v>64.266235095260257</v>
      </c>
      <c r="N113" s="26">
        <f t="shared" si="164"/>
        <v>80.717281720656004</v>
      </c>
      <c r="O113" s="26">
        <f t="shared" si="165"/>
        <v>789.75064895504477</v>
      </c>
      <c r="P113" s="1"/>
      <c r="Q113" s="1"/>
      <c r="R113" s="1"/>
      <c r="S113" s="1"/>
      <c r="U113" s="24">
        <f t="shared" ref="U113:U133" si="167">AVERAGE(U108:U112)*0.9</f>
        <v>16.557973199999999</v>
      </c>
      <c r="X113" s="18">
        <f t="shared" si="166"/>
        <v>13.80829076728042</v>
      </c>
    </row>
    <row r="114" spans="1:24">
      <c r="A114" s="27" t="s">
        <v>32</v>
      </c>
      <c r="B114" s="11">
        <f t="shared" ref="B114:B133" si="168">+B113+1</f>
        <v>2021</v>
      </c>
      <c r="C114" s="26">
        <f t="shared" si="153"/>
        <v>80.473668885412536</v>
      </c>
      <c r="D114" s="26">
        <f t="shared" si="154"/>
        <v>68.68321330676406</v>
      </c>
      <c r="E114" s="26">
        <f t="shared" si="155"/>
        <v>56.11673126767991</v>
      </c>
      <c r="F114" s="26">
        <f t="shared" si="156"/>
        <v>54.417364258137326</v>
      </c>
      <c r="G114" s="26">
        <f t="shared" si="157"/>
        <v>58.545177595811104</v>
      </c>
      <c r="H114" s="26">
        <f t="shared" si="158"/>
        <v>63.741346962759657</v>
      </c>
      <c r="I114" s="26">
        <f t="shared" si="159"/>
        <v>67.411547838908845</v>
      </c>
      <c r="J114" s="26">
        <f t="shared" si="160"/>
        <v>76.829068999220993</v>
      </c>
      <c r="K114" s="26">
        <f t="shared" si="161"/>
        <v>67.963118812627016</v>
      </c>
      <c r="L114" s="26">
        <f t="shared" si="162"/>
        <v>63.368132538565497</v>
      </c>
      <c r="M114" s="26">
        <f t="shared" si="163"/>
        <v>65.536754967264358</v>
      </c>
      <c r="N114" s="26">
        <f t="shared" si="164"/>
        <v>82.317149497893453</v>
      </c>
      <c r="O114" s="26">
        <f t="shared" si="165"/>
        <v>805.40327493104485</v>
      </c>
      <c r="P114" s="1"/>
      <c r="Q114" s="1"/>
      <c r="R114" s="1"/>
      <c r="S114" s="1"/>
      <c r="U114" s="24">
        <f t="shared" si="167"/>
        <v>15.652625975999999</v>
      </c>
      <c r="X114" s="18">
        <f t="shared" si="166"/>
        <v>13.393273715567497</v>
      </c>
    </row>
    <row r="115" spans="1:24">
      <c r="B115" s="11">
        <f t="shared" si="168"/>
        <v>2022</v>
      </c>
      <c r="C115" s="26">
        <f t="shared" si="153"/>
        <v>81.954527122477359</v>
      </c>
      <c r="D115" s="26">
        <f t="shared" si="154"/>
        <v>69.945421772180495</v>
      </c>
      <c r="E115" s="26">
        <f t="shared" si="155"/>
        <v>57.148415984289841</v>
      </c>
      <c r="F115" s="26">
        <f t="shared" si="156"/>
        <v>55.4176001126702</v>
      </c>
      <c r="G115" s="26">
        <f t="shared" si="157"/>
        <v>59.620803493234646</v>
      </c>
      <c r="H115" s="26">
        <f t="shared" si="158"/>
        <v>64.912682047837279</v>
      </c>
      <c r="I115" s="26">
        <f t="shared" si="159"/>
        <v>68.65062492473669</v>
      </c>
      <c r="J115" s="26">
        <f t="shared" si="160"/>
        <v>78.236883736445975</v>
      </c>
      <c r="K115" s="26">
        <f t="shared" si="161"/>
        <v>69.210606500661243</v>
      </c>
      <c r="L115" s="26">
        <f t="shared" si="162"/>
        <v>64.532455039005015</v>
      </c>
      <c r="M115" s="26">
        <f t="shared" si="163"/>
        <v>66.737538886278926</v>
      </c>
      <c r="N115" s="26">
        <f t="shared" si="164"/>
        <v>83.829204162907075</v>
      </c>
      <c r="O115" s="26">
        <f t="shared" si="165"/>
        <v>820.1967637827247</v>
      </c>
      <c r="P115" s="1"/>
      <c r="Q115" s="1"/>
      <c r="R115" s="1"/>
      <c r="S115" s="1"/>
      <c r="U115" s="24">
        <f t="shared" si="167"/>
        <v>14.793488851680001</v>
      </c>
      <c r="X115" s="18">
        <f t="shared" si="166"/>
        <v>12.961563782342713</v>
      </c>
    </row>
    <row r="116" spans="1:24">
      <c r="B116" s="11">
        <f t="shared" si="168"/>
        <v>2023</v>
      </c>
      <c r="C116" s="26">
        <f t="shared" si="153"/>
        <v>83.385345996686425</v>
      </c>
      <c r="D116" s="26">
        <f t="shared" si="154"/>
        <v>71.164979222246686</v>
      </c>
      <c r="E116" s="26">
        <f t="shared" si="155"/>
        <v>58.145239264068714</v>
      </c>
      <c r="F116" s="26">
        <f t="shared" si="156"/>
        <v>56.384037212120674</v>
      </c>
      <c r="G116" s="26">
        <f t="shared" si="157"/>
        <v>60.660083146817243</v>
      </c>
      <c r="H116" s="26">
        <f t="shared" si="158"/>
        <v>66.04443680045577</v>
      </c>
      <c r="I116" s="26">
        <f t="shared" si="159"/>
        <v>69.847832622697354</v>
      </c>
      <c r="J116" s="26">
        <f t="shared" si="160"/>
        <v>79.597127308041138</v>
      </c>
      <c r="K116" s="26">
        <f t="shared" si="161"/>
        <v>70.415940599974277</v>
      </c>
      <c r="L116" s="26">
        <f t="shared" si="162"/>
        <v>65.6574341677278</v>
      </c>
      <c r="M116" s="26">
        <f t="shared" si="163"/>
        <v>67.897747373607331</v>
      </c>
      <c r="N116" s="26">
        <f t="shared" si="164"/>
        <v>85.290165313263742</v>
      </c>
      <c r="O116" s="26">
        <f t="shared" si="165"/>
        <v>834.49036902770717</v>
      </c>
      <c r="P116" s="1"/>
      <c r="Q116" s="1"/>
      <c r="R116" s="1"/>
      <c r="S116" s="1"/>
      <c r="U116" s="24">
        <f t="shared" si="167"/>
        <v>14.293605244982398</v>
      </c>
      <c r="X116" s="18">
        <f t="shared" si="166"/>
        <v>12.520598082737303</v>
      </c>
    </row>
    <row r="117" spans="1:24">
      <c r="B117" s="11">
        <f t="shared" si="168"/>
        <v>2024</v>
      </c>
      <c r="C117" s="26">
        <f t="shared" si="153"/>
        <v>84.773940007980372</v>
      </c>
      <c r="D117" s="26">
        <f t="shared" si="154"/>
        <v>72.34854634043063</v>
      </c>
      <c r="E117" s="26">
        <f t="shared" si="155"/>
        <v>59.112645314946043</v>
      </c>
      <c r="F117" s="26">
        <f t="shared" si="156"/>
        <v>57.321953808538964</v>
      </c>
      <c r="G117" s="26">
        <f t="shared" si="157"/>
        <v>61.668692642426663</v>
      </c>
      <c r="H117" s="26">
        <f t="shared" si="158"/>
        <v>67.142792364578597</v>
      </c>
      <c r="I117" s="26">
        <f t="shared" si="159"/>
        <v>71.009709551796533</v>
      </c>
      <c r="J117" s="26">
        <f t="shared" si="160"/>
        <v>80.917228762854734</v>
      </c>
      <c r="K117" s="26">
        <f t="shared" si="161"/>
        <v>71.585704112382274</v>
      </c>
      <c r="L117" s="26">
        <f t="shared" si="162"/>
        <v>66.74921406323601</v>
      </c>
      <c r="M117" s="26">
        <f t="shared" si="163"/>
        <v>69.023716974928945</v>
      </c>
      <c r="N117" s="26">
        <f t="shared" si="164"/>
        <v>86.7080120726866</v>
      </c>
      <c r="O117" s="26">
        <f t="shared" si="165"/>
        <v>848.36215601678634</v>
      </c>
      <c r="P117" s="1"/>
      <c r="Q117" s="1"/>
      <c r="R117" s="1"/>
      <c r="S117" s="1"/>
      <c r="U117" s="24">
        <f t="shared" si="167"/>
        <v>13.871786989079229</v>
      </c>
      <c r="X117" s="18">
        <f t="shared" si="166"/>
        <v>12.081031942690721</v>
      </c>
    </row>
    <row r="118" spans="1:24">
      <c r="B118" s="11">
        <f t="shared" si="168"/>
        <v>2025</v>
      </c>
      <c r="C118" s="26">
        <f t="shared" ref="C118:N123" si="169">$U118*W$93+C117</f>
        <v>86.128371144864715</v>
      </c>
      <c r="D118" s="26">
        <f t="shared" si="169"/>
        <v>73.502994756902638</v>
      </c>
      <c r="E118" s="26">
        <f t="shared" si="169"/>
        <v>60.056250765251555</v>
      </c>
      <c r="F118" s="26">
        <f t="shared" si="169"/>
        <v>58.23679531848164</v>
      </c>
      <c r="G118" s="26">
        <f t="shared" si="169"/>
        <v>62.652487830004652</v>
      </c>
      <c r="H118" s="26">
        <f t="shared" si="169"/>
        <v>68.214125643649751</v>
      </c>
      <c r="I118" s="26">
        <f t="shared" si="169"/>
        <v>72.143001411908386</v>
      </c>
      <c r="J118" s="26">
        <f t="shared" si="169"/>
        <v>82.204852430898441</v>
      </c>
      <c r="K118" s="26">
        <f t="shared" si="169"/>
        <v>72.726688526192476</v>
      </c>
      <c r="L118" s="26">
        <f t="shared" si="169"/>
        <v>67.814133451533465</v>
      </c>
      <c r="M118" s="26">
        <f t="shared" si="169"/>
        <v>70.121984917042667</v>
      </c>
      <c r="N118" s="26">
        <f t="shared" si="169"/>
        <v>88.090976267169466</v>
      </c>
      <c r="O118" s="26">
        <f t="shared" ref="O118:O123" si="170">SUM(C118:N118)</f>
        <v>861.89266246389991</v>
      </c>
      <c r="P118" s="1"/>
      <c r="Q118" s="1"/>
      <c r="R118" s="1"/>
      <c r="S118" s="1"/>
      <c r="U118" s="24">
        <f t="shared" si="167"/>
        <v>13.530506447113494</v>
      </c>
      <c r="X118" s="18">
        <f t="shared" si="166"/>
        <v>11.657656492311359</v>
      </c>
    </row>
    <row r="119" spans="1:24">
      <c r="B119" s="11">
        <f t="shared" si="168"/>
        <v>2026</v>
      </c>
      <c r="C119" s="26">
        <f t="shared" si="169"/>
        <v>87.428252280582171</v>
      </c>
      <c r="D119" s="26">
        <f t="shared" si="169"/>
        <v>74.610947518667146</v>
      </c>
      <c r="E119" s="26">
        <f t="shared" si="169"/>
        <v>60.961852306009</v>
      </c>
      <c r="F119" s="26">
        <f t="shared" si="169"/>
        <v>59.114791392672096</v>
      </c>
      <c r="G119" s="26">
        <f t="shared" si="169"/>
        <v>63.596660457846014</v>
      </c>
      <c r="H119" s="26">
        <f t="shared" si="169"/>
        <v>69.242310747792004</v>
      </c>
      <c r="I119" s="26">
        <f t="shared" si="169"/>
        <v>73.230649702105183</v>
      </c>
      <c r="J119" s="26">
        <f t="shared" si="169"/>
        <v>83.440616782745494</v>
      </c>
      <c r="K119" s="26">
        <f t="shared" si="169"/>
        <v>73.821719550856656</v>
      </c>
      <c r="L119" s="26">
        <f t="shared" si="169"/>
        <v>68.836162985712605</v>
      </c>
      <c r="M119" s="26">
        <f t="shared" si="169"/>
        <v>71.176019884963509</v>
      </c>
      <c r="N119" s="26">
        <f t="shared" si="169"/>
        <v>89.418241285541896</v>
      </c>
      <c r="O119" s="26">
        <f t="shared" si="170"/>
        <v>874.87822489549364</v>
      </c>
      <c r="P119" s="1"/>
      <c r="Q119" s="1"/>
      <c r="R119" s="1"/>
      <c r="S119" s="1"/>
      <c r="U119" s="24">
        <f t="shared" si="167"/>
        <v>12.985562431593921</v>
      </c>
      <c r="X119" s="18">
        <f t="shared" si="166"/>
        <v>11.270542322816926</v>
      </c>
    </row>
    <row r="120" spans="1:24">
      <c r="B120" s="11">
        <f t="shared" si="168"/>
        <v>2027</v>
      </c>
      <c r="C120" s="26">
        <f t="shared" si="169"/>
        <v>88.680077291712706</v>
      </c>
      <c r="D120" s="26">
        <f t="shared" si="169"/>
        <v>75.6779396768097</v>
      </c>
      <c r="E120" s="26">
        <f t="shared" si="169"/>
        <v>61.833974092908235</v>
      </c>
      <c r="F120" s="26">
        <f t="shared" si="169"/>
        <v>59.960328276888355</v>
      </c>
      <c r="G120" s="26">
        <f t="shared" si="169"/>
        <v>64.505927373012298</v>
      </c>
      <c r="H120" s="26">
        <f t="shared" si="169"/>
        <v>70.232484229097821</v>
      </c>
      <c r="I120" s="26">
        <f t="shared" si="169"/>
        <v>74.278088037480529</v>
      </c>
      <c r="J120" s="26">
        <f t="shared" si="169"/>
        <v>84.630695383779909</v>
      </c>
      <c r="K120" s="26">
        <f t="shared" si="169"/>
        <v>74.876267683737993</v>
      </c>
      <c r="L120" s="26">
        <f t="shared" si="169"/>
        <v>69.820408466199083</v>
      </c>
      <c r="M120" s="26">
        <f t="shared" si="169"/>
        <v>72.191087570149364</v>
      </c>
      <c r="N120" s="26">
        <f t="shared" si="169"/>
        <v>90.696437807318617</v>
      </c>
      <c r="O120" s="26">
        <f t="shared" si="170"/>
        <v>887.38371588909456</v>
      </c>
      <c r="P120" s="1"/>
      <c r="Q120" s="1"/>
      <c r="R120" s="1"/>
      <c r="S120" s="1"/>
      <c r="U120" s="24">
        <f t="shared" si="167"/>
        <v>12.505490993600828</v>
      </c>
      <c r="X120" s="18">
        <f t="shared" si="166"/>
        <v>10.888450672121825</v>
      </c>
    </row>
    <row r="121" spans="1:24">
      <c r="B121" s="11">
        <f t="shared" si="168"/>
        <v>2028</v>
      </c>
      <c r="C121" s="26">
        <f t="shared" si="169"/>
        <v>89.890676322175068</v>
      </c>
      <c r="D121" s="26">
        <f t="shared" si="169"/>
        <v>76.709792899642963</v>
      </c>
      <c r="E121" s="26">
        <f t="shared" si="169"/>
        <v>62.677374552459547</v>
      </c>
      <c r="F121" s="26">
        <f t="shared" si="169"/>
        <v>60.778019346447621</v>
      </c>
      <c r="G121" s="26">
        <f t="shared" si="169"/>
        <v>65.385249671372279</v>
      </c>
      <c r="H121" s="26">
        <f t="shared" si="169"/>
        <v>71.190048621724713</v>
      </c>
      <c r="I121" s="26">
        <f t="shared" si="169"/>
        <v>75.291031397774418</v>
      </c>
      <c r="J121" s="26">
        <f t="shared" si="169"/>
        <v>85.781581480300019</v>
      </c>
      <c r="K121" s="26">
        <f t="shared" si="169"/>
        <v>75.89608669669181</v>
      </c>
      <c r="L121" s="26">
        <f t="shared" si="169"/>
        <v>70.772240083094019</v>
      </c>
      <c r="M121" s="26">
        <f t="shared" si="169"/>
        <v>73.172726333246047</v>
      </c>
      <c r="N121" s="26">
        <f t="shared" si="169"/>
        <v>91.932539863312698</v>
      </c>
      <c r="O121" s="26">
        <f t="shared" si="170"/>
        <v>899.47736726824132</v>
      </c>
      <c r="U121" s="24">
        <f t="shared" si="167"/>
        <v>12.093651379146577</v>
      </c>
      <c r="X121" s="18">
        <f t="shared" si="166"/>
        <v>10.515290312282064</v>
      </c>
    </row>
    <row r="122" spans="1:24">
      <c r="B122" s="11">
        <f t="shared" si="168"/>
        <v>2029</v>
      </c>
      <c r="C122" s="26">
        <f t="shared" si="169"/>
        <v>91.061635780763027</v>
      </c>
      <c r="D122" s="26">
        <f t="shared" si="169"/>
        <v>77.707859361574293</v>
      </c>
      <c r="E122" s="26">
        <f t="shared" si="169"/>
        <v>63.493158904369899</v>
      </c>
      <c r="F122" s="26">
        <f t="shared" si="169"/>
        <v>61.568936130626476</v>
      </c>
      <c r="G122" s="26">
        <f t="shared" si="169"/>
        <v>66.235779645792178</v>
      </c>
      <c r="H122" s="26">
        <f t="shared" si="169"/>
        <v>72.116258749553126</v>
      </c>
      <c r="I122" s="26">
        <f t="shared" si="169"/>
        <v>76.27080717728829</v>
      </c>
      <c r="J122" s="26">
        <f t="shared" si="169"/>
        <v>86.894783231306619</v>
      </c>
      <c r="K122" s="26">
        <f t="shared" si="169"/>
        <v>76.882512994100964</v>
      </c>
      <c r="L122" s="26">
        <f t="shared" si="169"/>
        <v>71.692905147859932</v>
      </c>
      <c r="M122" s="26">
        <f t="shared" si="169"/>
        <v>74.122222545981018</v>
      </c>
      <c r="N122" s="26">
        <f t="shared" si="169"/>
        <v>93.128167282321513</v>
      </c>
      <c r="O122" s="26">
        <f t="shared" si="170"/>
        <v>911.17502695153735</v>
      </c>
      <c r="U122" s="24">
        <f t="shared" si="167"/>
        <v>11.697659683296131</v>
      </c>
      <c r="X122" s="18">
        <f t="shared" si="166"/>
        <v>10.154334913600122</v>
      </c>
    </row>
    <row r="123" spans="1:24">
      <c r="B123" s="11">
        <f t="shared" si="168"/>
        <v>2030</v>
      </c>
      <c r="C123" s="26">
        <f t="shared" si="169"/>
        <v>92.193421019863905</v>
      </c>
      <c r="D123" s="26">
        <f t="shared" si="169"/>
        <v>78.672535705380156</v>
      </c>
      <c r="E123" s="26">
        <f t="shared" si="169"/>
        <v>64.281651350466191</v>
      </c>
      <c r="F123" s="26">
        <f t="shared" si="169"/>
        <v>62.333392948602231</v>
      </c>
      <c r="G123" s="26">
        <f t="shared" si="169"/>
        <v>67.057855306397968</v>
      </c>
      <c r="H123" s="26">
        <f t="shared" si="169"/>
        <v>73.011482698848539</v>
      </c>
      <c r="I123" s="26">
        <f t="shared" si="169"/>
        <v>77.217804749876805</v>
      </c>
      <c r="J123" s="26">
        <f t="shared" si="169"/>
        <v>87.970743035627962</v>
      </c>
      <c r="K123" s="26">
        <f t="shared" si="169"/>
        <v>77.835938592810322</v>
      </c>
      <c r="L123" s="26">
        <f t="shared" si="169"/>
        <v>72.58276954309224</v>
      </c>
      <c r="M123" s="26">
        <f t="shared" si="169"/>
        <v>75.039953548770384</v>
      </c>
      <c r="N123" s="26">
        <f t="shared" si="169"/>
        <v>94.283795220055794</v>
      </c>
      <c r="O123" s="26">
        <f t="shared" si="170"/>
        <v>922.48134371979256</v>
      </c>
      <c r="U123" s="24">
        <f t="shared" si="167"/>
        <v>11.306316768255172</v>
      </c>
      <c r="X123" s="18">
        <f t="shared" si="166"/>
        <v>9.8075294483638125</v>
      </c>
    </row>
    <row r="124" spans="1:24">
      <c r="B124" s="11">
        <f t="shared" si="168"/>
        <v>2031</v>
      </c>
      <c r="C124" s="26">
        <f t="shared" ref="C124:C133" si="171">$U124*W$93+C123</f>
        <v>93.285129997363754</v>
      </c>
      <c r="D124" s="26">
        <f t="shared" ref="D124:D133" si="172">$U124*X$93+D123</f>
        <v>79.603053076106107</v>
      </c>
      <c r="E124" s="26">
        <f t="shared" ref="E124:E133" si="173">$U124*Y$93+E123</f>
        <v>65.04222345580483</v>
      </c>
      <c r="F124" s="26">
        <f t="shared" ref="F124:F133" si="174">$U124*Z$93+F123</f>
        <v>63.070780522023938</v>
      </c>
      <c r="G124" s="26">
        <f t="shared" ref="G124:G133" si="175">$U124*AA$93+G123</f>
        <v>67.850821452148764</v>
      </c>
      <c r="H124" s="26">
        <f t="shared" ref="H124:H133" si="176">$U124*AB$93+H123</f>
        <v>73.875006968784319</v>
      </c>
      <c r="I124" s="26">
        <f t="shared" ref="I124:I133" si="177">$U124*AC$93+I123</f>
        <v>78.131269350711122</v>
      </c>
      <c r="J124" s="26">
        <f t="shared" ref="J124:J133" si="178">$U124*AD$93+J123</f>
        <v>89.008603344479269</v>
      </c>
      <c r="K124" s="26">
        <f t="shared" ref="K124:K133" si="179">$U124*AE$93+K123</f>
        <v>78.755603604801536</v>
      </c>
      <c r="L124" s="26">
        <f t="shared" ref="L124:L133" si="180">$U124*AF$93+L123</f>
        <v>73.441124039572827</v>
      </c>
      <c r="M124" s="26">
        <f t="shared" ref="M124:M133" si="181">$U124*AG$93+M123</f>
        <v>75.925187902481369</v>
      </c>
      <c r="N124" s="26">
        <f t="shared" ref="N124:N133" si="182">$U124*AH$93+N123</f>
        <v>95.398502631575326</v>
      </c>
      <c r="O124" s="26">
        <f t="shared" ref="O124:O133" si="183">SUM(C124:N124)</f>
        <v>933.38730634585318</v>
      </c>
      <c r="U124" s="24">
        <f t="shared" si="167"/>
        <v>10.905962626060674</v>
      </c>
      <c r="X124" s="18">
        <f t="shared" si="166"/>
        <v>9.4745065804532551</v>
      </c>
    </row>
    <row r="125" spans="1:24">
      <c r="B125" s="11">
        <f t="shared" si="168"/>
        <v>2032</v>
      </c>
      <c r="C125" s="26">
        <f t="shared" si="171"/>
        <v>94.339367986384445</v>
      </c>
      <c r="D125" s="26">
        <f t="shared" si="172"/>
        <v>80.501632076445119</v>
      </c>
      <c r="E125" s="26">
        <f t="shared" si="173"/>
        <v>65.776690262768085</v>
      </c>
      <c r="F125" s="26">
        <f t="shared" si="174"/>
        <v>63.782858565307265</v>
      </c>
      <c r="G125" s="26">
        <f t="shared" si="175"/>
        <v>68.616570431123264</v>
      </c>
      <c r="H125" s="26">
        <f t="shared" si="176"/>
        <v>74.708892288562936</v>
      </c>
      <c r="I125" s="26">
        <f t="shared" si="177"/>
        <v>79.013380887460187</v>
      </c>
      <c r="J125" s="26">
        <f t="shared" si="178"/>
        <v>90.010840925591339</v>
      </c>
      <c r="K125" s="26">
        <f t="shared" si="179"/>
        <v>79.643702734511621</v>
      </c>
      <c r="L125" s="26">
        <f t="shared" si="180"/>
        <v>74.270017029267663</v>
      </c>
      <c r="M125" s="26">
        <f t="shared" si="181"/>
        <v>76.780038145634578</v>
      </c>
      <c r="N125" s="26">
        <f t="shared" si="182"/>
        <v>96.474949673861346</v>
      </c>
      <c r="O125" s="26">
        <f t="shared" si="183"/>
        <v>943.91894100691786</v>
      </c>
      <c r="U125" s="24">
        <f t="shared" si="167"/>
        <v>10.531634661064688</v>
      </c>
      <c r="X125" s="18">
        <f t="shared" si="166"/>
        <v>9.1512201468277947</v>
      </c>
    </row>
    <row r="126" spans="1:24">
      <c r="B126" s="11">
        <f t="shared" si="168"/>
        <v>2033</v>
      </c>
      <c r="C126" s="26">
        <f t="shared" si="171"/>
        <v>95.358040311425356</v>
      </c>
      <c r="D126" s="26">
        <f t="shared" si="172"/>
        <v>81.3698967083795</v>
      </c>
      <c r="E126" s="26">
        <f t="shared" si="173"/>
        <v>66.486379173342854</v>
      </c>
      <c r="F126" s="26">
        <f t="shared" si="174"/>
        <v>64.470914017222668</v>
      </c>
      <c r="G126" s="26">
        <f t="shared" si="175"/>
        <v>69.356486181583236</v>
      </c>
      <c r="H126" s="26">
        <f t="shared" si="176"/>
        <v>75.514645739266655</v>
      </c>
      <c r="I126" s="26">
        <f t="shared" si="177"/>
        <v>79.865733600456522</v>
      </c>
      <c r="J126" s="26">
        <f t="shared" si="178"/>
        <v>90.979267123117395</v>
      </c>
      <c r="K126" s="26">
        <f t="shared" si="179"/>
        <v>80.50184104365087</v>
      </c>
      <c r="L126" s="26">
        <f t="shared" si="180"/>
        <v>75.070946570620009</v>
      </c>
      <c r="M126" s="26">
        <f t="shared" si="181"/>
        <v>77.606049249221911</v>
      </c>
      <c r="N126" s="26">
        <f t="shared" si="182"/>
        <v>97.515081809839032</v>
      </c>
      <c r="O126" s="26">
        <f t="shared" si="183"/>
        <v>954.09528152812595</v>
      </c>
      <c r="U126" s="24">
        <f t="shared" si="167"/>
        <v>10.176340521208184</v>
      </c>
      <c r="X126" s="18">
        <f t="shared" si="166"/>
        <v>8.8385186522748693</v>
      </c>
    </row>
    <row r="127" spans="1:24">
      <c r="B127" s="11">
        <f t="shared" si="168"/>
        <v>2034</v>
      </c>
      <c r="C127" s="26">
        <f t="shared" si="171"/>
        <v>96.342165829490412</v>
      </c>
      <c r="D127" s="26">
        <f t="shared" si="172"/>
        <v>82.208715393952076</v>
      </c>
      <c r="E127" s="26">
        <f t="shared" si="173"/>
        <v>67.17200000510185</v>
      </c>
      <c r="F127" s="26">
        <f t="shared" si="174"/>
        <v>65.135635057962176</v>
      </c>
      <c r="G127" s="26">
        <f t="shared" si="175"/>
        <v>70.071308753421206</v>
      </c>
      <c r="H127" s="26">
        <f t="shared" si="176"/>
        <v>76.293073220424205</v>
      </c>
      <c r="I127" s="26">
        <f t="shared" si="177"/>
        <v>80.689179996939302</v>
      </c>
      <c r="J127" s="26">
        <f t="shared" si="178"/>
        <v>91.914850538824524</v>
      </c>
      <c r="K127" s="26">
        <f t="shared" si="179"/>
        <v>81.330876826103506</v>
      </c>
      <c r="L127" s="26">
        <f t="shared" si="180"/>
        <v>75.844713738374693</v>
      </c>
      <c r="M127" s="26">
        <f t="shared" si="181"/>
        <v>78.404047374097573</v>
      </c>
      <c r="N127" s="26">
        <f t="shared" si="182"/>
        <v>98.519939360213769</v>
      </c>
      <c r="O127" s="26">
        <f t="shared" si="183"/>
        <v>963.92650609490533</v>
      </c>
      <c r="U127" s="24">
        <f t="shared" si="167"/>
        <v>9.831224566779273</v>
      </c>
      <c r="X127" s="18">
        <f t="shared" si="166"/>
        <v>8.5366997534735738</v>
      </c>
    </row>
    <row r="128" spans="1:24">
      <c r="B128" s="11">
        <f t="shared" si="168"/>
        <v>2035</v>
      </c>
      <c r="C128" s="26">
        <f t="shared" si="171"/>
        <v>97.292661238261346</v>
      </c>
      <c r="D128" s="26">
        <f t="shared" si="172"/>
        <v>83.018869479780079</v>
      </c>
      <c r="E128" s="26">
        <f t="shared" si="173"/>
        <v>67.834191403233604</v>
      </c>
      <c r="F128" s="26">
        <f t="shared" si="174"/>
        <v>65.777640864882599</v>
      </c>
      <c r="G128" s="26">
        <f t="shared" si="175"/>
        <v>70.761703992794438</v>
      </c>
      <c r="H128" s="26">
        <f t="shared" si="176"/>
        <v>77.044899825181005</v>
      </c>
      <c r="I128" s="26">
        <f t="shared" si="177"/>
        <v>81.484487104476486</v>
      </c>
      <c r="J128" s="26">
        <f t="shared" si="178"/>
        <v>92.81846265417775</v>
      </c>
      <c r="K128" s="26">
        <f t="shared" si="179"/>
        <v>82.131582315863966</v>
      </c>
      <c r="L128" s="26">
        <f t="shared" si="180"/>
        <v>76.592039284667351</v>
      </c>
      <c r="M128" s="26">
        <f t="shared" si="181"/>
        <v>79.174775843158557</v>
      </c>
      <c r="N128" s="26">
        <f t="shared" si="182"/>
        <v>99.490458334234376</v>
      </c>
      <c r="O128" s="26">
        <f t="shared" si="183"/>
        <v>973.42177234071153</v>
      </c>
      <c r="U128" s="24">
        <f t="shared" si="167"/>
        <v>9.4952662458062385</v>
      </c>
      <c r="X128" s="18">
        <f t="shared" si="166"/>
        <v>8.245525424650797</v>
      </c>
    </row>
    <row r="129" spans="1:24">
      <c r="B129" s="11">
        <f t="shared" si="168"/>
        <v>2036</v>
      </c>
      <c r="C129" s="26">
        <f t="shared" si="171"/>
        <v>98.210524477572889</v>
      </c>
      <c r="D129" s="26">
        <f t="shared" si="172"/>
        <v>83.801209559172065</v>
      </c>
      <c r="E129" s="26">
        <f t="shared" si="173"/>
        <v>68.473648612731736</v>
      </c>
      <c r="F129" s="26">
        <f t="shared" si="174"/>
        <v>66.39760548981306</v>
      </c>
      <c r="G129" s="26">
        <f t="shared" si="175"/>
        <v>71.428396756345805</v>
      </c>
      <c r="H129" s="26">
        <f t="shared" si="176"/>
        <v>77.770914907920854</v>
      </c>
      <c r="I129" s="26">
        <f t="shared" si="177"/>
        <v>82.252489928304428</v>
      </c>
      <c r="J129" s="26">
        <f t="shared" si="178"/>
        <v>93.69105218551671</v>
      </c>
      <c r="K129" s="26">
        <f t="shared" si="179"/>
        <v>82.904798186013622</v>
      </c>
      <c r="L129" s="26">
        <f t="shared" si="180"/>
        <v>77.313707838150862</v>
      </c>
      <c r="M129" s="26">
        <f t="shared" si="181"/>
        <v>79.919043856148434</v>
      </c>
      <c r="N129" s="26">
        <f t="shared" si="182"/>
        <v>100.42765769478652</v>
      </c>
      <c r="O129" s="26">
        <f t="shared" si="183"/>
        <v>982.59104949247694</v>
      </c>
      <c r="U129" s="24">
        <f t="shared" si="167"/>
        <v>9.1692771517654297</v>
      </c>
      <c r="X129" s="18">
        <f t="shared" si="166"/>
        <v>7.9643647003824514</v>
      </c>
    </row>
    <row r="130" spans="1:24">
      <c r="B130" s="11">
        <f t="shared" si="168"/>
        <v>2037</v>
      </c>
      <c r="C130" s="26">
        <f t="shared" si="171"/>
        <v>99.097095484010538</v>
      </c>
      <c r="D130" s="26">
        <f t="shared" si="172"/>
        <v>84.556877726123929</v>
      </c>
      <c r="E130" s="26">
        <f t="shared" si="173"/>
        <v>69.091305140978577</v>
      </c>
      <c r="F130" s="26">
        <f t="shared" si="174"/>
        <v>66.996433984015098</v>
      </c>
      <c r="G130" s="26">
        <f t="shared" si="175"/>
        <v>72.072360311101278</v>
      </c>
      <c r="H130" s="26">
        <f t="shared" si="176"/>
        <v>78.472178336965428</v>
      </c>
      <c r="I130" s="26">
        <f t="shared" si="177"/>
        <v>82.994309632271225</v>
      </c>
      <c r="J130" s="26">
        <f t="shared" si="178"/>
        <v>94.533892976903445</v>
      </c>
      <c r="K130" s="26">
        <f t="shared" si="179"/>
        <v>83.651653210631792</v>
      </c>
      <c r="L130" s="26">
        <f t="shared" si="180"/>
        <v>78.010772921894912</v>
      </c>
      <c r="M130" s="26">
        <f t="shared" si="181"/>
        <v>80.637937927808508</v>
      </c>
      <c r="N130" s="26">
        <f t="shared" si="182"/>
        <v>101.33290560616453</v>
      </c>
      <c r="O130" s="26">
        <f t="shared" si="183"/>
        <v>991.44772325886936</v>
      </c>
      <c r="U130" s="24">
        <f t="shared" si="167"/>
        <v>8.8566737663922854</v>
      </c>
      <c r="X130" s="18">
        <f t="shared" si="166"/>
        <v>7.6925391619697079</v>
      </c>
    </row>
    <row r="131" spans="1:24">
      <c r="B131" s="11">
        <f t="shared" si="168"/>
        <v>2038</v>
      </c>
      <c r="C131" s="26">
        <f t="shared" si="171"/>
        <v>99.953486433583237</v>
      </c>
      <c r="D131" s="26">
        <f t="shared" si="172"/>
        <v>85.286821943066116</v>
      </c>
      <c r="E131" s="26">
        <f t="shared" si="173"/>
        <v>69.687935819056463</v>
      </c>
      <c r="F131" s="26">
        <f t="shared" si="174"/>
        <v>67.574877559382514</v>
      </c>
      <c r="G131" s="26">
        <f t="shared" si="175"/>
        <v>72.694402489497321</v>
      </c>
      <c r="H131" s="26">
        <f t="shared" si="176"/>
        <v>79.149569825677872</v>
      </c>
      <c r="I131" s="26">
        <f t="shared" si="177"/>
        <v>83.710876806337211</v>
      </c>
      <c r="J131" s="26">
        <f t="shared" si="178"/>
        <v>95.348042346139621</v>
      </c>
      <c r="K131" s="26">
        <f t="shared" si="179"/>
        <v>84.373084296333431</v>
      </c>
      <c r="L131" s="26">
        <f t="shared" si="180"/>
        <v>78.684108982567821</v>
      </c>
      <c r="M131" s="26">
        <f t="shared" si="181"/>
        <v>81.332359888599811</v>
      </c>
      <c r="N131" s="26">
        <f t="shared" si="182"/>
        <v>102.20733767397911</v>
      </c>
      <c r="O131" s="26">
        <f t="shared" si="183"/>
        <v>1000.0029040642207</v>
      </c>
      <c r="U131" s="24">
        <f t="shared" si="167"/>
        <v>8.5551808053512559</v>
      </c>
      <c r="X131" s="18">
        <f t="shared" si="166"/>
        <v>7.4299765846952512</v>
      </c>
    </row>
    <row r="132" spans="1:24">
      <c r="B132" s="11">
        <f t="shared" si="168"/>
        <v>2039</v>
      </c>
      <c r="C132" s="26">
        <f t="shared" si="171"/>
        <v>100.78066673557166</v>
      </c>
      <c r="D132" s="26">
        <f t="shared" si="172"/>
        <v>85.991868485309709</v>
      </c>
      <c r="E132" s="26">
        <f t="shared" si="173"/>
        <v>70.264216015284916</v>
      </c>
      <c r="F132" s="26">
        <f t="shared" si="174"/>
        <v>68.133590996971293</v>
      </c>
      <c r="G132" s="26">
        <f t="shared" si="175"/>
        <v>73.295227424921848</v>
      </c>
      <c r="H132" s="26">
        <f t="shared" si="176"/>
        <v>79.803856161231892</v>
      </c>
      <c r="I132" s="26">
        <f t="shared" si="177"/>
        <v>84.403002583395732</v>
      </c>
      <c r="J132" s="26">
        <f t="shared" si="178"/>
        <v>96.134421886283619</v>
      </c>
      <c r="K132" s="26">
        <f t="shared" si="179"/>
        <v>85.069908081816294</v>
      </c>
      <c r="L132" s="26">
        <f t="shared" si="180"/>
        <v>79.334478216718423</v>
      </c>
      <c r="M132" s="26">
        <f t="shared" si="181"/>
        <v>82.003095803687827</v>
      </c>
      <c r="N132" s="26">
        <f t="shared" si="182"/>
        <v>103.05194372952433</v>
      </c>
      <c r="O132" s="26">
        <f t="shared" si="183"/>
        <v>1008.2662761207174</v>
      </c>
      <c r="U132" s="24">
        <f t="shared" si="167"/>
        <v>8.2633720564970066</v>
      </c>
      <c r="X132" s="18">
        <f t="shared" si="166"/>
        <v>7.1764390125309214</v>
      </c>
    </row>
    <row r="133" spans="1:24">
      <c r="B133" s="11">
        <f t="shared" si="168"/>
        <v>2040</v>
      </c>
      <c r="C133" s="26">
        <f t="shared" si="171"/>
        <v>101.57959689866628</v>
      </c>
      <c r="D133" s="26">
        <f t="shared" si="172"/>
        <v>86.672836041754081</v>
      </c>
      <c r="E133" s="26">
        <f t="shared" si="173"/>
        <v>70.82081489711787</v>
      </c>
      <c r="F133" s="26">
        <f t="shared" si="174"/>
        <v>68.673223065992929</v>
      </c>
      <c r="G133" s="26">
        <f t="shared" si="175"/>
        <v>73.875532785791961</v>
      </c>
      <c r="H133" s="26">
        <f t="shared" si="176"/>
        <v>80.435797090577282</v>
      </c>
      <c r="I133" s="26">
        <f t="shared" si="177"/>
        <v>85.071490648957891</v>
      </c>
      <c r="J133" s="26">
        <f t="shared" si="178"/>
        <v>96.893944728826256</v>
      </c>
      <c r="K133" s="26">
        <f t="shared" si="179"/>
        <v>85.7429337078446</v>
      </c>
      <c r="L133" s="26">
        <f t="shared" si="180"/>
        <v>79.962635822820289</v>
      </c>
      <c r="M133" s="26">
        <f t="shared" si="181"/>
        <v>82.650924521014076</v>
      </c>
      <c r="N133" s="26">
        <f t="shared" si="182"/>
        <v>103.86770451600023</v>
      </c>
      <c r="O133" s="26">
        <f t="shared" si="183"/>
        <v>1016.2474347253637</v>
      </c>
      <c r="U133" s="24">
        <f t="shared" si="167"/>
        <v>7.9811586046461978</v>
      </c>
      <c r="X133" s="18">
        <f t="shared" si="166"/>
        <v>6.9315920791612431</v>
      </c>
    </row>
    <row r="134" spans="1:24">
      <c r="B134" s="1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24">
      <c r="B135" s="1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24">
      <c r="B136" s="1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24">
      <c r="A137" s="2" t="s">
        <v>17</v>
      </c>
    </row>
    <row r="139" spans="1:24">
      <c r="C139" s="3" t="s">
        <v>1</v>
      </c>
      <c r="D139" s="3" t="s">
        <v>2</v>
      </c>
      <c r="E139" s="3" t="s">
        <v>3</v>
      </c>
      <c r="F139" s="3" t="s">
        <v>4</v>
      </c>
      <c r="G139" s="3" t="s">
        <v>5</v>
      </c>
      <c r="H139" s="3" t="s">
        <v>6</v>
      </c>
      <c r="I139" s="3" t="s">
        <v>7</v>
      </c>
      <c r="J139" s="3" t="s">
        <v>8</v>
      </c>
      <c r="K139" s="3" t="s">
        <v>9</v>
      </c>
      <c r="L139" s="3" t="s">
        <v>10</v>
      </c>
      <c r="M139" s="3" t="s">
        <v>11</v>
      </c>
      <c r="N139" s="3" t="s">
        <v>12</v>
      </c>
      <c r="O139" s="3" t="s">
        <v>13</v>
      </c>
      <c r="P139" s="9"/>
      <c r="Q139" s="9"/>
      <c r="R139" s="9"/>
      <c r="S139" s="9"/>
    </row>
    <row r="140" spans="1:24">
      <c r="A140" s="2" t="s">
        <v>14</v>
      </c>
      <c r="B140">
        <v>1980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f t="shared" ref="O140:O155" si="184">SUM(C140:N140)</f>
        <v>0</v>
      </c>
    </row>
    <row r="141" spans="1:24">
      <c r="B141">
        <v>1981</v>
      </c>
      <c r="C141" s="1">
        <v>0</v>
      </c>
      <c r="D141" s="1">
        <v>3.0524037307461501E-4</v>
      </c>
      <c r="E141" s="1">
        <v>3.8172589184503578E-4</v>
      </c>
      <c r="F141" s="1">
        <v>5.7258883776755364E-4</v>
      </c>
      <c r="G141" s="1">
        <v>9.1501941721677685E-4</v>
      </c>
      <c r="H141" s="1">
        <v>1.3332338134293528E-3</v>
      </c>
      <c r="I141" s="1">
        <v>1.8314422384476899E-3</v>
      </c>
      <c r="J141" s="1">
        <v>2.6671693288657736E-3</v>
      </c>
      <c r="K141" s="1">
        <v>2.4419229845969201E-3</v>
      </c>
      <c r="L141" s="1">
        <v>2.3998208641728348E-3</v>
      </c>
      <c r="M141" s="1">
        <v>3.0524037307461493E-3</v>
      </c>
      <c r="N141" s="1">
        <v>4.1912660882176432E-3</v>
      </c>
      <c r="O141" s="1">
        <f t="shared" si="184"/>
        <v>2.0091833568380346E-2</v>
      </c>
      <c r="P141" s="1">
        <f>+O141-O140</f>
        <v>2.0091833568380346E-2</v>
      </c>
      <c r="Q141" s="1"/>
      <c r="R141" s="1"/>
      <c r="S141" s="1"/>
    </row>
    <row r="142" spans="1:24">
      <c r="B142">
        <v>1982</v>
      </c>
      <c r="C142" s="1">
        <v>4.5722902780556121E-3</v>
      </c>
      <c r="D142" s="1">
        <v>8.9204368373674743E-3</v>
      </c>
      <c r="E142" s="1">
        <v>8.8653173834766941E-3</v>
      </c>
      <c r="F142" s="1">
        <v>1.2152798399679936E-2</v>
      </c>
      <c r="G142" s="1">
        <v>1.8505629005801157E-2</v>
      </c>
      <c r="H142" s="1">
        <v>2.616378295659132E-2</v>
      </c>
      <c r="I142" s="1">
        <v>3.5208198639727947E-2</v>
      </c>
      <c r="J142" s="1">
        <v>5.0512420214042814E-2</v>
      </c>
      <c r="K142" s="1">
        <v>4.5723303360672138E-2</v>
      </c>
      <c r="L142" s="1">
        <v>4.4535000400080016E-2</v>
      </c>
      <c r="M142" s="1">
        <v>5.6238408081616321E-2</v>
      </c>
      <c r="N142" s="1">
        <v>7.6763923034606926E-2</v>
      </c>
      <c r="O142" s="1">
        <f t="shared" si="184"/>
        <v>0.38816150859171838</v>
      </c>
      <c r="P142" s="1">
        <f t="shared" ref="P142:P174" si="185">+O142-O141</f>
        <v>0.36806967502333804</v>
      </c>
      <c r="Q142" s="1"/>
      <c r="R142" s="1"/>
      <c r="S142" s="1"/>
    </row>
    <row r="143" spans="1:24">
      <c r="B143">
        <v>1983</v>
      </c>
      <c r="C143" s="1">
        <v>8.3326798739747965E-2</v>
      </c>
      <c r="D143" s="1">
        <v>7.5476441888377682E-2</v>
      </c>
      <c r="E143" s="1">
        <v>5.2648802080416085E-2</v>
      </c>
      <c r="F143" s="1">
        <v>5.8103139347869578E-2</v>
      </c>
      <c r="G143" s="1">
        <v>7.61755050610122E-2</v>
      </c>
      <c r="H143" s="1">
        <v>9.6413563512702555E-2</v>
      </c>
      <c r="I143" s="1">
        <v>0.11909108731746348</v>
      </c>
      <c r="J143" s="1">
        <v>0.15954715151030205</v>
      </c>
      <c r="K143" s="1">
        <v>0.13653694548909781</v>
      </c>
      <c r="L143" s="1">
        <v>0.12689368353670732</v>
      </c>
      <c r="M143" s="1">
        <v>0.15398280366073214</v>
      </c>
      <c r="N143" s="1">
        <v>0.20310163880776153</v>
      </c>
      <c r="O143" s="1">
        <f t="shared" si="184"/>
        <v>1.3412975609521904</v>
      </c>
      <c r="P143" s="1">
        <f t="shared" si="185"/>
        <v>0.95313605236047205</v>
      </c>
      <c r="Q143" s="1"/>
      <c r="R143" s="1"/>
      <c r="S143" s="1"/>
    </row>
    <row r="144" spans="1:24">
      <c r="B144">
        <v>1984</v>
      </c>
      <c r="C144" s="1">
        <v>0.21399026063212645</v>
      </c>
      <c r="D144" s="1">
        <v>0.1822307426985397</v>
      </c>
      <c r="E144" s="1">
        <v>0.12070098393011933</v>
      </c>
      <c r="F144" s="1">
        <v>0.12745538851770358</v>
      </c>
      <c r="G144" s="1">
        <v>0.16085438438354338</v>
      </c>
      <c r="H144" s="1">
        <v>0.19693527618857107</v>
      </c>
      <c r="I144" s="1">
        <v>0.23624114702940588</v>
      </c>
      <c r="J144" s="1">
        <v>0.3083780982696539</v>
      </c>
      <c r="K144" s="1">
        <v>0.25784530876175238</v>
      </c>
      <c r="L144" s="1">
        <v>0.23468047829565913</v>
      </c>
      <c r="M144" s="1">
        <v>0.2794494704940988</v>
      </c>
      <c r="N144" s="1">
        <v>0.36231400549109827</v>
      </c>
      <c r="O144" s="1">
        <f t="shared" si="184"/>
        <v>2.6810755446922716</v>
      </c>
      <c r="P144" s="1">
        <f t="shared" si="185"/>
        <v>1.3397779837400812</v>
      </c>
      <c r="Q144" s="1"/>
      <c r="R144" s="1"/>
      <c r="S144" s="1"/>
    </row>
    <row r="145" spans="2:133">
      <c r="B145">
        <v>1985</v>
      </c>
      <c r="C145" s="1">
        <v>0.37579798229645944</v>
      </c>
      <c r="D145" s="1">
        <v>0.31283052265453093</v>
      </c>
      <c r="E145" s="1">
        <v>0.20297291116890046</v>
      </c>
      <c r="F145" s="1">
        <v>0.2103368518503701</v>
      </c>
      <c r="G145" s="1">
        <v>0.26092080281389612</v>
      </c>
      <c r="H145" s="1">
        <v>0.31442867140094694</v>
      </c>
      <c r="I145" s="1">
        <v>0.37171497479495902</v>
      </c>
      <c r="J145" s="1">
        <v>0.47870363865773158</v>
      </c>
      <c r="K145" s="1">
        <v>0.39526875565113029</v>
      </c>
      <c r="L145" s="1">
        <v>0.35558010462092426</v>
      </c>
      <c r="M145" s="1">
        <v>0.4188225365073015</v>
      </c>
      <c r="N145" s="1">
        <v>0.53750687086417293</v>
      </c>
      <c r="O145" s="1">
        <f t="shared" si="184"/>
        <v>4.2348846232813235</v>
      </c>
      <c r="P145" s="1">
        <f t="shared" si="185"/>
        <v>1.5538090785890519</v>
      </c>
      <c r="Q145" s="1"/>
      <c r="R145" s="1"/>
      <c r="S145" s="1"/>
    </row>
    <row r="146" spans="2:133">
      <c r="B146">
        <v>1986</v>
      </c>
      <c r="C146" s="1">
        <v>0.55220767891578326</v>
      </c>
      <c r="D146" s="1">
        <v>0.44715917746049216</v>
      </c>
      <c r="E146" s="1">
        <v>0.28259364187504171</v>
      </c>
      <c r="F146" s="1">
        <v>0.28558430382076422</v>
      </c>
      <c r="G146" s="1">
        <v>0.34586558397012734</v>
      </c>
      <c r="H146" s="1">
        <v>0.40733433283323339</v>
      </c>
      <c r="I146" s="1">
        <v>0.47107347794558913</v>
      </c>
      <c r="J146" s="1">
        <v>0.59399998059111825</v>
      </c>
      <c r="K146" s="1">
        <v>0.48063919813962797</v>
      </c>
      <c r="L146" s="1">
        <v>0.42404685547109428</v>
      </c>
      <c r="M146" s="1">
        <v>0.49020491833366681</v>
      </c>
      <c r="N146" s="1">
        <v>0.61788129583416684</v>
      </c>
      <c r="O146" s="1">
        <f t="shared" si="184"/>
        <v>5.3985904451907052</v>
      </c>
      <c r="P146" s="1">
        <f t="shared" si="185"/>
        <v>1.1637058219093817</v>
      </c>
      <c r="Q146" s="1"/>
      <c r="R146" s="1"/>
      <c r="S146" s="1"/>
    </row>
    <row r="147" spans="2:133">
      <c r="B147">
        <v>1987</v>
      </c>
      <c r="C147" s="1">
        <v>0.62385162464492905</v>
      </c>
      <c r="D147" s="1">
        <v>0.50450845116523302</v>
      </c>
      <c r="E147" s="1">
        <v>0.31842525001000205</v>
      </c>
      <c r="F147" s="1">
        <v>0.32138774434886974</v>
      </c>
      <c r="G147" s="1">
        <v>0.38874330078015606</v>
      </c>
      <c r="H147" s="1">
        <v>0.45727514172834577</v>
      </c>
      <c r="I147" s="1">
        <v>0.52819751435287066</v>
      </c>
      <c r="J147" s="1">
        <v>0.66525030472594515</v>
      </c>
      <c r="K147" s="1">
        <v>0.53767313962792551</v>
      </c>
      <c r="L147" s="1">
        <v>0.47383025715143029</v>
      </c>
      <c r="M147" s="1">
        <v>0.54714876490298059</v>
      </c>
      <c r="N147" s="1">
        <v>0.68890669334366872</v>
      </c>
      <c r="O147" s="1">
        <f t="shared" si="184"/>
        <v>6.0551981867823574</v>
      </c>
      <c r="P147" s="1">
        <f t="shared" si="185"/>
        <v>0.65660774159165225</v>
      </c>
      <c r="Q147" s="1"/>
      <c r="R147" s="1"/>
      <c r="S147" s="1"/>
    </row>
    <row r="148" spans="2:133">
      <c r="B148">
        <v>1988</v>
      </c>
      <c r="C148" s="1">
        <v>0.69482079049809975</v>
      </c>
      <c r="D148" s="1">
        <v>0.55928572682036404</v>
      </c>
      <c r="E148" s="1">
        <v>0.3513783937054078</v>
      </c>
      <c r="F148" s="1">
        <v>0.35304249385877179</v>
      </c>
      <c r="G148" s="1">
        <v>0.42512628547042741</v>
      </c>
      <c r="H148" s="1">
        <v>0.49787082273121297</v>
      </c>
      <c r="I148" s="1">
        <v>0.57259241003200645</v>
      </c>
      <c r="J148" s="1">
        <v>0.71807536653830761</v>
      </c>
      <c r="K148" s="1">
        <v>0.57791508331666341</v>
      </c>
      <c r="L148" s="1">
        <v>0.50717020594118833</v>
      </c>
      <c r="M148" s="1">
        <v>0.58323775660132038</v>
      </c>
      <c r="N148" s="1">
        <v>0.73136369570414084</v>
      </c>
      <c r="O148" s="1">
        <f t="shared" si="184"/>
        <v>6.5718790312179101</v>
      </c>
      <c r="P148" s="1">
        <f t="shared" si="185"/>
        <v>0.51668084443555262</v>
      </c>
      <c r="Q148" s="1"/>
      <c r="R148" s="1"/>
      <c r="S148" s="1"/>
    </row>
    <row r="149" spans="2:133">
      <c r="B149">
        <v>1989</v>
      </c>
      <c r="C149" s="1">
        <v>0.73468577799559931</v>
      </c>
      <c r="D149" s="1">
        <v>0.5952321006201241</v>
      </c>
      <c r="E149" s="1">
        <v>0.37636281795025678</v>
      </c>
      <c r="F149" s="1">
        <v>0.38053452930586129</v>
      </c>
      <c r="G149" s="1">
        <v>0.46108174432219784</v>
      </c>
      <c r="H149" s="1">
        <v>0.54328537414149503</v>
      </c>
      <c r="I149" s="1">
        <v>0.62859045429085825</v>
      </c>
      <c r="J149" s="1">
        <v>0.7929823767553511</v>
      </c>
      <c r="K149" s="1">
        <v>0.64193379575915199</v>
      </c>
      <c r="L149" s="1">
        <v>0.56659787877575529</v>
      </c>
      <c r="M149" s="1">
        <v>0.65527713722744552</v>
      </c>
      <c r="N149" s="1">
        <v>0.82629471890378081</v>
      </c>
      <c r="O149" s="1">
        <f t="shared" si="184"/>
        <v>7.2028587060478761</v>
      </c>
      <c r="P149" s="1">
        <f t="shared" si="185"/>
        <v>0.63097967482996609</v>
      </c>
      <c r="Q149" s="1"/>
      <c r="R149" s="1"/>
      <c r="S149" s="1"/>
    </row>
    <row r="150" spans="2:133">
      <c r="B150">
        <v>1990</v>
      </c>
      <c r="C150" s="1">
        <v>0.83462280444088854</v>
      </c>
      <c r="D150" s="1">
        <v>0.67581847201940393</v>
      </c>
      <c r="E150" s="1">
        <v>0.42708155993865449</v>
      </c>
      <c r="F150" s="1">
        <v>0.43158237415483103</v>
      </c>
      <c r="G150" s="1">
        <v>0.52265852723878115</v>
      </c>
      <c r="H150" s="1">
        <v>0.6155217683203309</v>
      </c>
      <c r="I150" s="1">
        <v>0.71180843863772769</v>
      </c>
      <c r="J150" s="1">
        <v>0.89751837368973786</v>
      </c>
      <c r="K150" s="1">
        <v>0.72620442528505702</v>
      </c>
      <c r="L150" s="1">
        <v>0.64067337717543515</v>
      </c>
      <c r="M150" s="1">
        <v>0.74060041193238657</v>
      </c>
      <c r="N150" s="1">
        <v>0.93345869897479494</v>
      </c>
      <c r="O150" s="1">
        <f t="shared" si="184"/>
        <v>8.15754923180803</v>
      </c>
      <c r="P150" s="1">
        <f t="shared" si="185"/>
        <v>0.9546905257601539</v>
      </c>
      <c r="Q150" s="1"/>
      <c r="R150" s="1"/>
      <c r="S150" s="1"/>
    </row>
    <row r="151" spans="2:133">
      <c r="B151">
        <v>1991</v>
      </c>
      <c r="C151" s="1">
        <v>0.94244378029605946</v>
      </c>
      <c r="D151" s="1">
        <v>0.75925171756078669</v>
      </c>
      <c r="E151" s="1">
        <v>0.47999411690126265</v>
      </c>
      <c r="F151" s="1">
        <v>0.48276144452430447</v>
      </c>
      <c r="G151" s="1">
        <v>0.58044405219097095</v>
      </c>
      <c r="H151" s="1">
        <v>0.67845341816264604</v>
      </c>
      <c r="I151" s="1">
        <v>0.77846076964276156</v>
      </c>
      <c r="J151" s="1">
        <v>0.97363685583208814</v>
      </c>
      <c r="K151" s="1">
        <v>0.7862822266637769</v>
      </c>
      <c r="L151" s="1">
        <v>0.69381314818788742</v>
      </c>
      <c r="M151" s="1">
        <v>0.79435553096094214</v>
      </c>
      <c r="N151" s="1">
        <v>0.99146147042410471</v>
      </c>
      <c r="O151" s="1">
        <f t="shared" si="184"/>
        <v>8.941358531347591</v>
      </c>
      <c r="P151" s="1">
        <f t="shared" si="185"/>
        <v>0.78380929953956091</v>
      </c>
      <c r="Q151" s="1"/>
      <c r="R151" s="1"/>
      <c r="S151" s="1"/>
    </row>
    <row r="152" spans="2:133">
      <c r="B152">
        <v>1992</v>
      </c>
      <c r="C152" s="1">
        <v>0.99591762407210893</v>
      </c>
      <c r="D152" s="1">
        <v>0.86435041703484305</v>
      </c>
      <c r="E152" s="1">
        <v>0.63382641895758829</v>
      </c>
      <c r="F152" s="1">
        <v>0.65793992244453081</v>
      </c>
      <c r="G152" s="1">
        <v>0.80211302627429282</v>
      </c>
      <c r="H152" s="1">
        <v>0.96525372786057551</v>
      </c>
      <c r="I152" s="1">
        <v>1.1360693161589577</v>
      </c>
      <c r="J152" s="1">
        <v>1.4198379228525715</v>
      </c>
      <c r="K152" s="1">
        <v>1.2474507079766743</v>
      </c>
      <c r="L152" s="1">
        <v>1.2030190793931275</v>
      </c>
      <c r="M152" s="1">
        <v>1.3848860382824535</v>
      </c>
      <c r="N152" s="1">
        <v>1.6399577103987335</v>
      </c>
      <c r="O152" s="1">
        <f t="shared" si="184"/>
        <v>12.950621911706456</v>
      </c>
      <c r="P152" s="1">
        <f t="shared" si="185"/>
        <v>4.0092633803588651</v>
      </c>
      <c r="Q152" s="1"/>
      <c r="R152" s="1"/>
      <c r="S152" s="1"/>
    </row>
    <row r="153" spans="2:133">
      <c r="B153">
        <v>1993</v>
      </c>
      <c r="C153" s="1">
        <v>1.6924745769238352</v>
      </c>
      <c r="D153" s="1">
        <v>1.5374550492465258</v>
      </c>
      <c r="E153" s="1">
        <v>1.2588372107695522</v>
      </c>
      <c r="F153" s="1">
        <v>1.1849634626913312</v>
      </c>
      <c r="G153" s="1">
        <v>1.3239344589858042</v>
      </c>
      <c r="H153" s="1">
        <v>1.5152807111432118</v>
      </c>
      <c r="I153" s="1">
        <v>1.7003383028559522</v>
      </c>
      <c r="J153" s="1">
        <v>2.0217072630399215</v>
      </c>
      <c r="K153" s="1">
        <v>1.7770465732705669</v>
      </c>
      <c r="L153" s="1">
        <v>1.6984493036410018</v>
      </c>
      <c r="M153" s="1">
        <v>1.847326939627334</v>
      </c>
      <c r="N153" s="1">
        <v>2.0609487236426198</v>
      </c>
      <c r="O153" s="1">
        <f t="shared" si="184"/>
        <v>19.61876257583766</v>
      </c>
      <c r="P153" s="1">
        <f t="shared" si="185"/>
        <v>6.6681406641312044</v>
      </c>
      <c r="Q153" s="1"/>
      <c r="R153" s="1"/>
      <c r="S153" s="1"/>
    </row>
    <row r="154" spans="2:133">
      <c r="B154">
        <v>1994</v>
      </c>
      <c r="C154" s="1">
        <v>2.0585439826245633</v>
      </c>
      <c r="D154" s="1">
        <v>1.9105520919339551</v>
      </c>
      <c r="E154" s="1">
        <v>1.5601619017886952</v>
      </c>
      <c r="F154" s="1">
        <v>1.5526642671943962</v>
      </c>
      <c r="G154" s="1">
        <v>1.7048617648468656</v>
      </c>
      <c r="H154" s="1">
        <v>1.9202814186840036</v>
      </c>
      <c r="I154" s="1">
        <v>2.1084835211471669</v>
      </c>
      <c r="J154" s="1">
        <v>2.4662526278160994</v>
      </c>
      <c r="K154" s="1">
        <v>2.1678236568296234</v>
      </c>
      <c r="L154" s="1">
        <v>2.0600474060456229</v>
      </c>
      <c r="M154" s="1">
        <v>2.1690714614523117</v>
      </c>
      <c r="N154" s="1">
        <v>2.3462088069946092</v>
      </c>
      <c r="O154" s="1">
        <f t="shared" si="184"/>
        <v>24.024952907357914</v>
      </c>
      <c r="P154" s="1">
        <f t="shared" si="185"/>
        <v>4.4061903315202535</v>
      </c>
      <c r="Q154" s="1"/>
      <c r="R154" s="1"/>
      <c r="S154" s="1"/>
    </row>
    <row r="155" spans="2:133">
      <c r="B155">
        <v>1995</v>
      </c>
      <c r="C155" s="1">
        <v>2.3036395178688651</v>
      </c>
      <c r="D155" s="1">
        <v>2.1999947544157497</v>
      </c>
      <c r="E155" s="1">
        <v>1.8023454643306795</v>
      </c>
      <c r="F155" s="1">
        <v>1.9402142181178124</v>
      </c>
      <c r="G155" s="1">
        <v>2.1495003355881539</v>
      </c>
      <c r="H155" s="1">
        <v>2.4368582369975536</v>
      </c>
      <c r="I155" s="1">
        <v>2.6706350751468433</v>
      </c>
      <c r="J155" s="1">
        <v>3.1228837243829473</v>
      </c>
      <c r="K155" s="1">
        <v>2.7986787907976121</v>
      </c>
      <c r="L155" s="1">
        <v>2.6875921979272803</v>
      </c>
      <c r="M155" s="1">
        <v>2.7651401579424153</v>
      </c>
      <c r="N155" s="1">
        <v>2.9040102005706308</v>
      </c>
      <c r="O155" s="1">
        <f t="shared" si="184"/>
        <v>29.781492674086547</v>
      </c>
      <c r="P155" s="1">
        <f t="shared" si="185"/>
        <v>5.7565397667286327</v>
      </c>
      <c r="Q155" s="1"/>
      <c r="R155" s="1"/>
      <c r="S155" s="1"/>
    </row>
    <row r="156" spans="2:133">
      <c r="B156">
        <v>1996</v>
      </c>
      <c r="C156" s="1">
        <v>2.8222838907654992</v>
      </c>
      <c r="D156" s="1">
        <v>2.8109457837628136</v>
      </c>
      <c r="E156" s="1">
        <v>2.3471148886806086</v>
      </c>
      <c r="F156" s="1">
        <v>2.6434975992357779</v>
      </c>
      <c r="G156" s="1">
        <v>2.902335768950838</v>
      </c>
      <c r="H156" s="1">
        <v>3.2816387887067222</v>
      </c>
      <c r="I156" s="1">
        <v>3.5893203112050882</v>
      </c>
      <c r="J156" s="1">
        <v>4.1418547631301621</v>
      </c>
      <c r="K156" s="1">
        <v>3.7536763642496558</v>
      </c>
      <c r="L156" s="1">
        <v>3.6493669393296209</v>
      </c>
      <c r="M156" s="1">
        <v>3.7817776122847122</v>
      </c>
      <c r="N156" s="1">
        <v>4.0457816815266323</v>
      </c>
      <c r="O156" s="1">
        <f>SUM(C156:N156)</f>
        <v>39.769594391828136</v>
      </c>
      <c r="P156" s="1">
        <f t="shared" si="185"/>
        <v>9.9881017177415892</v>
      </c>
      <c r="Q156" s="1"/>
      <c r="R156" s="1"/>
      <c r="S156" s="1"/>
    </row>
    <row r="157" spans="2:133">
      <c r="B157">
        <v>1997</v>
      </c>
      <c r="C157" s="1">
        <v>4.0568263633240367</v>
      </c>
      <c r="D157" s="1">
        <v>3.87770889443419</v>
      </c>
      <c r="E157" s="1">
        <v>3.2816952018506003</v>
      </c>
      <c r="F157" s="1">
        <v>3.3097965934719711</v>
      </c>
      <c r="G157" s="1">
        <v>3.5091521381450237</v>
      </c>
      <c r="H157" s="1">
        <v>3.883795829796814</v>
      </c>
      <c r="I157" s="1">
        <v>4.1667295617878075</v>
      </c>
      <c r="J157" s="1">
        <v>4.668844832105731</v>
      </c>
      <c r="K157" s="1">
        <v>4.1563136878891154</v>
      </c>
      <c r="L157" s="1">
        <v>3.9645966286676844</v>
      </c>
      <c r="M157" s="1">
        <v>4.0192962779909998</v>
      </c>
      <c r="N157" s="1">
        <v>4.2479323684404413</v>
      </c>
      <c r="O157" s="1">
        <f>SUM(C157:N157)</f>
        <v>47.14268837790442</v>
      </c>
      <c r="P157" s="1">
        <f t="shared" si="185"/>
        <v>7.3730939860762845</v>
      </c>
      <c r="Q157" s="1"/>
      <c r="R157" s="1"/>
      <c r="S157" s="1"/>
    </row>
    <row r="158" spans="2:133">
      <c r="B158">
        <v>1998</v>
      </c>
      <c r="C158" s="1">
        <v>4.1862249998288785</v>
      </c>
      <c r="D158" s="1">
        <v>3.9871629129831057</v>
      </c>
      <c r="E158" s="1">
        <v>3.3746165392645016</v>
      </c>
      <c r="F158" s="1">
        <v>3.4065244674076429</v>
      </c>
      <c r="G158" s="1">
        <v>3.6233157123293269</v>
      </c>
      <c r="H158" s="1">
        <v>4.0196265373720106</v>
      </c>
      <c r="I158" s="1">
        <v>4.3222540453482035</v>
      </c>
      <c r="J158" s="1">
        <v>4.8361291544283826</v>
      </c>
      <c r="K158" s="1">
        <v>4.3240916198533759</v>
      </c>
      <c r="L158" s="1">
        <v>4.1342726688184737</v>
      </c>
      <c r="M158" s="1">
        <v>4.1850953426684168</v>
      </c>
      <c r="N158" s="1">
        <v>4.5053743096747185</v>
      </c>
      <c r="O158" s="1">
        <f>SUM(C158:N158)</f>
        <v>48.904688309977047</v>
      </c>
      <c r="P158" s="1">
        <f t="shared" si="185"/>
        <v>1.7619999320726265</v>
      </c>
      <c r="Q158" s="1"/>
      <c r="R158" s="1"/>
      <c r="S158" s="1"/>
      <c r="T158" s="8" t="s">
        <v>21</v>
      </c>
      <c r="U158" s="8"/>
      <c r="V158">
        <f>+U160/U93</f>
        <v>0.17647058823529413</v>
      </c>
      <c r="W158" s="3" t="s">
        <v>1</v>
      </c>
      <c r="X158" s="3" t="s">
        <v>2</v>
      </c>
      <c r="Y158" s="3" t="s">
        <v>3</v>
      </c>
      <c r="Z158" s="3" t="s">
        <v>4</v>
      </c>
      <c r="AA158" s="3" t="s">
        <v>5</v>
      </c>
      <c r="AB158" s="3" t="s">
        <v>6</v>
      </c>
      <c r="AC158" s="3" t="s">
        <v>7</v>
      </c>
      <c r="AD158" s="3" t="s">
        <v>8</v>
      </c>
      <c r="AE158" s="3" t="s">
        <v>9</v>
      </c>
      <c r="AF158" s="3" t="s">
        <v>10</v>
      </c>
      <c r="AG158" s="3" t="s">
        <v>11</v>
      </c>
      <c r="AH158" s="3" t="s">
        <v>12</v>
      </c>
    </row>
    <row r="159" spans="2:133">
      <c r="B159">
        <v>1999</v>
      </c>
      <c r="C159" s="6">
        <f t="shared" ref="C159:N159" si="186">1*W160+C158</f>
        <v>4.2745188733307042</v>
      </c>
      <c r="D159" s="6">
        <f t="shared" si="186"/>
        <v>4.0694270164536048</v>
      </c>
      <c r="E159" s="6">
        <f t="shared" si="186"/>
        <v>3.4439554593835413</v>
      </c>
      <c r="F159" s="6">
        <f t="shared" si="186"/>
        <v>3.4760532531461585</v>
      </c>
      <c r="G159" s="6">
        <f t="shared" si="186"/>
        <v>3.6972802408473262</v>
      </c>
      <c r="H159" s="6">
        <f t="shared" si="186"/>
        <v>4.1014548998789442</v>
      </c>
      <c r="I159" s="6">
        <f t="shared" si="186"/>
        <v>4.4100408573649474</v>
      </c>
      <c r="J159" s="6">
        <f t="shared" si="186"/>
        <v>4.9340225327523903</v>
      </c>
      <c r="K159" s="6">
        <f t="shared" si="186"/>
        <v>4.4117399056923938</v>
      </c>
      <c r="L159" s="6">
        <f t="shared" si="186"/>
        <v>4.2179206678549317</v>
      </c>
      <c r="M159" s="6">
        <f t="shared" si="186"/>
        <v>4.2695765486150776</v>
      </c>
      <c r="N159" s="6">
        <f t="shared" si="186"/>
        <v>4.5986980546570173</v>
      </c>
      <c r="O159" s="6">
        <f t="shared" ref="O159:O169" si="187">SUM(C159:N159)</f>
        <v>49.904688309977047</v>
      </c>
      <c r="P159" s="1">
        <f t="shared" si="185"/>
        <v>1</v>
      </c>
      <c r="Q159" s="1"/>
      <c r="R159" s="1"/>
      <c r="S159" s="1"/>
      <c r="T159" s="7" t="s">
        <v>22</v>
      </c>
      <c r="U159" s="7" t="s">
        <v>23</v>
      </c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0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</row>
    <row r="160" spans="2:133">
      <c r="B160">
        <v>2000</v>
      </c>
      <c r="C160" s="6">
        <f t="shared" ref="C160:N160" si="188">0.291191*W$160+C159</f>
        <v>4.3002292546495742</v>
      </c>
      <c r="D160" s="6">
        <f t="shared" si="188"/>
        <v>4.0933815830072833</v>
      </c>
      <c r="E160" s="6">
        <f t="shared" si="188"/>
        <v>3.4641463288719248</v>
      </c>
      <c r="F160" s="6">
        <f t="shared" si="188"/>
        <v>3.4962994097941427</v>
      </c>
      <c r="G160" s="6">
        <f t="shared" si="188"/>
        <v>3.7188180458710107</v>
      </c>
      <c r="H160" s="6">
        <f t="shared" si="188"/>
        <v>4.1252825825857009</v>
      </c>
      <c r="I160" s="6">
        <f t="shared" si="188"/>
        <v>4.4356035869429151</v>
      </c>
      <c r="J160" s="6">
        <f t="shared" si="188"/>
        <v>4.9625282034799367</v>
      </c>
      <c r="K160" s="6">
        <f t="shared" si="188"/>
        <v>4.4372622976941436</v>
      </c>
      <c r="L160" s="6">
        <f t="shared" si="188"/>
        <v>4.2422782123423568</v>
      </c>
      <c r="M160" s="6">
        <f t="shared" si="188"/>
        <v>4.2941767154558921</v>
      </c>
      <c r="N160" s="6">
        <f t="shared" si="188"/>
        <v>4.625873089282158</v>
      </c>
      <c r="O160" s="6">
        <f t="shared" si="187"/>
        <v>50.195879309977038</v>
      </c>
      <c r="P160" s="1">
        <f t="shared" si="185"/>
        <v>0.29119099999999065</v>
      </c>
      <c r="Q160" s="1"/>
      <c r="R160" s="1"/>
      <c r="S160" s="1"/>
      <c r="T160">
        <v>0.3</v>
      </c>
      <c r="U160">
        <f>T160</f>
        <v>0.3</v>
      </c>
      <c r="V160">
        <v>2000</v>
      </c>
      <c r="W160" s="1">
        <v>8.829387350182609E-2</v>
      </c>
      <c r="X160" s="1">
        <v>8.2264103470499311E-2</v>
      </c>
      <c r="Y160" s="1">
        <v>6.9338920119039638E-2</v>
      </c>
      <c r="Z160" s="1">
        <v>6.9528785738515772E-2</v>
      </c>
      <c r="AA160" s="1">
        <v>7.3964528517999076E-2</v>
      </c>
      <c r="AB160" s="1">
        <v>8.1828362506933511E-2</v>
      </c>
      <c r="AC160" s="1">
        <v>8.7786812016743543E-2</v>
      </c>
      <c r="AD160" s="1">
        <v>9.7893378324007546E-2</v>
      </c>
      <c r="AE160" s="1">
        <v>8.7648285839018E-2</v>
      </c>
      <c r="AF160" s="1">
        <v>8.3647999036458143E-2</v>
      </c>
      <c r="AG160" s="1">
        <v>8.4481205946660823E-2</v>
      </c>
      <c r="AH160" s="1">
        <v>9.3323744982298423E-2</v>
      </c>
    </row>
    <row r="161" spans="1:21">
      <c r="B161">
        <v>2001</v>
      </c>
      <c r="C161" s="6">
        <f t="shared" ref="C161:N161" si="189">0.292942*W$160+C160</f>
        <v>4.3260942385409464</v>
      </c>
      <c r="D161" s="6">
        <f t="shared" si="189"/>
        <v>4.1174801940061379</v>
      </c>
      <c r="E161" s="6">
        <f t="shared" si="189"/>
        <v>3.4844586108094364</v>
      </c>
      <c r="F161" s="6">
        <f t="shared" si="189"/>
        <v>3.5166673113459548</v>
      </c>
      <c r="G161" s="6">
        <f t="shared" si="189"/>
        <v>3.7404853627841304</v>
      </c>
      <c r="H161" s="6">
        <f t="shared" si="189"/>
        <v>4.1492535467552072</v>
      </c>
      <c r="I161" s="6">
        <f t="shared" si="189"/>
        <v>4.4613200312287242</v>
      </c>
      <c r="J161" s="6">
        <f t="shared" si="189"/>
        <v>4.9912052855129279</v>
      </c>
      <c r="K161" s="6">
        <f t="shared" si="189"/>
        <v>4.4629381618443968</v>
      </c>
      <c r="L161" s="6">
        <f t="shared" si="189"/>
        <v>4.2667822244760947</v>
      </c>
      <c r="M161" s="6">
        <f t="shared" si="189"/>
        <v>4.318924808888319</v>
      </c>
      <c r="N161" s="6">
        <f t="shared" si="189"/>
        <v>4.6532115337847628</v>
      </c>
      <c r="O161" s="6">
        <f t="shared" si="187"/>
        <v>50.488821309977041</v>
      </c>
      <c r="P161" s="1">
        <f t="shared" si="185"/>
        <v>0.29294200000000359</v>
      </c>
      <c r="Q161" s="1"/>
      <c r="R161" s="1"/>
      <c r="S161" s="1"/>
      <c r="T161">
        <f>T160+0.3</f>
        <v>0.6</v>
      </c>
      <c r="U161">
        <f t="shared" ref="U161:U166" si="190">T161-T160</f>
        <v>0.3</v>
      </c>
    </row>
    <row r="162" spans="1:21">
      <c r="B162" s="13">
        <v>2002</v>
      </c>
      <c r="C162" s="14">
        <f>$U162*W$160+C161</f>
        <v>4.3525824005914941</v>
      </c>
      <c r="D162" s="14">
        <f t="shared" ref="D162:D169" si="191">$U162*X$160+D161</f>
        <v>4.1421594250472875</v>
      </c>
      <c r="E162" s="14">
        <f t="shared" ref="E162:E169" si="192">$U162*Y$160+E161</f>
        <v>3.5052602868451483</v>
      </c>
      <c r="F162" s="14">
        <f t="shared" ref="F162:F169" si="193">$U162*Z$160+F161</f>
        <v>3.5375259470675093</v>
      </c>
      <c r="G162" s="14">
        <f t="shared" ref="G162:G169" si="194">$U162*AA$160+G161</f>
        <v>3.76267472133953</v>
      </c>
      <c r="H162" s="14">
        <f t="shared" ref="H162:H169" si="195">$U162*AB$160+H161</f>
        <v>4.173802055507287</v>
      </c>
      <c r="I162" s="14">
        <f t="shared" ref="I162:I169" si="196">$U162*AC$160+I161</f>
        <v>4.4876560748337475</v>
      </c>
      <c r="J162" s="14">
        <f t="shared" ref="J162:J169" si="197">$U162*AD$160+J161</f>
        <v>5.0205732990101302</v>
      </c>
      <c r="K162" s="14">
        <f t="shared" ref="K162:K169" si="198">$U162*AE$160+K161</f>
        <v>4.4892326475961024</v>
      </c>
      <c r="L162" s="14">
        <f t="shared" ref="L162:L169" si="199">$U162*AF$160+L161</f>
        <v>4.2918766241870321</v>
      </c>
      <c r="M162" s="14">
        <f t="shared" ref="M162:M169" si="200">$U162*AG$160+M161</f>
        <v>4.3442691706723169</v>
      </c>
      <c r="N162" s="14">
        <f t="shared" ref="N162:N169" si="201">$U162*AH$160+N161</f>
        <v>4.681208657279452</v>
      </c>
      <c r="O162" s="14">
        <f t="shared" si="187"/>
        <v>50.788821309977038</v>
      </c>
      <c r="P162" s="1">
        <f t="shared" si="185"/>
        <v>0.29999999999999716</v>
      </c>
      <c r="Q162" s="1"/>
      <c r="R162" s="1"/>
      <c r="S162" s="1"/>
      <c r="T162">
        <f t="shared" ref="T162:T169" si="202">T161+0.3</f>
        <v>0.89999999999999991</v>
      </c>
      <c r="U162">
        <f t="shared" si="190"/>
        <v>0.29999999999999993</v>
      </c>
    </row>
    <row r="163" spans="1:21">
      <c r="B163" s="12">
        <v>2003</v>
      </c>
      <c r="C163" s="6">
        <f t="shared" ref="C163:C169" si="203">$U163*W$160+C162</f>
        <v>4.3790705626420419</v>
      </c>
      <c r="D163" s="6">
        <f t="shared" si="191"/>
        <v>4.1668386560884372</v>
      </c>
      <c r="E163" s="6">
        <f t="shared" si="192"/>
        <v>3.5260619628808603</v>
      </c>
      <c r="F163" s="6">
        <f t="shared" si="193"/>
        <v>3.5583845827890639</v>
      </c>
      <c r="G163" s="6">
        <f t="shared" si="194"/>
        <v>3.7848640798949296</v>
      </c>
      <c r="H163" s="6">
        <f t="shared" si="195"/>
        <v>4.1983505642593668</v>
      </c>
      <c r="I163" s="6">
        <f t="shared" si="196"/>
        <v>4.5139921184387708</v>
      </c>
      <c r="J163" s="6">
        <f t="shared" si="197"/>
        <v>5.0499413125073325</v>
      </c>
      <c r="K163" s="6">
        <f t="shared" si="198"/>
        <v>4.515527133347808</v>
      </c>
      <c r="L163" s="6">
        <f t="shared" si="199"/>
        <v>4.3169710238979695</v>
      </c>
      <c r="M163" s="6">
        <f t="shared" si="200"/>
        <v>4.3696135324563148</v>
      </c>
      <c r="N163" s="6">
        <f t="shared" si="201"/>
        <v>4.7092057807741412</v>
      </c>
      <c r="O163" s="6">
        <f t="shared" si="187"/>
        <v>51.088821309977035</v>
      </c>
      <c r="P163" s="1">
        <f t="shared" si="185"/>
        <v>0.29999999999999716</v>
      </c>
      <c r="Q163" s="1"/>
      <c r="R163" s="1"/>
      <c r="S163" s="1"/>
      <c r="T163">
        <f t="shared" si="202"/>
        <v>1.2</v>
      </c>
      <c r="U163">
        <f t="shared" si="190"/>
        <v>0.30000000000000004</v>
      </c>
    </row>
    <row r="164" spans="1:21">
      <c r="B164" s="12">
        <v>2004</v>
      </c>
      <c r="C164" s="6">
        <f t="shared" si="203"/>
        <v>4.4055587246925896</v>
      </c>
      <c r="D164" s="6">
        <f t="shared" si="191"/>
        <v>4.1915178871295868</v>
      </c>
      <c r="E164" s="6">
        <f t="shared" si="192"/>
        <v>3.5468636389165722</v>
      </c>
      <c r="F164" s="6">
        <f t="shared" si="193"/>
        <v>3.5792432185106184</v>
      </c>
      <c r="G164" s="6">
        <f t="shared" si="194"/>
        <v>3.8070534384503292</v>
      </c>
      <c r="H164" s="6">
        <f t="shared" si="195"/>
        <v>4.2228990730114466</v>
      </c>
      <c r="I164" s="6">
        <f t="shared" si="196"/>
        <v>4.5403281620437941</v>
      </c>
      <c r="J164" s="6">
        <f t="shared" si="197"/>
        <v>5.0793093260045348</v>
      </c>
      <c r="K164" s="6">
        <f t="shared" si="198"/>
        <v>4.5418216190995135</v>
      </c>
      <c r="L164" s="6">
        <f t="shared" si="199"/>
        <v>4.3420654236089069</v>
      </c>
      <c r="M164" s="6">
        <f t="shared" si="200"/>
        <v>4.3949578942403127</v>
      </c>
      <c r="N164" s="6">
        <f t="shared" si="201"/>
        <v>4.7372029042688304</v>
      </c>
      <c r="O164" s="6">
        <f t="shared" si="187"/>
        <v>51.388821309977033</v>
      </c>
      <c r="P164" s="1">
        <f t="shared" si="185"/>
        <v>0.29999999999999716</v>
      </c>
      <c r="Q164" s="1"/>
      <c r="R164" s="1"/>
      <c r="S164" s="1"/>
      <c r="T164">
        <f t="shared" si="202"/>
        <v>1.5</v>
      </c>
      <c r="U164">
        <f t="shared" si="190"/>
        <v>0.30000000000000004</v>
      </c>
    </row>
    <row r="165" spans="1:21">
      <c r="B165" s="12">
        <v>2005</v>
      </c>
      <c r="C165" s="6">
        <f t="shared" si="203"/>
        <v>4.4320468867431373</v>
      </c>
      <c r="D165" s="6">
        <f t="shared" si="191"/>
        <v>4.2161971181707365</v>
      </c>
      <c r="E165" s="6">
        <f t="shared" si="192"/>
        <v>3.5676653149522841</v>
      </c>
      <c r="F165" s="6">
        <f t="shared" si="193"/>
        <v>3.600101854232173</v>
      </c>
      <c r="G165" s="6">
        <f t="shared" si="194"/>
        <v>3.8292427970057288</v>
      </c>
      <c r="H165" s="6">
        <f t="shared" si="195"/>
        <v>4.2474475817635264</v>
      </c>
      <c r="I165" s="6">
        <f t="shared" si="196"/>
        <v>4.5666642056488174</v>
      </c>
      <c r="J165" s="6">
        <f t="shared" si="197"/>
        <v>5.1086773395017371</v>
      </c>
      <c r="K165" s="6">
        <f t="shared" si="198"/>
        <v>4.5681161048512191</v>
      </c>
      <c r="L165" s="6">
        <f t="shared" si="199"/>
        <v>4.3671598233198443</v>
      </c>
      <c r="M165" s="6">
        <f t="shared" si="200"/>
        <v>4.4203022560243106</v>
      </c>
      <c r="N165" s="6">
        <f t="shared" si="201"/>
        <v>4.7652000277635196</v>
      </c>
      <c r="O165" s="6">
        <f t="shared" si="187"/>
        <v>51.688821309977037</v>
      </c>
      <c r="P165" s="1">
        <f t="shared" si="185"/>
        <v>0.30000000000000426</v>
      </c>
      <c r="Q165" s="1"/>
      <c r="R165" s="1"/>
      <c r="S165" s="1"/>
      <c r="T165">
        <f t="shared" si="202"/>
        <v>1.8</v>
      </c>
      <c r="U165">
        <f t="shared" si="190"/>
        <v>0.30000000000000004</v>
      </c>
    </row>
    <row r="166" spans="1:21">
      <c r="B166" s="12">
        <v>2006</v>
      </c>
      <c r="C166" s="6">
        <f t="shared" si="203"/>
        <v>4.458535048793685</v>
      </c>
      <c r="D166" s="6">
        <f t="shared" si="191"/>
        <v>4.2408763492118862</v>
      </c>
      <c r="E166" s="6">
        <f t="shared" si="192"/>
        <v>3.588466990987996</v>
      </c>
      <c r="F166" s="6">
        <f t="shared" si="193"/>
        <v>3.6209604899537275</v>
      </c>
      <c r="G166" s="6">
        <f t="shared" si="194"/>
        <v>3.8514321555611284</v>
      </c>
      <c r="H166" s="6">
        <f t="shared" si="195"/>
        <v>4.2719960905156062</v>
      </c>
      <c r="I166" s="6">
        <f t="shared" si="196"/>
        <v>4.5930002492538406</v>
      </c>
      <c r="J166" s="6">
        <f t="shared" si="197"/>
        <v>5.1380453529989394</v>
      </c>
      <c r="K166" s="6">
        <f t="shared" si="198"/>
        <v>4.5944105906029247</v>
      </c>
      <c r="L166" s="6">
        <f t="shared" si="199"/>
        <v>4.3922542230307817</v>
      </c>
      <c r="M166" s="6">
        <f t="shared" si="200"/>
        <v>4.4456466178083085</v>
      </c>
      <c r="N166" s="6">
        <f t="shared" si="201"/>
        <v>4.7931971512582088</v>
      </c>
      <c r="O166" s="6">
        <f t="shared" si="187"/>
        <v>51.988821309977041</v>
      </c>
      <c r="P166" s="1">
        <f t="shared" si="185"/>
        <v>0.30000000000000426</v>
      </c>
      <c r="Q166" s="1"/>
      <c r="R166" s="1"/>
      <c r="S166" s="1"/>
      <c r="T166">
        <f t="shared" si="202"/>
        <v>2.1</v>
      </c>
      <c r="U166">
        <f t="shared" si="190"/>
        <v>0.30000000000000004</v>
      </c>
    </row>
    <row r="167" spans="1:21">
      <c r="B167" s="19">
        <v>2007</v>
      </c>
      <c r="C167" s="20">
        <f t="shared" si="203"/>
        <v>4.7768812585207243</v>
      </c>
      <c r="D167" s="20">
        <f t="shared" si="191"/>
        <v>4.5374820421978752</v>
      </c>
      <c r="E167" s="20">
        <f t="shared" si="192"/>
        <v>3.8384705476447971</v>
      </c>
      <c r="F167" s="20">
        <f t="shared" si="193"/>
        <v>3.8716486127975185</v>
      </c>
      <c r="G167" s="20">
        <f t="shared" si="194"/>
        <v>4.1181134820686296</v>
      </c>
      <c r="H167" s="20">
        <f t="shared" si="195"/>
        <v>4.5670307063852302</v>
      </c>
      <c r="I167" s="20">
        <f t="shared" si="196"/>
        <v>4.9095182335845697</v>
      </c>
      <c r="J167" s="20">
        <f t="shared" si="197"/>
        <v>5.4910028653474985</v>
      </c>
      <c r="K167" s="20">
        <f t="shared" si="198"/>
        <v>4.9104291146440797</v>
      </c>
      <c r="L167" s="20">
        <f t="shared" si="199"/>
        <v>4.6938495929967026</v>
      </c>
      <c r="M167" s="20">
        <f t="shared" si="200"/>
        <v>4.7502461402851726</v>
      </c>
      <c r="N167" s="20">
        <f t="shared" si="201"/>
        <v>5.1296787135042354</v>
      </c>
      <c r="O167" s="20">
        <f t="shared" si="187"/>
        <v>55.594351309977029</v>
      </c>
      <c r="P167" s="20">
        <f t="shared" si="185"/>
        <v>3.6055299999999875</v>
      </c>
      <c r="Q167" s="1"/>
      <c r="R167" s="1"/>
      <c r="S167" s="1"/>
      <c r="T167">
        <f t="shared" si="202"/>
        <v>2.4</v>
      </c>
      <c r="U167" s="21">
        <f>0.17*X100</f>
        <v>3.6055300000000003</v>
      </c>
    </row>
    <row r="168" spans="1:21">
      <c r="B168" s="19">
        <v>2008</v>
      </c>
      <c r="C168" s="19">
        <f t="shared" si="203"/>
        <v>5.4763903542776768</v>
      </c>
      <c r="D168" s="19">
        <f t="shared" si="191"/>
        <v>5.1892202245839405</v>
      </c>
      <c r="E168" s="19">
        <f t="shared" si="192"/>
        <v>4.3878088356770899</v>
      </c>
      <c r="F168" s="19">
        <f t="shared" si="193"/>
        <v>4.4224911130987667</v>
      </c>
      <c r="G168" s="19">
        <f t="shared" si="194"/>
        <v>4.7040981988977624</v>
      </c>
      <c r="H168" s="19">
        <f t="shared" si="195"/>
        <v>5.2153167266300358</v>
      </c>
      <c r="I168" s="19">
        <f t="shared" si="196"/>
        <v>5.6050101296553407</v>
      </c>
      <c r="J168" s="19">
        <f t="shared" si="197"/>
        <v>6.2665641340532314</v>
      </c>
      <c r="K168" s="19">
        <f t="shared" si="198"/>
        <v>5.6048235356865579</v>
      </c>
      <c r="L168" s="19">
        <f t="shared" si="199"/>
        <v>5.3565517018430331</v>
      </c>
      <c r="M168" s="19">
        <f t="shared" si="200"/>
        <v>5.4195493392096523</v>
      </c>
      <c r="N168" s="19">
        <f t="shared" si="201"/>
        <v>5.8690370163639445</v>
      </c>
      <c r="O168" s="19">
        <f t="shared" si="187"/>
        <v>63.516861309977031</v>
      </c>
      <c r="P168" s="1">
        <f t="shared" si="185"/>
        <v>7.9225100000000026</v>
      </c>
      <c r="Q168" s="1"/>
      <c r="R168" s="1"/>
      <c r="S168" s="1"/>
      <c r="T168">
        <f t="shared" si="202"/>
        <v>2.6999999999999997</v>
      </c>
      <c r="U168" s="21">
        <f t="shared" ref="U168:U190" si="204">0.17*X101</f>
        <v>7.9225100000000008</v>
      </c>
    </row>
    <row r="169" spans="1:21">
      <c r="B169" s="19">
        <v>2009</v>
      </c>
      <c r="C169" s="19">
        <f t="shared" si="203"/>
        <v>5.744533940854577</v>
      </c>
      <c r="D169" s="19">
        <f t="shared" si="191"/>
        <v>5.43905173470176</v>
      </c>
      <c r="E169" s="19">
        <f t="shared" si="192"/>
        <v>4.5983872823198677</v>
      </c>
      <c r="F169" s="19">
        <f t="shared" si="193"/>
        <v>4.6336461710754318</v>
      </c>
      <c r="G169" s="19">
        <f t="shared" si="194"/>
        <v>4.9287243611634315</v>
      </c>
      <c r="H169" s="19">
        <f t="shared" si="195"/>
        <v>5.4638249156593695</v>
      </c>
      <c r="I169" s="19">
        <f t="shared" si="196"/>
        <v>5.8716137986838026</v>
      </c>
      <c r="J169" s="19">
        <f t="shared" si="197"/>
        <v>6.5638608832482461</v>
      </c>
      <c r="K169" s="19">
        <f t="shared" si="198"/>
        <v>5.8710065084123553</v>
      </c>
      <c r="L169" s="19">
        <f t="shared" si="199"/>
        <v>5.6105860258797184</v>
      </c>
      <c r="M169" s="19">
        <f t="shared" si="200"/>
        <v>5.6761140663241658</v>
      </c>
      <c r="N169" s="19">
        <f t="shared" si="201"/>
        <v>6.152456043073923</v>
      </c>
      <c r="O169" s="19">
        <f t="shared" si="187"/>
        <v>66.55380573139665</v>
      </c>
      <c r="P169" s="1">
        <f t="shared" si="185"/>
        <v>3.0369444214196193</v>
      </c>
      <c r="Q169" s="1"/>
      <c r="R169" s="1"/>
      <c r="S169" s="1"/>
      <c r="T169">
        <f t="shared" si="202"/>
        <v>2.9999999999999996</v>
      </c>
      <c r="U169" s="21">
        <f t="shared" si="204"/>
        <v>3.0369444214196171</v>
      </c>
    </row>
    <row r="170" spans="1:21">
      <c r="B170" s="19">
        <v>2010</v>
      </c>
      <c r="C170" s="19">
        <f t="shared" ref="C170:C184" si="205">$U170*W$160+C169</f>
        <v>6.0132779257712894</v>
      </c>
      <c r="D170" s="19">
        <f t="shared" ref="D170:D184" si="206">$U170*X$160+D169</f>
        <v>5.6894426407231782</v>
      </c>
      <c r="E170" s="19">
        <f t="shared" ref="E170:E184" si="207">$U170*Y$160+E169</f>
        <v>4.8094372336194553</v>
      </c>
      <c r="F170" s="19">
        <f t="shared" ref="F170:F184" si="208">$U170*Z$160+F169</f>
        <v>4.8452740247951187</v>
      </c>
      <c r="G170" s="19">
        <f t="shared" ref="G170:G184" si="209">$U170*AA$160+G169</f>
        <v>5.1538534822230231</v>
      </c>
      <c r="H170" s="19">
        <f t="shared" ref="H170:H184" si="210">$U170*AB$160+H169</f>
        <v>5.7128895375537505</v>
      </c>
      <c r="I170" s="19">
        <f t="shared" ref="I170:I184" si="211">$U170*AC$160+I169</f>
        <v>6.1388144180339781</v>
      </c>
      <c r="J170" s="19">
        <f t="shared" ref="J170:J184" si="212">$U170*AD$160+J169</f>
        <v>6.8618233074158645</v>
      </c>
      <c r="K170" s="19">
        <f t="shared" ref="K170:K184" si="213">$U170*AE$160+K169</f>
        <v>6.1377854894818586</v>
      </c>
      <c r="L170" s="19">
        <f t="shared" ref="L170:L184" si="214">$U170*AF$160+L169</f>
        <v>5.8651891563098513</v>
      </c>
      <c r="M170" s="19">
        <f t="shared" ref="M170:M184" si="215">$U170*AG$160+M169</f>
        <v>5.9332532656391166</v>
      </c>
      <c r="N170" s="19">
        <f t="shared" ref="N170:N184" si="216">$U170*AH$160+N169</f>
        <v>6.4365096712497811</v>
      </c>
      <c r="O170" s="19">
        <f t="shared" ref="O170:O184" si="217">SUM(C170:N170)</f>
        <v>69.597550152816282</v>
      </c>
      <c r="P170" s="1">
        <f t="shared" si="185"/>
        <v>3.0437444214196319</v>
      </c>
      <c r="Q170" s="1"/>
      <c r="R170" s="1"/>
      <c r="S170" s="1"/>
      <c r="U170" s="21">
        <f t="shared" si="204"/>
        <v>3.0437444214196177</v>
      </c>
    </row>
    <row r="171" spans="1:21">
      <c r="B171" s="19">
        <v>2011</v>
      </c>
      <c r="C171" s="19">
        <f t="shared" si="205"/>
        <v>6.2820219106880018</v>
      </c>
      <c r="D171" s="19">
        <f t="shared" si="206"/>
        <v>5.9398335467445964</v>
      </c>
      <c r="E171" s="19">
        <f t="shared" si="207"/>
        <v>5.0204871849190429</v>
      </c>
      <c r="F171" s="19">
        <f t="shared" si="208"/>
        <v>5.0569018785148057</v>
      </c>
      <c r="G171" s="19">
        <f t="shared" si="209"/>
        <v>5.3789826032826147</v>
      </c>
      <c r="H171" s="19">
        <f t="shared" si="210"/>
        <v>5.9619541594481316</v>
      </c>
      <c r="I171" s="19">
        <f t="shared" si="211"/>
        <v>6.4060150373841536</v>
      </c>
      <c r="J171" s="19">
        <f t="shared" si="212"/>
        <v>7.159785731583483</v>
      </c>
      <c r="K171" s="19">
        <f t="shared" si="213"/>
        <v>6.404564470551362</v>
      </c>
      <c r="L171" s="19">
        <f t="shared" si="214"/>
        <v>6.1197922867399841</v>
      </c>
      <c r="M171" s="19">
        <f t="shared" si="215"/>
        <v>6.1903924649540674</v>
      </c>
      <c r="N171" s="19">
        <f t="shared" si="216"/>
        <v>6.7205632994256392</v>
      </c>
      <c r="O171" s="19">
        <f t="shared" si="217"/>
        <v>72.641294574235886</v>
      </c>
      <c r="P171" s="1">
        <f t="shared" si="185"/>
        <v>3.0437444214196034</v>
      </c>
      <c r="Q171" s="1"/>
      <c r="R171" s="1"/>
      <c r="S171" s="1"/>
      <c r="U171" s="21">
        <f t="shared" si="204"/>
        <v>3.0437444214196177</v>
      </c>
    </row>
    <row r="172" spans="1:21">
      <c r="B172" s="19">
        <v>2012</v>
      </c>
      <c r="C172" s="20">
        <f t="shared" si="205"/>
        <v>6.5507658956047141</v>
      </c>
      <c r="D172" s="20">
        <f t="shared" si="206"/>
        <v>6.1902244527660146</v>
      </c>
      <c r="E172" s="20">
        <f t="shared" si="207"/>
        <v>5.2315371362186305</v>
      </c>
      <c r="F172" s="20">
        <f t="shared" si="208"/>
        <v>5.2685297322344926</v>
      </c>
      <c r="G172" s="20">
        <f t="shared" si="209"/>
        <v>5.6041117243422063</v>
      </c>
      <c r="H172" s="20">
        <f t="shared" si="210"/>
        <v>6.2110187813425126</v>
      </c>
      <c r="I172" s="20">
        <f t="shared" si="211"/>
        <v>6.673215656734329</v>
      </c>
      <c r="J172" s="20">
        <f t="shared" si="212"/>
        <v>7.4577481557511014</v>
      </c>
      <c r="K172" s="20">
        <f t="shared" si="213"/>
        <v>6.6713434516208654</v>
      </c>
      <c r="L172" s="20">
        <f t="shared" si="214"/>
        <v>6.3743954171701169</v>
      </c>
      <c r="M172" s="20">
        <f t="shared" si="215"/>
        <v>6.4475316642690181</v>
      </c>
      <c r="N172" s="20">
        <f t="shared" si="216"/>
        <v>7.0046169276014973</v>
      </c>
      <c r="O172" s="20">
        <f t="shared" si="217"/>
        <v>75.685038995655503</v>
      </c>
      <c r="P172" s="20">
        <v>4.8960000000000002E-3</v>
      </c>
      <c r="Q172" s="1"/>
      <c r="R172" s="1"/>
      <c r="S172" s="1"/>
      <c r="U172" s="21">
        <f t="shared" si="204"/>
        <v>3.0437444214196177</v>
      </c>
    </row>
    <row r="173" spans="1:21">
      <c r="A173" s="2" t="s">
        <v>15</v>
      </c>
      <c r="B173" s="11">
        <v>2013</v>
      </c>
      <c r="C173" s="5">
        <f t="shared" si="205"/>
        <v>6.8195098805214265</v>
      </c>
      <c r="D173" s="5">
        <f t="shared" si="206"/>
        <v>6.4406153587874329</v>
      </c>
      <c r="E173" s="5">
        <f t="shared" si="207"/>
        <v>5.4425870875182181</v>
      </c>
      <c r="F173" s="5">
        <f t="shared" si="208"/>
        <v>5.4801575859541796</v>
      </c>
      <c r="G173" s="5">
        <f t="shared" si="209"/>
        <v>5.8292408454017979</v>
      </c>
      <c r="H173" s="5">
        <f t="shared" si="210"/>
        <v>6.4600834032368937</v>
      </c>
      <c r="I173" s="5">
        <f t="shared" si="211"/>
        <v>6.9404162760845045</v>
      </c>
      <c r="J173" s="5">
        <f t="shared" si="212"/>
        <v>7.7557105799187198</v>
      </c>
      <c r="K173" s="5">
        <f t="shared" si="213"/>
        <v>6.9381224326903688</v>
      </c>
      <c r="L173" s="5">
        <f t="shared" si="214"/>
        <v>6.6289985476002498</v>
      </c>
      <c r="M173" s="5">
        <f t="shared" si="215"/>
        <v>6.7046708635839689</v>
      </c>
      <c r="N173" s="5">
        <f t="shared" si="216"/>
        <v>7.2886705557773555</v>
      </c>
      <c r="O173" s="5">
        <f t="shared" si="217"/>
        <v>78.728783417075121</v>
      </c>
      <c r="P173" s="1">
        <f t="shared" si="185"/>
        <v>3.0437444214196177</v>
      </c>
      <c r="Q173" s="1"/>
      <c r="R173" s="1"/>
      <c r="S173" s="1"/>
      <c r="U173" s="21">
        <f t="shared" si="204"/>
        <v>3.0437444214196177</v>
      </c>
    </row>
    <row r="174" spans="1:21">
      <c r="B174" s="11">
        <v>2014</v>
      </c>
      <c r="C174" s="5">
        <f t="shared" si="205"/>
        <v>7.0882538654381388</v>
      </c>
      <c r="D174" s="5">
        <f t="shared" si="206"/>
        <v>6.6910062648088511</v>
      </c>
      <c r="E174" s="5">
        <f t="shared" si="207"/>
        <v>5.6536370388178057</v>
      </c>
      <c r="F174" s="5">
        <f t="shared" si="208"/>
        <v>5.6917854396738665</v>
      </c>
      <c r="G174" s="5">
        <f t="shared" si="209"/>
        <v>6.0543699664613895</v>
      </c>
      <c r="H174" s="5">
        <f t="shared" si="210"/>
        <v>6.7091480251312747</v>
      </c>
      <c r="I174" s="5">
        <f t="shared" si="211"/>
        <v>7.20761689543468</v>
      </c>
      <c r="J174" s="5">
        <f t="shared" si="212"/>
        <v>8.0536730040863382</v>
      </c>
      <c r="K174" s="5">
        <f t="shared" si="213"/>
        <v>7.2049014137598721</v>
      </c>
      <c r="L174" s="5">
        <f t="shared" si="214"/>
        <v>6.8836016780303826</v>
      </c>
      <c r="M174" s="5">
        <f t="shared" si="215"/>
        <v>6.9618100628989197</v>
      </c>
      <c r="N174" s="5">
        <f t="shared" si="216"/>
        <v>7.5727241839532136</v>
      </c>
      <c r="O174" s="5">
        <f t="shared" si="217"/>
        <v>81.772527838494739</v>
      </c>
      <c r="P174" s="1">
        <f t="shared" si="185"/>
        <v>3.0437444214196177</v>
      </c>
      <c r="Q174" s="1"/>
      <c r="R174" s="1"/>
      <c r="S174" s="1"/>
      <c r="U174" s="21">
        <f t="shared" si="204"/>
        <v>3.0437444214196177</v>
      </c>
    </row>
    <row r="175" spans="1:21">
      <c r="B175" s="11">
        <v>2015</v>
      </c>
      <c r="C175" s="5">
        <f t="shared" si="205"/>
        <v>7.3301234518631802</v>
      </c>
      <c r="D175" s="5">
        <f t="shared" si="206"/>
        <v>6.9163580802281279</v>
      </c>
      <c r="E175" s="5">
        <f t="shared" si="207"/>
        <v>5.8435819949874341</v>
      </c>
      <c r="F175" s="5">
        <f t="shared" si="208"/>
        <v>5.8822505080215848</v>
      </c>
      <c r="G175" s="5">
        <f t="shared" si="209"/>
        <v>6.2569861754150224</v>
      </c>
      <c r="H175" s="5">
        <f t="shared" si="210"/>
        <v>6.9333061848362174</v>
      </c>
      <c r="I175" s="5">
        <f t="shared" si="211"/>
        <v>7.4480974528498383</v>
      </c>
      <c r="J175" s="5">
        <f t="shared" si="212"/>
        <v>8.3218391858371952</v>
      </c>
      <c r="K175" s="5">
        <f t="shared" si="213"/>
        <v>7.4450024967224246</v>
      </c>
      <c r="L175" s="5">
        <f t="shared" si="214"/>
        <v>7.1127444954175019</v>
      </c>
      <c r="M175" s="5">
        <f t="shared" si="215"/>
        <v>7.1932353422823754</v>
      </c>
      <c r="N175" s="5">
        <f t="shared" si="216"/>
        <v>7.8283724493114857</v>
      </c>
      <c r="O175" s="5">
        <f t="shared" si="217"/>
        <v>84.511897817772393</v>
      </c>
      <c r="P175" s="1"/>
      <c r="Q175" s="1"/>
      <c r="R175" s="1"/>
      <c r="S175" s="1"/>
      <c r="U175" s="21">
        <f t="shared" si="204"/>
        <v>2.7393699792776554</v>
      </c>
    </row>
    <row r="176" spans="1:21">
      <c r="B176" s="11">
        <v>2016</v>
      </c>
      <c r="C176" s="5">
        <f t="shared" si="205"/>
        <v>7.5671556465597209</v>
      </c>
      <c r="D176" s="5">
        <f t="shared" si="206"/>
        <v>7.1372028593390189</v>
      </c>
      <c r="E176" s="5">
        <f t="shared" si="207"/>
        <v>6.0297280520336702</v>
      </c>
      <c r="F176" s="5">
        <f t="shared" si="208"/>
        <v>6.068906275002349</v>
      </c>
      <c r="G176" s="5">
        <f t="shared" si="209"/>
        <v>6.4555500601895828</v>
      </c>
      <c r="H176" s="5">
        <f t="shared" si="210"/>
        <v>7.1529811813470614</v>
      </c>
      <c r="I176" s="5">
        <f t="shared" si="211"/>
        <v>7.6837683991166932</v>
      </c>
      <c r="J176" s="5">
        <f t="shared" si="212"/>
        <v>8.5846420439530338</v>
      </c>
      <c r="K176" s="5">
        <f t="shared" si="213"/>
        <v>7.6803015580257261</v>
      </c>
      <c r="L176" s="5">
        <f t="shared" si="214"/>
        <v>7.337304456456879</v>
      </c>
      <c r="M176" s="5">
        <f t="shared" si="215"/>
        <v>7.4200321160781622</v>
      </c>
      <c r="N176" s="5">
        <f t="shared" si="216"/>
        <v>8.0789077493625925</v>
      </c>
      <c r="O176" s="5">
        <f t="shared" si="217"/>
        <v>87.196480397464484</v>
      </c>
      <c r="P176" s="1"/>
      <c r="Q176" s="1"/>
      <c r="R176" s="1"/>
      <c r="S176" s="1"/>
      <c r="U176" s="21">
        <f t="shared" si="204"/>
        <v>2.6845825796921026</v>
      </c>
    </row>
    <row r="177" spans="2:24">
      <c r="B177" s="11">
        <v>2017</v>
      </c>
      <c r="C177" s="5">
        <f t="shared" si="205"/>
        <v>7.7984797190166306</v>
      </c>
      <c r="D177" s="5">
        <f t="shared" si="206"/>
        <v>7.352729335606015</v>
      </c>
      <c r="E177" s="5">
        <f t="shared" si="207"/>
        <v>6.2113914081143031</v>
      </c>
      <c r="F177" s="5">
        <f t="shared" si="208"/>
        <v>6.2510670663701067</v>
      </c>
      <c r="G177" s="5">
        <f t="shared" si="209"/>
        <v>6.649332202432837</v>
      </c>
      <c r="H177" s="5">
        <f t="shared" si="210"/>
        <v>7.3673660452888692</v>
      </c>
      <c r="I177" s="5">
        <f t="shared" si="211"/>
        <v>7.9137640042285504</v>
      </c>
      <c r="J177" s="5">
        <f t="shared" si="212"/>
        <v>8.8411161801795526</v>
      </c>
      <c r="K177" s="5">
        <f t="shared" si="213"/>
        <v>7.9099342337711116</v>
      </c>
      <c r="L177" s="5">
        <f t="shared" si="214"/>
        <v>7.5564566470059207</v>
      </c>
      <c r="M177" s="5">
        <f t="shared" si="215"/>
        <v>7.6413672532804995</v>
      </c>
      <c r="N177" s="5">
        <f t="shared" si="216"/>
        <v>8.3234097503512441</v>
      </c>
      <c r="O177" s="5">
        <f t="shared" si="217"/>
        <v>89.816413845645641</v>
      </c>
      <c r="P177" s="1"/>
      <c r="Q177" s="1"/>
      <c r="R177" s="1"/>
      <c r="S177" s="1"/>
      <c r="U177" s="21">
        <f t="shared" si="204"/>
        <v>2.61993344818115</v>
      </c>
    </row>
    <row r="178" spans="2:24">
      <c r="B178" s="11">
        <v>2018</v>
      </c>
      <c r="C178" s="5">
        <f t="shared" si="205"/>
        <v>8.0230682072307751</v>
      </c>
      <c r="D178" s="5">
        <f t="shared" si="206"/>
        <v>7.5619802145172148</v>
      </c>
      <c r="E178" s="5">
        <f t="shared" si="207"/>
        <v>6.3877651770555239</v>
      </c>
      <c r="F178" s="5">
        <f t="shared" si="208"/>
        <v>6.4279237865145173</v>
      </c>
      <c r="G178" s="5">
        <f t="shared" si="209"/>
        <v>6.8374718884891506</v>
      </c>
      <c r="H178" s="5">
        <f t="shared" si="210"/>
        <v>7.5755085527992136</v>
      </c>
      <c r="I178" s="5">
        <f t="shared" si="211"/>
        <v>8.1370627067775096</v>
      </c>
      <c r="J178" s="5">
        <f t="shared" si="212"/>
        <v>9.0901224245766734</v>
      </c>
      <c r="K178" s="5">
        <f t="shared" si="213"/>
        <v>8.1328805745581558</v>
      </c>
      <c r="L178" s="5">
        <f t="shared" si="214"/>
        <v>7.7692276683763657</v>
      </c>
      <c r="M178" s="5">
        <f t="shared" si="215"/>
        <v>7.8562576593025657</v>
      </c>
      <c r="N178" s="5">
        <f t="shared" si="216"/>
        <v>8.5607924584461976</v>
      </c>
      <c r="O178" s="5">
        <f t="shared" si="217"/>
        <v>92.360061318643872</v>
      </c>
      <c r="P178" s="1"/>
      <c r="Q178" s="1"/>
      <c r="R178" s="1"/>
      <c r="S178" s="1"/>
      <c r="U178" s="21">
        <f t="shared" si="204"/>
        <v>2.5436474729982259</v>
      </c>
    </row>
    <row r="179" spans="2:24">
      <c r="B179" s="11">
        <v>2019</v>
      </c>
      <c r="C179" s="5">
        <f t="shared" si="205"/>
        <v>8.2397087060384582</v>
      </c>
      <c r="D179" s="5">
        <f t="shared" si="206"/>
        <v>7.7638258885485758</v>
      </c>
      <c r="E179" s="5">
        <f t="shared" si="207"/>
        <v>6.5578972331722394</v>
      </c>
      <c r="F179" s="5">
        <f t="shared" si="208"/>
        <v>6.5985217026153782</v>
      </c>
      <c r="G179" s="5">
        <f t="shared" si="209"/>
        <v>7.0189534762448744</v>
      </c>
      <c r="H179" s="5">
        <f t="shared" si="210"/>
        <v>7.7762850797204308</v>
      </c>
      <c r="I179" s="5">
        <f t="shared" si="211"/>
        <v>8.3524590643022503</v>
      </c>
      <c r="J179" s="5">
        <f t="shared" si="212"/>
        <v>9.3303165566151058</v>
      </c>
      <c r="K179" s="5">
        <f t="shared" si="213"/>
        <v>8.347937040094358</v>
      </c>
      <c r="L179" s="5">
        <f t="shared" si="214"/>
        <v>7.9744689101160668</v>
      </c>
      <c r="M179" s="5">
        <f t="shared" si="215"/>
        <v>8.0635432825319135</v>
      </c>
      <c r="N179" s="5">
        <f t="shared" si="216"/>
        <v>8.7897744009265892</v>
      </c>
      <c r="O179" s="5">
        <f t="shared" si="217"/>
        <v>94.813691340926241</v>
      </c>
      <c r="P179" s="1"/>
      <c r="Q179" s="1"/>
      <c r="R179" s="1"/>
      <c r="S179" s="1"/>
      <c r="U179" s="21">
        <f t="shared" si="204"/>
        <v>2.4536300222823755</v>
      </c>
    </row>
    <row r="180" spans="2:24">
      <c r="B180" s="11">
        <v>2020</v>
      </c>
      <c r="C180" s="5">
        <f t="shared" si="205"/>
        <v>8.4469705773465158</v>
      </c>
      <c r="D180" s="5">
        <f t="shared" si="206"/>
        <v>7.9569334208217262</v>
      </c>
      <c r="E180" s="5">
        <f t="shared" si="207"/>
        <v>6.7206640681560375</v>
      </c>
      <c r="F180" s="5">
        <f t="shared" si="208"/>
        <v>6.7617342299448504</v>
      </c>
      <c r="G180" s="5">
        <f t="shared" si="209"/>
        <v>7.1925785080059015</v>
      </c>
      <c r="H180" s="5">
        <f t="shared" si="210"/>
        <v>7.9683697495464791</v>
      </c>
      <c r="I180" s="5">
        <f t="shared" si="211"/>
        <v>8.5585306546984139</v>
      </c>
      <c r="J180" s="5">
        <f t="shared" si="212"/>
        <v>9.5601123960702843</v>
      </c>
      <c r="K180" s="5">
        <f t="shared" si="213"/>
        <v>8.5536834528345658</v>
      </c>
      <c r="L180" s="5">
        <f t="shared" si="214"/>
        <v>8.1708250118914894</v>
      </c>
      <c r="M180" s="5">
        <f t="shared" si="215"/>
        <v>8.2618552620658523</v>
      </c>
      <c r="N180" s="5">
        <f t="shared" si="216"/>
        <v>9.0088434399817974</v>
      </c>
      <c r="O180" s="5">
        <f t="shared" si="217"/>
        <v>97.16110077136392</v>
      </c>
      <c r="P180" s="1"/>
      <c r="Q180" s="1"/>
      <c r="R180" s="1"/>
      <c r="S180" s="1"/>
      <c r="U180" s="21">
        <f t="shared" si="204"/>
        <v>2.3474094304376716</v>
      </c>
    </row>
    <row r="181" spans="2:24">
      <c r="B181" s="11">
        <f t="shared" ref="B181:B200" si="218">+B180+1</f>
        <v>2021</v>
      </c>
      <c r="C181" s="5">
        <f t="shared" si="205"/>
        <v>8.6480030599335169</v>
      </c>
      <c r="D181" s="5">
        <f t="shared" si="206"/>
        <v>8.1442369821285734</v>
      </c>
      <c r="E181" s="5">
        <f t="shared" si="207"/>
        <v>6.8785388413263862</v>
      </c>
      <c r="F181" s="5">
        <f t="shared" si="208"/>
        <v>6.9200412998910386</v>
      </c>
      <c r="G181" s="5">
        <f t="shared" si="209"/>
        <v>7.3609851278722598</v>
      </c>
      <c r="H181" s="5">
        <f t="shared" si="210"/>
        <v>8.1546811911943262</v>
      </c>
      <c r="I181" s="5">
        <f t="shared" si="211"/>
        <v>8.7584086310311573</v>
      </c>
      <c r="J181" s="5">
        <f t="shared" si="212"/>
        <v>9.7830015739122409</v>
      </c>
      <c r="K181" s="5">
        <f t="shared" si="213"/>
        <v>8.7532460249347519</v>
      </c>
      <c r="L181" s="5">
        <f t="shared" si="214"/>
        <v>8.3612795048568067</v>
      </c>
      <c r="M181" s="5">
        <f t="shared" si="215"/>
        <v>8.4542068476268781</v>
      </c>
      <c r="N181" s="5">
        <f t="shared" si="216"/>
        <v>9.2213282183024532</v>
      </c>
      <c r="O181" s="5">
        <f t="shared" si="217"/>
        <v>99.437957303010393</v>
      </c>
      <c r="P181" s="1"/>
      <c r="Q181" s="1"/>
      <c r="R181" s="1"/>
      <c r="S181" s="1"/>
      <c r="U181" s="21">
        <f t="shared" si="204"/>
        <v>2.2768565316464748</v>
      </c>
    </row>
    <row r="182" spans="2:24">
      <c r="B182" s="11">
        <f t="shared" si="218"/>
        <v>2022</v>
      </c>
      <c r="C182" s="5">
        <f t="shared" si="205"/>
        <v>8.8425555943407996</v>
      </c>
      <c r="D182" s="5">
        <f t="shared" si="206"/>
        <v>8.3255031242306927</v>
      </c>
      <c r="E182" s="5">
        <f t="shared" si="207"/>
        <v>7.0313247833990751</v>
      </c>
      <c r="F182" s="5">
        <f t="shared" si="208"/>
        <v>7.073245604371003</v>
      </c>
      <c r="G182" s="5">
        <f t="shared" si="209"/>
        <v>7.5239634400551418</v>
      </c>
      <c r="H182" s="5">
        <f t="shared" si="210"/>
        <v>8.3349871929668335</v>
      </c>
      <c r="I182" s="5">
        <f t="shared" si="211"/>
        <v>8.9518438727757612</v>
      </c>
      <c r="J182" s="5">
        <f t="shared" si="212"/>
        <v>9.9987062893048986</v>
      </c>
      <c r="K182" s="5">
        <f t="shared" si="213"/>
        <v>8.946376028978376</v>
      </c>
      <c r="L182" s="5">
        <f t="shared" si="214"/>
        <v>8.5455950135687946</v>
      </c>
      <c r="M182" s="5">
        <f t="shared" si="215"/>
        <v>8.640358299305646</v>
      </c>
      <c r="N182" s="5">
        <f t="shared" si="216"/>
        <v>9.4269639027116288</v>
      </c>
      <c r="O182" s="5">
        <f t="shared" si="217"/>
        <v>101.64142314600866</v>
      </c>
      <c r="P182" s="1"/>
      <c r="Q182" s="1"/>
      <c r="R182" s="1"/>
      <c r="S182" s="1"/>
      <c r="U182" s="21">
        <f t="shared" si="204"/>
        <v>2.2034658429982614</v>
      </c>
    </row>
    <row r="183" spans="2:24">
      <c r="B183" s="11">
        <f t="shared" si="218"/>
        <v>2023</v>
      </c>
      <c r="C183" s="5">
        <f t="shared" si="205"/>
        <v>9.0304892518991497</v>
      </c>
      <c r="D183" s="5">
        <f t="shared" si="206"/>
        <v>8.5006024061831358</v>
      </c>
      <c r="E183" s="5">
        <f t="shared" si="207"/>
        <v>7.1789127909503341</v>
      </c>
      <c r="F183" s="5">
        <f t="shared" si="208"/>
        <v>7.2212377412111639</v>
      </c>
      <c r="G183" s="5">
        <f t="shared" si="209"/>
        <v>7.6813970628271564</v>
      </c>
      <c r="H183" s="5">
        <f t="shared" si="210"/>
        <v>8.5091589995488679</v>
      </c>
      <c r="I183" s="5">
        <f t="shared" si="211"/>
        <v>9.1386982491142597</v>
      </c>
      <c r="J183" s="5">
        <f t="shared" si="212"/>
        <v>10.20707250894746</v>
      </c>
      <c r="K183" s="5">
        <f t="shared" si="213"/>
        <v>9.1329355521156828</v>
      </c>
      <c r="L183" s="5">
        <f t="shared" si="214"/>
        <v>8.7236399195501111</v>
      </c>
      <c r="M183" s="5">
        <f t="shared" si="215"/>
        <v>8.8201766875901733</v>
      </c>
      <c r="N183" s="5">
        <f t="shared" si="216"/>
        <v>9.6256036501364974</v>
      </c>
      <c r="O183" s="5">
        <f t="shared" si="217"/>
        <v>103.769924820074</v>
      </c>
      <c r="P183" s="1"/>
      <c r="Q183" s="1"/>
      <c r="R183" s="1"/>
      <c r="S183" s="1"/>
      <c r="U183" s="21">
        <f t="shared" si="204"/>
        <v>2.1285016740653417</v>
      </c>
    </row>
    <row r="184" spans="2:24">
      <c r="B184" s="11">
        <f t="shared" si="218"/>
        <v>2024</v>
      </c>
      <c r="C184" s="5">
        <f t="shared" si="205"/>
        <v>9.2118250399394572</v>
      </c>
      <c r="D184" s="5">
        <f t="shared" si="206"/>
        <v>8.6695544006830012</v>
      </c>
      <c r="E184" s="5">
        <f t="shared" si="207"/>
        <v>7.3213193614513994</v>
      </c>
      <c r="F184" s="5">
        <f t="shared" si="208"/>
        <v>7.3640342530565599</v>
      </c>
      <c r="G184" s="5">
        <f t="shared" si="209"/>
        <v>7.8333035942079974</v>
      </c>
      <c r="H184" s="5">
        <f t="shared" si="210"/>
        <v>8.6772160799638058</v>
      </c>
      <c r="I184" s="5">
        <f t="shared" si="211"/>
        <v>9.3189926467348752</v>
      </c>
      <c r="J184" s="5">
        <f t="shared" si="212"/>
        <v>10.408123524134201</v>
      </c>
      <c r="K184" s="5">
        <f t="shared" si="213"/>
        <v>9.3129454480760376</v>
      </c>
      <c r="L184" s="5">
        <f t="shared" si="214"/>
        <v>8.8954341247613851</v>
      </c>
      <c r="M184" s="5">
        <f t="shared" si="215"/>
        <v>8.9936821126819417</v>
      </c>
      <c r="N184" s="5">
        <f t="shared" si="216"/>
        <v>9.8172696646407509</v>
      </c>
      <c r="O184" s="5">
        <f t="shared" si="217"/>
        <v>105.8237002503314</v>
      </c>
      <c r="P184" s="1"/>
      <c r="Q184" s="1"/>
      <c r="R184" s="1"/>
      <c r="S184" s="1"/>
      <c r="U184" s="21">
        <f t="shared" si="204"/>
        <v>2.0537754302574229</v>
      </c>
    </row>
    <row r="185" spans="2:24">
      <c r="B185" s="11">
        <f t="shared" si="218"/>
        <v>2025</v>
      </c>
      <c r="C185" s="5">
        <f t="shared" ref="C185:C190" si="219">$U185*W$160+C184</f>
        <v>9.3868059800416361</v>
      </c>
      <c r="D185" s="5">
        <f t="shared" ref="D185:D190" si="220">$U185*X$160+D184</f>
        <v>8.8325855328671974</v>
      </c>
      <c r="E185" s="5">
        <f t="shared" ref="E185:E190" si="221">$U185*Y$160+E184</f>
        <v>7.4587353445416484</v>
      </c>
      <c r="F185" s="5">
        <f t="shared" ref="F185:F190" si="222">$U185*Z$160+F184</f>
        <v>7.5018265121359731</v>
      </c>
      <c r="G185" s="5">
        <f t="shared" ref="G185:G190" si="223">$U185*AA$160+G184</f>
        <v>7.9798866154413597</v>
      </c>
      <c r="H185" s="5">
        <f t="shared" ref="H185:H190" si="224">$U185*AB$160+H184</f>
        <v>8.8393836600076128</v>
      </c>
      <c r="I185" s="5">
        <f t="shared" ref="I185:I190" si="225">$U185*AC$160+I184</f>
        <v>9.4929686915727469</v>
      </c>
      <c r="J185" s="5">
        <f t="shared" ref="J185:J190" si="226">$U185*AD$160+J184</f>
        <v>10.602128778287637</v>
      </c>
      <c r="K185" s="5">
        <f t="shared" ref="K185:K190" si="227">$U185*AE$160+K184</f>
        <v>9.48664696151274</v>
      </c>
      <c r="L185" s="5">
        <f t="shared" ref="L185:L190" si="228">$U185*AF$160+L184</f>
        <v>9.0612078633975432</v>
      </c>
      <c r="M185" s="5">
        <f t="shared" ref="M185:M190" si="229">$U185*AG$160+M184</f>
        <v>9.1611071021089465</v>
      </c>
      <c r="N185" s="5">
        <f t="shared" ref="N185:N190" si="230">$U185*AH$160+N184</f>
        <v>10.0022188121093</v>
      </c>
      <c r="O185" s="5">
        <f t="shared" ref="O185:O190" si="231">SUM(C185:N185)</f>
        <v>107.80550185402436</v>
      </c>
      <c r="P185" s="1"/>
      <c r="Q185" s="1"/>
      <c r="R185" s="1"/>
      <c r="S185" s="1"/>
      <c r="U185" s="21">
        <f t="shared" si="204"/>
        <v>1.9818016036929311</v>
      </c>
    </row>
    <row r="186" spans="2:24">
      <c r="B186" s="11">
        <f t="shared" si="218"/>
        <v>2026</v>
      </c>
      <c r="C186" s="5">
        <f t="shared" si="219"/>
        <v>9.5559763525267574</v>
      </c>
      <c r="D186" s="5">
        <f t="shared" si="220"/>
        <v>8.9902029130353824</v>
      </c>
      <c r="E186" s="5">
        <f t="shared" si="221"/>
        <v>7.5915881742910587</v>
      </c>
      <c r="F186" s="5">
        <f t="shared" si="222"/>
        <v>7.6350431229303748</v>
      </c>
      <c r="G186" s="5">
        <f t="shared" si="223"/>
        <v>8.1216020747797426</v>
      </c>
      <c r="H186" s="5">
        <f t="shared" si="224"/>
        <v>8.9961661638906172</v>
      </c>
      <c r="I186" s="5">
        <f t="shared" si="225"/>
        <v>9.6611675382101261</v>
      </c>
      <c r="J186" s="5">
        <f t="shared" si="226"/>
        <v>10.789691727086762</v>
      </c>
      <c r="K186" s="5">
        <f t="shared" si="227"/>
        <v>9.6545803930748111</v>
      </c>
      <c r="L186" s="5">
        <f t="shared" si="228"/>
        <v>9.2214767766686325</v>
      </c>
      <c r="M186" s="5">
        <f t="shared" si="229"/>
        <v>9.3229724333167034</v>
      </c>
      <c r="N186" s="5">
        <f t="shared" si="230"/>
        <v>10.18102637909225</v>
      </c>
      <c r="O186" s="5">
        <f t="shared" si="231"/>
        <v>109.72149404890321</v>
      </c>
      <c r="P186" s="1"/>
      <c r="Q186" s="1"/>
      <c r="R186" s="1"/>
      <c r="S186" s="1"/>
      <c r="U186" s="21">
        <f t="shared" si="204"/>
        <v>1.9159921948788776</v>
      </c>
    </row>
    <row r="187" spans="2:24">
      <c r="B187" s="11">
        <f t="shared" si="218"/>
        <v>2027</v>
      </c>
      <c r="C187" s="5">
        <f t="shared" si="219"/>
        <v>9.719411545193541</v>
      </c>
      <c r="D187" s="5">
        <f t="shared" si="220"/>
        <v>9.1424767805986082</v>
      </c>
      <c r="E187" s="5">
        <f t="shared" si="221"/>
        <v>7.7199370542247001</v>
      </c>
      <c r="F187" s="5">
        <f t="shared" si="222"/>
        <v>7.7637434510774552</v>
      </c>
      <c r="G187" s="5">
        <f t="shared" si="223"/>
        <v>8.2585131252230894</v>
      </c>
      <c r="H187" s="5">
        <f t="shared" si="224"/>
        <v>9.1476334589759496</v>
      </c>
      <c r="I187" s="5">
        <f t="shared" si="225"/>
        <v>9.8236641415023414</v>
      </c>
      <c r="J187" s="5">
        <f t="shared" si="226"/>
        <v>10.970895954658175</v>
      </c>
      <c r="K187" s="5">
        <f t="shared" si="227"/>
        <v>9.8168205793400212</v>
      </c>
      <c r="L187" s="5">
        <f t="shared" si="228"/>
        <v>9.3763122855947607</v>
      </c>
      <c r="M187" s="5">
        <f t="shared" si="229"/>
        <v>9.4793502387408726</v>
      </c>
      <c r="N187" s="5">
        <f t="shared" si="230"/>
        <v>10.353772048034413</v>
      </c>
      <c r="O187" s="5">
        <f t="shared" si="231"/>
        <v>111.57253066316395</v>
      </c>
      <c r="P187" s="1"/>
      <c r="Q187" s="1"/>
      <c r="R187" s="1"/>
      <c r="S187" s="1"/>
      <c r="U187" s="21">
        <f t="shared" si="204"/>
        <v>1.8510366142607104</v>
      </c>
    </row>
    <row r="188" spans="2:24">
      <c r="B188" s="11">
        <f t="shared" si="218"/>
        <v>2028</v>
      </c>
      <c r="C188" s="5">
        <f t="shared" si="219"/>
        <v>9.8772456163470341</v>
      </c>
      <c r="D188" s="5">
        <f t="shared" si="220"/>
        <v>9.2895320387448326</v>
      </c>
      <c r="E188" s="5">
        <f t="shared" si="221"/>
        <v>7.8438872629733121</v>
      </c>
      <c r="F188" s="5">
        <f t="shared" si="222"/>
        <v>7.8880330634846167</v>
      </c>
      <c r="G188" s="5">
        <f t="shared" si="223"/>
        <v>8.3907320685533193</v>
      </c>
      <c r="H188" s="5">
        <f t="shared" si="224"/>
        <v>9.2939097868575899</v>
      </c>
      <c r="I188" s="5">
        <f t="shared" si="225"/>
        <v>9.9805917898731256</v>
      </c>
      <c r="J188" s="5">
        <f t="shared" si="226"/>
        <v>11.145890094421766</v>
      </c>
      <c r="K188" s="5">
        <f t="shared" si="227"/>
        <v>9.973500598405117</v>
      </c>
      <c r="L188" s="5">
        <f t="shared" si="228"/>
        <v>9.5258413945594356</v>
      </c>
      <c r="M188" s="5">
        <f t="shared" si="229"/>
        <v>9.6303687878392132</v>
      </c>
      <c r="N188" s="5">
        <f t="shared" si="230"/>
        <v>10.520597514192515</v>
      </c>
      <c r="O188" s="5">
        <f t="shared" si="231"/>
        <v>113.36013001625187</v>
      </c>
      <c r="P188" s="1"/>
      <c r="Q188" s="1"/>
      <c r="R188" s="1"/>
      <c r="S188" s="1"/>
      <c r="U188" s="21">
        <f t="shared" si="204"/>
        <v>1.787599353087951</v>
      </c>
    </row>
    <row r="189" spans="2:24">
      <c r="B189" s="11">
        <f t="shared" si="218"/>
        <v>2029</v>
      </c>
      <c r="C189" s="5">
        <f t="shared" si="219"/>
        <v>10.029661761947654</v>
      </c>
      <c r="D189" s="5">
        <f t="shared" si="220"/>
        <v>9.431539372605938</v>
      </c>
      <c r="E189" s="5">
        <f t="shared" si="221"/>
        <v>7.9635826679374482</v>
      </c>
      <c r="F189" s="5">
        <f t="shared" si="222"/>
        <v>8.0080562214938382</v>
      </c>
      <c r="G189" s="5">
        <f t="shared" si="223"/>
        <v>8.5184123695840288</v>
      </c>
      <c r="H189" s="5">
        <f t="shared" si="224"/>
        <v>9.43516492857316</v>
      </c>
      <c r="I189" s="5">
        <f t="shared" si="225"/>
        <v>10.132132627209721</v>
      </c>
      <c r="J189" s="5">
        <f t="shared" si="226"/>
        <v>11.31487725980714</v>
      </c>
      <c r="K189" s="5">
        <f t="shared" si="227"/>
        <v>10.124802306737216</v>
      </c>
      <c r="L189" s="5">
        <f t="shared" si="228"/>
        <v>9.6702376600611135</v>
      </c>
      <c r="M189" s="5">
        <f t="shared" si="229"/>
        <v>9.7762033658840402</v>
      </c>
      <c r="N189" s="5">
        <f t="shared" si="230"/>
        <v>10.681696409722598</v>
      </c>
      <c r="O189" s="5">
        <f t="shared" si="231"/>
        <v>115.08636695156389</v>
      </c>
      <c r="P189" s="1"/>
      <c r="Q189" s="1"/>
      <c r="R189" s="1"/>
      <c r="S189" s="1"/>
      <c r="U189" s="21">
        <f t="shared" si="204"/>
        <v>1.7262369353120208</v>
      </c>
    </row>
    <row r="190" spans="2:24">
      <c r="B190" s="11">
        <f t="shared" si="218"/>
        <v>2030</v>
      </c>
      <c r="C190" s="5">
        <f t="shared" si="219"/>
        <v>10.176872371909131</v>
      </c>
      <c r="D190" s="5">
        <f t="shared" si="220"/>
        <v>9.5686966675520662</v>
      </c>
      <c r="E190" s="5">
        <f t="shared" si="221"/>
        <v>8.0791900631049369</v>
      </c>
      <c r="F190" s="5">
        <f t="shared" si="222"/>
        <v>8.1239801758125481</v>
      </c>
      <c r="G190" s="5">
        <f t="shared" si="223"/>
        <v>8.6417319491517137</v>
      </c>
      <c r="H190" s="5">
        <f t="shared" si="224"/>
        <v>9.5715957213228435</v>
      </c>
      <c r="I190" s="5">
        <f t="shared" si="225"/>
        <v>10.278497823695194</v>
      </c>
      <c r="J190" s="5">
        <f t="shared" si="226"/>
        <v>11.47809293222827</v>
      </c>
      <c r="K190" s="5">
        <f t="shared" si="227"/>
        <v>10.270936541296228</v>
      </c>
      <c r="L190" s="5">
        <f t="shared" si="228"/>
        <v>9.8097022964150646</v>
      </c>
      <c r="M190" s="5">
        <f t="shared" si="229"/>
        <v>9.9170571914604189</v>
      </c>
      <c r="N190" s="5">
        <f t="shared" si="230"/>
        <v>10.83729322383733</v>
      </c>
      <c r="O190" s="5">
        <f t="shared" si="231"/>
        <v>116.75364695778573</v>
      </c>
      <c r="U190" s="21">
        <f t="shared" si="204"/>
        <v>1.6672800062218482</v>
      </c>
    </row>
    <row r="191" spans="2:24">
      <c r="B191" s="11">
        <f t="shared" si="218"/>
        <v>2031</v>
      </c>
      <c r="C191" s="5">
        <f t="shared" ref="C191:C200" si="232">$U191*W$160+C190</f>
        <v>10.31908432244528</v>
      </c>
      <c r="D191" s="5">
        <f t="shared" ref="D191:D200" si="233">$U191*X$160+D190</f>
        <v>9.7011966717953424</v>
      </c>
      <c r="E191" s="5">
        <f t="shared" ref="E191:E200" si="234">$U191*Y$160+E190</f>
        <v>8.1908719124463296</v>
      </c>
      <c r="F191" s="5">
        <f t="shared" ref="F191:F200" si="235">$U191*Z$160+F190</f>
        <v>8.235967835274332</v>
      </c>
      <c r="G191" s="5">
        <f t="shared" ref="G191:G200" si="236">$U191*AA$160+G190</f>
        <v>8.7608641092195771</v>
      </c>
      <c r="H191" s="5">
        <f t="shared" ref="H191:H200" si="237">$U191*AB$160+H190</f>
        <v>9.7033938923595855</v>
      </c>
      <c r="I191" s="5">
        <f t="shared" ref="I191:I200" si="238">$U191*AC$160+I190</f>
        <v>10.419893067477235</v>
      </c>
      <c r="J191" s="5">
        <f t="shared" ref="J191:J200" si="239">$U191*AD$160+J190</f>
        <v>11.635766479937583</v>
      </c>
      <c r="K191" s="5">
        <f t="shared" ref="K191:K200" si="240">$U191*AE$160+K190</f>
        <v>10.412108665657255</v>
      </c>
      <c r="L191" s="5">
        <f t="shared" ref="L191:L200" si="241">$U191*AF$160+L190</f>
        <v>9.9444312943582194</v>
      </c>
      <c r="M191" s="5">
        <f t="shared" ref="M191:M200" si="242">$U191*AG$160+M190</f>
        <v>10.053128207543685</v>
      </c>
      <c r="N191" s="5">
        <f t="shared" ref="N191:N200" si="243">$U191*AH$160+N190</f>
        <v>10.987606617948376</v>
      </c>
      <c r="O191" s="5">
        <f t="shared" ref="O191:O200" si="244">SUM(C191:N191)</f>
        <v>118.36431307646281</v>
      </c>
      <c r="U191" s="21">
        <f t="shared" ref="U191:U200" si="245">0.17*X124</f>
        <v>1.6106661186770534</v>
      </c>
      <c r="X191" s="18"/>
    </row>
    <row r="192" spans="2:24">
      <c r="B192" s="11">
        <f t="shared" si="218"/>
        <v>2032</v>
      </c>
      <c r="C192" s="5">
        <f t="shared" si="232"/>
        <v>10.456443757030613</v>
      </c>
      <c r="D192" s="5">
        <f t="shared" si="233"/>
        <v>9.8291755483721364</v>
      </c>
      <c r="E192" s="5">
        <f t="shared" si="234"/>
        <v>8.2987429853142789</v>
      </c>
      <c r="F192" s="5">
        <f t="shared" si="235"/>
        <v>8.3441342834962438</v>
      </c>
      <c r="G192" s="5">
        <f t="shared" si="236"/>
        <v>8.8759312754187469</v>
      </c>
      <c r="H192" s="5">
        <f t="shared" si="237"/>
        <v>9.830694883484</v>
      </c>
      <c r="I192" s="5">
        <f t="shared" si="238"/>
        <v>10.556463662745314</v>
      </c>
      <c r="J192" s="5">
        <f t="shared" si="239"/>
        <v>11.788059935450731</v>
      </c>
      <c r="K192" s="5">
        <f t="shared" si="240"/>
        <v>10.548463754722096</v>
      </c>
      <c r="L192" s="5">
        <f t="shared" si="241"/>
        <v>10.074563107542344</v>
      </c>
      <c r="M192" s="5">
        <f t="shared" si="242"/>
        <v>10.18455624690454</v>
      </c>
      <c r="N192" s="5">
        <f t="shared" si="243"/>
        <v>11.132791060942479</v>
      </c>
      <c r="O192" s="5">
        <f t="shared" si="244"/>
        <v>119.92002050142352</v>
      </c>
      <c r="U192" s="21">
        <f t="shared" si="245"/>
        <v>1.5557074249607252</v>
      </c>
      <c r="X192" s="18"/>
    </row>
    <row r="193" spans="1:24">
      <c r="B193" s="11">
        <f t="shared" si="218"/>
        <v>2033</v>
      </c>
      <c r="C193" s="5">
        <f t="shared" si="232"/>
        <v>10.589109555161286</v>
      </c>
      <c r="D193" s="5">
        <f t="shared" si="233"/>
        <v>9.9527813265713725</v>
      </c>
      <c r="E193" s="5">
        <f t="shared" si="234"/>
        <v>8.4029280529104025</v>
      </c>
      <c r="F193" s="5">
        <f t="shared" si="235"/>
        <v>8.4486046333316267</v>
      </c>
      <c r="G193" s="5">
        <f t="shared" si="236"/>
        <v>8.9870665424539649</v>
      </c>
      <c r="H193" s="5">
        <f t="shared" si="237"/>
        <v>9.9536459398954484</v>
      </c>
      <c r="I193" s="5">
        <f t="shared" si="238"/>
        <v>10.688367576569048</v>
      </c>
      <c r="J193" s="5">
        <f t="shared" si="239"/>
        <v>11.935149451993391</v>
      </c>
      <c r="K193" s="5">
        <f t="shared" si="240"/>
        <v>10.68015952629087</v>
      </c>
      <c r="L193" s="5">
        <f t="shared" si="241"/>
        <v>10.200248255492909</v>
      </c>
      <c r="M193" s="5">
        <f t="shared" si="242"/>
        <v>10.311493328374</v>
      </c>
      <c r="N193" s="5">
        <f t="shared" si="243"/>
        <v>11.27301448326593</v>
      </c>
      <c r="O193" s="5">
        <f t="shared" si="244"/>
        <v>121.42256867231025</v>
      </c>
      <c r="U193" s="21">
        <f t="shared" si="245"/>
        <v>1.5025481708867279</v>
      </c>
      <c r="X193" s="18"/>
    </row>
    <row r="194" spans="1:24">
      <c r="B194" s="11">
        <f t="shared" si="218"/>
        <v>2034</v>
      </c>
      <c r="C194" s="5">
        <f t="shared" si="232"/>
        <v>10.717245064147852</v>
      </c>
      <c r="D194" s="5">
        <f t="shared" si="233"/>
        <v>10.072166198380149</v>
      </c>
      <c r="E194" s="5">
        <f t="shared" si="234"/>
        <v>8.5035553950990792</v>
      </c>
      <c r="F194" s="5">
        <f t="shared" si="235"/>
        <v>8.5495075159040876</v>
      </c>
      <c r="G194" s="5">
        <f t="shared" si="236"/>
        <v>9.0944067477560822</v>
      </c>
      <c r="H194" s="5">
        <f t="shared" si="237"/>
        <v>10.072398447442263</v>
      </c>
      <c r="I194" s="5">
        <f t="shared" si="238"/>
        <v>10.815767218174313</v>
      </c>
      <c r="J194" s="5">
        <f t="shared" si="239"/>
        <v>12.077216136356284</v>
      </c>
      <c r="K194" s="5">
        <f t="shared" si="240"/>
        <v>10.807358133310306</v>
      </c>
      <c r="L194" s="5">
        <f t="shared" si="241"/>
        <v>10.321641490460934</v>
      </c>
      <c r="M194" s="5">
        <f t="shared" si="242"/>
        <v>10.434095745670263</v>
      </c>
      <c r="N194" s="5">
        <f t="shared" si="243"/>
        <v>11.408449537699145</v>
      </c>
      <c r="O194" s="5">
        <f t="shared" si="244"/>
        <v>122.87380763040075</v>
      </c>
      <c r="U194" s="21">
        <f t="shared" si="245"/>
        <v>1.4512389580905076</v>
      </c>
      <c r="X194" s="18"/>
    </row>
    <row r="195" spans="1:24">
      <c r="B195" s="11">
        <f t="shared" si="218"/>
        <v>2035</v>
      </c>
      <c r="C195" s="5">
        <f t="shared" si="232"/>
        <v>10.841010058543887</v>
      </c>
      <c r="D195" s="5">
        <f t="shared" si="233"/>
        <v>10.187479027019506</v>
      </c>
      <c r="E195" s="5">
        <f t="shared" si="234"/>
        <v>8.600750485988172</v>
      </c>
      <c r="F195" s="5">
        <f t="shared" si="235"/>
        <v>8.6469687488979332</v>
      </c>
      <c r="G195" s="5">
        <f t="shared" si="236"/>
        <v>9.1980857358270516</v>
      </c>
      <c r="H195" s="5">
        <f t="shared" si="237"/>
        <v>10.187100480838701</v>
      </c>
      <c r="I195" s="5">
        <f t="shared" si="238"/>
        <v>10.938821444547941</v>
      </c>
      <c r="J195" s="5">
        <f t="shared" si="239"/>
        <v>12.21443713413513</v>
      </c>
      <c r="K195" s="5">
        <f t="shared" si="240"/>
        <v>10.930218182093462</v>
      </c>
      <c r="L195" s="5">
        <f t="shared" si="241"/>
        <v>10.438894179932902</v>
      </c>
      <c r="M195" s="5">
        <f t="shared" si="242"/>
        <v>10.552516374031782</v>
      </c>
      <c r="N195" s="5">
        <f t="shared" si="243"/>
        <v>11.539265100734923</v>
      </c>
      <c r="O195" s="5">
        <f t="shared" si="244"/>
        <v>124.27554695259137</v>
      </c>
      <c r="U195" s="21">
        <f t="shared" si="245"/>
        <v>1.4017393221906356</v>
      </c>
      <c r="X195" s="18"/>
    </row>
    <row r="196" spans="1:24">
      <c r="B196" s="11">
        <f t="shared" si="218"/>
        <v>2036</v>
      </c>
      <c r="C196" s="5">
        <f t="shared" si="232"/>
        <v>10.960554842138142</v>
      </c>
      <c r="D196" s="5">
        <f t="shared" si="233"/>
        <v>10.298859851723645</v>
      </c>
      <c r="E196" s="5">
        <f t="shared" si="234"/>
        <v>8.6946313621071543</v>
      </c>
      <c r="F196" s="5">
        <f t="shared" si="235"/>
        <v>8.741106692053302</v>
      </c>
      <c r="G196" s="5">
        <f t="shared" si="236"/>
        <v>9.2982294174286135</v>
      </c>
      <c r="H196" s="5">
        <f t="shared" si="237"/>
        <v>10.297891337551556</v>
      </c>
      <c r="I196" s="5">
        <f t="shared" si="238"/>
        <v>11.057679696301435</v>
      </c>
      <c r="J196" s="5">
        <f t="shared" si="239"/>
        <v>12.346979090478365</v>
      </c>
      <c r="K196" s="5">
        <f t="shared" si="240"/>
        <v>11.048888877436964</v>
      </c>
      <c r="L196" s="5">
        <f t="shared" si="241"/>
        <v>10.552148718966112</v>
      </c>
      <c r="M196" s="5">
        <f t="shared" si="242"/>
        <v>10.666899026894628</v>
      </c>
      <c r="N196" s="5">
        <f t="shared" si="243"/>
        <v>11.66562003857649</v>
      </c>
      <c r="O196" s="5">
        <f t="shared" si="244"/>
        <v>125.62948895165641</v>
      </c>
      <c r="U196" s="21">
        <f t="shared" si="245"/>
        <v>1.3539419990650168</v>
      </c>
      <c r="X196" s="18"/>
    </row>
    <row r="197" spans="1:24">
      <c r="B197" s="11">
        <f t="shared" si="218"/>
        <v>2037</v>
      </c>
      <c r="C197" s="5">
        <f t="shared" si="232"/>
        <v>11.076019535682859</v>
      </c>
      <c r="D197" s="5">
        <f t="shared" si="233"/>
        <v>10.40643922411074</v>
      </c>
      <c r="E197" s="5">
        <f t="shared" si="234"/>
        <v>8.7853080630461022</v>
      </c>
      <c r="F197" s="5">
        <f t="shared" si="235"/>
        <v>8.8320316862735169</v>
      </c>
      <c r="G197" s="5">
        <f t="shared" si="236"/>
        <v>9.3949551729062399</v>
      </c>
      <c r="H197" s="5">
        <f t="shared" si="237"/>
        <v>10.404900877686112</v>
      </c>
      <c r="I197" s="5">
        <f t="shared" si="238"/>
        <v>11.172481289489792</v>
      </c>
      <c r="J197" s="5">
        <f t="shared" si="239"/>
        <v>12.474997360375706</v>
      </c>
      <c r="K197" s="5">
        <f t="shared" si="240"/>
        <v>11.163509315557311</v>
      </c>
      <c r="L197" s="5">
        <f t="shared" si="241"/>
        <v>10.661537855395533</v>
      </c>
      <c r="M197" s="5">
        <f t="shared" si="242"/>
        <v>10.777377774377797</v>
      </c>
      <c r="N197" s="5">
        <f t="shared" si="243"/>
        <v>11.787662454289551</v>
      </c>
      <c r="O197" s="5">
        <f t="shared" si="244"/>
        <v>126.93722060919124</v>
      </c>
      <c r="U197" s="21">
        <f t="shared" si="245"/>
        <v>1.3077316575348505</v>
      </c>
      <c r="X197" s="18"/>
    </row>
    <row r="198" spans="1:24">
      <c r="B198" s="11">
        <f t="shared" si="218"/>
        <v>2038</v>
      </c>
      <c r="C198" s="5">
        <f t="shared" si="232"/>
        <v>11.187543175840263</v>
      </c>
      <c r="D198" s="5">
        <f t="shared" si="233"/>
        <v>10.510346685743688</v>
      </c>
      <c r="E198" s="5">
        <f t="shared" si="234"/>
        <v>8.8728897770378303</v>
      </c>
      <c r="F198" s="5">
        <f t="shared" si="235"/>
        <v>8.9198532187734259</v>
      </c>
      <c r="G198" s="5">
        <f t="shared" si="236"/>
        <v>9.4883794744539891</v>
      </c>
      <c r="H198" s="5">
        <f t="shared" si="237"/>
        <v>10.508257956642492</v>
      </c>
      <c r="I198" s="5">
        <f t="shared" si="238"/>
        <v>11.283364462303798</v>
      </c>
      <c r="J198" s="5">
        <f t="shared" si="239"/>
        <v>12.598646096862202</v>
      </c>
      <c r="K198" s="5">
        <f t="shared" si="240"/>
        <v>11.274217516507649</v>
      </c>
      <c r="L198" s="5">
        <f t="shared" si="241"/>
        <v>10.767193310009107</v>
      </c>
      <c r="M198" s="5">
        <f t="shared" si="242"/>
        <v>10.884085649322984</v>
      </c>
      <c r="N198" s="5">
        <f t="shared" si="243"/>
        <v>11.905539305092024</v>
      </c>
      <c r="O198" s="5">
        <f t="shared" si="244"/>
        <v>128.20031662858946</v>
      </c>
      <c r="U198" s="21">
        <f t="shared" si="245"/>
        <v>1.2630960193981928</v>
      </c>
      <c r="X198" s="18"/>
    </row>
    <row r="199" spans="1:24">
      <c r="B199" s="11">
        <f t="shared" si="218"/>
        <v>2039</v>
      </c>
      <c r="C199" s="5">
        <f t="shared" si="232"/>
        <v>11.295261227562479</v>
      </c>
      <c r="D199" s="5">
        <f t="shared" si="233"/>
        <v>10.610708450394705</v>
      </c>
      <c r="E199" s="5">
        <f t="shared" si="234"/>
        <v>8.9574828873807668</v>
      </c>
      <c r="F199" s="5">
        <f t="shared" si="235"/>
        <v>9.0046779641529504</v>
      </c>
      <c r="G199" s="5">
        <f t="shared" si="236"/>
        <v>9.578615802213994</v>
      </c>
      <c r="H199" s="5">
        <f t="shared" si="237"/>
        <v>10.60808811965696</v>
      </c>
      <c r="I199" s="5">
        <f t="shared" si="238"/>
        <v>11.390463901736053</v>
      </c>
      <c r="J199" s="5">
        <f t="shared" si="239"/>
        <v>12.718075492938588</v>
      </c>
      <c r="K199" s="5">
        <f t="shared" si="240"/>
        <v>11.38114795474667</v>
      </c>
      <c r="L199" s="5">
        <f t="shared" si="241"/>
        <v>10.869243419822023</v>
      </c>
      <c r="M199" s="5">
        <f t="shared" si="242"/>
        <v>10.987152267093801</v>
      </c>
      <c r="N199" s="5">
        <f t="shared" si="243"/>
        <v>12.01939377302072</v>
      </c>
      <c r="O199" s="5">
        <f t="shared" si="244"/>
        <v>129.42031126071973</v>
      </c>
      <c r="U199" s="21">
        <f t="shared" si="245"/>
        <v>1.2199946321302568</v>
      </c>
      <c r="X199" s="18"/>
    </row>
    <row r="200" spans="1:24">
      <c r="B200" s="11">
        <f t="shared" si="218"/>
        <v>2040</v>
      </c>
      <c r="C200" s="5">
        <f t="shared" si="232"/>
        <v>11.399304136977111</v>
      </c>
      <c r="D200" s="5">
        <f t="shared" si="233"/>
        <v>10.707646055757326</v>
      </c>
      <c r="E200" s="5">
        <f t="shared" si="234"/>
        <v>9.0391898359914702</v>
      </c>
      <c r="F200" s="5">
        <f t="shared" si="235"/>
        <v>9.0866086448377459</v>
      </c>
      <c r="G200" s="5">
        <f t="shared" si="236"/>
        <v>9.6657734320164188</v>
      </c>
      <c r="H200" s="5">
        <f t="shared" si="237"/>
        <v>10.704512260655605</v>
      </c>
      <c r="I200" s="5">
        <f t="shared" si="238"/>
        <v>11.493909304777166</v>
      </c>
      <c r="J200" s="5">
        <f t="shared" si="239"/>
        <v>12.833430177123402</v>
      </c>
      <c r="K200" s="5">
        <f t="shared" si="240"/>
        <v>11.484430122605215</v>
      </c>
      <c r="L200" s="5">
        <f t="shared" si="241"/>
        <v>10.967811767107019</v>
      </c>
      <c r="M200" s="5">
        <f t="shared" si="242"/>
        <v>11.086702440950038</v>
      </c>
      <c r="N200" s="5">
        <f t="shared" si="243"/>
        <v>12.129363735378604</v>
      </c>
      <c r="O200" s="5">
        <f t="shared" si="244"/>
        <v>130.59868191417712</v>
      </c>
      <c r="U200" s="21">
        <f t="shared" si="245"/>
        <v>1.1783706534574114</v>
      </c>
      <c r="X200" s="18"/>
    </row>
    <row r="202" spans="1:24">
      <c r="A202" s="2" t="s">
        <v>18</v>
      </c>
    </row>
    <row r="204" spans="1:24">
      <c r="C204" s="3" t="s">
        <v>1</v>
      </c>
      <c r="D204" s="3" t="s">
        <v>2</v>
      </c>
      <c r="E204" s="3" t="s">
        <v>3</v>
      </c>
      <c r="F204" s="3" t="s">
        <v>4</v>
      </c>
      <c r="G204" s="3" t="s">
        <v>5</v>
      </c>
      <c r="H204" s="3" t="s">
        <v>6</v>
      </c>
      <c r="I204" s="3" t="s">
        <v>7</v>
      </c>
      <c r="J204" s="3" t="s">
        <v>8</v>
      </c>
      <c r="K204" s="3" t="s">
        <v>9</v>
      </c>
      <c r="L204" s="3" t="s">
        <v>10</v>
      </c>
      <c r="M204" s="3" t="s">
        <v>11</v>
      </c>
      <c r="N204" s="3" t="s">
        <v>12</v>
      </c>
      <c r="O204" s="3" t="s">
        <v>13</v>
      </c>
      <c r="P204" s="9"/>
      <c r="Q204" s="9"/>
      <c r="R204" s="9"/>
      <c r="S204" s="9"/>
    </row>
    <row r="205" spans="1:24">
      <c r="A205" s="2" t="s">
        <v>14</v>
      </c>
      <c r="B205">
        <v>1980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f t="shared" ref="O205:O220" si="246">SUM(C205:N205)</f>
        <v>0</v>
      </c>
    </row>
    <row r="206" spans="1:24">
      <c r="B206">
        <v>1981</v>
      </c>
      <c r="C206" s="1">
        <v>5.8196721311475411E-4</v>
      </c>
      <c r="D206" s="1">
        <v>9.1803278688524592E-4</v>
      </c>
      <c r="E206" s="1">
        <v>1.2786885245901639E-3</v>
      </c>
      <c r="F206" s="1">
        <v>1.5081967213114755E-3</v>
      </c>
      <c r="G206" s="1">
        <v>1.8852459016393442E-3</v>
      </c>
      <c r="H206" s="1">
        <v>2.3606557377049177E-3</v>
      </c>
      <c r="I206" s="1">
        <v>2.5819672131147543E-3</v>
      </c>
      <c r="J206" s="1">
        <v>3.2786885245901644E-3</v>
      </c>
      <c r="K206" s="1">
        <v>3.540983606557377E-3</v>
      </c>
      <c r="L206" s="1">
        <v>3.5245901639344261E-3</v>
      </c>
      <c r="M206" s="1">
        <v>4.0573770491803274E-3</v>
      </c>
      <c r="N206" s="1">
        <v>5.9016393442622951E-3</v>
      </c>
      <c r="O206" s="1">
        <f t="shared" si="246"/>
        <v>3.1418032786885243E-2</v>
      </c>
      <c r="P206" s="1"/>
      <c r="Q206" s="1"/>
      <c r="R206" s="1"/>
      <c r="S206" s="1"/>
    </row>
    <row r="207" spans="1:24">
      <c r="B207">
        <v>1982</v>
      </c>
      <c r="C207" s="1">
        <v>1.9903278688524591E-2</v>
      </c>
      <c r="D207" s="1">
        <v>2.5888524590163931E-2</v>
      </c>
      <c r="E207" s="1">
        <v>3.3501639344262299E-2</v>
      </c>
      <c r="F207" s="1">
        <v>3.800655737704918E-2</v>
      </c>
      <c r="G207" s="1">
        <v>4.6377049180327867E-2</v>
      </c>
      <c r="H207" s="1">
        <v>5.7127868852459011E-2</v>
      </c>
      <c r="I207" s="1">
        <v>6.1745901639344264E-2</v>
      </c>
      <c r="J207" s="1">
        <v>7.7704918032786896E-2</v>
      </c>
      <c r="K207" s="1">
        <v>8.3331147540983599E-2</v>
      </c>
      <c r="L207" s="1">
        <v>8.2475409836065591E-2</v>
      </c>
      <c r="M207" s="1">
        <v>9.4499999999999987E-2</v>
      </c>
      <c r="N207" s="1">
        <v>0.13691803278688525</v>
      </c>
      <c r="O207" s="1">
        <f t="shared" si="246"/>
        <v>0.75748032786885244</v>
      </c>
      <c r="P207" s="1"/>
      <c r="Q207" s="1"/>
      <c r="R207" s="1"/>
      <c r="S207" s="1"/>
    </row>
    <row r="208" spans="1:24">
      <c r="B208">
        <v>1983</v>
      </c>
      <c r="C208" s="1">
        <v>0.18308688524590166</v>
      </c>
      <c r="D208" s="1">
        <v>0.16102295081967211</v>
      </c>
      <c r="E208" s="1">
        <v>0.16495081967213115</v>
      </c>
      <c r="F208" s="1">
        <v>0.15956721311475408</v>
      </c>
      <c r="G208" s="1">
        <v>0.17321639344262293</v>
      </c>
      <c r="H208" s="1">
        <v>0.19499016393442625</v>
      </c>
      <c r="I208" s="1">
        <v>0.19615573770491801</v>
      </c>
      <c r="J208" s="1">
        <v>0.23278688524590163</v>
      </c>
      <c r="K208" s="1">
        <v>0.23771803278688522</v>
      </c>
      <c r="L208" s="1">
        <v>0.22571475409836067</v>
      </c>
      <c r="M208" s="1">
        <v>0.24956557377049174</v>
      </c>
      <c r="N208" s="1">
        <v>0.35055737704918033</v>
      </c>
      <c r="O208" s="1">
        <f t="shared" si="246"/>
        <v>2.529332786885246</v>
      </c>
      <c r="P208" s="1"/>
      <c r="Q208" s="1"/>
      <c r="R208" s="1"/>
      <c r="S208" s="1"/>
    </row>
    <row r="209" spans="2:19">
      <c r="B209">
        <v>1984</v>
      </c>
      <c r="C209" s="1">
        <v>0.4303065573770492</v>
      </c>
      <c r="D209" s="1">
        <v>0.35160655737704927</v>
      </c>
      <c r="E209" s="1">
        <v>0.33782950819672131</v>
      </c>
      <c r="F209" s="1">
        <v>0.30887868852459016</v>
      </c>
      <c r="G209" s="1">
        <v>0.31890819672131143</v>
      </c>
      <c r="H209" s="1">
        <v>0.34323934426229502</v>
      </c>
      <c r="I209" s="1">
        <v>0.33159836065573767</v>
      </c>
      <c r="J209" s="1">
        <v>0.379344262295082</v>
      </c>
      <c r="K209" s="1">
        <v>0.37463606557377049</v>
      </c>
      <c r="L209" s="1">
        <v>0.34498688524590165</v>
      </c>
      <c r="M209" s="1">
        <v>0.37084426229508194</v>
      </c>
      <c r="N209" s="1">
        <v>0.50754098360655742</v>
      </c>
      <c r="O209" s="1">
        <f t="shared" si="246"/>
        <v>4.3997196721311473</v>
      </c>
      <c r="P209" s="1"/>
      <c r="Q209" s="1"/>
      <c r="R209" s="1"/>
      <c r="S209" s="1"/>
    </row>
    <row r="210" spans="2:19">
      <c r="B210">
        <v>1985</v>
      </c>
      <c r="C210" s="1">
        <v>0.61707923497267769</v>
      </c>
      <c r="D210" s="1">
        <v>0.49971584699453553</v>
      </c>
      <c r="E210" s="1">
        <v>0.47609836065573774</v>
      </c>
      <c r="F210" s="1">
        <v>0.43184699453551911</v>
      </c>
      <c r="G210" s="1">
        <v>0.44253005464480877</v>
      </c>
      <c r="H210" s="1">
        <v>0.47291803278688527</v>
      </c>
      <c r="I210" s="1">
        <v>0.45381147540983602</v>
      </c>
      <c r="J210" s="1">
        <v>0.51584699453551908</v>
      </c>
      <c r="K210" s="1">
        <v>0.50636065573770483</v>
      </c>
      <c r="L210" s="1">
        <v>0.4636010928961749</v>
      </c>
      <c r="M210" s="1">
        <v>0.49561475409836053</v>
      </c>
      <c r="N210" s="1">
        <v>0.67475409836065581</v>
      </c>
      <c r="O210" s="1">
        <f t="shared" si="246"/>
        <v>6.0501775956284147</v>
      </c>
      <c r="P210" s="1"/>
      <c r="Q210" s="1"/>
      <c r="R210" s="1"/>
      <c r="S210" s="1"/>
    </row>
    <row r="211" spans="2:19">
      <c r="B211">
        <v>1986</v>
      </c>
      <c r="C211" s="1">
        <v>0.8090896174863389</v>
      </c>
      <c r="D211" s="1">
        <v>0.64653989071038254</v>
      </c>
      <c r="E211" s="1">
        <v>0.60814426229508201</v>
      </c>
      <c r="F211" s="1">
        <v>0.54486120218579226</v>
      </c>
      <c r="G211" s="1">
        <v>0.55174863387978135</v>
      </c>
      <c r="H211" s="1">
        <v>0.58292459016393439</v>
      </c>
      <c r="I211" s="1">
        <v>0.55322950819672112</v>
      </c>
      <c r="J211" s="1">
        <v>0.62218579234972671</v>
      </c>
      <c r="K211" s="1">
        <v>0.60448524590163943</v>
      </c>
      <c r="L211" s="1">
        <v>0.54795628415300546</v>
      </c>
      <c r="M211" s="1">
        <v>0.58018032786885243</v>
      </c>
      <c r="N211" s="1">
        <v>0.78255737704918038</v>
      </c>
      <c r="O211" s="1">
        <f t="shared" si="246"/>
        <v>7.4339027322404361</v>
      </c>
      <c r="P211" s="1"/>
      <c r="Q211" s="1"/>
      <c r="R211" s="1"/>
      <c r="S211" s="1"/>
    </row>
    <row r="212" spans="2:19">
      <c r="B212">
        <v>1987</v>
      </c>
      <c r="C212" s="1">
        <v>0.93859672131147542</v>
      </c>
      <c r="D212" s="1">
        <v>0.75021639344262292</v>
      </c>
      <c r="E212" s="1">
        <v>0.70583606557377054</v>
      </c>
      <c r="F212" s="1">
        <v>0.63253770491803274</v>
      </c>
      <c r="G212" s="1">
        <v>0.64068196721311477</v>
      </c>
      <c r="H212" s="1">
        <v>0.67703606557377061</v>
      </c>
      <c r="I212" s="1">
        <v>0.6426885245901639</v>
      </c>
      <c r="J212" s="1">
        <v>0.72295081967213115</v>
      </c>
      <c r="K212" s="1">
        <v>0.70253114754098356</v>
      </c>
      <c r="L212" s="1">
        <v>0.63696393442622945</v>
      </c>
      <c r="M212" s="1">
        <v>0.67455737704918017</v>
      </c>
      <c r="N212" s="1">
        <v>0.91003278688524591</v>
      </c>
      <c r="O212" s="1">
        <f t="shared" si="246"/>
        <v>8.6346295081967206</v>
      </c>
      <c r="P212" s="1"/>
      <c r="Q212" s="1"/>
      <c r="R212" s="1"/>
      <c r="S212" s="1"/>
    </row>
    <row r="213" spans="2:19">
      <c r="B213">
        <v>1988</v>
      </c>
      <c r="C213" s="1">
        <v>1.0963680327868852</v>
      </c>
      <c r="D213" s="1">
        <v>0.88011803278688527</v>
      </c>
      <c r="E213" s="1">
        <v>0.83153114754098356</v>
      </c>
      <c r="F213" s="1">
        <v>0.74821639344262292</v>
      </c>
      <c r="G213" s="1">
        <v>0.76084754098360641</v>
      </c>
      <c r="H213" s="1">
        <v>0.80710819672131151</v>
      </c>
      <c r="I213" s="1">
        <v>0.76902049180327858</v>
      </c>
      <c r="J213" s="1">
        <v>0.86819672131147529</v>
      </c>
      <c r="K213" s="1">
        <v>0.84664918032786884</v>
      </c>
      <c r="L213" s="1">
        <v>0.77026393442622954</v>
      </c>
      <c r="M213" s="1">
        <v>0.81844672131147522</v>
      </c>
      <c r="N213" s="1">
        <v>1.1077377049180328</v>
      </c>
      <c r="O213" s="1">
        <f t="shared" si="246"/>
        <v>10.304504098360656</v>
      </c>
      <c r="P213" s="1"/>
      <c r="Q213" s="1"/>
      <c r="R213" s="1"/>
      <c r="S213" s="1"/>
    </row>
    <row r="214" spans="2:19">
      <c r="B214">
        <v>1989</v>
      </c>
      <c r="C214" s="1">
        <v>1.3128598360655737</v>
      </c>
      <c r="D214" s="1">
        <v>1.0371016393442622</v>
      </c>
      <c r="E214" s="1">
        <v>0.96451475409836063</v>
      </c>
      <c r="F214" s="1">
        <v>0.85454426229508196</v>
      </c>
      <c r="G214" s="1">
        <v>0.85586393442622954</v>
      </c>
      <c r="H214" s="1">
        <v>0.89445245901639336</v>
      </c>
      <c r="I214" s="1">
        <v>0.83984016393442618</v>
      </c>
      <c r="J214" s="1">
        <v>0.93459016393442607</v>
      </c>
      <c r="K214" s="1">
        <v>0.89858360655737701</v>
      </c>
      <c r="L214" s="1">
        <v>0.80621475409836063</v>
      </c>
      <c r="M214" s="1">
        <v>0.8450040983606556</v>
      </c>
      <c r="N214" s="1">
        <v>1.1283934426229507</v>
      </c>
      <c r="O214" s="1">
        <f t="shared" si="246"/>
        <v>11.371963114754099</v>
      </c>
      <c r="P214" s="1"/>
      <c r="Q214" s="1"/>
      <c r="R214" s="1"/>
      <c r="S214" s="1"/>
    </row>
    <row r="215" spans="2:19">
      <c r="B215">
        <v>1990</v>
      </c>
      <c r="C215" s="1">
        <v>1.3451008196721312</v>
      </c>
      <c r="D215" s="1">
        <v>1.0686819672131147</v>
      </c>
      <c r="E215" s="1">
        <v>0.99955081967213111</v>
      </c>
      <c r="F215" s="1">
        <v>0.89059016393442614</v>
      </c>
      <c r="G215" s="1">
        <v>0.89696229508196712</v>
      </c>
      <c r="H215" s="1">
        <v>0.9426098360655738</v>
      </c>
      <c r="I215" s="1">
        <v>0.88993032786885229</v>
      </c>
      <c r="J215" s="1">
        <v>0.99573770491803271</v>
      </c>
      <c r="K215" s="1">
        <v>0.96255737704918032</v>
      </c>
      <c r="L215" s="1">
        <v>0.86824754098360657</v>
      </c>
      <c r="M215" s="1">
        <v>0.91486475409836054</v>
      </c>
      <c r="N215" s="1">
        <v>1.2281311475409837</v>
      </c>
      <c r="O215" s="1">
        <f t="shared" si="246"/>
        <v>12.002964754098361</v>
      </c>
      <c r="P215" s="1"/>
      <c r="Q215" s="1"/>
      <c r="R215" s="1"/>
      <c r="S215" s="1"/>
    </row>
    <row r="216" spans="2:19">
      <c r="B216">
        <v>1991</v>
      </c>
      <c r="C216" s="1">
        <v>1.4532885245901639</v>
      </c>
      <c r="D216" s="1">
        <v>1.1462557377049181</v>
      </c>
      <c r="E216" s="1">
        <v>1.0643803278688524</v>
      </c>
      <c r="F216" s="1">
        <v>0.941567213114754</v>
      </c>
      <c r="G216" s="1">
        <v>0.941567213114754</v>
      </c>
      <c r="H216" s="1">
        <v>0.98250491803278683</v>
      </c>
      <c r="I216" s="1">
        <v>0.92109836065573758</v>
      </c>
      <c r="J216" s="1">
        <v>1.0234426229508198</v>
      </c>
      <c r="K216" s="1">
        <v>0.98250491803278683</v>
      </c>
      <c r="L216" s="1">
        <v>0.88016065573770497</v>
      </c>
      <c r="M216" s="1">
        <v>0.92109836065573758</v>
      </c>
      <c r="N216" s="1">
        <v>1.2281311475409837</v>
      </c>
      <c r="O216" s="1">
        <f t="shared" si="246"/>
        <v>12.485999999999999</v>
      </c>
      <c r="P216" s="1"/>
      <c r="Q216" s="1"/>
      <c r="R216" s="1"/>
      <c r="S216" s="1"/>
    </row>
    <row r="217" spans="2:19">
      <c r="B217">
        <v>1992</v>
      </c>
      <c r="C217" s="1">
        <v>1.4532885245901639</v>
      </c>
      <c r="D217" s="1">
        <v>1.1462557377049181</v>
      </c>
      <c r="E217" s="1">
        <v>1.0643803278688524</v>
      </c>
      <c r="F217" s="1">
        <v>0.941567213114754</v>
      </c>
      <c r="G217" s="1">
        <v>0.941567213114754</v>
      </c>
      <c r="H217" s="1">
        <v>0.98250491803278683</v>
      </c>
      <c r="I217" s="1">
        <v>0.92109836065573758</v>
      </c>
      <c r="J217" s="1">
        <v>1.0234426229508198</v>
      </c>
      <c r="K217" s="1">
        <v>0.98250491803278683</v>
      </c>
      <c r="L217" s="1">
        <v>0.88016065573770497</v>
      </c>
      <c r="M217" s="1">
        <v>0.92109836065573758</v>
      </c>
      <c r="N217" s="1">
        <v>1.2281311475409837</v>
      </c>
      <c r="O217" s="1">
        <f t="shared" si="246"/>
        <v>12.485999999999999</v>
      </c>
      <c r="P217" s="1"/>
      <c r="Q217" s="1"/>
      <c r="R217" s="1"/>
      <c r="S217" s="1"/>
    </row>
    <row r="218" spans="2:19">
      <c r="B218">
        <v>1993</v>
      </c>
      <c r="C218" s="1">
        <v>1.4532885245901639</v>
      </c>
      <c r="D218" s="1">
        <v>1.1462557377049181</v>
      </c>
      <c r="E218" s="1">
        <v>1.0643803278688524</v>
      </c>
      <c r="F218" s="1">
        <v>0.941567213114754</v>
      </c>
      <c r="G218" s="1">
        <v>0.941567213114754</v>
      </c>
      <c r="H218" s="1">
        <v>0.98250491803278683</v>
      </c>
      <c r="I218" s="1">
        <v>0.92109836065573758</v>
      </c>
      <c r="J218" s="1">
        <v>1.0234426229508198</v>
      </c>
      <c r="K218" s="1">
        <v>0.98250491803278683</v>
      </c>
      <c r="L218" s="1">
        <v>0.88016065573770497</v>
      </c>
      <c r="M218" s="1">
        <v>0.92109836065573758</v>
      </c>
      <c r="N218" s="1">
        <v>1.2281311475409837</v>
      </c>
      <c r="O218" s="1">
        <f t="shared" si="246"/>
        <v>12.485999999999999</v>
      </c>
      <c r="P218" s="1"/>
      <c r="Q218" s="1"/>
      <c r="R218" s="1"/>
      <c r="S218" s="1"/>
    </row>
    <row r="219" spans="2:19">
      <c r="B219">
        <v>1994</v>
      </c>
      <c r="C219" s="1">
        <v>1.4532885245901639</v>
      </c>
      <c r="D219" s="1">
        <v>1.1462557377049181</v>
      </c>
      <c r="E219" s="1">
        <v>1.0643803278688524</v>
      </c>
      <c r="F219" s="1">
        <v>0.941567213114754</v>
      </c>
      <c r="G219" s="1">
        <v>0.941567213114754</v>
      </c>
      <c r="H219" s="1">
        <v>0.98250491803278683</v>
      </c>
      <c r="I219" s="1">
        <v>0.92109836065573758</v>
      </c>
      <c r="J219" s="1">
        <v>1.0234426229508198</v>
      </c>
      <c r="K219" s="1">
        <v>0.98250491803278683</v>
      </c>
      <c r="L219" s="1">
        <v>0.88016065573770497</v>
      </c>
      <c r="M219" s="1">
        <v>0.92109836065573758</v>
      </c>
      <c r="N219" s="1">
        <v>1.2281311475409837</v>
      </c>
      <c r="O219" s="1">
        <f t="shared" si="246"/>
        <v>12.485999999999999</v>
      </c>
      <c r="P219" s="1"/>
      <c r="Q219" s="1"/>
      <c r="R219" s="1"/>
      <c r="S219" s="1"/>
    </row>
    <row r="220" spans="2:19">
      <c r="B220">
        <v>1995</v>
      </c>
      <c r="C220" s="1">
        <v>1.4532885245901639</v>
      </c>
      <c r="D220" s="1">
        <v>1.1462557377049181</v>
      </c>
      <c r="E220" s="1">
        <v>1.0643803278688524</v>
      </c>
      <c r="F220" s="1">
        <v>0.941567213114754</v>
      </c>
      <c r="G220" s="1">
        <v>0.941567213114754</v>
      </c>
      <c r="H220" s="1">
        <v>0.98250491803278683</v>
      </c>
      <c r="I220" s="1">
        <v>0.92109836065573758</v>
      </c>
      <c r="J220" s="1">
        <v>1.0234426229508198</v>
      </c>
      <c r="K220" s="1">
        <v>0.98250491803278683</v>
      </c>
      <c r="L220" s="1">
        <v>0.88016065573770497</v>
      </c>
      <c r="M220" s="1">
        <v>0.92109836065573758</v>
      </c>
      <c r="N220" s="1">
        <v>1.2281311475409837</v>
      </c>
      <c r="O220" s="1">
        <f t="shared" si="246"/>
        <v>12.485999999999999</v>
      </c>
      <c r="P220" s="1"/>
      <c r="Q220" s="1"/>
      <c r="R220" s="1"/>
      <c r="S220" s="1"/>
    </row>
    <row r="221" spans="2:19">
      <c r="B221">
        <v>1996</v>
      </c>
      <c r="C221" s="1">
        <v>1.4532885245901639</v>
      </c>
      <c r="D221" s="1">
        <v>1.1462557377049181</v>
      </c>
      <c r="E221" s="1">
        <v>1.0643803278688524</v>
      </c>
      <c r="F221" s="1">
        <v>0.941567213114754</v>
      </c>
      <c r="G221" s="1">
        <v>0.941567213114754</v>
      </c>
      <c r="H221" s="1">
        <v>0.98250491803278683</v>
      </c>
      <c r="I221" s="1">
        <v>0.92109836065573758</v>
      </c>
      <c r="J221" s="1">
        <v>1.0234426229508198</v>
      </c>
      <c r="K221" s="1">
        <v>0.98250491803278683</v>
      </c>
      <c r="L221" s="1">
        <v>0.88016065573770497</v>
      </c>
      <c r="M221" s="1">
        <v>0.92109836065573758</v>
      </c>
      <c r="N221" s="1">
        <v>1.2281311475409837</v>
      </c>
      <c r="O221" s="1">
        <f t="shared" ref="O221:O245" si="247">SUM(C221:N221)</f>
        <v>12.485999999999999</v>
      </c>
      <c r="P221" s="1"/>
      <c r="Q221" s="1"/>
      <c r="R221" s="1"/>
      <c r="S221" s="1"/>
    </row>
    <row r="222" spans="2:19">
      <c r="B222">
        <v>1997</v>
      </c>
      <c r="C222" s="1">
        <v>1.4532885245901639</v>
      </c>
      <c r="D222" s="1">
        <v>1.1462557377049181</v>
      </c>
      <c r="E222" s="1">
        <v>1.0643803278688524</v>
      </c>
      <c r="F222" s="1">
        <v>0.941567213114754</v>
      </c>
      <c r="G222" s="1">
        <v>0.941567213114754</v>
      </c>
      <c r="H222" s="1">
        <v>0.98250491803278683</v>
      </c>
      <c r="I222" s="1">
        <v>0.92109836065573758</v>
      </c>
      <c r="J222" s="1">
        <v>1.0234426229508198</v>
      </c>
      <c r="K222" s="1">
        <v>0.98250491803278683</v>
      </c>
      <c r="L222" s="1">
        <v>0.88016065573770497</v>
      </c>
      <c r="M222" s="1">
        <v>0.92109836065573758</v>
      </c>
      <c r="N222" s="1">
        <v>1.2281311475409837</v>
      </c>
      <c r="O222" s="1">
        <f t="shared" si="247"/>
        <v>12.485999999999999</v>
      </c>
      <c r="P222" s="1"/>
      <c r="Q222" s="1"/>
      <c r="R222" s="1"/>
      <c r="S222" s="1"/>
    </row>
    <row r="223" spans="2:19">
      <c r="B223">
        <v>1998</v>
      </c>
      <c r="C223" s="1">
        <v>1.4532885245901639</v>
      </c>
      <c r="D223" s="1">
        <v>1.1462557377049181</v>
      </c>
      <c r="E223" s="1">
        <v>1.0643803278688524</v>
      </c>
      <c r="F223" s="1">
        <v>0.941567213114754</v>
      </c>
      <c r="G223" s="1">
        <v>0.941567213114754</v>
      </c>
      <c r="H223" s="1">
        <v>0.98250491803278683</v>
      </c>
      <c r="I223" s="1">
        <v>0.92109836065573758</v>
      </c>
      <c r="J223" s="1">
        <v>1.0234426229508198</v>
      </c>
      <c r="K223" s="1">
        <v>0.98250491803278683</v>
      </c>
      <c r="L223" s="1">
        <v>0.88016065573770497</v>
      </c>
      <c r="M223" s="1">
        <v>0.92109836065573758</v>
      </c>
      <c r="N223" s="1">
        <v>1.2281311475409837</v>
      </c>
      <c r="O223" s="1">
        <f t="shared" si="247"/>
        <v>12.485999999999999</v>
      </c>
      <c r="P223" s="1"/>
      <c r="Q223" s="1"/>
      <c r="R223" s="1"/>
      <c r="S223" s="1"/>
    </row>
    <row r="224" spans="2:19">
      <c r="B224">
        <v>1999</v>
      </c>
      <c r="C224" s="1">
        <v>1.4532885245901639</v>
      </c>
      <c r="D224" s="1">
        <v>1.1462557377049181</v>
      </c>
      <c r="E224" s="1">
        <v>1.0643803278688524</v>
      </c>
      <c r="F224" s="1">
        <v>0.941567213114754</v>
      </c>
      <c r="G224" s="1">
        <v>0.941567213114754</v>
      </c>
      <c r="H224" s="1">
        <v>0.98250491803278683</v>
      </c>
      <c r="I224" s="1">
        <v>0.92109836065573758</v>
      </c>
      <c r="J224" s="1">
        <v>1.0234426229508198</v>
      </c>
      <c r="K224" s="1">
        <v>0.98250491803278683</v>
      </c>
      <c r="L224" s="1">
        <v>0.88016065573770497</v>
      </c>
      <c r="M224" s="1">
        <v>0.92109836065573758</v>
      </c>
      <c r="N224" s="1">
        <v>1.2281311475409837</v>
      </c>
      <c r="O224" s="1">
        <f t="shared" si="247"/>
        <v>12.485999999999999</v>
      </c>
      <c r="P224" s="1"/>
      <c r="Q224" s="1"/>
      <c r="R224" s="1"/>
      <c r="S224" s="1"/>
    </row>
    <row r="225" spans="1:19">
      <c r="B225">
        <v>2000</v>
      </c>
      <c r="C225" s="1">
        <v>1.4532885245901639</v>
      </c>
      <c r="D225" s="1">
        <v>1.1462557377049181</v>
      </c>
      <c r="E225" s="1">
        <v>1.0643803278688524</v>
      </c>
      <c r="F225" s="1">
        <v>0.941567213114754</v>
      </c>
      <c r="G225" s="1">
        <v>0.941567213114754</v>
      </c>
      <c r="H225" s="1">
        <v>0.98250491803278683</v>
      </c>
      <c r="I225" s="1">
        <v>0.92109836065573758</v>
      </c>
      <c r="J225" s="1">
        <v>1.0234426229508198</v>
      </c>
      <c r="K225" s="1">
        <v>0.98250491803278683</v>
      </c>
      <c r="L225" s="1">
        <v>0.88016065573770497</v>
      </c>
      <c r="M225" s="1">
        <v>0.92109836065573758</v>
      </c>
      <c r="N225" s="1">
        <v>1.2281311475409837</v>
      </c>
      <c r="O225" s="1">
        <f t="shared" si="247"/>
        <v>12.485999999999999</v>
      </c>
      <c r="P225" s="1"/>
      <c r="Q225" s="1"/>
      <c r="R225" s="1"/>
      <c r="S225" s="1"/>
    </row>
    <row r="226" spans="1:19">
      <c r="B226" s="12">
        <v>2001</v>
      </c>
      <c r="C226" s="6">
        <v>1.4532885245901639</v>
      </c>
      <c r="D226" s="6">
        <v>1.1462557377049181</v>
      </c>
      <c r="E226" s="6">
        <v>1.0643803278688524</v>
      </c>
      <c r="F226" s="6">
        <v>0.941567213114754</v>
      </c>
      <c r="G226" s="6">
        <v>0.941567213114754</v>
      </c>
      <c r="H226" s="6">
        <v>0.98250491803278683</v>
      </c>
      <c r="I226" s="6">
        <v>0.92109836065573758</v>
      </c>
      <c r="J226" s="6">
        <v>1.0234426229508198</v>
      </c>
      <c r="K226" s="6">
        <v>0.98250491803278683</v>
      </c>
      <c r="L226" s="6">
        <v>0.88016065573770497</v>
      </c>
      <c r="M226" s="6">
        <v>0.92109836065573758</v>
      </c>
      <c r="N226" s="6">
        <v>1.2281311475409837</v>
      </c>
      <c r="O226" s="6">
        <f t="shared" si="247"/>
        <v>12.485999999999999</v>
      </c>
      <c r="P226" s="1"/>
      <c r="Q226" s="1"/>
      <c r="R226" s="1"/>
      <c r="S226" s="1"/>
    </row>
    <row r="227" spans="1:19">
      <c r="B227" s="12">
        <v>2002</v>
      </c>
      <c r="C227" s="6">
        <v>1.4532885245901639</v>
      </c>
      <c r="D227" s="6">
        <v>1.1462557377049181</v>
      </c>
      <c r="E227" s="6">
        <v>1.0643803278688524</v>
      </c>
      <c r="F227" s="6">
        <v>0.941567213114754</v>
      </c>
      <c r="G227" s="6">
        <v>0.941567213114754</v>
      </c>
      <c r="H227" s="6">
        <v>0.98250491803278683</v>
      </c>
      <c r="I227" s="6">
        <v>0.92109836065573758</v>
      </c>
      <c r="J227" s="6">
        <v>1.0234426229508198</v>
      </c>
      <c r="K227" s="6">
        <v>0.98250491803278683</v>
      </c>
      <c r="L227" s="6">
        <v>0.88016065573770497</v>
      </c>
      <c r="M227" s="6">
        <v>0.92109836065573758</v>
      </c>
      <c r="N227" s="6">
        <v>1.2281311475409837</v>
      </c>
      <c r="O227" s="6">
        <f t="shared" si="247"/>
        <v>12.485999999999999</v>
      </c>
      <c r="P227" s="1"/>
      <c r="Q227" s="1"/>
      <c r="R227" s="1"/>
      <c r="S227" s="1"/>
    </row>
    <row r="228" spans="1:19">
      <c r="B228" s="12">
        <v>2003</v>
      </c>
      <c r="C228" s="6">
        <v>1.4532885245901639</v>
      </c>
      <c r="D228" s="6">
        <v>1.1462557377049181</v>
      </c>
      <c r="E228" s="6">
        <v>1.0643803278688524</v>
      </c>
      <c r="F228" s="6">
        <v>0.941567213114754</v>
      </c>
      <c r="G228" s="6">
        <v>0.941567213114754</v>
      </c>
      <c r="H228" s="6">
        <v>0.98250491803278683</v>
      </c>
      <c r="I228" s="6">
        <v>0.92109836065573758</v>
      </c>
      <c r="J228" s="6">
        <v>1.0234426229508198</v>
      </c>
      <c r="K228" s="6">
        <v>0.98250491803278683</v>
      </c>
      <c r="L228" s="6">
        <v>0.88016065573770497</v>
      </c>
      <c r="M228" s="6">
        <v>0.92109836065573758</v>
      </c>
      <c r="N228" s="6">
        <v>1.2281311475409837</v>
      </c>
      <c r="O228" s="6">
        <f t="shared" si="247"/>
        <v>12.485999999999999</v>
      </c>
      <c r="P228" s="1"/>
      <c r="Q228" s="1"/>
      <c r="R228" s="1"/>
      <c r="S228" s="1"/>
    </row>
    <row r="229" spans="1:19">
      <c r="A229" s="2"/>
      <c r="B229" s="12">
        <v>2004</v>
      </c>
      <c r="C229" s="6">
        <v>1.4532885245901639</v>
      </c>
      <c r="D229" s="6">
        <v>1.1462557377049181</v>
      </c>
      <c r="E229" s="6">
        <v>1.0643803278688524</v>
      </c>
      <c r="F229" s="6">
        <v>0.941567213114754</v>
      </c>
      <c r="G229" s="6">
        <v>0.941567213114754</v>
      </c>
      <c r="H229" s="6">
        <v>0.98250491803278683</v>
      </c>
      <c r="I229" s="6">
        <v>0.92109836065573758</v>
      </c>
      <c r="J229" s="6">
        <v>1.0234426229508198</v>
      </c>
      <c r="K229" s="6">
        <v>0.98250491803278683</v>
      </c>
      <c r="L229" s="6">
        <v>0.88016065573770497</v>
      </c>
      <c r="M229" s="6">
        <v>0.92109836065573758</v>
      </c>
      <c r="N229" s="6">
        <v>1.2281311475409837</v>
      </c>
      <c r="O229" s="6">
        <f t="shared" si="247"/>
        <v>12.485999999999999</v>
      </c>
      <c r="P229" s="1"/>
      <c r="Q229" s="1"/>
      <c r="R229" s="1"/>
      <c r="S229" s="1"/>
    </row>
    <row r="230" spans="1:19">
      <c r="B230" s="12">
        <v>2005</v>
      </c>
      <c r="C230" s="6">
        <v>1.4532885245901639</v>
      </c>
      <c r="D230" s="6">
        <v>1.1462557377049181</v>
      </c>
      <c r="E230" s="6">
        <v>1.0643803278688524</v>
      </c>
      <c r="F230" s="6">
        <v>0.941567213114754</v>
      </c>
      <c r="G230" s="6">
        <v>0.941567213114754</v>
      </c>
      <c r="H230" s="6">
        <v>0.98250491803278683</v>
      </c>
      <c r="I230" s="6">
        <v>0.92109836065573758</v>
      </c>
      <c r="J230" s="6">
        <v>1.0234426229508198</v>
      </c>
      <c r="K230" s="6">
        <v>0.98250491803278683</v>
      </c>
      <c r="L230" s="6">
        <v>0.88016065573770497</v>
      </c>
      <c r="M230" s="6">
        <v>0.92109836065573758</v>
      </c>
      <c r="N230" s="6">
        <v>1.2281311475409837</v>
      </c>
      <c r="O230" s="6">
        <f t="shared" si="247"/>
        <v>12.485999999999999</v>
      </c>
      <c r="P230" s="1"/>
      <c r="Q230" s="1"/>
      <c r="R230" s="1"/>
      <c r="S230" s="1"/>
    </row>
    <row r="231" spans="1:19">
      <c r="B231" s="12">
        <v>2006</v>
      </c>
      <c r="C231" s="6">
        <v>1.4532885245901639</v>
      </c>
      <c r="D231" s="6">
        <v>1.1462557377049181</v>
      </c>
      <c r="E231" s="6">
        <v>1.0643803278688524</v>
      </c>
      <c r="F231" s="6">
        <v>0.941567213114754</v>
      </c>
      <c r="G231" s="6">
        <v>0.941567213114754</v>
      </c>
      <c r="H231" s="6">
        <v>0.98250491803278683</v>
      </c>
      <c r="I231" s="6">
        <v>0.92109836065573758</v>
      </c>
      <c r="J231" s="6">
        <v>1.0234426229508198</v>
      </c>
      <c r="K231" s="6">
        <v>0.98250491803278683</v>
      </c>
      <c r="L231" s="6">
        <v>0.88016065573770497</v>
      </c>
      <c r="M231" s="6">
        <v>0.92109836065573758</v>
      </c>
      <c r="N231" s="6">
        <v>1.2281311475409837</v>
      </c>
      <c r="O231" s="6">
        <f t="shared" si="247"/>
        <v>12.485999999999999</v>
      </c>
      <c r="P231" s="1"/>
      <c r="Q231" s="1"/>
      <c r="R231" s="1"/>
      <c r="S231" s="1"/>
    </row>
    <row r="232" spans="1:19">
      <c r="B232" s="19">
        <v>2007</v>
      </c>
      <c r="C232" s="20">
        <v>1.4532885245901639</v>
      </c>
      <c r="D232" s="20">
        <v>1.1462557377049181</v>
      </c>
      <c r="E232" s="20">
        <v>1.0643803278688524</v>
      </c>
      <c r="F232" s="20">
        <v>0.941567213114754</v>
      </c>
      <c r="G232" s="20">
        <v>0.941567213114754</v>
      </c>
      <c r="H232" s="20">
        <v>0.98250491803278683</v>
      </c>
      <c r="I232" s="20">
        <v>0.92109836065573758</v>
      </c>
      <c r="J232" s="20">
        <v>1.0234426229508198</v>
      </c>
      <c r="K232" s="20">
        <v>0.98250491803278683</v>
      </c>
      <c r="L232" s="20">
        <v>0.88016065573770497</v>
      </c>
      <c r="M232" s="20">
        <v>0.92109836065573758</v>
      </c>
      <c r="N232" s="20">
        <v>1.2281311475409837</v>
      </c>
      <c r="O232" s="20">
        <f t="shared" si="247"/>
        <v>12.485999999999999</v>
      </c>
      <c r="P232" s="20"/>
      <c r="Q232" s="1"/>
      <c r="R232" s="1"/>
      <c r="S232" s="1"/>
    </row>
    <row r="233" spans="1:19">
      <c r="B233" s="19">
        <v>2008</v>
      </c>
      <c r="C233" s="20">
        <v>1.4532885245901639</v>
      </c>
      <c r="D233" s="20">
        <v>1.1462557377049181</v>
      </c>
      <c r="E233" s="20">
        <v>1.0643803278688524</v>
      </c>
      <c r="F233" s="20">
        <v>0.941567213114754</v>
      </c>
      <c r="G233" s="20">
        <v>0.941567213114754</v>
      </c>
      <c r="H233" s="20">
        <v>0.98250491803278683</v>
      </c>
      <c r="I233" s="20">
        <v>0.92109836065573758</v>
      </c>
      <c r="J233" s="20">
        <v>1.0234426229508198</v>
      </c>
      <c r="K233" s="20">
        <v>0.98250491803278683</v>
      </c>
      <c r="L233" s="20">
        <v>0.88016065573770497</v>
      </c>
      <c r="M233" s="20">
        <v>0.92109836065573758</v>
      </c>
      <c r="N233" s="20">
        <v>1.2281311475409837</v>
      </c>
      <c r="O233" s="20">
        <f t="shared" si="247"/>
        <v>12.485999999999999</v>
      </c>
      <c r="P233" s="20"/>
      <c r="Q233" s="1"/>
      <c r="R233" s="1"/>
      <c r="S233" s="1"/>
    </row>
    <row r="234" spans="1:19">
      <c r="B234" s="19">
        <v>2009</v>
      </c>
      <c r="C234" s="20">
        <v>1.4532885245901639</v>
      </c>
      <c r="D234" s="20">
        <v>1.1462557377049181</v>
      </c>
      <c r="E234" s="20">
        <v>1.0643803278688524</v>
      </c>
      <c r="F234" s="20">
        <v>0.941567213114754</v>
      </c>
      <c r="G234" s="20">
        <v>0.941567213114754</v>
      </c>
      <c r="H234" s="20">
        <v>0.98250491803278683</v>
      </c>
      <c r="I234" s="20">
        <v>0.92109836065573758</v>
      </c>
      <c r="J234" s="20">
        <v>1.0234426229508198</v>
      </c>
      <c r="K234" s="20">
        <v>0.98250491803278683</v>
      </c>
      <c r="L234" s="20">
        <v>0.88016065573770497</v>
      </c>
      <c r="M234" s="20">
        <v>0.92109836065573758</v>
      </c>
      <c r="N234" s="20">
        <v>1.2281311475409837</v>
      </c>
      <c r="O234" s="20">
        <f t="shared" si="247"/>
        <v>12.485999999999999</v>
      </c>
      <c r="P234" s="20"/>
      <c r="Q234" s="1"/>
      <c r="R234" s="1"/>
      <c r="S234" s="1"/>
    </row>
    <row r="235" spans="1:19">
      <c r="B235" s="19">
        <v>2010</v>
      </c>
      <c r="C235" s="20">
        <v>1.4532885245901639</v>
      </c>
      <c r="D235" s="20">
        <v>1.1462557377049181</v>
      </c>
      <c r="E235" s="20">
        <v>1.0643803278688524</v>
      </c>
      <c r="F235" s="20">
        <v>0.941567213114754</v>
      </c>
      <c r="G235" s="20">
        <v>0.941567213114754</v>
      </c>
      <c r="H235" s="20">
        <v>0.98250491803278683</v>
      </c>
      <c r="I235" s="20">
        <v>0.92109836065573758</v>
      </c>
      <c r="J235" s="20">
        <v>1.0234426229508198</v>
      </c>
      <c r="K235" s="20">
        <v>0.98250491803278683</v>
      </c>
      <c r="L235" s="20">
        <v>0.88016065573770497</v>
      </c>
      <c r="M235" s="20">
        <v>0.92109836065573758</v>
      </c>
      <c r="N235" s="20">
        <v>1.2281311475409837</v>
      </c>
      <c r="O235" s="20">
        <f t="shared" si="247"/>
        <v>12.485999999999999</v>
      </c>
      <c r="P235" s="20"/>
      <c r="Q235" s="1"/>
      <c r="R235" s="1"/>
      <c r="S235" s="1"/>
    </row>
    <row r="236" spans="1:19">
      <c r="B236" s="19">
        <v>2011</v>
      </c>
      <c r="C236" s="19">
        <v>1.4532885245901639</v>
      </c>
      <c r="D236" s="19">
        <v>1.1462557377049181</v>
      </c>
      <c r="E236" s="19">
        <v>1.0643803278688524</v>
      </c>
      <c r="F236" s="19">
        <v>0.941567213114754</v>
      </c>
      <c r="G236" s="19">
        <v>0.941567213114754</v>
      </c>
      <c r="H236" s="19">
        <v>0.98250491803278683</v>
      </c>
      <c r="I236" s="19">
        <v>0.92109836065573758</v>
      </c>
      <c r="J236" s="19">
        <v>1.0234426229508198</v>
      </c>
      <c r="K236" s="19">
        <v>0.98250491803278683</v>
      </c>
      <c r="L236" s="19">
        <v>0.88016065573770497</v>
      </c>
      <c r="M236" s="19">
        <v>0.92109836065573758</v>
      </c>
      <c r="N236" s="19">
        <v>1.2281311475409837</v>
      </c>
      <c r="O236" s="19">
        <f t="shared" si="247"/>
        <v>12.485999999999999</v>
      </c>
      <c r="P236" s="1"/>
      <c r="Q236" s="1"/>
      <c r="R236" s="1"/>
      <c r="S236" s="1"/>
    </row>
    <row r="237" spans="1:19">
      <c r="A237" s="2" t="s">
        <v>15</v>
      </c>
      <c r="B237" s="11">
        <v>2012</v>
      </c>
      <c r="C237" s="5">
        <v>1.4532885245901639</v>
      </c>
      <c r="D237" s="5">
        <v>1.1462557377049181</v>
      </c>
      <c r="E237" s="5">
        <v>1.0643803278688524</v>
      </c>
      <c r="F237" s="5">
        <v>0.941567213114754</v>
      </c>
      <c r="G237" s="5">
        <v>0.941567213114754</v>
      </c>
      <c r="H237" s="5">
        <v>0.98250491803278683</v>
      </c>
      <c r="I237" s="5">
        <v>0.92109836065573758</v>
      </c>
      <c r="J237" s="5">
        <v>1.0234426229508198</v>
      </c>
      <c r="K237" s="5">
        <v>0.98250491803278683</v>
      </c>
      <c r="L237" s="5">
        <v>0.88016065573770497</v>
      </c>
      <c r="M237" s="5">
        <v>0.92109836065573758</v>
      </c>
      <c r="N237" s="5">
        <v>1.2281311475409837</v>
      </c>
      <c r="O237" s="5">
        <f t="shared" si="247"/>
        <v>12.485999999999999</v>
      </c>
      <c r="P237" s="1"/>
      <c r="Q237" s="1"/>
      <c r="R237" s="1"/>
      <c r="S237" s="1"/>
    </row>
    <row r="238" spans="1:19">
      <c r="B238" s="11">
        <v>2013</v>
      </c>
      <c r="C238" s="5">
        <v>1.4532885245901639</v>
      </c>
      <c r="D238" s="5">
        <v>1.1462557377049181</v>
      </c>
      <c r="E238" s="5">
        <v>1.0643803278688524</v>
      </c>
      <c r="F238" s="5">
        <v>0.941567213114754</v>
      </c>
      <c r="G238" s="5">
        <v>0.941567213114754</v>
      </c>
      <c r="H238" s="5">
        <v>0.98250491803278683</v>
      </c>
      <c r="I238" s="5">
        <v>0.92109836065573758</v>
      </c>
      <c r="J238" s="5">
        <v>1.0234426229508198</v>
      </c>
      <c r="K238" s="5">
        <v>0.98250491803278683</v>
      </c>
      <c r="L238" s="5">
        <v>0.88016065573770497</v>
      </c>
      <c r="M238" s="5">
        <v>0.92109836065573758</v>
      </c>
      <c r="N238" s="5">
        <v>1.2281311475409837</v>
      </c>
      <c r="O238" s="5">
        <f t="shared" si="247"/>
        <v>12.485999999999999</v>
      </c>
      <c r="P238" s="1"/>
      <c r="Q238" s="1"/>
      <c r="R238" s="1"/>
      <c r="S238" s="1"/>
    </row>
    <row r="239" spans="1:19">
      <c r="B239" s="11">
        <v>2014</v>
      </c>
      <c r="C239" s="5">
        <v>1.4532885245901639</v>
      </c>
      <c r="D239" s="5">
        <v>1.1462557377049181</v>
      </c>
      <c r="E239" s="5">
        <v>1.0643803278688524</v>
      </c>
      <c r="F239" s="5">
        <v>0.941567213114754</v>
      </c>
      <c r="G239" s="5">
        <v>0.941567213114754</v>
      </c>
      <c r="H239" s="5">
        <v>0.98250491803278683</v>
      </c>
      <c r="I239" s="5">
        <v>0.92109836065573758</v>
      </c>
      <c r="J239" s="5">
        <v>1.0234426229508198</v>
      </c>
      <c r="K239" s="5">
        <v>0.98250491803278683</v>
      </c>
      <c r="L239" s="5">
        <v>0.88016065573770497</v>
      </c>
      <c r="M239" s="5">
        <v>0.92109836065573758</v>
      </c>
      <c r="N239" s="5">
        <v>1.2281311475409837</v>
      </c>
      <c r="O239" s="5">
        <f t="shared" si="247"/>
        <v>12.485999999999999</v>
      </c>
      <c r="P239" s="1"/>
      <c r="Q239" s="1"/>
      <c r="R239" s="1"/>
      <c r="S239" s="1"/>
    </row>
    <row r="240" spans="1:19">
      <c r="B240" s="11">
        <v>2015</v>
      </c>
      <c r="C240" s="5">
        <v>1.4532885245901639</v>
      </c>
      <c r="D240" s="5">
        <v>1.1462557377049181</v>
      </c>
      <c r="E240" s="5">
        <v>1.0643803278688524</v>
      </c>
      <c r="F240" s="5">
        <v>0.941567213114754</v>
      </c>
      <c r="G240" s="5">
        <v>0.941567213114754</v>
      </c>
      <c r="H240" s="5">
        <v>0.98250491803278683</v>
      </c>
      <c r="I240" s="5">
        <v>0.92109836065573758</v>
      </c>
      <c r="J240" s="5">
        <v>1.0234426229508198</v>
      </c>
      <c r="K240" s="5">
        <v>0.98250491803278683</v>
      </c>
      <c r="L240" s="5">
        <v>0.88016065573770497</v>
      </c>
      <c r="M240" s="5">
        <v>0.92109836065573758</v>
      </c>
      <c r="N240" s="5">
        <v>1.2281311475409837</v>
      </c>
      <c r="O240" s="5">
        <f t="shared" si="247"/>
        <v>12.485999999999999</v>
      </c>
      <c r="P240" s="1"/>
      <c r="Q240" s="1"/>
      <c r="R240" s="1"/>
      <c r="S240" s="1"/>
    </row>
    <row r="241" spans="2:19">
      <c r="B241" s="11">
        <v>2016</v>
      </c>
      <c r="C241" s="5">
        <v>1.4532885245901639</v>
      </c>
      <c r="D241" s="5">
        <v>1.1462557377049181</v>
      </c>
      <c r="E241" s="5">
        <v>1.0643803278688524</v>
      </c>
      <c r="F241" s="5">
        <v>0.941567213114754</v>
      </c>
      <c r="G241" s="5">
        <v>0.941567213114754</v>
      </c>
      <c r="H241" s="5">
        <v>0.98250491803278683</v>
      </c>
      <c r="I241" s="5">
        <v>0.92109836065573758</v>
      </c>
      <c r="J241" s="5">
        <v>1.0234426229508198</v>
      </c>
      <c r="K241" s="5">
        <v>0.98250491803278683</v>
      </c>
      <c r="L241" s="5">
        <v>0.88016065573770497</v>
      </c>
      <c r="M241" s="5">
        <v>0.92109836065573758</v>
      </c>
      <c r="N241" s="5">
        <v>1.2281311475409837</v>
      </c>
      <c r="O241" s="5">
        <f t="shared" si="247"/>
        <v>12.485999999999999</v>
      </c>
      <c r="P241" s="1"/>
      <c r="Q241" s="1"/>
      <c r="R241" s="1"/>
      <c r="S241" s="1"/>
    </row>
    <row r="242" spans="2:19">
      <c r="B242" s="11">
        <v>2017</v>
      </c>
      <c r="C242" s="5">
        <v>1.4532885245901639</v>
      </c>
      <c r="D242" s="5">
        <v>1.1462557377049181</v>
      </c>
      <c r="E242" s="5">
        <v>1.0643803278688524</v>
      </c>
      <c r="F242" s="5">
        <v>0.941567213114754</v>
      </c>
      <c r="G242" s="5">
        <v>0.941567213114754</v>
      </c>
      <c r="H242" s="5">
        <v>0.98250491803278683</v>
      </c>
      <c r="I242" s="5">
        <v>0.92109836065573758</v>
      </c>
      <c r="J242" s="5">
        <v>1.0234426229508198</v>
      </c>
      <c r="K242" s="5">
        <v>0.98250491803278683</v>
      </c>
      <c r="L242" s="5">
        <v>0.88016065573770497</v>
      </c>
      <c r="M242" s="5">
        <v>0.92109836065573758</v>
      </c>
      <c r="N242" s="5">
        <v>1.2281311475409837</v>
      </c>
      <c r="O242" s="5">
        <f t="shared" si="247"/>
        <v>12.485999999999999</v>
      </c>
      <c r="P242" s="1"/>
      <c r="Q242" s="1"/>
      <c r="R242" s="1"/>
      <c r="S242" s="1"/>
    </row>
    <row r="243" spans="2:19">
      <c r="B243" s="11">
        <v>2018</v>
      </c>
      <c r="C243" s="5">
        <v>1.4532885245901639</v>
      </c>
      <c r="D243" s="5">
        <v>1.1462557377049181</v>
      </c>
      <c r="E243" s="5">
        <v>1.0643803278688524</v>
      </c>
      <c r="F243" s="5">
        <v>0.941567213114754</v>
      </c>
      <c r="G243" s="5">
        <v>0.941567213114754</v>
      </c>
      <c r="H243" s="5">
        <v>0.98250491803278683</v>
      </c>
      <c r="I243" s="5">
        <v>0.92109836065573758</v>
      </c>
      <c r="J243" s="5">
        <v>1.0234426229508198</v>
      </c>
      <c r="K243" s="5">
        <v>0.98250491803278683</v>
      </c>
      <c r="L243" s="5">
        <v>0.88016065573770497</v>
      </c>
      <c r="M243" s="5">
        <v>0.92109836065573758</v>
      </c>
      <c r="N243" s="5">
        <v>1.2281311475409837</v>
      </c>
      <c r="O243" s="5">
        <f t="shared" si="247"/>
        <v>12.485999999999999</v>
      </c>
      <c r="P243" s="1"/>
      <c r="Q243" s="1"/>
      <c r="R243" s="1"/>
      <c r="S243" s="1"/>
    </row>
    <row r="244" spans="2:19">
      <c r="B244" s="11">
        <v>2019</v>
      </c>
      <c r="C244" s="5">
        <v>1.4532885245901639</v>
      </c>
      <c r="D244" s="5">
        <v>1.1462557377049181</v>
      </c>
      <c r="E244" s="5">
        <v>1.0643803278688524</v>
      </c>
      <c r="F244" s="5">
        <v>0.941567213114754</v>
      </c>
      <c r="G244" s="5">
        <v>0.941567213114754</v>
      </c>
      <c r="H244" s="5">
        <v>0.98250491803278683</v>
      </c>
      <c r="I244" s="5">
        <v>0.92109836065573758</v>
      </c>
      <c r="J244" s="5">
        <v>1.0234426229508198</v>
      </c>
      <c r="K244" s="5">
        <v>0.98250491803278683</v>
      </c>
      <c r="L244" s="5">
        <v>0.88016065573770497</v>
      </c>
      <c r="M244" s="5">
        <v>0.92109836065573758</v>
      </c>
      <c r="N244" s="5">
        <v>1.2281311475409837</v>
      </c>
      <c r="O244" s="5">
        <f t="shared" si="247"/>
        <v>12.485999999999999</v>
      </c>
      <c r="P244" s="1"/>
      <c r="Q244" s="1"/>
      <c r="R244" s="1"/>
      <c r="S244" s="1"/>
    </row>
    <row r="245" spans="2:19">
      <c r="B245" s="11">
        <v>2020</v>
      </c>
      <c r="C245" s="5">
        <v>1.4532885245901639</v>
      </c>
      <c r="D245" s="5">
        <v>1.1462557377049181</v>
      </c>
      <c r="E245" s="5">
        <v>1.0643803278688524</v>
      </c>
      <c r="F245" s="5">
        <v>0.941567213114754</v>
      </c>
      <c r="G245" s="5">
        <v>0.941567213114754</v>
      </c>
      <c r="H245" s="5">
        <v>0.98250491803278683</v>
      </c>
      <c r="I245" s="5">
        <v>0.92109836065573758</v>
      </c>
      <c r="J245" s="5">
        <v>1.0234426229508198</v>
      </c>
      <c r="K245" s="5">
        <v>0.98250491803278683</v>
      </c>
      <c r="L245" s="5">
        <v>0.88016065573770497</v>
      </c>
      <c r="M245" s="5">
        <v>0.92109836065573758</v>
      </c>
      <c r="N245" s="5">
        <v>1.2281311475409837</v>
      </c>
      <c r="O245" s="5">
        <f t="shared" si="247"/>
        <v>12.485999999999999</v>
      </c>
      <c r="P245" s="1"/>
      <c r="Q245" s="1"/>
      <c r="R245" s="1"/>
      <c r="S245" s="1"/>
    </row>
    <row r="246" spans="2:19">
      <c r="B246" s="11">
        <f t="shared" ref="B246:B265" si="248">+B245+1</f>
        <v>2021</v>
      </c>
      <c r="C246" s="5">
        <v>1.4532885245901639</v>
      </c>
      <c r="D246" s="5">
        <v>1.1462557377049181</v>
      </c>
      <c r="E246" s="5">
        <v>1.0643803278688524</v>
      </c>
      <c r="F246" s="5">
        <v>0.941567213114754</v>
      </c>
      <c r="G246" s="5">
        <v>0.941567213114754</v>
      </c>
      <c r="H246" s="5">
        <v>0.98250491803278683</v>
      </c>
      <c r="I246" s="5">
        <v>0.92109836065573758</v>
      </c>
      <c r="J246" s="5">
        <v>1.0234426229508198</v>
      </c>
      <c r="K246" s="5">
        <v>0.98250491803278683</v>
      </c>
      <c r="L246" s="5">
        <v>0.88016065573770497</v>
      </c>
      <c r="M246" s="5">
        <v>0.92109836065573758</v>
      </c>
      <c r="N246" s="5">
        <v>1.2281311475409837</v>
      </c>
      <c r="O246" s="5">
        <f t="shared" ref="O246:O265" si="249">SUM(C246:N246)</f>
        <v>12.485999999999999</v>
      </c>
      <c r="P246" s="1"/>
      <c r="Q246" s="1"/>
      <c r="R246" s="1"/>
      <c r="S246" s="1"/>
    </row>
    <row r="247" spans="2:19">
      <c r="B247" s="11">
        <f t="shared" si="248"/>
        <v>2022</v>
      </c>
      <c r="C247" s="5">
        <v>1.4532885245901639</v>
      </c>
      <c r="D247" s="5">
        <v>1.1462557377049181</v>
      </c>
      <c r="E247" s="5">
        <v>1.0643803278688524</v>
      </c>
      <c r="F247" s="5">
        <v>0.941567213114754</v>
      </c>
      <c r="G247" s="5">
        <v>0.941567213114754</v>
      </c>
      <c r="H247" s="5">
        <v>0.98250491803278683</v>
      </c>
      <c r="I247" s="5">
        <v>0.92109836065573758</v>
      </c>
      <c r="J247" s="5">
        <v>1.0234426229508198</v>
      </c>
      <c r="K247" s="5">
        <v>0.98250491803278683</v>
      </c>
      <c r="L247" s="5">
        <v>0.88016065573770497</v>
      </c>
      <c r="M247" s="5">
        <v>0.92109836065573758</v>
      </c>
      <c r="N247" s="5">
        <v>1.2281311475409837</v>
      </c>
      <c r="O247" s="5">
        <f t="shared" si="249"/>
        <v>12.485999999999999</v>
      </c>
      <c r="P247" s="1"/>
      <c r="Q247" s="1"/>
      <c r="R247" s="1"/>
      <c r="S247" s="1"/>
    </row>
    <row r="248" spans="2:19">
      <c r="B248" s="11">
        <f t="shared" si="248"/>
        <v>2023</v>
      </c>
      <c r="C248" s="5">
        <v>1.4532885245901639</v>
      </c>
      <c r="D248" s="5">
        <v>1.1462557377049181</v>
      </c>
      <c r="E248" s="5">
        <v>1.0643803278688524</v>
      </c>
      <c r="F248" s="5">
        <v>0.941567213114754</v>
      </c>
      <c r="G248" s="5">
        <v>0.941567213114754</v>
      </c>
      <c r="H248" s="5">
        <v>0.98250491803278683</v>
      </c>
      <c r="I248" s="5">
        <v>0.92109836065573758</v>
      </c>
      <c r="J248" s="5">
        <v>1.0234426229508198</v>
      </c>
      <c r="K248" s="5">
        <v>0.98250491803278683</v>
      </c>
      <c r="L248" s="5">
        <v>0.88016065573770497</v>
      </c>
      <c r="M248" s="5">
        <v>0.92109836065573758</v>
      </c>
      <c r="N248" s="5">
        <v>1.2281311475409837</v>
      </c>
      <c r="O248" s="5">
        <f t="shared" si="249"/>
        <v>12.485999999999999</v>
      </c>
      <c r="P248" s="1"/>
      <c r="Q248" s="1"/>
      <c r="R248" s="1"/>
      <c r="S248" s="1"/>
    </row>
    <row r="249" spans="2:19">
      <c r="B249" s="11">
        <f t="shared" si="248"/>
        <v>2024</v>
      </c>
      <c r="C249" s="5">
        <v>1.4532885245901639</v>
      </c>
      <c r="D249" s="5">
        <v>1.1462557377049181</v>
      </c>
      <c r="E249" s="5">
        <v>1.0643803278688524</v>
      </c>
      <c r="F249" s="5">
        <v>0.941567213114754</v>
      </c>
      <c r="G249" s="5">
        <v>0.941567213114754</v>
      </c>
      <c r="H249" s="5">
        <v>0.98250491803278683</v>
      </c>
      <c r="I249" s="5">
        <v>0.92109836065573758</v>
      </c>
      <c r="J249" s="5">
        <v>1.0234426229508198</v>
      </c>
      <c r="K249" s="5">
        <v>0.98250491803278683</v>
      </c>
      <c r="L249" s="5">
        <v>0.88016065573770497</v>
      </c>
      <c r="M249" s="5">
        <v>0.92109836065573758</v>
      </c>
      <c r="N249" s="5">
        <v>1.2281311475409837</v>
      </c>
      <c r="O249" s="5">
        <f t="shared" si="249"/>
        <v>12.485999999999999</v>
      </c>
      <c r="P249" s="1"/>
      <c r="Q249" s="1"/>
      <c r="R249" s="1"/>
      <c r="S249" s="1"/>
    </row>
    <row r="250" spans="2:19">
      <c r="B250" s="11">
        <f t="shared" si="248"/>
        <v>2025</v>
      </c>
      <c r="C250" s="5">
        <v>1.4532885245901639</v>
      </c>
      <c r="D250" s="5">
        <v>1.1462557377049181</v>
      </c>
      <c r="E250" s="5">
        <v>1.0643803278688524</v>
      </c>
      <c r="F250" s="5">
        <v>0.941567213114754</v>
      </c>
      <c r="G250" s="5">
        <v>0.941567213114754</v>
      </c>
      <c r="H250" s="5">
        <v>0.98250491803278683</v>
      </c>
      <c r="I250" s="5">
        <v>0.92109836065573758</v>
      </c>
      <c r="J250" s="5">
        <v>1.0234426229508198</v>
      </c>
      <c r="K250" s="5">
        <v>0.98250491803278683</v>
      </c>
      <c r="L250" s="5">
        <v>0.88016065573770497</v>
      </c>
      <c r="M250" s="5">
        <v>0.92109836065573758</v>
      </c>
      <c r="N250" s="5">
        <v>1.2281311475409837</v>
      </c>
      <c r="O250" s="5">
        <f t="shared" si="249"/>
        <v>12.485999999999999</v>
      </c>
      <c r="P250" s="1"/>
      <c r="Q250" s="1"/>
      <c r="R250" s="1"/>
      <c r="S250" s="1"/>
    </row>
    <row r="251" spans="2:19">
      <c r="B251" s="11">
        <f t="shared" si="248"/>
        <v>2026</v>
      </c>
      <c r="C251" s="5">
        <v>1.4532885245901639</v>
      </c>
      <c r="D251" s="5">
        <v>1.1462557377049181</v>
      </c>
      <c r="E251" s="5">
        <v>1.0643803278688524</v>
      </c>
      <c r="F251" s="5">
        <v>0.941567213114754</v>
      </c>
      <c r="G251" s="5">
        <v>0.941567213114754</v>
      </c>
      <c r="H251" s="5">
        <v>0.98250491803278683</v>
      </c>
      <c r="I251" s="5">
        <v>0.92109836065573758</v>
      </c>
      <c r="J251" s="5">
        <v>1.0234426229508198</v>
      </c>
      <c r="K251" s="5">
        <v>0.98250491803278683</v>
      </c>
      <c r="L251" s="5">
        <v>0.88016065573770497</v>
      </c>
      <c r="M251" s="5">
        <v>0.92109836065573758</v>
      </c>
      <c r="N251" s="5">
        <v>1.2281311475409837</v>
      </c>
      <c r="O251" s="5">
        <f t="shared" si="249"/>
        <v>12.485999999999999</v>
      </c>
      <c r="P251" s="1"/>
      <c r="Q251" s="1"/>
      <c r="R251" s="1"/>
      <c r="S251" s="1"/>
    </row>
    <row r="252" spans="2:19">
      <c r="B252" s="11">
        <f t="shared" si="248"/>
        <v>2027</v>
      </c>
      <c r="C252" s="5">
        <v>1.4532885245901639</v>
      </c>
      <c r="D252" s="5">
        <v>1.1462557377049181</v>
      </c>
      <c r="E252" s="5">
        <v>1.0643803278688524</v>
      </c>
      <c r="F252" s="5">
        <v>0.941567213114754</v>
      </c>
      <c r="G252" s="5">
        <v>0.941567213114754</v>
      </c>
      <c r="H252" s="5">
        <v>0.98250491803278683</v>
      </c>
      <c r="I252" s="5">
        <v>0.92109836065573758</v>
      </c>
      <c r="J252" s="5">
        <v>1.0234426229508198</v>
      </c>
      <c r="K252" s="5">
        <v>0.98250491803278683</v>
      </c>
      <c r="L252" s="5">
        <v>0.88016065573770497</v>
      </c>
      <c r="M252" s="5">
        <v>0.92109836065573758</v>
      </c>
      <c r="N252" s="5">
        <v>1.2281311475409837</v>
      </c>
      <c r="O252" s="5">
        <f t="shared" si="249"/>
        <v>12.485999999999999</v>
      </c>
      <c r="P252" s="1"/>
      <c r="Q252" s="1"/>
      <c r="R252" s="1"/>
      <c r="S252" s="1"/>
    </row>
    <row r="253" spans="2:19">
      <c r="B253" s="11">
        <f t="shared" si="248"/>
        <v>2028</v>
      </c>
      <c r="C253" s="5">
        <v>1.4532885245901639</v>
      </c>
      <c r="D253" s="5">
        <v>1.1462557377049181</v>
      </c>
      <c r="E253" s="5">
        <v>1.0643803278688524</v>
      </c>
      <c r="F253" s="5">
        <v>0.941567213114754</v>
      </c>
      <c r="G253" s="5">
        <v>0.941567213114754</v>
      </c>
      <c r="H253" s="5">
        <v>0.98250491803278683</v>
      </c>
      <c r="I253" s="5">
        <v>0.92109836065573758</v>
      </c>
      <c r="J253" s="5">
        <v>1.0234426229508198</v>
      </c>
      <c r="K253" s="5">
        <v>0.98250491803278683</v>
      </c>
      <c r="L253" s="5">
        <v>0.88016065573770497</v>
      </c>
      <c r="M253" s="5">
        <v>0.92109836065573758</v>
      </c>
      <c r="N253" s="5">
        <v>1.2281311475409837</v>
      </c>
      <c r="O253" s="5">
        <f t="shared" si="249"/>
        <v>12.485999999999999</v>
      </c>
      <c r="P253" s="1"/>
      <c r="Q253" s="1"/>
      <c r="R253" s="1"/>
      <c r="S253" s="1"/>
    </row>
    <row r="254" spans="2:19">
      <c r="B254" s="11">
        <f t="shared" si="248"/>
        <v>2029</v>
      </c>
      <c r="C254" s="5">
        <v>1.4532885245901639</v>
      </c>
      <c r="D254" s="5">
        <v>1.1462557377049181</v>
      </c>
      <c r="E254" s="5">
        <v>1.0643803278688524</v>
      </c>
      <c r="F254" s="5">
        <v>0.941567213114754</v>
      </c>
      <c r="G254" s="5">
        <v>0.941567213114754</v>
      </c>
      <c r="H254" s="5">
        <v>0.98250491803278683</v>
      </c>
      <c r="I254" s="5">
        <v>0.92109836065573758</v>
      </c>
      <c r="J254" s="5">
        <v>1.0234426229508198</v>
      </c>
      <c r="K254" s="5">
        <v>0.98250491803278683</v>
      </c>
      <c r="L254" s="5">
        <v>0.88016065573770497</v>
      </c>
      <c r="M254" s="5">
        <v>0.92109836065573758</v>
      </c>
      <c r="N254" s="5">
        <v>1.2281311475409837</v>
      </c>
      <c r="O254" s="5">
        <f t="shared" si="249"/>
        <v>12.485999999999999</v>
      </c>
    </row>
    <row r="255" spans="2:19">
      <c r="B255" s="11">
        <f t="shared" si="248"/>
        <v>2030</v>
      </c>
      <c r="C255" s="5">
        <v>1.4532885245901639</v>
      </c>
      <c r="D255" s="5">
        <v>1.1462557377049181</v>
      </c>
      <c r="E255" s="5">
        <v>1.0643803278688524</v>
      </c>
      <c r="F255" s="5">
        <v>0.941567213114754</v>
      </c>
      <c r="G255" s="5">
        <v>0.941567213114754</v>
      </c>
      <c r="H255" s="5">
        <v>0.98250491803278683</v>
      </c>
      <c r="I255" s="5">
        <v>0.92109836065573758</v>
      </c>
      <c r="J255" s="5">
        <v>1.0234426229508198</v>
      </c>
      <c r="K255" s="5">
        <v>0.98250491803278683</v>
      </c>
      <c r="L255" s="5">
        <v>0.88016065573770497</v>
      </c>
      <c r="M255" s="5">
        <v>0.92109836065573758</v>
      </c>
      <c r="N255" s="5">
        <v>1.2281311475409837</v>
      </c>
      <c r="O255" s="5">
        <f t="shared" si="249"/>
        <v>12.485999999999999</v>
      </c>
    </row>
    <row r="256" spans="2:19">
      <c r="B256" s="11">
        <f t="shared" si="248"/>
        <v>2031</v>
      </c>
      <c r="C256" s="5">
        <f t="shared" ref="C256:C265" si="250">$U256*W$160+C255</f>
        <v>1.4532885245901639</v>
      </c>
      <c r="D256" s="5">
        <f t="shared" ref="D256:D265" si="251">$U256*X$160+D255</f>
        <v>1.1462557377049181</v>
      </c>
      <c r="E256" s="5">
        <f t="shared" ref="E256:E265" si="252">$U256*Y$160+E255</f>
        <v>1.0643803278688524</v>
      </c>
      <c r="F256" s="5">
        <f t="shared" ref="F256:F265" si="253">$U256*Z$160+F255</f>
        <v>0.941567213114754</v>
      </c>
      <c r="G256" s="5">
        <f t="shared" ref="G256:G265" si="254">$U256*AA$160+G255</f>
        <v>0.941567213114754</v>
      </c>
      <c r="H256" s="5">
        <f t="shared" ref="H256:H265" si="255">$U256*AB$160+H255</f>
        <v>0.98250491803278683</v>
      </c>
      <c r="I256" s="5">
        <f t="shared" ref="I256:I265" si="256">$U256*AC$160+I255</f>
        <v>0.92109836065573758</v>
      </c>
      <c r="J256" s="5">
        <f t="shared" ref="J256:J265" si="257">$U256*AD$160+J255</f>
        <v>1.0234426229508198</v>
      </c>
      <c r="K256" s="5">
        <f t="shared" ref="K256:K265" si="258">$U256*AE$160+K255</f>
        <v>0.98250491803278683</v>
      </c>
      <c r="L256" s="5">
        <f t="shared" ref="L256:L265" si="259">$U256*AF$160+L255</f>
        <v>0.88016065573770497</v>
      </c>
      <c r="M256" s="5">
        <f t="shared" ref="M256:M265" si="260">$U256*AG$160+M255</f>
        <v>0.92109836065573758</v>
      </c>
      <c r="N256" s="5">
        <f t="shared" ref="N256:N265" si="261">$U256*AH$160+N255</f>
        <v>1.2281311475409837</v>
      </c>
      <c r="O256" s="5">
        <f t="shared" si="249"/>
        <v>12.485999999999999</v>
      </c>
    </row>
    <row r="257" spans="1:19">
      <c r="B257" s="11">
        <f t="shared" si="248"/>
        <v>2032</v>
      </c>
      <c r="C257" s="5">
        <f t="shared" si="250"/>
        <v>1.4532885245901639</v>
      </c>
      <c r="D257" s="5">
        <f t="shared" si="251"/>
        <v>1.1462557377049181</v>
      </c>
      <c r="E257" s="5">
        <f t="shared" si="252"/>
        <v>1.0643803278688524</v>
      </c>
      <c r="F257" s="5">
        <f t="shared" si="253"/>
        <v>0.941567213114754</v>
      </c>
      <c r="G257" s="5">
        <f t="shared" si="254"/>
        <v>0.941567213114754</v>
      </c>
      <c r="H257" s="5">
        <f t="shared" si="255"/>
        <v>0.98250491803278683</v>
      </c>
      <c r="I257" s="5">
        <f t="shared" si="256"/>
        <v>0.92109836065573758</v>
      </c>
      <c r="J257" s="5">
        <f t="shared" si="257"/>
        <v>1.0234426229508198</v>
      </c>
      <c r="K257" s="5">
        <f t="shared" si="258"/>
        <v>0.98250491803278683</v>
      </c>
      <c r="L257" s="5">
        <f t="shared" si="259"/>
        <v>0.88016065573770497</v>
      </c>
      <c r="M257" s="5">
        <f t="shared" si="260"/>
        <v>0.92109836065573758</v>
      </c>
      <c r="N257" s="5">
        <f t="shared" si="261"/>
        <v>1.2281311475409837</v>
      </c>
      <c r="O257" s="5">
        <f t="shared" si="249"/>
        <v>12.485999999999999</v>
      </c>
    </row>
    <row r="258" spans="1:19">
      <c r="B258" s="11">
        <f t="shared" si="248"/>
        <v>2033</v>
      </c>
      <c r="C258" s="5">
        <f t="shared" si="250"/>
        <v>1.4532885245901639</v>
      </c>
      <c r="D258" s="5">
        <f t="shared" si="251"/>
        <v>1.1462557377049181</v>
      </c>
      <c r="E258" s="5">
        <f t="shared" si="252"/>
        <v>1.0643803278688524</v>
      </c>
      <c r="F258" s="5">
        <f t="shared" si="253"/>
        <v>0.941567213114754</v>
      </c>
      <c r="G258" s="5">
        <f t="shared" si="254"/>
        <v>0.941567213114754</v>
      </c>
      <c r="H258" s="5">
        <f t="shared" si="255"/>
        <v>0.98250491803278683</v>
      </c>
      <c r="I258" s="5">
        <f t="shared" si="256"/>
        <v>0.92109836065573758</v>
      </c>
      <c r="J258" s="5">
        <f t="shared" si="257"/>
        <v>1.0234426229508198</v>
      </c>
      <c r="K258" s="5">
        <f t="shared" si="258"/>
        <v>0.98250491803278683</v>
      </c>
      <c r="L258" s="5">
        <f t="shared" si="259"/>
        <v>0.88016065573770497</v>
      </c>
      <c r="M258" s="5">
        <f t="shared" si="260"/>
        <v>0.92109836065573758</v>
      </c>
      <c r="N258" s="5">
        <f t="shared" si="261"/>
        <v>1.2281311475409837</v>
      </c>
      <c r="O258" s="5">
        <f t="shared" si="249"/>
        <v>12.485999999999999</v>
      </c>
    </row>
    <row r="259" spans="1:19">
      <c r="B259" s="11">
        <f t="shared" si="248"/>
        <v>2034</v>
      </c>
      <c r="C259" s="5">
        <f t="shared" si="250"/>
        <v>1.4532885245901639</v>
      </c>
      <c r="D259" s="5">
        <f t="shared" si="251"/>
        <v>1.1462557377049181</v>
      </c>
      <c r="E259" s="5">
        <f t="shared" si="252"/>
        <v>1.0643803278688524</v>
      </c>
      <c r="F259" s="5">
        <f t="shared" si="253"/>
        <v>0.941567213114754</v>
      </c>
      <c r="G259" s="5">
        <f t="shared" si="254"/>
        <v>0.941567213114754</v>
      </c>
      <c r="H259" s="5">
        <f t="shared" si="255"/>
        <v>0.98250491803278683</v>
      </c>
      <c r="I259" s="5">
        <f t="shared" si="256"/>
        <v>0.92109836065573758</v>
      </c>
      <c r="J259" s="5">
        <f t="shared" si="257"/>
        <v>1.0234426229508198</v>
      </c>
      <c r="K259" s="5">
        <f t="shared" si="258"/>
        <v>0.98250491803278683</v>
      </c>
      <c r="L259" s="5">
        <f t="shared" si="259"/>
        <v>0.88016065573770497</v>
      </c>
      <c r="M259" s="5">
        <f t="shared" si="260"/>
        <v>0.92109836065573758</v>
      </c>
      <c r="N259" s="5">
        <f t="shared" si="261"/>
        <v>1.2281311475409837</v>
      </c>
      <c r="O259" s="5">
        <f t="shared" si="249"/>
        <v>12.485999999999999</v>
      </c>
    </row>
    <row r="260" spans="1:19">
      <c r="B260" s="11">
        <f t="shared" si="248"/>
        <v>2035</v>
      </c>
      <c r="C260" s="5">
        <f t="shared" si="250"/>
        <v>1.4532885245901639</v>
      </c>
      <c r="D260" s="5">
        <f t="shared" si="251"/>
        <v>1.1462557377049181</v>
      </c>
      <c r="E260" s="5">
        <f t="shared" si="252"/>
        <v>1.0643803278688524</v>
      </c>
      <c r="F260" s="5">
        <f t="shared" si="253"/>
        <v>0.941567213114754</v>
      </c>
      <c r="G260" s="5">
        <f t="shared" si="254"/>
        <v>0.941567213114754</v>
      </c>
      <c r="H260" s="5">
        <f t="shared" si="255"/>
        <v>0.98250491803278683</v>
      </c>
      <c r="I260" s="5">
        <f t="shared" si="256"/>
        <v>0.92109836065573758</v>
      </c>
      <c r="J260" s="5">
        <f t="shared" si="257"/>
        <v>1.0234426229508198</v>
      </c>
      <c r="K260" s="5">
        <f t="shared" si="258"/>
        <v>0.98250491803278683</v>
      </c>
      <c r="L260" s="5">
        <f t="shared" si="259"/>
        <v>0.88016065573770497</v>
      </c>
      <c r="M260" s="5">
        <f t="shared" si="260"/>
        <v>0.92109836065573758</v>
      </c>
      <c r="N260" s="5">
        <f t="shared" si="261"/>
        <v>1.2281311475409837</v>
      </c>
      <c r="O260" s="5">
        <f t="shared" si="249"/>
        <v>12.485999999999999</v>
      </c>
      <c r="P260" s="9"/>
      <c r="Q260" s="9"/>
      <c r="R260" s="9"/>
      <c r="S260" s="9"/>
    </row>
    <row r="261" spans="1:19">
      <c r="B261" s="11">
        <f t="shared" si="248"/>
        <v>2036</v>
      </c>
      <c r="C261" s="5">
        <f t="shared" si="250"/>
        <v>1.4532885245901639</v>
      </c>
      <c r="D261" s="5">
        <f t="shared" si="251"/>
        <v>1.1462557377049181</v>
      </c>
      <c r="E261" s="5">
        <f t="shared" si="252"/>
        <v>1.0643803278688524</v>
      </c>
      <c r="F261" s="5">
        <f t="shared" si="253"/>
        <v>0.941567213114754</v>
      </c>
      <c r="G261" s="5">
        <f t="shared" si="254"/>
        <v>0.941567213114754</v>
      </c>
      <c r="H261" s="5">
        <f t="shared" si="255"/>
        <v>0.98250491803278683</v>
      </c>
      <c r="I261" s="5">
        <f t="shared" si="256"/>
        <v>0.92109836065573758</v>
      </c>
      <c r="J261" s="5">
        <f t="shared" si="257"/>
        <v>1.0234426229508198</v>
      </c>
      <c r="K261" s="5">
        <f t="shared" si="258"/>
        <v>0.98250491803278683</v>
      </c>
      <c r="L261" s="5">
        <f t="shared" si="259"/>
        <v>0.88016065573770497</v>
      </c>
      <c r="M261" s="5">
        <f t="shared" si="260"/>
        <v>0.92109836065573758</v>
      </c>
      <c r="N261" s="5">
        <f t="shared" si="261"/>
        <v>1.2281311475409837</v>
      </c>
      <c r="O261" s="5">
        <f t="shared" si="249"/>
        <v>12.485999999999999</v>
      </c>
    </row>
    <row r="262" spans="1:19">
      <c r="B262" s="11">
        <f t="shared" si="248"/>
        <v>2037</v>
      </c>
      <c r="C262" s="5">
        <f t="shared" si="250"/>
        <v>1.4532885245901639</v>
      </c>
      <c r="D262" s="5">
        <f t="shared" si="251"/>
        <v>1.1462557377049181</v>
      </c>
      <c r="E262" s="5">
        <f t="shared" si="252"/>
        <v>1.0643803278688524</v>
      </c>
      <c r="F262" s="5">
        <f t="shared" si="253"/>
        <v>0.941567213114754</v>
      </c>
      <c r="G262" s="5">
        <f t="shared" si="254"/>
        <v>0.941567213114754</v>
      </c>
      <c r="H262" s="5">
        <f t="shared" si="255"/>
        <v>0.98250491803278683</v>
      </c>
      <c r="I262" s="5">
        <f t="shared" si="256"/>
        <v>0.92109836065573758</v>
      </c>
      <c r="J262" s="5">
        <f t="shared" si="257"/>
        <v>1.0234426229508198</v>
      </c>
      <c r="K262" s="5">
        <f t="shared" si="258"/>
        <v>0.98250491803278683</v>
      </c>
      <c r="L262" s="5">
        <f t="shared" si="259"/>
        <v>0.88016065573770497</v>
      </c>
      <c r="M262" s="5">
        <f t="shared" si="260"/>
        <v>0.92109836065573758</v>
      </c>
      <c r="N262" s="5">
        <f t="shared" si="261"/>
        <v>1.2281311475409837</v>
      </c>
      <c r="O262" s="5">
        <f t="shared" si="249"/>
        <v>12.485999999999999</v>
      </c>
      <c r="P262" s="1"/>
      <c r="Q262" s="1"/>
      <c r="R262" s="1"/>
      <c r="S262" s="1"/>
    </row>
    <row r="263" spans="1:19">
      <c r="B263" s="11">
        <f t="shared" si="248"/>
        <v>2038</v>
      </c>
      <c r="C263" s="5">
        <f t="shared" si="250"/>
        <v>1.4532885245901639</v>
      </c>
      <c r="D263" s="5">
        <f t="shared" si="251"/>
        <v>1.1462557377049181</v>
      </c>
      <c r="E263" s="5">
        <f t="shared" si="252"/>
        <v>1.0643803278688524</v>
      </c>
      <c r="F263" s="5">
        <f t="shared" si="253"/>
        <v>0.941567213114754</v>
      </c>
      <c r="G263" s="5">
        <f t="shared" si="254"/>
        <v>0.941567213114754</v>
      </c>
      <c r="H263" s="5">
        <f t="shared" si="255"/>
        <v>0.98250491803278683</v>
      </c>
      <c r="I263" s="5">
        <f t="shared" si="256"/>
        <v>0.92109836065573758</v>
      </c>
      <c r="J263" s="5">
        <f t="shared" si="257"/>
        <v>1.0234426229508198</v>
      </c>
      <c r="K263" s="5">
        <f t="shared" si="258"/>
        <v>0.98250491803278683</v>
      </c>
      <c r="L263" s="5">
        <f t="shared" si="259"/>
        <v>0.88016065573770497</v>
      </c>
      <c r="M263" s="5">
        <f t="shared" si="260"/>
        <v>0.92109836065573758</v>
      </c>
      <c r="N263" s="5">
        <f t="shared" si="261"/>
        <v>1.2281311475409837</v>
      </c>
      <c r="O263" s="5">
        <f t="shared" si="249"/>
        <v>12.485999999999999</v>
      </c>
      <c r="P263" s="1"/>
      <c r="Q263" s="1"/>
      <c r="R263" s="1"/>
      <c r="S263" s="1"/>
    </row>
    <row r="264" spans="1:19">
      <c r="B264" s="11">
        <f t="shared" si="248"/>
        <v>2039</v>
      </c>
      <c r="C264" s="5">
        <f t="shared" si="250"/>
        <v>1.4532885245901639</v>
      </c>
      <c r="D264" s="5">
        <f t="shared" si="251"/>
        <v>1.1462557377049181</v>
      </c>
      <c r="E264" s="5">
        <f t="shared" si="252"/>
        <v>1.0643803278688524</v>
      </c>
      <c r="F264" s="5">
        <f t="shared" si="253"/>
        <v>0.941567213114754</v>
      </c>
      <c r="G264" s="5">
        <f t="shared" si="254"/>
        <v>0.941567213114754</v>
      </c>
      <c r="H264" s="5">
        <f t="shared" si="255"/>
        <v>0.98250491803278683</v>
      </c>
      <c r="I264" s="5">
        <f t="shared" si="256"/>
        <v>0.92109836065573758</v>
      </c>
      <c r="J264" s="5">
        <f t="shared" si="257"/>
        <v>1.0234426229508198</v>
      </c>
      <c r="K264" s="5">
        <f t="shared" si="258"/>
        <v>0.98250491803278683</v>
      </c>
      <c r="L264" s="5">
        <f t="shared" si="259"/>
        <v>0.88016065573770497</v>
      </c>
      <c r="M264" s="5">
        <f t="shared" si="260"/>
        <v>0.92109836065573758</v>
      </c>
      <c r="N264" s="5">
        <f t="shared" si="261"/>
        <v>1.2281311475409837</v>
      </c>
      <c r="O264" s="5">
        <f t="shared" si="249"/>
        <v>12.485999999999999</v>
      </c>
      <c r="P264" s="1"/>
      <c r="Q264" s="1"/>
      <c r="R264" s="1"/>
      <c r="S264" s="1"/>
    </row>
    <row r="265" spans="1:19">
      <c r="B265" s="11">
        <f t="shared" si="248"/>
        <v>2040</v>
      </c>
      <c r="C265" s="5">
        <f t="shared" si="250"/>
        <v>1.4532885245901639</v>
      </c>
      <c r="D265" s="5">
        <f t="shared" si="251"/>
        <v>1.1462557377049181</v>
      </c>
      <c r="E265" s="5">
        <f t="shared" si="252"/>
        <v>1.0643803278688524</v>
      </c>
      <c r="F265" s="5">
        <f t="shared" si="253"/>
        <v>0.941567213114754</v>
      </c>
      <c r="G265" s="5">
        <f t="shared" si="254"/>
        <v>0.941567213114754</v>
      </c>
      <c r="H265" s="5">
        <f t="shared" si="255"/>
        <v>0.98250491803278683</v>
      </c>
      <c r="I265" s="5">
        <f t="shared" si="256"/>
        <v>0.92109836065573758</v>
      </c>
      <c r="J265" s="5">
        <f t="shared" si="257"/>
        <v>1.0234426229508198</v>
      </c>
      <c r="K265" s="5">
        <f t="shared" si="258"/>
        <v>0.98250491803278683</v>
      </c>
      <c r="L265" s="5">
        <f t="shared" si="259"/>
        <v>0.88016065573770497</v>
      </c>
      <c r="M265" s="5">
        <f t="shared" si="260"/>
        <v>0.92109836065573758</v>
      </c>
      <c r="N265" s="5">
        <f t="shared" si="261"/>
        <v>1.2281311475409837</v>
      </c>
      <c r="O265" s="5">
        <f t="shared" si="249"/>
        <v>12.485999999999999</v>
      </c>
      <c r="P265" s="1"/>
      <c r="Q265" s="1"/>
      <c r="R265" s="1"/>
      <c r="S265" s="1"/>
    </row>
    <row r="266" spans="1:19">
      <c r="B266" s="1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1"/>
      <c r="Q266" s="1"/>
      <c r="R266" s="1"/>
      <c r="S266" s="1"/>
    </row>
    <row r="267" spans="1:19">
      <c r="A267" s="2" t="s">
        <v>19</v>
      </c>
      <c r="B267" s="1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1"/>
      <c r="Q267" s="1"/>
      <c r="R267" s="1"/>
      <c r="S267" s="1"/>
    </row>
    <row r="268" spans="1:19">
      <c r="A268" t="s">
        <v>26</v>
      </c>
      <c r="P268" s="1"/>
      <c r="Q268" s="1"/>
      <c r="R268" s="1"/>
      <c r="S268" s="1"/>
    </row>
    <row r="269" spans="1:19">
      <c r="P269" s="1"/>
      <c r="Q269" s="1"/>
      <c r="R269" s="1"/>
      <c r="S269" s="1"/>
    </row>
    <row r="270" spans="1:19">
      <c r="A270" s="2" t="s">
        <v>14</v>
      </c>
      <c r="C270" s="3" t="s">
        <v>1</v>
      </c>
      <c r="D270" s="3" t="s">
        <v>2</v>
      </c>
      <c r="E270" s="3" t="s">
        <v>3</v>
      </c>
      <c r="F270" s="3" t="s">
        <v>4</v>
      </c>
      <c r="G270" s="3" t="s">
        <v>5</v>
      </c>
      <c r="H270" s="3" t="s">
        <v>6</v>
      </c>
      <c r="I270" s="3" t="s">
        <v>7</v>
      </c>
      <c r="J270" s="3" t="s">
        <v>8</v>
      </c>
      <c r="K270" s="3" t="s">
        <v>9</v>
      </c>
      <c r="L270" s="3" t="s">
        <v>10</v>
      </c>
      <c r="M270" s="3" t="s">
        <v>11</v>
      </c>
      <c r="N270" s="3" t="s">
        <v>12</v>
      </c>
      <c r="O270" s="3" t="s">
        <v>13</v>
      </c>
      <c r="P270" s="1"/>
      <c r="Q270" s="1"/>
      <c r="R270" s="1"/>
      <c r="S270" s="1"/>
    </row>
    <row r="271" spans="1:19">
      <c r="B271">
        <v>1980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f t="shared" ref="O271:O286" si="262">SUM(C271:N271)</f>
        <v>0</v>
      </c>
      <c r="P271" s="1"/>
      <c r="Q271" s="1"/>
      <c r="R271" s="1"/>
      <c r="S271" s="1"/>
    </row>
    <row r="272" spans="1:19">
      <c r="B272">
        <v>1981</v>
      </c>
      <c r="C272" s="1">
        <v>1.4549180327868853E-3</v>
      </c>
      <c r="D272" s="1">
        <v>2.2950819672131148E-3</v>
      </c>
      <c r="E272" s="1">
        <v>3.1967213114754097E-3</v>
      </c>
      <c r="F272" s="1">
        <v>3.7704918032786883E-3</v>
      </c>
      <c r="G272" s="1">
        <v>4.7131147540983602E-3</v>
      </c>
      <c r="H272" s="1">
        <v>5.9016393442622942E-3</v>
      </c>
      <c r="I272" s="1">
        <v>6.4549180327868848E-3</v>
      </c>
      <c r="J272" s="1">
        <v>8.1967213114754103E-3</v>
      </c>
      <c r="K272" s="1">
        <v>8.8524590163934422E-3</v>
      </c>
      <c r="L272" s="1">
        <v>8.8114754098360653E-3</v>
      </c>
      <c r="M272" s="1">
        <v>1.0143442622950818E-2</v>
      </c>
      <c r="N272" s="1">
        <v>1.4754098360655736E-2</v>
      </c>
      <c r="O272" s="1">
        <f t="shared" si="262"/>
        <v>7.8545081967213118E-2</v>
      </c>
      <c r="P272" s="1"/>
      <c r="Q272" s="1"/>
      <c r="R272" s="1"/>
      <c r="S272" s="1"/>
    </row>
    <row r="273" spans="2:19">
      <c r="B273">
        <v>1982</v>
      </c>
      <c r="C273" s="1">
        <v>4.9758196721311473E-2</v>
      </c>
      <c r="D273" s="1">
        <v>6.4917042621639068E-2</v>
      </c>
      <c r="E273" s="1">
        <v>8.39988747826068E-2</v>
      </c>
      <c r="F273" s="1">
        <v>9.5383558075549532E-2</v>
      </c>
      <c r="G273" s="1">
        <v>0.1165293664328494</v>
      </c>
      <c r="H273" s="1">
        <v>0.14367458978134423</v>
      </c>
      <c r="I273" s="1">
        <v>0.15553914097573612</v>
      </c>
      <c r="J273" s="1">
        <v>0.19597258033901863</v>
      </c>
      <c r="K273" s="1">
        <v>0.20989371802229295</v>
      </c>
      <c r="L273" s="1">
        <v>0.20772737636051802</v>
      </c>
      <c r="M273" s="1">
        <v>0.23820731146229243</v>
      </c>
      <c r="N273" s="1">
        <v>0.34498267308543673</v>
      </c>
      <c r="O273" s="1">
        <f t="shared" si="262"/>
        <v>1.9065844286605955</v>
      </c>
      <c r="P273" s="1"/>
      <c r="Q273" s="1"/>
      <c r="R273" s="1"/>
      <c r="S273" s="1"/>
    </row>
    <row r="274" spans="2:19">
      <c r="B274">
        <v>1983</v>
      </c>
      <c r="C274" s="1">
        <v>0.46064913069827079</v>
      </c>
      <c r="D274" s="1">
        <v>0.40679686494675976</v>
      </c>
      <c r="E274" s="1">
        <v>0.41621018700789336</v>
      </c>
      <c r="F274" s="1">
        <v>0.40393341026238028</v>
      </c>
      <c r="G274" s="1">
        <v>0.44046901001183836</v>
      </c>
      <c r="H274" s="1">
        <v>0.49778550385486936</v>
      </c>
      <c r="I274" s="1">
        <v>0.50408240287401729</v>
      </c>
      <c r="J274" s="1">
        <v>0.60142006048422803</v>
      </c>
      <c r="K274" s="1">
        <v>0.61176956886459255</v>
      </c>
      <c r="L274" s="1">
        <v>0.58120361259137077</v>
      </c>
      <c r="M274" s="1">
        <v>0.64516984960926593</v>
      </c>
      <c r="N274" s="1">
        <v>0.90528682129868598</v>
      </c>
      <c r="O274" s="1">
        <f t="shared" si="262"/>
        <v>6.4747764225041724</v>
      </c>
      <c r="P274" s="1"/>
      <c r="Q274" s="1"/>
      <c r="R274" s="1"/>
      <c r="S274" s="1"/>
    </row>
    <row r="275" spans="2:19">
      <c r="B275">
        <v>1984</v>
      </c>
      <c r="C275" s="1">
        <v>1.1070199049449234</v>
      </c>
      <c r="D275" s="1">
        <v>0.90634078632119874</v>
      </c>
      <c r="E275" s="1">
        <v>0.86308943095722968</v>
      </c>
      <c r="F275" s="1">
        <v>0.79214244485618424</v>
      </c>
      <c r="G275" s="1">
        <v>0.82289000077173891</v>
      </c>
      <c r="H275" s="1">
        <v>0.88995947421178201</v>
      </c>
      <c r="I275" s="1">
        <v>0.8677555415673297</v>
      </c>
      <c r="J275" s="1">
        <v>0.99959824725600854</v>
      </c>
      <c r="K275" s="1">
        <v>0.97992390268217577</v>
      </c>
      <c r="L275" s="1">
        <v>0.90231985564325978</v>
      </c>
      <c r="M275" s="1">
        <v>0.97501849330521828</v>
      </c>
      <c r="N275" s="1">
        <v>1.3315095248295561</v>
      </c>
      <c r="O275" s="1">
        <f t="shared" si="262"/>
        <v>11.437567607346605</v>
      </c>
      <c r="P275" s="1"/>
      <c r="Q275" s="1"/>
      <c r="R275" s="1"/>
      <c r="S275" s="1"/>
    </row>
    <row r="276" spans="2:19">
      <c r="B276">
        <v>1985</v>
      </c>
      <c r="C276" s="1">
        <v>1.6082100218185713</v>
      </c>
      <c r="D276" s="1">
        <v>1.304584072377317</v>
      </c>
      <c r="E276" s="1">
        <v>1.2265794574171665</v>
      </c>
      <c r="F276" s="1">
        <v>1.1177096743764052</v>
      </c>
      <c r="G276" s="1">
        <v>1.1540875168213971</v>
      </c>
      <c r="H276" s="1">
        <v>1.2404259348044473</v>
      </c>
      <c r="I276" s="1">
        <v>1.203885735934072</v>
      </c>
      <c r="J276" s="1">
        <v>1.3797050134442188</v>
      </c>
      <c r="K276" s="1">
        <v>1.3408837237611455</v>
      </c>
      <c r="L276" s="1">
        <v>1.2269612359411775</v>
      </c>
      <c r="M276" s="1">
        <v>1.3196440066701862</v>
      </c>
      <c r="N276" s="1">
        <v>1.7910159688462284</v>
      </c>
      <c r="O276" s="1">
        <f t="shared" si="262"/>
        <v>15.913692362212332</v>
      </c>
      <c r="P276" s="1"/>
      <c r="Q276" s="1"/>
      <c r="R276" s="1"/>
      <c r="S276" s="1"/>
    </row>
    <row r="277" spans="2:19">
      <c r="B277">
        <v>1986</v>
      </c>
      <c r="C277" s="1">
        <v>2.1303655656202278</v>
      </c>
      <c r="D277" s="1">
        <v>1.7048047737853582</v>
      </c>
      <c r="E277" s="1">
        <v>1.5770604223576956</v>
      </c>
      <c r="F277" s="1">
        <v>1.4202427162066291</v>
      </c>
      <c r="G277" s="1">
        <v>1.4506597004559381</v>
      </c>
      <c r="H277" s="1">
        <v>1.5423498857585725</v>
      </c>
      <c r="I277" s="1">
        <v>1.4826432603897823</v>
      </c>
      <c r="J277" s="1">
        <v>1.6825294498681156</v>
      </c>
      <c r="K277" s="1">
        <v>1.6152283818075091</v>
      </c>
      <c r="L277" s="1">
        <v>1.4626964555315434</v>
      </c>
      <c r="M277" s="1">
        <v>1.5589118638809729</v>
      </c>
      <c r="N277" s="1">
        <v>2.0945575242392742</v>
      </c>
      <c r="O277" s="1">
        <f t="shared" si="262"/>
        <v>19.722049999901618</v>
      </c>
      <c r="P277" s="1"/>
      <c r="Q277" s="1"/>
      <c r="R277" s="1"/>
      <c r="S277" s="1"/>
    </row>
    <row r="278" spans="2:19">
      <c r="B278">
        <v>1987</v>
      </c>
      <c r="C278" s="1">
        <v>2.4874306630506426</v>
      </c>
      <c r="D278" s="1">
        <v>1.990656074624761</v>
      </c>
      <c r="E278" s="1">
        <v>1.8379509779638987</v>
      </c>
      <c r="F278" s="1">
        <v>1.6560858794185065</v>
      </c>
      <c r="G278" s="1">
        <v>1.6929398775580253</v>
      </c>
      <c r="H278" s="1">
        <v>1.8008667259134887</v>
      </c>
      <c r="I278" s="1">
        <v>1.7328777507632671</v>
      </c>
      <c r="J278" s="1">
        <v>1.9676116168938704</v>
      </c>
      <c r="K278" s="1">
        <v>1.8869008474481779</v>
      </c>
      <c r="L278" s="1">
        <v>1.7084026506284862</v>
      </c>
      <c r="M278" s="1">
        <v>1.821382960526531</v>
      </c>
      <c r="N278" s="1">
        <v>2.4463426537504223</v>
      </c>
      <c r="O278" s="1">
        <f t="shared" si="262"/>
        <v>23.029448678540078</v>
      </c>
      <c r="P278" s="1"/>
      <c r="Q278" s="1"/>
      <c r="R278" s="1"/>
      <c r="S278" s="1"/>
    </row>
    <row r="279" spans="2:19">
      <c r="B279">
        <v>1988</v>
      </c>
      <c r="C279" s="1">
        <v>2.9149372982104618</v>
      </c>
      <c r="D279" s="1">
        <v>2.3418046398787955</v>
      </c>
      <c r="E279" s="1">
        <v>2.1686272986050761</v>
      </c>
      <c r="F279" s="1">
        <v>1.961655705750986</v>
      </c>
      <c r="G279" s="1">
        <v>2.0128989434105398</v>
      </c>
      <c r="H279" s="1">
        <v>2.1487382000115871</v>
      </c>
      <c r="I279" s="1">
        <v>2.0745782909204786</v>
      </c>
      <c r="J279" s="1">
        <v>2.3628892635707466</v>
      </c>
      <c r="K279" s="1">
        <v>2.2728570136322346</v>
      </c>
      <c r="L279" s="1">
        <v>2.0639777076398884</v>
      </c>
      <c r="M279" s="1">
        <v>2.2065578674915307</v>
      </c>
      <c r="N279" s="1">
        <v>2.97224471918646</v>
      </c>
      <c r="O279" s="1">
        <f t="shared" si="262"/>
        <v>27.501766948308784</v>
      </c>
      <c r="P279" s="1"/>
      <c r="Q279" s="1"/>
      <c r="R279" s="1"/>
      <c r="S279" s="1"/>
    </row>
    <row r="280" spans="2:19">
      <c r="B280">
        <v>1989</v>
      </c>
      <c r="C280" s="1">
        <v>3.4876757962051426</v>
      </c>
      <c r="D280" s="1">
        <v>2.7616416518713574</v>
      </c>
      <c r="E280" s="1">
        <v>2.5195410352759073</v>
      </c>
      <c r="F280" s="1">
        <v>2.2472657039473467</v>
      </c>
      <c r="G280" s="1">
        <v>2.2757599776938995</v>
      </c>
      <c r="H280" s="1">
        <v>2.3984789451004951</v>
      </c>
      <c r="I280" s="1">
        <v>2.2896854028346647</v>
      </c>
      <c r="J280" s="1">
        <v>2.5790459687478475</v>
      </c>
      <c r="K280" s="1">
        <v>2.445022985187201</v>
      </c>
      <c r="L280" s="1">
        <v>2.192698525573967</v>
      </c>
      <c r="M280" s="1">
        <v>2.3195531904905566</v>
      </c>
      <c r="N280" s="1">
        <v>3.084722367109487</v>
      </c>
      <c r="O280" s="1">
        <f t="shared" si="262"/>
        <v>30.601091550037872</v>
      </c>
      <c r="P280" s="1"/>
      <c r="Q280" s="1"/>
      <c r="R280" s="1"/>
      <c r="S280" s="1"/>
    </row>
    <row r="281" spans="2:19">
      <c r="B281">
        <v>1990</v>
      </c>
      <c r="C281" s="1">
        <v>3.6317828601425202</v>
      </c>
      <c r="D281" s="1">
        <v>2.8923946279747752</v>
      </c>
      <c r="E281" s="1">
        <v>2.640102887948081</v>
      </c>
      <c r="F281" s="1">
        <v>2.3709326020745132</v>
      </c>
      <c r="G281" s="1">
        <v>2.4194148035180802</v>
      </c>
      <c r="H281" s="1">
        <v>2.5673685669592934</v>
      </c>
      <c r="I281" s="1">
        <v>2.4713544774036769</v>
      </c>
      <c r="J281" s="1">
        <v>2.8035308620150254</v>
      </c>
      <c r="K281" s="1">
        <v>2.6632576794703202</v>
      </c>
      <c r="L281" s="1">
        <v>2.3995203927670778</v>
      </c>
      <c r="M281" s="1">
        <v>2.554361701209094</v>
      </c>
      <c r="N281" s="1">
        <v>3.4103177764339754</v>
      </c>
      <c r="O281" s="1">
        <f t="shared" si="262"/>
        <v>32.824339237916433</v>
      </c>
      <c r="P281" s="1"/>
      <c r="Q281" s="1"/>
      <c r="R281" s="1"/>
      <c r="S281" s="1"/>
    </row>
    <row r="282" spans="2:19">
      <c r="B282">
        <v>1991</v>
      </c>
      <c r="C282" s="1">
        <v>3.9796620460223191</v>
      </c>
      <c r="D282" s="1">
        <v>3.161305623049262</v>
      </c>
      <c r="E282" s="1">
        <v>2.8699541659371355</v>
      </c>
      <c r="F282" s="1">
        <v>2.5755174058577928</v>
      </c>
      <c r="G282" s="1">
        <v>2.6265186755771674</v>
      </c>
      <c r="H282" s="1">
        <v>2.7801426563750158</v>
      </c>
      <c r="I282" s="1">
        <v>2.67882863672367</v>
      </c>
      <c r="J282" s="1">
        <v>3.0338135782996987</v>
      </c>
      <c r="K282" s="1">
        <v>2.8651941435013968</v>
      </c>
      <c r="L282" s="1">
        <v>2.589455987019762</v>
      </c>
      <c r="M282" s="1">
        <v>2.744555160840636</v>
      </c>
      <c r="N282" s="1">
        <v>3.6191156248469603</v>
      </c>
      <c r="O282" s="1">
        <f t="shared" si="262"/>
        <v>35.524063704050818</v>
      </c>
      <c r="P282" s="1"/>
      <c r="Q282" s="1"/>
      <c r="R282" s="1"/>
      <c r="S282" s="1"/>
    </row>
    <row r="283" spans="2:19">
      <c r="B283">
        <v>1992</v>
      </c>
      <c r="C283" s="1">
        <v>4.2004042512378739</v>
      </c>
      <c r="D283" s="1">
        <v>3.4136607752221906</v>
      </c>
      <c r="E283" s="1">
        <v>3.1486983814604881</v>
      </c>
      <c r="F283" s="1">
        <v>2.8674394850553471</v>
      </c>
      <c r="G283" s="1">
        <v>2.9556833083966563</v>
      </c>
      <c r="H283" s="1">
        <v>3.1497966302300044</v>
      </c>
      <c r="I283" s="1">
        <v>3.0869857205628581</v>
      </c>
      <c r="J283" s="1">
        <v>3.5276651707920155</v>
      </c>
      <c r="K283" s="1">
        <v>3.3437053619501071</v>
      </c>
      <c r="L283" s="1">
        <v>3.0960722631162882</v>
      </c>
      <c r="M283" s="1">
        <v>3.2773393010526615</v>
      </c>
      <c r="N283" s="1">
        <v>4.2247889579835087</v>
      </c>
      <c r="O283" s="1">
        <f t="shared" si="262"/>
        <v>40.292239607059997</v>
      </c>
      <c r="P283" s="1"/>
      <c r="Q283" s="1"/>
      <c r="R283" s="1"/>
      <c r="S283" s="1"/>
    </row>
    <row r="284" spans="2:19">
      <c r="B284">
        <v>1993</v>
      </c>
      <c r="C284" s="1">
        <v>4.8290068588126012</v>
      </c>
      <c r="D284" s="1">
        <v>4.0835313973795708</v>
      </c>
      <c r="E284" s="1">
        <v>3.8114612234634606</v>
      </c>
      <c r="F284" s="1">
        <v>3.5839760446179474</v>
      </c>
      <c r="G284" s="1">
        <v>3.7334037802439486</v>
      </c>
      <c r="H284" s="1">
        <v>3.9973800555476933</v>
      </c>
      <c r="I284" s="1">
        <v>3.98555071600792</v>
      </c>
      <c r="J284" s="1">
        <v>4.578902100268408</v>
      </c>
      <c r="K284" s="1">
        <v>4.3353855266542709</v>
      </c>
      <c r="L284" s="1">
        <v>4.1018889941895536</v>
      </c>
      <c r="M284" s="1">
        <v>4.2624284232174352</v>
      </c>
      <c r="N284" s="1">
        <v>5.2639889748474973</v>
      </c>
      <c r="O284" s="1">
        <f t="shared" si="262"/>
        <v>50.566904095250308</v>
      </c>
      <c r="P284" s="1"/>
      <c r="Q284" s="1"/>
      <c r="R284" s="1"/>
      <c r="S284" s="1"/>
    </row>
    <row r="285" spans="2:19">
      <c r="B285">
        <v>1994</v>
      </c>
      <c r="C285" s="1">
        <v>5.8457935959089049</v>
      </c>
      <c r="D285" s="1">
        <v>5.1148394451129642</v>
      </c>
      <c r="E285" s="1">
        <v>4.7005549261883015</v>
      </c>
      <c r="F285" s="1">
        <v>4.6188526303901369</v>
      </c>
      <c r="G285" s="1">
        <v>4.7891642544523858</v>
      </c>
      <c r="H285" s="1">
        <v>5.0753122478781982</v>
      </c>
      <c r="I285" s="1">
        <v>5.0459447681904201</v>
      </c>
      <c r="J285" s="1">
        <v>5.7360821711932264</v>
      </c>
      <c r="K285" s="1">
        <v>5.3566074284901477</v>
      </c>
      <c r="L285" s="1">
        <v>5.0630390700907704</v>
      </c>
      <c r="M285" s="1">
        <v>5.1253463037455589</v>
      </c>
      <c r="N285" s="1">
        <v>6.0931364347397174</v>
      </c>
      <c r="O285" s="1">
        <f t="shared" si="262"/>
        <v>62.564673276380731</v>
      </c>
      <c r="P285" s="1"/>
      <c r="Q285" s="1"/>
      <c r="R285" s="1"/>
      <c r="S285" s="1"/>
    </row>
    <row r="286" spans="2:19">
      <c r="B286">
        <v>1995</v>
      </c>
      <c r="C286" s="1">
        <v>6.5922464475396954</v>
      </c>
      <c r="D286" s="1">
        <v>5.9285328105201973</v>
      </c>
      <c r="E286" s="1">
        <v>5.3983910489569578</v>
      </c>
      <c r="F286" s="1">
        <v>5.5975117550662361</v>
      </c>
      <c r="G286" s="1">
        <v>5.8634000556269337</v>
      </c>
      <c r="H286" s="1">
        <v>6.2540752684977345</v>
      </c>
      <c r="I286" s="1">
        <v>6.2737618079795148</v>
      </c>
      <c r="J286" s="1">
        <v>7.1534230595991115</v>
      </c>
      <c r="K286" s="1">
        <v>6.6794042811613981</v>
      </c>
      <c r="L286" s="1">
        <v>6.3580967395970305</v>
      </c>
      <c r="M286" s="1">
        <v>6.3084903053913912</v>
      </c>
      <c r="N286" s="1">
        <v>7.2258561538096657</v>
      </c>
      <c r="O286" s="1">
        <f t="shared" si="262"/>
        <v>75.633189733745866</v>
      </c>
      <c r="P286" s="1"/>
      <c r="Q286" s="1"/>
      <c r="R286" s="1"/>
      <c r="S286" s="1"/>
    </row>
    <row r="287" spans="2:19">
      <c r="B287">
        <v>1996</v>
      </c>
      <c r="C287" s="1">
        <v>7.6249116844122993</v>
      </c>
      <c r="D287" s="1">
        <v>6.9944607676646964</v>
      </c>
      <c r="E287" s="1">
        <v>6.1886117036112882</v>
      </c>
      <c r="F287" s="1">
        <v>6.6985943380606052</v>
      </c>
      <c r="G287" s="1">
        <v>6.9467696757528028</v>
      </c>
      <c r="H287" s="1">
        <v>7.3187948947726369</v>
      </c>
      <c r="I287" s="1">
        <v>7.2642216991913671</v>
      </c>
      <c r="J287" s="1">
        <v>8.1322424622019405</v>
      </c>
      <c r="K287" s="1">
        <v>7.4819366666412694</v>
      </c>
      <c r="L287" s="1">
        <v>7.0444476850035933</v>
      </c>
      <c r="M287" s="1">
        <v>6.8688826778023451</v>
      </c>
      <c r="N287" s="1">
        <v>7.8039069091675373</v>
      </c>
      <c r="O287" s="1">
        <f>SUM(C287:N287)</f>
        <v>86.367781164282377</v>
      </c>
      <c r="P287" s="1"/>
      <c r="Q287" s="1"/>
      <c r="R287" s="1"/>
      <c r="S287" s="1"/>
    </row>
    <row r="288" spans="2:19">
      <c r="B288">
        <v>1997</v>
      </c>
      <c r="C288" s="1">
        <v>8.1918620434318914</v>
      </c>
      <c r="D288" s="1">
        <v>7.4492644409253739</v>
      </c>
      <c r="E288" s="1">
        <v>6.5668652554988247</v>
      </c>
      <c r="F288" s="1">
        <v>7.0141555356018195</v>
      </c>
      <c r="G288" s="1">
        <v>7.2418191145514523</v>
      </c>
      <c r="H288" s="1">
        <v>7.6092783154994263</v>
      </c>
      <c r="I288" s="1">
        <v>7.5411585126622196</v>
      </c>
      <c r="J288" s="1">
        <v>8.3810691505362822</v>
      </c>
      <c r="K288" s="1">
        <v>7.6842590322061497</v>
      </c>
      <c r="L288" s="1">
        <v>7.2094411557857239</v>
      </c>
      <c r="M288" s="1">
        <v>6.9951359912521411</v>
      </c>
      <c r="N288" s="1">
        <v>7.9504249199531012</v>
      </c>
      <c r="O288" s="1">
        <f>SUM(C288:N288)</f>
        <v>89.834733467904414</v>
      </c>
      <c r="P288" s="1"/>
      <c r="Q288" s="1"/>
      <c r="R288" s="1"/>
      <c r="S288" s="1"/>
    </row>
    <row r="289" spans="1:19">
      <c r="B289">
        <v>1998</v>
      </c>
      <c r="C289" s="1">
        <v>8.3212606799367332</v>
      </c>
      <c r="D289" s="1">
        <v>7.5587184594742896</v>
      </c>
      <c r="E289" s="1">
        <v>6.6597865929127265</v>
      </c>
      <c r="F289" s="1">
        <v>7.1108834095374913</v>
      </c>
      <c r="G289" s="1">
        <v>7.3559826887357556</v>
      </c>
      <c r="H289" s="1">
        <v>7.7451090230746225</v>
      </c>
      <c r="I289" s="1">
        <v>7.6966829962226146</v>
      </c>
      <c r="J289" s="1">
        <v>8.5483534728589348</v>
      </c>
      <c r="K289" s="1">
        <v>7.8520369641704111</v>
      </c>
      <c r="L289" s="1">
        <v>7.3791171959365132</v>
      </c>
      <c r="M289" s="1">
        <v>7.1609350559295581</v>
      </c>
      <c r="N289" s="1">
        <v>8.2078668611873766</v>
      </c>
      <c r="O289" s="1">
        <f>SUM(C289:N289)</f>
        <v>91.59673339997704</v>
      </c>
      <c r="P289" s="1"/>
      <c r="Q289" s="1"/>
      <c r="R289" s="1"/>
      <c r="S289" s="1"/>
    </row>
    <row r="290" spans="1:19">
      <c r="B290">
        <v>1999</v>
      </c>
      <c r="C290" s="1">
        <v>8.3212606799367332</v>
      </c>
      <c r="D290" s="1">
        <v>7.5587184594742896</v>
      </c>
      <c r="E290" s="1">
        <v>6.6597865929127265</v>
      </c>
      <c r="F290" s="1">
        <v>7.1108834095374913</v>
      </c>
      <c r="G290" s="1">
        <v>7.3559826887357556</v>
      </c>
      <c r="H290" s="1">
        <v>7.7451090230746225</v>
      </c>
      <c r="I290" s="1">
        <v>7.6966829962226146</v>
      </c>
      <c r="J290" s="1">
        <v>8.5483534728589348</v>
      </c>
      <c r="K290" s="1">
        <v>7.8520369641704111</v>
      </c>
      <c r="L290" s="1">
        <v>7.3791171959365132</v>
      </c>
      <c r="M290" s="1">
        <v>7.1609350559295581</v>
      </c>
      <c r="N290" s="1">
        <v>8.2078668611873766</v>
      </c>
      <c r="O290" s="1">
        <f t="shared" ref="O290:O301" si="263">SUM(C290:N290)</f>
        <v>91.59673339997704</v>
      </c>
      <c r="P290" s="1"/>
      <c r="Q290" s="1"/>
      <c r="R290" s="1"/>
      <c r="S290" s="1"/>
    </row>
    <row r="291" spans="1:19">
      <c r="B291">
        <v>2000</v>
      </c>
      <c r="C291" s="1">
        <v>8.3212606799367332</v>
      </c>
      <c r="D291" s="1">
        <v>7.5587184594742896</v>
      </c>
      <c r="E291" s="1">
        <v>6.6597865929127265</v>
      </c>
      <c r="F291" s="1">
        <v>7.1108834095374913</v>
      </c>
      <c r="G291" s="1">
        <v>7.3559826887357556</v>
      </c>
      <c r="H291" s="1">
        <v>7.7451090230746225</v>
      </c>
      <c r="I291" s="1">
        <v>7.6966829962226146</v>
      </c>
      <c r="J291" s="1">
        <v>8.5483534728589348</v>
      </c>
      <c r="K291" s="1">
        <v>7.8520369641704111</v>
      </c>
      <c r="L291" s="1">
        <v>7.3791171959365132</v>
      </c>
      <c r="M291" s="1">
        <v>7.1609350559295581</v>
      </c>
      <c r="N291" s="1">
        <v>8.2078668611873766</v>
      </c>
      <c r="O291" s="1">
        <f t="shared" si="263"/>
        <v>91.59673339997704</v>
      </c>
      <c r="P291" s="1"/>
      <c r="Q291" s="1"/>
      <c r="R291" s="1"/>
      <c r="S291" s="1"/>
    </row>
    <row r="292" spans="1:19">
      <c r="B292">
        <v>2001</v>
      </c>
      <c r="C292" s="1">
        <v>8.3212606799367332</v>
      </c>
      <c r="D292" s="1">
        <v>7.5587184594742896</v>
      </c>
      <c r="E292" s="1">
        <v>6.6597865929127265</v>
      </c>
      <c r="F292" s="1">
        <v>7.1108834095374913</v>
      </c>
      <c r="G292" s="1">
        <v>7.3559826887357556</v>
      </c>
      <c r="H292" s="1">
        <v>7.7451090230746225</v>
      </c>
      <c r="I292" s="1">
        <v>7.6966829962226146</v>
      </c>
      <c r="J292" s="1">
        <v>8.5483534728589348</v>
      </c>
      <c r="K292" s="1">
        <v>7.8520369641704111</v>
      </c>
      <c r="L292" s="1">
        <v>7.3791171959365132</v>
      </c>
      <c r="M292" s="1">
        <v>7.1609350559295581</v>
      </c>
      <c r="N292" s="1">
        <v>8.2078668611873766</v>
      </c>
      <c r="O292" s="1">
        <f t="shared" si="263"/>
        <v>91.59673339997704</v>
      </c>
      <c r="P292" s="1"/>
      <c r="Q292" s="1"/>
      <c r="R292" s="1"/>
      <c r="S292" s="1"/>
    </row>
    <row r="293" spans="1:19">
      <c r="B293" s="12">
        <v>2002</v>
      </c>
      <c r="C293" s="6">
        <v>8.3212606799367332</v>
      </c>
      <c r="D293" s="6">
        <v>7.5587184594742896</v>
      </c>
      <c r="E293" s="6">
        <v>6.6597865929127265</v>
      </c>
      <c r="F293" s="6">
        <v>7.1108834095374913</v>
      </c>
      <c r="G293" s="6">
        <v>7.3559826887357556</v>
      </c>
      <c r="H293" s="6">
        <v>7.7451090230746225</v>
      </c>
      <c r="I293" s="6">
        <v>7.6966829962226146</v>
      </c>
      <c r="J293" s="6">
        <v>8.5483534728589348</v>
      </c>
      <c r="K293" s="6">
        <v>7.8520369641704111</v>
      </c>
      <c r="L293" s="6">
        <v>7.3791171959365132</v>
      </c>
      <c r="M293" s="6">
        <v>7.1609350559295581</v>
      </c>
      <c r="N293" s="6">
        <v>8.2078668611873766</v>
      </c>
      <c r="O293" s="6">
        <f t="shared" si="263"/>
        <v>91.59673339997704</v>
      </c>
      <c r="P293" s="1"/>
      <c r="Q293" s="1"/>
      <c r="R293" s="1"/>
      <c r="S293" s="1"/>
    </row>
    <row r="294" spans="1:19">
      <c r="B294" s="12">
        <v>2003</v>
      </c>
      <c r="C294" s="6">
        <v>8.3212606799367332</v>
      </c>
      <c r="D294" s="6">
        <v>7.5587184594742896</v>
      </c>
      <c r="E294" s="6">
        <v>6.6597865929127265</v>
      </c>
      <c r="F294" s="6">
        <v>7.1108834095374913</v>
      </c>
      <c r="G294" s="6">
        <v>7.3559826887357556</v>
      </c>
      <c r="H294" s="6">
        <v>7.7451090230746225</v>
      </c>
      <c r="I294" s="6">
        <v>7.6966829962226146</v>
      </c>
      <c r="J294" s="6">
        <v>8.5483534728589348</v>
      </c>
      <c r="K294" s="6">
        <v>7.8520369641704111</v>
      </c>
      <c r="L294" s="6">
        <v>7.3791171959365132</v>
      </c>
      <c r="M294" s="6">
        <v>7.1609350559295581</v>
      </c>
      <c r="N294" s="6">
        <v>8.2078668611873766</v>
      </c>
      <c r="O294" s="6">
        <f t="shared" si="263"/>
        <v>91.59673339997704</v>
      </c>
      <c r="P294" s="1"/>
      <c r="Q294" s="1"/>
      <c r="R294" s="1"/>
      <c r="S294" s="1"/>
    </row>
    <row r="295" spans="1:19">
      <c r="B295" s="12">
        <v>2004</v>
      </c>
      <c r="C295" s="6">
        <v>8.3212606799367332</v>
      </c>
      <c r="D295" s="6">
        <v>7.5587184594742896</v>
      </c>
      <c r="E295" s="6">
        <v>6.6597865929127265</v>
      </c>
      <c r="F295" s="6">
        <v>7.1108834095374913</v>
      </c>
      <c r="G295" s="6">
        <v>7.3559826887357556</v>
      </c>
      <c r="H295" s="6">
        <v>7.7451090230746225</v>
      </c>
      <c r="I295" s="6">
        <v>7.6966829962226146</v>
      </c>
      <c r="J295" s="6">
        <v>8.5483534728589348</v>
      </c>
      <c r="K295" s="6">
        <v>7.8520369641704111</v>
      </c>
      <c r="L295" s="6">
        <v>7.3791171959365132</v>
      </c>
      <c r="M295" s="6">
        <v>7.1609350559295581</v>
      </c>
      <c r="N295" s="6">
        <v>8.2078668611873766</v>
      </c>
      <c r="O295" s="6">
        <f t="shared" si="263"/>
        <v>91.59673339997704</v>
      </c>
      <c r="P295" s="1"/>
      <c r="Q295" s="1"/>
      <c r="R295" s="1"/>
      <c r="S295" s="1"/>
    </row>
    <row r="296" spans="1:19">
      <c r="B296" s="12">
        <v>2005</v>
      </c>
      <c r="C296" s="6">
        <v>8.3212606799367332</v>
      </c>
      <c r="D296" s="6">
        <v>7.5587184594742896</v>
      </c>
      <c r="E296" s="6">
        <v>6.6597865929127265</v>
      </c>
      <c r="F296" s="6">
        <v>7.1108834095374913</v>
      </c>
      <c r="G296" s="6">
        <v>7.3559826887357556</v>
      </c>
      <c r="H296" s="6">
        <v>7.7451090230746225</v>
      </c>
      <c r="I296" s="6">
        <v>7.6966829962226146</v>
      </c>
      <c r="J296" s="6">
        <v>8.5483534728589348</v>
      </c>
      <c r="K296" s="6">
        <v>7.8520369641704111</v>
      </c>
      <c r="L296" s="6">
        <v>7.3791171959365132</v>
      </c>
      <c r="M296" s="6">
        <v>7.1609350559295581</v>
      </c>
      <c r="N296" s="6">
        <v>8.2078668611873766</v>
      </c>
      <c r="O296" s="6">
        <f t="shared" si="263"/>
        <v>91.59673339997704</v>
      </c>
      <c r="P296" s="1"/>
      <c r="Q296" s="1"/>
      <c r="R296" s="1"/>
      <c r="S296" s="1"/>
    </row>
    <row r="297" spans="1:19">
      <c r="B297" s="12">
        <v>2006</v>
      </c>
      <c r="C297" s="6">
        <v>8.3212606799367332</v>
      </c>
      <c r="D297" s="6">
        <v>7.5587184594742896</v>
      </c>
      <c r="E297" s="6">
        <v>6.6597865929127265</v>
      </c>
      <c r="F297" s="6">
        <v>7.1108834095374913</v>
      </c>
      <c r="G297" s="6">
        <v>7.3559826887357556</v>
      </c>
      <c r="H297" s="6">
        <v>7.7451090230746225</v>
      </c>
      <c r="I297" s="6">
        <v>7.6966829962226146</v>
      </c>
      <c r="J297" s="6">
        <v>8.5483534728589348</v>
      </c>
      <c r="K297" s="6">
        <v>7.8520369641704111</v>
      </c>
      <c r="L297" s="6">
        <v>7.3791171959365132</v>
      </c>
      <c r="M297" s="6">
        <v>7.1609350559295581</v>
      </c>
      <c r="N297" s="6">
        <v>8.2078668611873766</v>
      </c>
      <c r="O297" s="6">
        <f t="shared" si="263"/>
        <v>91.59673339997704</v>
      </c>
      <c r="P297" s="1"/>
      <c r="Q297" s="1"/>
      <c r="R297" s="1"/>
      <c r="S297" s="1"/>
    </row>
    <row r="298" spans="1:19">
      <c r="B298" s="12">
        <v>2007</v>
      </c>
      <c r="C298" s="12">
        <v>8.3212606799367332</v>
      </c>
      <c r="D298" s="12">
        <v>7.5587184594742896</v>
      </c>
      <c r="E298" s="12">
        <v>6.6597865929127265</v>
      </c>
      <c r="F298" s="12">
        <v>7.1108834095374913</v>
      </c>
      <c r="G298" s="12">
        <v>7.3559826887357556</v>
      </c>
      <c r="H298" s="12">
        <v>7.7451090230746225</v>
      </c>
      <c r="I298" s="12">
        <v>7.6966829962226146</v>
      </c>
      <c r="J298" s="12">
        <v>8.5483534728589348</v>
      </c>
      <c r="K298" s="12">
        <v>7.8520369641704111</v>
      </c>
      <c r="L298" s="12">
        <v>7.3791171959365132</v>
      </c>
      <c r="M298" s="12">
        <v>7.1609350559295581</v>
      </c>
      <c r="N298" s="12">
        <v>8.2078668611873766</v>
      </c>
      <c r="O298" s="12">
        <f t="shared" si="263"/>
        <v>91.59673339997704</v>
      </c>
      <c r="P298" s="1"/>
      <c r="Q298" s="1"/>
      <c r="R298" s="1"/>
      <c r="S298" s="1"/>
    </row>
    <row r="299" spans="1:19">
      <c r="B299" s="12">
        <v>2008</v>
      </c>
      <c r="C299" s="12">
        <v>8.3212606799367332</v>
      </c>
      <c r="D299" s="12">
        <v>7.5587184594742896</v>
      </c>
      <c r="E299" s="12">
        <v>6.6597865929127265</v>
      </c>
      <c r="F299" s="12">
        <v>7.1108834095374913</v>
      </c>
      <c r="G299" s="12">
        <v>7.3559826887357556</v>
      </c>
      <c r="H299" s="12">
        <v>7.7451090230746225</v>
      </c>
      <c r="I299" s="12">
        <v>7.6966829962226146</v>
      </c>
      <c r="J299" s="12">
        <v>8.5483534728589348</v>
      </c>
      <c r="K299" s="12">
        <v>7.8520369641704111</v>
      </c>
      <c r="L299" s="12">
        <v>7.3791171959365132</v>
      </c>
      <c r="M299" s="12">
        <v>7.1609350559295581</v>
      </c>
      <c r="N299" s="12">
        <v>8.2078668611873766</v>
      </c>
      <c r="O299" s="12">
        <f t="shared" si="263"/>
        <v>91.59673339997704</v>
      </c>
      <c r="P299" s="1"/>
      <c r="Q299" s="1"/>
      <c r="R299" s="1"/>
      <c r="S299" s="1"/>
    </row>
    <row r="300" spans="1:19">
      <c r="B300" s="12">
        <v>2009</v>
      </c>
      <c r="C300" s="12">
        <v>8.3212606799367332</v>
      </c>
      <c r="D300" s="12">
        <v>7.5587184594742896</v>
      </c>
      <c r="E300" s="12">
        <v>6.6597865929127265</v>
      </c>
      <c r="F300" s="12">
        <v>7.1108834095374913</v>
      </c>
      <c r="G300" s="12">
        <v>7.3559826887357556</v>
      </c>
      <c r="H300" s="12">
        <v>7.7451090230746225</v>
      </c>
      <c r="I300" s="12">
        <v>7.6966829962226146</v>
      </c>
      <c r="J300" s="12">
        <v>8.5483534728589348</v>
      </c>
      <c r="K300" s="12">
        <v>7.8520369641704111</v>
      </c>
      <c r="L300" s="12">
        <v>7.3791171959365132</v>
      </c>
      <c r="M300" s="12">
        <v>7.1609350559295581</v>
      </c>
      <c r="N300" s="12">
        <v>8.2078668611873766</v>
      </c>
      <c r="O300" s="12">
        <f t="shared" si="263"/>
        <v>91.59673339997704</v>
      </c>
      <c r="P300" s="1"/>
      <c r="Q300" s="1"/>
      <c r="R300" s="1"/>
      <c r="S300" s="1"/>
    </row>
    <row r="301" spans="1:19">
      <c r="B301" s="12">
        <v>2010</v>
      </c>
      <c r="C301" s="12">
        <v>8.3212606799367332</v>
      </c>
      <c r="D301" s="12">
        <v>7.5587184594742896</v>
      </c>
      <c r="E301" s="12">
        <v>6.6597865929127265</v>
      </c>
      <c r="F301" s="12">
        <v>7.1108834095374913</v>
      </c>
      <c r="G301" s="12">
        <v>7.3559826887357556</v>
      </c>
      <c r="H301" s="12">
        <v>7.7451090230746225</v>
      </c>
      <c r="I301" s="12">
        <v>7.6966829962226146</v>
      </c>
      <c r="J301" s="12">
        <v>8.5483534728589348</v>
      </c>
      <c r="K301" s="12">
        <v>7.8520369641704111</v>
      </c>
      <c r="L301" s="12">
        <v>7.3791171959365132</v>
      </c>
      <c r="M301" s="12">
        <v>7.1609350559295581</v>
      </c>
      <c r="N301" s="12">
        <v>8.2078668611873766</v>
      </c>
      <c r="O301" s="12">
        <f t="shared" si="263"/>
        <v>91.59673339997704</v>
      </c>
      <c r="P301" s="1"/>
      <c r="Q301" s="1"/>
      <c r="R301" s="1"/>
      <c r="S301" s="1"/>
    </row>
    <row r="302" spans="1:19">
      <c r="B302" s="12">
        <v>2011</v>
      </c>
      <c r="C302" s="12">
        <v>8.3212606799367332</v>
      </c>
      <c r="D302" s="12">
        <v>7.5587184594742896</v>
      </c>
      <c r="E302" s="12">
        <v>6.6597865929127265</v>
      </c>
      <c r="F302" s="12">
        <v>7.1108834095374913</v>
      </c>
      <c r="G302" s="12">
        <v>7.3559826887357556</v>
      </c>
      <c r="H302" s="12">
        <v>7.7451090230746225</v>
      </c>
      <c r="I302" s="12">
        <v>7.6966829962226146</v>
      </c>
      <c r="J302" s="12">
        <v>8.5483534728589348</v>
      </c>
      <c r="K302" s="12">
        <v>7.8520369641704111</v>
      </c>
      <c r="L302" s="12">
        <v>7.3791171959365132</v>
      </c>
      <c r="M302" s="12">
        <v>7.1609350559295581</v>
      </c>
      <c r="N302" s="12">
        <v>8.2078668611873766</v>
      </c>
      <c r="O302" s="12">
        <f t="shared" ref="O302:O311" si="264">SUM(C302:N302)</f>
        <v>91.59673339997704</v>
      </c>
      <c r="P302" s="1"/>
      <c r="Q302" s="1"/>
      <c r="R302" s="1"/>
      <c r="S302" s="1"/>
    </row>
    <row r="303" spans="1:19">
      <c r="A303" s="2" t="s">
        <v>15</v>
      </c>
      <c r="B303" s="11">
        <v>2012</v>
      </c>
      <c r="C303" s="5">
        <v>8.3212606799367332</v>
      </c>
      <c r="D303" s="5">
        <v>7.5587184594742896</v>
      </c>
      <c r="E303" s="5">
        <v>6.6597865929127265</v>
      </c>
      <c r="F303" s="5">
        <v>7.1108834095374913</v>
      </c>
      <c r="G303" s="5">
        <v>7.3559826887357556</v>
      </c>
      <c r="H303" s="5">
        <v>7.7451090230746225</v>
      </c>
      <c r="I303" s="5">
        <v>7.6966829962226146</v>
      </c>
      <c r="J303" s="5">
        <v>8.5483534728589348</v>
      </c>
      <c r="K303" s="5">
        <v>7.8520369641704111</v>
      </c>
      <c r="L303" s="5">
        <v>7.3791171959365132</v>
      </c>
      <c r="M303" s="5">
        <v>7.1609350559295581</v>
      </c>
      <c r="N303" s="5">
        <v>8.2078668611873766</v>
      </c>
      <c r="O303" s="5">
        <f t="shared" si="264"/>
        <v>91.59673339997704</v>
      </c>
      <c r="P303" s="1"/>
      <c r="Q303" s="1"/>
      <c r="R303" s="1"/>
      <c r="S303" s="1"/>
    </row>
    <row r="304" spans="1:19">
      <c r="B304" s="11">
        <v>2013</v>
      </c>
      <c r="C304" s="5">
        <v>8.3212606799367332</v>
      </c>
      <c r="D304" s="5">
        <v>7.5587184594742896</v>
      </c>
      <c r="E304" s="5">
        <v>6.6597865929127265</v>
      </c>
      <c r="F304" s="5">
        <v>7.1108834095374913</v>
      </c>
      <c r="G304" s="5">
        <v>7.3559826887357556</v>
      </c>
      <c r="H304" s="5">
        <v>7.7451090230746225</v>
      </c>
      <c r="I304" s="5">
        <v>7.6966829962226146</v>
      </c>
      <c r="J304" s="5">
        <v>8.5483534728589348</v>
      </c>
      <c r="K304" s="5">
        <v>7.8520369641704111</v>
      </c>
      <c r="L304" s="5">
        <v>7.3791171959365132</v>
      </c>
      <c r="M304" s="5">
        <v>7.1609350559295581</v>
      </c>
      <c r="N304" s="5">
        <v>8.2078668611873766</v>
      </c>
      <c r="O304" s="5">
        <f t="shared" si="264"/>
        <v>91.59673339997704</v>
      </c>
      <c r="P304" s="1"/>
      <c r="Q304" s="1"/>
      <c r="R304" s="1"/>
      <c r="S304" s="1"/>
    </row>
    <row r="305" spans="2:19">
      <c r="B305" s="11">
        <v>2014</v>
      </c>
      <c r="C305" s="5">
        <v>8.3212606799367332</v>
      </c>
      <c r="D305" s="5">
        <v>7.5587184594742896</v>
      </c>
      <c r="E305" s="5">
        <v>6.6597865929127265</v>
      </c>
      <c r="F305" s="5">
        <v>7.1108834095374913</v>
      </c>
      <c r="G305" s="5">
        <v>7.3559826887357556</v>
      </c>
      <c r="H305" s="5">
        <v>7.7451090230746225</v>
      </c>
      <c r="I305" s="5">
        <v>7.6966829962226146</v>
      </c>
      <c r="J305" s="5">
        <v>8.5483534728589348</v>
      </c>
      <c r="K305" s="5">
        <v>7.8520369641704111</v>
      </c>
      <c r="L305" s="5">
        <v>7.3791171959365132</v>
      </c>
      <c r="M305" s="5">
        <v>7.1609350559295581</v>
      </c>
      <c r="N305" s="5">
        <v>8.2078668611873766</v>
      </c>
      <c r="O305" s="5">
        <f t="shared" si="264"/>
        <v>91.59673339997704</v>
      </c>
      <c r="P305" s="1"/>
      <c r="Q305" s="1"/>
      <c r="R305" s="1"/>
      <c r="S305" s="1"/>
    </row>
    <row r="306" spans="2:19">
      <c r="B306" s="11">
        <v>2015</v>
      </c>
      <c r="C306" s="5">
        <v>8.3212606799367332</v>
      </c>
      <c r="D306" s="5">
        <v>7.5587184594742896</v>
      </c>
      <c r="E306" s="5">
        <v>6.6597865929127265</v>
      </c>
      <c r="F306" s="5">
        <v>7.1108834095374913</v>
      </c>
      <c r="G306" s="5">
        <v>7.3559826887357556</v>
      </c>
      <c r="H306" s="5">
        <v>7.7451090230746225</v>
      </c>
      <c r="I306" s="5">
        <v>7.6966829962226146</v>
      </c>
      <c r="J306" s="5">
        <v>8.5483534728589348</v>
      </c>
      <c r="K306" s="5">
        <v>7.8520369641704111</v>
      </c>
      <c r="L306" s="5">
        <v>7.3791171959365132</v>
      </c>
      <c r="M306" s="5">
        <v>7.1609350559295581</v>
      </c>
      <c r="N306" s="5">
        <v>8.2078668611873766</v>
      </c>
      <c r="O306" s="5">
        <f t="shared" si="264"/>
        <v>91.59673339997704</v>
      </c>
      <c r="P306" s="1"/>
      <c r="Q306" s="1"/>
      <c r="R306" s="1"/>
      <c r="S306" s="1"/>
    </row>
    <row r="307" spans="2:19">
      <c r="B307" s="11">
        <v>2016</v>
      </c>
      <c r="C307" s="5">
        <v>8.3212606799367332</v>
      </c>
      <c r="D307" s="5">
        <v>7.5587184594742896</v>
      </c>
      <c r="E307" s="5">
        <v>6.6597865929127265</v>
      </c>
      <c r="F307" s="5">
        <v>7.1108834095374913</v>
      </c>
      <c r="G307" s="5">
        <v>7.3559826887357556</v>
      </c>
      <c r="H307" s="5">
        <v>7.7451090230746225</v>
      </c>
      <c r="I307" s="5">
        <v>7.6966829962226146</v>
      </c>
      <c r="J307" s="5">
        <v>8.5483534728589348</v>
      </c>
      <c r="K307" s="5">
        <v>7.8520369641704111</v>
      </c>
      <c r="L307" s="5">
        <v>7.3791171959365132</v>
      </c>
      <c r="M307" s="5">
        <v>7.1609350559295581</v>
      </c>
      <c r="N307" s="5">
        <v>8.2078668611873766</v>
      </c>
      <c r="O307" s="5">
        <f t="shared" si="264"/>
        <v>91.59673339997704</v>
      </c>
      <c r="P307" s="1"/>
      <c r="Q307" s="1"/>
      <c r="R307" s="1"/>
      <c r="S307" s="1"/>
    </row>
    <row r="308" spans="2:19">
      <c r="B308" s="11">
        <v>2017</v>
      </c>
      <c r="C308" s="5">
        <v>8.3212606799367332</v>
      </c>
      <c r="D308" s="5">
        <v>7.5587184594742896</v>
      </c>
      <c r="E308" s="5">
        <v>6.6597865929127265</v>
      </c>
      <c r="F308" s="5">
        <v>7.1108834095374913</v>
      </c>
      <c r="G308" s="5">
        <v>7.3559826887357556</v>
      </c>
      <c r="H308" s="5">
        <v>7.7451090230746225</v>
      </c>
      <c r="I308" s="5">
        <v>7.6966829962226146</v>
      </c>
      <c r="J308" s="5">
        <v>8.5483534728589348</v>
      </c>
      <c r="K308" s="5">
        <v>7.8520369641704111</v>
      </c>
      <c r="L308" s="5">
        <v>7.3791171959365132</v>
      </c>
      <c r="M308" s="5">
        <v>7.1609350559295581</v>
      </c>
      <c r="N308" s="5">
        <v>8.2078668611873766</v>
      </c>
      <c r="O308" s="5">
        <f t="shared" si="264"/>
        <v>91.59673339997704</v>
      </c>
      <c r="P308" s="1"/>
      <c r="Q308" s="1"/>
      <c r="R308" s="1"/>
      <c r="S308" s="1"/>
    </row>
    <row r="309" spans="2:19">
      <c r="B309" s="11">
        <v>2018</v>
      </c>
      <c r="C309" s="5">
        <v>8.3212606799367332</v>
      </c>
      <c r="D309" s="5">
        <v>7.5587184594742896</v>
      </c>
      <c r="E309" s="5">
        <v>6.6597865929127265</v>
      </c>
      <c r="F309" s="5">
        <v>7.1108834095374913</v>
      </c>
      <c r="G309" s="5">
        <v>7.3559826887357556</v>
      </c>
      <c r="H309" s="5">
        <v>7.7451090230746225</v>
      </c>
      <c r="I309" s="5">
        <v>7.6966829962226146</v>
      </c>
      <c r="J309" s="5">
        <v>8.5483534728589348</v>
      </c>
      <c r="K309" s="5">
        <v>7.8520369641704111</v>
      </c>
      <c r="L309" s="5">
        <v>7.3791171959365132</v>
      </c>
      <c r="M309" s="5">
        <v>7.1609350559295581</v>
      </c>
      <c r="N309" s="5">
        <v>8.2078668611873766</v>
      </c>
      <c r="O309" s="5">
        <f t="shared" si="264"/>
        <v>91.59673339997704</v>
      </c>
      <c r="P309" s="1"/>
      <c r="Q309" s="1"/>
      <c r="R309" s="1"/>
      <c r="S309" s="1"/>
    </row>
    <row r="310" spans="2:19">
      <c r="B310" s="11">
        <v>2019</v>
      </c>
      <c r="C310" s="5">
        <v>8.3212606799367332</v>
      </c>
      <c r="D310" s="5">
        <v>7.5587184594742896</v>
      </c>
      <c r="E310" s="5">
        <v>6.6597865929127265</v>
      </c>
      <c r="F310" s="5">
        <v>7.1108834095374913</v>
      </c>
      <c r="G310" s="5">
        <v>7.3559826887357556</v>
      </c>
      <c r="H310" s="5">
        <v>7.7451090230746225</v>
      </c>
      <c r="I310" s="5">
        <v>7.6966829962226146</v>
      </c>
      <c r="J310" s="5">
        <v>8.5483534728589348</v>
      </c>
      <c r="K310" s="5">
        <v>7.8520369641704111</v>
      </c>
      <c r="L310" s="5">
        <v>7.3791171959365132</v>
      </c>
      <c r="M310" s="5">
        <v>7.1609350559295581</v>
      </c>
      <c r="N310" s="5">
        <v>8.2078668611873766</v>
      </c>
      <c r="O310" s="5">
        <f t="shared" si="264"/>
        <v>91.59673339997704</v>
      </c>
      <c r="P310" s="1"/>
      <c r="Q310" s="1"/>
      <c r="R310" s="1"/>
      <c r="S310" s="1"/>
    </row>
    <row r="311" spans="2:19">
      <c r="B311" s="11">
        <v>2020</v>
      </c>
      <c r="C311" s="5">
        <v>8.3212606799367332</v>
      </c>
      <c r="D311" s="5">
        <v>7.5587184594742896</v>
      </c>
      <c r="E311" s="5">
        <v>6.6597865929127265</v>
      </c>
      <c r="F311" s="5">
        <v>7.1108834095374913</v>
      </c>
      <c r="G311" s="5">
        <v>7.3559826887357556</v>
      </c>
      <c r="H311" s="5">
        <v>7.7451090230746225</v>
      </c>
      <c r="I311" s="5">
        <v>7.6966829962226146</v>
      </c>
      <c r="J311" s="5">
        <v>8.5483534728589348</v>
      </c>
      <c r="K311" s="5">
        <v>7.8520369641704111</v>
      </c>
      <c r="L311" s="5">
        <v>7.3791171959365132</v>
      </c>
      <c r="M311" s="5">
        <v>7.1609350559295581</v>
      </c>
      <c r="N311" s="5">
        <v>8.2078668611873766</v>
      </c>
      <c r="O311" s="5">
        <f t="shared" si="264"/>
        <v>91.59673339997704</v>
      </c>
      <c r="P311" s="1"/>
      <c r="Q311" s="1"/>
      <c r="R311" s="1"/>
      <c r="S311" s="1"/>
    </row>
    <row r="312" spans="2:19">
      <c r="B312" s="11">
        <f>1+B311</f>
        <v>2021</v>
      </c>
      <c r="C312" s="5">
        <v>8.3212606799367332</v>
      </c>
      <c r="D312" s="5">
        <v>7.5587184594742896</v>
      </c>
      <c r="E312" s="5">
        <v>6.6597865929127265</v>
      </c>
      <c r="F312" s="5">
        <v>7.1108834095374913</v>
      </c>
      <c r="G312" s="5">
        <v>7.3559826887357556</v>
      </c>
      <c r="H312" s="5">
        <v>7.7451090230746225</v>
      </c>
      <c r="I312" s="5">
        <v>7.6966829962226146</v>
      </c>
      <c r="J312" s="5">
        <v>8.5483534728589348</v>
      </c>
      <c r="K312" s="5">
        <v>7.8520369641704111</v>
      </c>
      <c r="L312" s="5">
        <v>7.3791171959365132</v>
      </c>
      <c r="M312" s="5">
        <v>7.1609350559295581</v>
      </c>
      <c r="N312" s="5">
        <v>8.2078668611873766</v>
      </c>
      <c r="O312" s="5">
        <f>SUM(C312:N312)</f>
        <v>91.59673339997704</v>
      </c>
      <c r="P312" s="1"/>
      <c r="Q312" s="1"/>
      <c r="R312" s="1"/>
      <c r="S312" s="1"/>
    </row>
    <row r="313" spans="2:19">
      <c r="B313" s="11">
        <f>1+B312</f>
        <v>2022</v>
      </c>
      <c r="C313" s="5">
        <v>8.3212606799367332</v>
      </c>
      <c r="D313" s="5">
        <v>7.5587184594742896</v>
      </c>
      <c r="E313" s="5">
        <v>6.6597865929127265</v>
      </c>
      <c r="F313" s="5">
        <v>7.1108834095374913</v>
      </c>
      <c r="G313" s="5">
        <v>7.3559826887357556</v>
      </c>
      <c r="H313" s="5">
        <v>7.7451090230746225</v>
      </c>
      <c r="I313" s="5">
        <v>7.6966829962226146</v>
      </c>
      <c r="J313" s="5">
        <v>8.5483534728589348</v>
      </c>
      <c r="K313" s="5">
        <v>7.8520369641704111</v>
      </c>
      <c r="L313" s="5">
        <v>7.3791171959365132</v>
      </c>
      <c r="M313" s="5">
        <v>7.1609350559295581</v>
      </c>
      <c r="N313" s="5">
        <v>8.2078668611873766</v>
      </c>
      <c r="O313" s="5">
        <f>SUM(C313:N313)</f>
        <v>91.59673339997704</v>
      </c>
    </row>
    <row r="314" spans="2:19">
      <c r="B314" s="11">
        <f>1+B313</f>
        <v>2023</v>
      </c>
      <c r="C314" s="5">
        <v>8.3212606799367332</v>
      </c>
      <c r="D314" s="5">
        <v>7.5587184594742896</v>
      </c>
      <c r="E314" s="5">
        <v>6.6597865929127265</v>
      </c>
      <c r="F314" s="5">
        <v>7.1108834095374913</v>
      </c>
      <c r="G314" s="5">
        <v>7.3559826887357556</v>
      </c>
      <c r="H314" s="5">
        <v>7.7451090230746225</v>
      </c>
      <c r="I314" s="5">
        <v>7.6966829962226146</v>
      </c>
      <c r="J314" s="5">
        <v>8.5483534728589348</v>
      </c>
      <c r="K314" s="5">
        <v>7.8520369641704111</v>
      </c>
      <c r="L314" s="5">
        <v>7.3791171959365132</v>
      </c>
      <c r="M314" s="5">
        <v>7.1609350559295581</v>
      </c>
      <c r="N314" s="5">
        <v>8.2078668611873766</v>
      </c>
      <c r="O314" s="5">
        <f>SUM(C314:N314)</f>
        <v>91.59673339997704</v>
      </c>
    </row>
    <row r="315" spans="2:19">
      <c r="B315" s="11">
        <f>1+B314</f>
        <v>2024</v>
      </c>
      <c r="C315" s="5">
        <v>8.3212606799367332</v>
      </c>
      <c r="D315" s="5">
        <v>7.5587184594742896</v>
      </c>
      <c r="E315" s="5">
        <v>6.6597865929127265</v>
      </c>
      <c r="F315" s="5">
        <v>7.1108834095374913</v>
      </c>
      <c r="G315" s="5">
        <v>7.3559826887357556</v>
      </c>
      <c r="H315" s="5">
        <v>7.7451090230746225</v>
      </c>
      <c r="I315" s="5">
        <v>7.6966829962226146</v>
      </c>
      <c r="J315" s="5">
        <v>8.5483534728589348</v>
      </c>
      <c r="K315" s="5">
        <v>7.8520369641704111</v>
      </c>
      <c r="L315" s="5">
        <v>7.3791171959365132</v>
      </c>
      <c r="M315" s="5">
        <v>7.1609350559295581</v>
      </c>
      <c r="N315" s="5">
        <v>8.2078668611873766</v>
      </c>
      <c r="O315" s="5">
        <f>SUM(C315:N315)</f>
        <v>91.59673339997704</v>
      </c>
    </row>
    <row r="316" spans="2:19">
      <c r="B316" s="11">
        <f t="shared" ref="B316:B321" si="265">1+B315</f>
        <v>2025</v>
      </c>
      <c r="C316" s="5">
        <v>8.3212606799367332</v>
      </c>
      <c r="D316" s="5">
        <v>7.5587184594742896</v>
      </c>
      <c r="E316" s="5">
        <v>6.6597865929127265</v>
      </c>
      <c r="F316" s="5">
        <v>7.1108834095374913</v>
      </c>
      <c r="G316" s="5">
        <v>7.3559826887357556</v>
      </c>
      <c r="H316" s="5">
        <v>7.7451090230746225</v>
      </c>
      <c r="I316" s="5">
        <v>7.6966829962226146</v>
      </c>
      <c r="J316" s="5">
        <v>8.5483534728589348</v>
      </c>
      <c r="K316" s="5">
        <v>7.8520369641704111</v>
      </c>
      <c r="L316" s="5">
        <v>7.3791171959365132</v>
      </c>
      <c r="M316" s="5">
        <v>7.1609350559295581</v>
      </c>
      <c r="N316" s="5">
        <v>8.2078668611873766</v>
      </c>
      <c r="O316" s="5">
        <f t="shared" ref="O316:O331" si="266">SUM(C316:N316)</f>
        <v>91.59673339997704</v>
      </c>
      <c r="P316" s="9"/>
      <c r="Q316" s="9"/>
      <c r="R316" s="9"/>
      <c r="S316" s="9"/>
    </row>
    <row r="317" spans="2:19">
      <c r="B317" s="11">
        <f t="shared" si="265"/>
        <v>2026</v>
      </c>
      <c r="C317" s="5">
        <v>8.3212606799367332</v>
      </c>
      <c r="D317" s="5">
        <v>7.5587184594742896</v>
      </c>
      <c r="E317" s="5">
        <v>6.6597865929127265</v>
      </c>
      <c r="F317" s="5">
        <v>7.1108834095374913</v>
      </c>
      <c r="G317" s="5">
        <v>7.3559826887357556</v>
      </c>
      <c r="H317" s="5">
        <v>7.7451090230746225</v>
      </c>
      <c r="I317" s="5">
        <v>7.6966829962226146</v>
      </c>
      <c r="J317" s="5">
        <v>8.5483534728589348</v>
      </c>
      <c r="K317" s="5">
        <v>7.8520369641704111</v>
      </c>
      <c r="L317" s="5">
        <v>7.3791171959365132</v>
      </c>
      <c r="M317" s="5">
        <v>7.1609350559295581</v>
      </c>
      <c r="N317" s="5">
        <v>8.2078668611873766</v>
      </c>
      <c r="O317" s="5">
        <f t="shared" si="266"/>
        <v>91.59673339997704</v>
      </c>
    </row>
    <row r="318" spans="2:19">
      <c r="B318" s="11">
        <f t="shared" si="265"/>
        <v>2027</v>
      </c>
      <c r="C318" s="5">
        <v>8.3212606799367332</v>
      </c>
      <c r="D318" s="5">
        <v>7.5587184594742896</v>
      </c>
      <c r="E318" s="5">
        <v>6.6597865929127265</v>
      </c>
      <c r="F318" s="5">
        <v>7.1108834095374913</v>
      </c>
      <c r="G318" s="5">
        <v>7.3559826887357556</v>
      </c>
      <c r="H318" s="5">
        <v>7.7451090230746225</v>
      </c>
      <c r="I318" s="5">
        <v>7.6966829962226146</v>
      </c>
      <c r="J318" s="5">
        <v>8.5483534728589348</v>
      </c>
      <c r="K318" s="5">
        <v>7.8520369641704111</v>
      </c>
      <c r="L318" s="5">
        <v>7.3791171959365132</v>
      </c>
      <c r="M318" s="5">
        <v>7.1609350559295581</v>
      </c>
      <c r="N318" s="5">
        <v>8.2078668611873766</v>
      </c>
      <c r="O318" s="5">
        <f t="shared" si="266"/>
        <v>91.59673339997704</v>
      </c>
      <c r="P318" s="1"/>
      <c r="Q318" s="1"/>
      <c r="R318" s="1"/>
      <c r="S318" s="1"/>
    </row>
    <row r="319" spans="2:19">
      <c r="B319" s="11">
        <f t="shared" si="265"/>
        <v>2028</v>
      </c>
      <c r="C319" s="5">
        <v>8.3212606799367332</v>
      </c>
      <c r="D319" s="5">
        <v>7.5587184594742896</v>
      </c>
      <c r="E319" s="5">
        <v>6.6597865929127265</v>
      </c>
      <c r="F319" s="5">
        <v>7.1108834095374913</v>
      </c>
      <c r="G319" s="5">
        <v>7.3559826887357556</v>
      </c>
      <c r="H319" s="5">
        <v>7.7451090230746225</v>
      </c>
      <c r="I319" s="5">
        <v>7.6966829962226146</v>
      </c>
      <c r="J319" s="5">
        <v>8.5483534728589348</v>
      </c>
      <c r="K319" s="5">
        <v>7.8520369641704111</v>
      </c>
      <c r="L319" s="5">
        <v>7.3791171959365132</v>
      </c>
      <c r="M319" s="5">
        <v>7.1609350559295581</v>
      </c>
      <c r="N319" s="5">
        <v>8.2078668611873766</v>
      </c>
      <c r="O319" s="5">
        <f t="shared" si="266"/>
        <v>91.59673339997704</v>
      </c>
      <c r="P319" s="1"/>
      <c r="Q319" s="1"/>
      <c r="R319" s="1"/>
      <c r="S319" s="1"/>
    </row>
    <row r="320" spans="2:19">
      <c r="B320" s="11">
        <f t="shared" si="265"/>
        <v>2029</v>
      </c>
      <c r="C320" s="5">
        <v>8.3212606799367332</v>
      </c>
      <c r="D320" s="5">
        <v>7.5587184594742896</v>
      </c>
      <c r="E320" s="5">
        <v>6.6597865929127265</v>
      </c>
      <c r="F320" s="5">
        <v>7.1108834095374913</v>
      </c>
      <c r="G320" s="5">
        <v>7.3559826887357556</v>
      </c>
      <c r="H320" s="5">
        <v>7.7451090230746225</v>
      </c>
      <c r="I320" s="5">
        <v>7.6966829962226146</v>
      </c>
      <c r="J320" s="5">
        <v>8.5483534728589348</v>
      </c>
      <c r="K320" s="5">
        <v>7.8520369641704111</v>
      </c>
      <c r="L320" s="5">
        <v>7.3791171959365132</v>
      </c>
      <c r="M320" s="5">
        <v>7.1609350559295581</v>
      </c>
      <c r="N320" s="5">
        <v>8.2078668611873766</v>
      </c>
      <c r="O320" s="5">
        <f t="shared" si="266"/>
        <v>91.59673339997704</v>
      </c>
      <c r="P320" s="1"/>
      <c r="Q320" s="1"/>
      <c r="R320" s="1"/>
      <c r="S320" s="1"/>
    </row>
    <row r="321" spans="1:34">
      <c r="B321" s="11">
        <f t="shared" si="265"/>
        <v>2030</v>
      </c>
      <c r="C321" s="5">
        <v>8.3212606799367332</v>
      </c>
      <c r="D321" s="5">
        <v>7.5587184594742896</v>
      </c>
      <c r="E321" s="5">
        <v>6.6597865929127265</v>
      </c>
      <c r="F321" s="5">
        <v>7.1108834095374913</v>
      </c>
      <c r="G321" s="5">
        <v>7.3559826887357556</v>
      </c>
      <c r="H321" s="5">
        <v>7.7451090230746225</v>
      </c>
      <c r="I321" s="5">
        <v>7.6966829962226146</v>
      </c>
      <c r="J321" s="5">
        <v>8.5483534728589348</v>
      </c>
      <c r="K321" s="5">
        <v>7.8520369641704111</v>
      </c>
      <c r="L321" s="5">
        <v>7.3791171959365132</v>
      </c>
      <c r="M321" s="5">
        <v>7.1609350559295581</v>
      </c>
      <c r="N321" s="5">
        <v>8.2078668611873766</v>
      </c>
      <c r="O321" s="5">
        <f t="shared" si="266"/>
        <v>91.59673339997704</v>
      </c>
      <c r="P321" s="1"/>
      <c r="Q321" s="1"/>
      <c r="R321" s="1"/>
      <c r="S321" s="1"/>
    </row>
    <row r="322" spans="1:34">
      <c r="B322" s="11">
        <f t="shared" ref="B322:B331" si="267">+B321+1</f>
        <v>2031</v>
      </c>
      <c r="C322" s="5">
        <f t="shared" ref="C322:C331" si="268">$U322*W$160+C321</f>
        <v>8.3212606799367332</v>
      </c>
      <c r="D322" s="5">
        <f t="shared" ref="D322:D331" si="269">$U322*X$160+D321</f>
        <v>7.5587184594742896</v>
      </c>
      <c r="E322" s="5">
        <f t="shared" ref="E322:E331" si="270">$U322*Y$160+E321</f>
        <v>6.6597865929127265</v>
      </c>
      <c r="F322" s="5">
        <f t="shared" ref="F322:F331" si="271">$U322*Z$160+F321</f>
        <v>7.1108834095374913</v>
      </c>
      <c r="G322" s="5">
        <f t="shared" ref="G322:G331" si="272">$U322*AA$160+G321</f>
        <v>7.3559826887357556</v>
      </c>
      <c r="H322" s="5">
        <f t="shared" ref="H322:H331" si="273">$U322*AB$160+H321</f>
        <v>7.7451090230746225</v>
      </c>
      <c r="I322" s="5">
        <f t="shared" ref="I322:I331" si="274">$U322*AC$160+I321</f>
        <v>7.6966829962226146</v>
      </c>
      <c r="J322" s="5">
        <f t="shared" ref="J322:J331" si="275">$U322*AD$160+J321</f>
        <v>8.5483534728589348</v>
      </c>
      <c r="K322" s="5">
        <f t="shared" ref="K322:K331" si="276">$U322*AE$160+K321</f>
        <v>7.8520369641704111</v>
      </c>
      <c r="L322" s="5">
        <f t="shared" ref="L322:L331" si="277">$U322*AF$160+L321</f>
        <v>7.3791171959365132</v>
      </c>
      <c r="M322" s="5">
        <f t="shared" ref="M322:M331" si="278">$U322*AG$160+M321</f>
        <v>7.1609350559295581</v>
      </c>
      <c r="N322" s="5">
        <f t="shared" ref="N322:N331" si="279">$U322*AH$160+N321</f>
        <v>8.2078668611873766</v>
      </c>
      <c r="O322" s="5">
        <f t="shared" si="266"/>
        <v>91.59673339997704</v>
      </c>
      <c r="P322" s="1"/>
      <c r="Q322" s="1"/>
      <c r="R322" s="1"/>
      <c r="S322" s="1"/>
    </row>
    <row r="323" spans="1:34">
      <c r="B323" s="11">
        <f t="shared" si="267"/>
        <v>2032</v>
      </c>
      <c r="C323" s="5">
        <f t="shared" si="268"/>
        <v>8.3212606799367332</v>
      </c>
      <c r="D323" s="5">
        <f t="shared" si="269"/>
        <v>7.5587184594742896</v>
      </c>
      <c r="E323" s="5">
        <f t="shared" si="270"/>
        <v>6.6597865929127265</v>
      </c>
      <c r="F323" s="5">
        <f t="shared" si="271"/>
        <v>7.1108834095374913</v>
      </c>
      <c r="G323" s="5">
        <f t="shared" si="272"/>
        <v>7.3559826887357556</v>
      </c>
      <c r="H323" s="5">
        <f t="shared" si="273"/>
        <v>7.7451090230746225</v>
      </c>
      <c r="I323" s="5">
        <f t="shared" si="274"/>
        <v>7.6966829962226146</v>
      </c>
      <c r="J323" s="5">
        <f t="shared" si="275"/>
        <v>8.5483534728589348</v>
      </c>
      <c r="K323" s="5">
        <f t="shared" si="276"/>
        <v>7.8520369641704111</v>
      </c>
      <c r="L323" s="5">
        <f t="shared" si="277"/>
        <v>7.3791171959365132</v>
      </c>
      <c r="M323" s="5">
        <f t="shared" si="278"/>
        <v>7.1609350559295581</v>
      </c>
      <c r="N323" s="5">
        <f t="shared" si="279"/>
        <v>8.2078668611873766</v>
      </c>
      <c r="O323" s="5">
        <f t="shared" si="266"/>
        <v>91.59673339997704</v>
      </c>
      <c r="P323" s="1"/>
      <c r="Q323" s="1"/>
      <c r="R323" s="1"/>
      <c r="S323" s="1"/>
    </row>
    <row r="324" spans="1:34">
      <c r="B324" s="11">
        <f t="shared" si="267"/>
        <v>2033</v>
      </c>
      <c r="C324" s="5">
        <f t="shared" si="268"/>
        <v>8.3212606799367332</v>
      </c>
      <c r="D324" s="5">
        <f t="shared" si="269"/>
        <v>7.5587184594742896</v>
      </c>
      <c r="E324" s="5">
        <f t="shared" si="270"/>
        <v>6.6597865929127265</v>
      </c>
      <c r="F324" s="5">
        <f t="shared" si="271"/>
        <v>7.1108834095374913</v>
      </c>
      <c r="G324" s="5">
        <f t="shared" si="272"/>
        <v>7.3559826887357556</v>
      </c>
      <c r="H324" s="5">
        <f t="shared" si="273"/>
        <v>7.7451090230746225</v>
      </c>
      <c r="I324" s="5">
        <f t="shared" si="274"/>
        <v>7.6966829962226146</v>
      </c>
      <c r="J324" s="5">
        <f t="shared" si="275"/>
        <v>8.5483534728589348</v>
      </c>
      <c r="K324" s="5">
        <f t="shared" si="276"/>
        <v>7.8520369641704111</v>
      </c>
      <c r="L324" s="5">
        <f t="shared" si="277"/>
        <v>7.3791171959365132</v>
      </c>
      <c r="M324" s="5">
        <f t="shared" si="278"/>
        <v>7.1609350559295581</v>
      </c>
      <c r="N324" s="5">
        <f t="shared" si="279"/>
        <v>8.2078668611873766</v>
      </c>
      <c r="O324" s="5">
        <f t="shared" si="266"/>
        <v>91.59673339997704</v>
      </c>
      <c r="P324" s="1"/>
      <c r="Q324" s="1"/>
      <c r="R324" s="1"/>
      <c r="S324" s="1"/>
    </row>
    <row r="325" spans="1:34">
      <c r="B325" s="11">
        <f t="shared" si="267"/>
        <v>2034</v>
      </c>
      <c r="C325" s="5">
        <f t="shared" si="268"/>
        <v>8.3212606799367332</v>
      </c>
      <c r="D325" s="5">
        <f t="shared" si="269"/>
        <v>7.5587184594742896</v>
      </c>
      <c r="E325" s="5">
        <f t="shared" si="270"/>
        <v>6.6597865929127265</v>
      </c>
      <c r="F325" s="5">
        <f t="shared" si="271"/>
        <v>7.1108834095374913</v>
      </c>
      <c r="G325" s="5">
        <f t="shared" si="272"/>
        <v>7.3559826887357556</v>
      </c>
      <c r="H325" s="5">
        <f t="shared" si="273"/>
        <v>7.7451090230746225</v>
      </c>
      <c r="I325" s="5">
        <f t="shared" si="274"/>
        <v>7.6966829962226146</v>
      </c>
      <c r="J325" s="5">
        <f t="shared" si="275"/>
        <v>8.5483534728589348</v>
      </c>
      <c r="K325" s="5">
        <f t="shared" si="276"/>
        <v>7.8520369641704111</v>
      </c>
      <c r="L325" s="5">
        <f t="shared" si="277"/>
        <v>7.3791171959365132</v>
      </c>
      <c r="M325" s="5">
        <f t="shared" si="278"/>
        <v>7.1609350559295581</v>
      </c>
      <c r="N325" s="5">
        <f t="shared" si="279"/>
        <v>8.2078668611873766</v>
      </c>
      <c r="O325" s="5">
        <f t="shared" si="266"/>
        <v>91.59673339997704</v>
      </c>
      <c r="P325" s="1"/>
      <c r="Q325" s="1"/>
      <c r="R325" s="1"/>
      <c r="S325" s="1"/>
    </row>
    <row r="326" spans="1:34">
      <c r="B326" s="11">
        <f t="shared" si="267"/>
        <v>2035</v>
      </c>
      <c r="C326" s="5">
        <f t="shared" si="268"/>
        <v>8.3212606799367332</v>
      </c>
      <c r="D326" s="5">
        <f t="shared" si="269"/>
        <v>7.5587184594742896</v>
      </c>
      <c r="E326" s="5">
        <f t="shared" si="270"/>
        <v>6.6597865929127265</v>
      </c>
      <c r="F326" s="5">
        <f t="shared" si="271"/>
        <v>7.1108834095374913</v>
      </c>
      <c r="G326" s="5">
        <f t="shared" si="272"/>
        <v>7.3559826887357556</v>
      </c>
      <c r="H326" s="5">
        <f t="shared" si="273"/>
        <v>7.7451090230746225</v>
      </c>
      <c r="I326" s="5">
        <f t="shared" si="274"/>
        <v>7.6966829962226146</v>
      </c>
      <c r="J326" s="5">
        <f t="shared" si="275"/>
        <v>8.5483534728589348</v>
      </c>
      <c r="K326" s="5">
        <f t="shared" si="276"/>
        <v>7.8520369641704111</v>
      </c>
      <c r="L326" s="5">
        <f t="shared" si="277"/>
        <v>7.3791171959365132</v>
      </c>
      <c r="M326" s="5">
        <f t="shared" si="278"/>
        <v>7.1609350559295581</v>
      </c>
      <c r="N326" s="5">
        <f t="shared" si="279"/>
        <v>8.2078668611873766</v>
      </c>
      <c r="O326" s="5">
        <f t="shared" si="266"/>
        <v>91.59673339997704</v>
      </c>
      <c r="P326" s="1"/>
      <c r="Q326" s="1"/>
      <c r="R326" s="1"/>
      <c r="S326" s="1"/>
    </row>
    <row r="327" spans="1:34">
      <c r="B327" s="11">
        <f t="shared" si="267"/>
        <v>2036</v>
      </c>
      <c r="C327" s="5">
        <f t="shared" si="268"/>
        <v>8.3212606799367332</v>
      </c>
      <c r="D327" s="5">
        <f t="shared" si="269"/>
        <v>7.5587184594742896</v>
      </c>
      <c r="E327" s="5">
        <f t="shared" si="270"/>
        <v>6.6597865929127265</v>
      </c>
      <c r="F327" s="5">
        <f t="shared" si="271"/>
        <v>7.1108834095374913</v>
      </c>
      <c r="G327" s="5">
        <f t="shared" si="272"/>
        <v>7.3559826887357556</v>
      </c>
      <c r="H327" s="5">
        <f t="shared" si="273"/>
        <v>7.7451090230746225</v>
      </c>
      <c r="I327" s="5">
        <f t="shared" si="274"/>
        <v>7.6966829962226146</v>
      </c>
      <c r="J327" s="5">
        <f t="shared" si="275"/>
        <v>8.5483534728589348</v>
      </c>
      <c r="K327" s="5">
        <f t="shared" si="276"/>
        <v>7.8520369641704111</v>
      </c>
      <c r="L327" s="5">
        <f t="shared" si="277"/>
        <v>7.3791171959365132</v>
      </c>
      <c r="M327" s="5">
        <f t="shared" si="278"/>
        <v>7.1609350559295581</v>
      </c>
      <c r="N327" s="5">
        <f t="shared" si="279"/>
        <v>8.2078668611873766</v>
      </c>
      <c r="O327" s="5">
        <f t="shared" si="266"/>
        <v>91.59673339997704</v>
      </c>
      <c r="P327" s="1"/>
      <c r="Q327" s="1"/>
      <c r="R327" s="1"/>
      <c r="S327" s="1"/>
    </row>
    <row r="328" spans="1:34">
      <c r="B328" s="11">
        <f t="shared" si="267"/>
        <v>2037</v>
      </c>
      <c r="C328" s="5">
        <f t="shared" si="268"/>
        <v>8.3212606799367332</v>
      </c>
      <c r="D328" s="5">
        <f t="shared" si="269"/>
        <v>7.5587184594742896</v>
      </c>
      <c r="E328" s="5">
        <f t="shared" si="270"/>
        <v>6.6597865929127265</v>
      </c>
      <c r="F328" s="5">
        <f t="shared" si="271"/>
        <v>7.1108834095374913</v>
      </c>
      <c r="G328" s="5">
        <f t="shared" si="272"/>
        <v>7.3559826887357556</v>
      </c>
      <c r="H328" s="5">
        <f t="shared" si="273"/>
        <v>7.7451090230746225</v>
      </c>
      <c r="I328" s="5">
        <f t="shared" si="274"/>
        <v>7.6966829962226146</v>
      </c>
      <c r="J328" s="5">
        <f t="shared" si="275"/>
        <v>8.5483534728589348</v>
      </c>
      <c r="K328" s="5">
        <f t="shared" si="276"/>
        <v>7.8520369641704111</v>
      </c>
      <c r="L328" s="5">
        <f t="shared" si="277"/>
        <v>7.3791171959365132</v>
      </c>
      <c r="M328" s="5">
        <f t="shared" si="278"/>
        <v>7.1609350559295581</v>
      </c>
      <c r="N328" s="5">
        <f t="shared" si="279"/>
        <v>8.2078668611873766</v>
      </c>
      <c r="O328" s="5">
        <f t="shared" si="266"/>
        <v>91.59673339997704</v>
      </c>
      <c r="P328" s="1"/>
      <c r="Q328" s="1"/>
      <c r="R328" s="1"/>
      <c r="S328" s="1"/>
    </row>
    <row r="329" spans="1:34">
      <c r="B329" s="11">
        <f t="shared" si="267"/>
        <v>2038</v>
      </c>
      <c r="C329" s="5">
        <f t="shared" si="268"/>
        <v>8.3212606799367332</v>
      </c>
      <c r="D329" s="5">
        <f t="shared" si="269"/>
        <v>7.5587184594742896</v>
      </c>
      <c r="E329" s="5">
        <f t="shared" si="270"/>
        <v>6.6597865929127265</v>
      </c>
      <c r="F329" s="5">
        <f t="shared" si="271"/>
        <v>7.1108834095374913</v>
      </c>
      <c r="G329" s="5">
        <f t="shared" si="272"/>
        <v>7.3559826887357556</v>
      </c>
      <c r="H329" s="5">
        <f t="shared" si="273"/>
        <v>7.7451090230746225</v>
      </c>
      <c r="I329" s="5">
        <f t="shared" si="274"/>
        <v>7.6966829962226146</v>
      </c>
      <c r="J329" s="5">
        <f t="shared" si="275"/>
        <v>8.5483534728589348</v>
      </c>
      <c r="K329" s="5">
        <f t="shared" si="276"/>
        <v>7.8520369641704111</v>
      </c>
      <c r="L329" s="5">
        <f t="shared" si="277"/>
        <v>7.3791171959365132</v>
      </c>
      <c r="M329" s="5">
        <f t="shared" si="278"/>
        <v>7.1609350559295581</v>
      </c>
      <c r="N329" s="5">
        <f t="shared" si="279"/>
        <v>8.2078668611873766</v>
      </c>
      <c r="O329" s="5">
        <f t="shared" si="266"/>
        <v>91.59673339997704</v>
      </c>
      <c r="P329" s="1"/>
      <c r="Q329" s="1"/>
      <c r="R329" s="1"/>
      <c r="S329" s="1"/>
    </row>
    <row r="330" spans="1:34">
      <c r="B330" s="11">
        <f t="shared" si="267"/>
        <v>2039</v>
      </c>
      <c r="C330" s="5">
        <f t="shared" si="268"/>
        <v>8.3212606799367332</v>
      </c>
      <c r="D330" s="5">
        <f t="shared" si="269"/>
        <v>7.5587184594742896</v>
      </c>
      <c r="E330" s="5">
        <f t="shared" si="270"/>
        <v>6.6597865929127265</v>
      </c>
      <c r="F330" s="5">
        <f t="shared" si="271"/>
        <v>7.1108834095374913</v>
      </c>
      <c r="G330" s="5">
        <f t="shared" si="272"/>
        <v>7.3559826887357556</v>
      </c>
      <c r="H330" s="5">
        <f t="shared" si="273"/>
        <v>7.7451090230746225</v>
      </c>
      <c r="I330" s="5">
        <f t="shared" si="274"/>
        <v>7.6966829962226146</v>
      </c>
      <c r="J330" s="5">
        <f t="shared" si="275"/>
        <v>8.5483534728589348</v>
      </c>
      <c r="K330" s="5">
        <f t="shared" si="276"/>
        <v>7.8520369641704111</v>
      </c>
      <c r="L330" s="5">
        <f t="shared" si="277"/>
        <v>7.3791171959365132</v>
      </c>
      <c r="M330" s="5">
        <f t="shared" si="278"/>
        <v>7.1609350559295581</v>
      </c>
      <c r="N330" s="5">
        <f t="shared" si="279"/>
        <v>8.2078668611873766</v>
      </c>
      <c r="O330" s="5">
        <f t="shared" si="266"/>
        <v>91.59673339997704</v>
      </c>
      <c r="P330" s="1"/>
      <c r="Q330" s="1"/>
      <c r="R330" s="1"/>
      <c r="S330" s="1"/>
    </row>
    <row r="331" spans="1:34">
      <c r="B331" s="11">
        <f t="shared" si="267"/>
        <v>2040</v>
      </c>
      <c r="C331" s="5">
        <f t="shared" si="268"/>
        <v>8.3212606799367332</v>
      </c>
      <c r="D331" s="5">
        <f t="shared" si="269"/>
        <v>7.5587184594742896</v>
      </c>
      <c r="E331" s="5">
        <f t="shared" si="270"/>
        <v>6.6597865929127265</v>
      </c>
      <c r="F331" s="5">
        <f t="shared" si="271"/>
        <v>7.1108834095374913</v>
      </c>
      <c r="G331" s="5">
        <f t="shared" si="272"/>
        <v>7.3559826887357556</v>
      </c>
      <c r="H331" s="5">
        <f t="shared" si="273"/>
        <v>7.7451090230746225</v>
      </c>
      <c r="I331" s="5">
        <f t="shared" si="274"/>
        <v>7.6966829962226146</v>
      </c>
      <c r="J331" s="5">
        <f t="shared" si="275"/>
        <v>8.5483534728589348</v>
      </c>
      <c r="K331" s="5">
        <f t="shared" si="276"/>
        <v>7.8520369641704111</v>
      </c>
      <c r="L331" s="5">
        <f t="shared" si="277"/>
        <v>7.3791171959365132</v>
      </c>
      <c r="M331" s="5">
        <f t="shared" si="278"/>
        <v>7.1609350559295581</v>
      </c>
      <c r="N331" s="5">
        <f t="shared" si="279"/>
        <v>8.2078668611873766</v>
      </c>
      <c r="O331" s="5">
        <f t="shared" si="266"/>
        <v>91.59673339997704</v>
      </c>
      <c r="P331" s="1"/>
      <c r="Q331" s="1"/>
      <c r="R331" s="1"/>
      <c r="S331" s="1"/>
    </row>
    <row r="332" spans="1:34">
      <c r="B332" s="11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1"/>
      <c r="Q332" s="1"/>
      <c r="R332" s="1"/>
      <c r="S332" s="1"/>
    </row>
    <row r="333" spans="1:34">
      <c r="P333" s="1"/>
      <c r="Q333" s="1"/>
      <c r="R333" s="1"/>
      <c r="S333" s="1"/>
    </row>
    <row r="334" spans="1:34">
      <c r="A334" s="2" t="s">
        <v>20</v>
      </c>
      <c r="P334" s="1"/>
      <c r="Q334" s="1"/>
      <c r="R334" s="1"/>
      <c r="S334" s="1"/>
    </row>
    <row r="335" spans="1:34">
      <c r="P335" s="1"/>
      <c r="Q335" s="1"/>
      <c r="R335" s="1"/>
      <c r="S335" s="1"/>
      <c r="W335" s="3" t="s">
        <v>1</v>
      </c>
      <c r="X335" s="3" t="s">
        <v>2</v>
      </c>
      <c r="Y335" s="3" t="s">
        <v>3</v>
      </c>
      <c r="Z335" s="3" t="s">
        <v>4</v>
      </c>
      <c r="AA335" s="3" t="s">
        <v>5</v>
      </c>
      <c r="AB335" s="3" t="s">
        <v>6</v>
      </c>
      <c r="AC335" s="3" t="s">
        <v>7</v>
      </c>
      <c r="AD335" s="3" t="s">
        <v>8</v>
      </c>
      <c r="AE335" s="3" t="s">
        <v>9</v>
      </c>
      <c r="AF335" s="3" t="s">
        <v>10</v>
      </c>
      <c r="AG335" s="3" t="s">
        <v>11</v>
      </c>
      <c r="AH335" s="3" t="s">
        <v>12</v>
      </c>
    </row>
    <row r="336" spans="1:34">
      <c r="A336" s="2" t="s">
        <v>14</v>
      </c>
      <c r="C336" s="3" t="s">
        <v>1</v>
      </c>
      <c r="D336" s="3" t="s">
        <v>2</v>
      </c>
      <c r="E336" s="3" t="s">
        <v>3</v>
      </c>
      <c r="F336" s="3" t="s">
        <v>4</v>
      </c>
      <c r="G336" s="3" t="s">
        <v>5</v>
      </c>
      <c r="H336" s="3" t="s">
        <v>6</v>
      </c>
      <c r="I336" s="3" t="s">
        <v>7</v>
      </c>
      <c r="J336" s="3" t="s">
        <v>8</v>
      </c>
      <c r="K336" s="3" t="s">
        <v>9</v>
      </c>
      <c r="L336" s="3" t="s">
        <v>10</v>
      </c>
      <c r="M336" s="3" t="s">
        <v>11</v>
      </c>
      <c r="N336" s="3" t="s">
        <v>12</v>
      </c>
      <c r="O336" s="3" t="s">
        <v>13</v>
      </c>
      <c r="P336" s="1"/>
      <c r="Q336" s="1"/>
      <c r="R336" s="1"/>
      <c r="S336" s="1"/>
      <c r="W336" s="1">
        <f>+C356/$O$356</f>
        <v>0.10969017755772882</v>
      </c>
      <c r="X336" s="1">
        <f t="shared" ref="X336:AH336" si="280">+D356/$O$356</f>
        <v>9.1411301816811133E-2</v>
      </c>
      <c r="Y336" s="1">
        <f t="shared" si="280"/>
        <v>7.5209521136269192E-2</v>
      </c>
      <c r="Z336" s="1">
        <f t="shared" si="280"/>
        <v>6.675717692116373E-2</v>
      </c>
      <c r="AA336" s="1">
        <f t="shared" si="280"/>
        <v>7.2567233538236339E-2</v>
      </c>
      <c r="AB336" s="1">
        <f t="shared" si="280"/>
        <v>7.9221475253841558E-2</v>
      </c>
      <c r="AC336" s="1">
        <f t="shared" si="280"/>
        <v>8.1034892663812849E-2</v>
      </c>
      <c r="AD336" s="1">
        <f t="shared" si="280"/>
        <v>9.0218093093624177E-2</v>
      </c>
      <c r="AE336" s="1">
        <f t="shared" si="280"/>
        <v>8.2472621171600272E-2</v>
      </c>
      <c r="AF336" s="1">
        <f t="shared" si="280"/>
        <v>7.2597634455265653E-2</v>
      </c>
      <c r="AG336" s="1">
        <f t="shared" si="280"/>
        <v>7.5243510173543332E-2</v>
      </c>
      <c r="AH336" s="1">
        <f t="shared" si="280"/>
        <v>0.10357636221810289</v>
      </c>
    </row>
    <row r="337" spans="2:34">
      <c r="B337">
        <v>1980</v>
      </c>
      <c r="C337" s="1">
        <f t="shared" ref="C337:N337" si="281">C6+C73+C140+C205+C271</f>
        <v>0</v>
      </c>
      <c r="D337" s="1">
        <f t="shared" si="281"/>
        <v>0</v>
      </c>
      <c r="E337" s="1">
        <f t="shared" si="281"/>
        <v>0</v>
      </c>
      <c r="F337" s="1">
        <f t="shared" si="281"/>
        <v>0</v>
      </c>
      <c r="G337" s="1">
        <f t="shared" si="281"/>
        <v>0</v>
      </c>
      <c r="H337" s="1">
        <f t="shared" si="281"/>
        <v>0</v>
      </c>
      <c r="I337" s="1">
        <f t="shared" si="281"/>
        <v>0</v>
      </c>
      <c r="J337" s="1">
        <f t="shared" si="281"/>
        <v>0</v>
      </c>
      <c r="K337" s="1">
        <f t="shared" si="281"/>
        <v>0</v>
      </c>
      <c r="L337" s="1">
        <f t="shared" si="281"/>
        <v>0</v>
      </c>
      <c r="M337" s="1">
        <f t="shared" si="281"/>
        <v>0</v>
      </c>
      <c r="N337" s="1">
        <f t="shared" si="281"/>
        <v>0</v>
      </c>
      <c r="O337" s="1">
        <f t="shared" ref="O337:O352" si="282">SUM(C337:N337)</f>
        <v>0</v>
      </c>
      <c r="P337" s="1"/>
      <c r="Q337" s="1"/>
      <c r="R337" s="1"/>
      <c r="S337" s="1"/>
      <c r="W337" s="1">
        <f>+C357/$O$357</f>
        <v>0.11021094894566767</v>
      </c>
      <c r="X337" s="1">
        <f t="shared" ref="X337:AH337" si="283">+D357/$O$357</f>
        <v>9.1685795461455263E-2</v>
      </c>
      <c r="Y337" s="1">
        <f t="shared" si="283"/>
        <v>7.5315015928418744E-2</v>
      </c>
      <c r="Z337" s="1">
        <f t="shared" si="283"/>
        <v>6.6574164725728302E-2</v>
      </c>
      <c r="AA337" s="1">
        <f t="shared" si="283"/>
        <v>7.2449070753915504E-2</v>
      </c>
      <c r="AB337" s="1">
        <f t="shared" si="283"/>
        <v>7.9168840704811061E-2</v>
      </c>
      <c r="AC337" s="1">
        <f t="shared" si="283"/>
        <v>8.0981569520913024E-2</v>
      </c>
      <c r="AD337" s="1">
        <f t="shared" si="283"/>
        <v>9.0076612615370658E-2</v>
      </c>
      <c r="AE337" s="1">
        <f t="shared" si="283"/>
        <v>8.2369285256477215E-2</v>
      </c>
      <c r="AF337" s="1">
        <f t="shared" si="283"/>
        <v>7.2317377644241648E-2</v>
      </c>
      <c r="AG337" s="1">
        <f t="shared" si="283"/>
        <v>7.5033894696126258E-2</v>
      </c>
      <c r="AH337" s="1">
        <f t="shared" si="283"/>
        <v>0.10381742374687465</v>
      </c>
    </row>
    <row r="338" spans="2:34">
      <c r="B338">
        <v>1981</v>
      </c>
      <c r="C338" s="1">
        <f t="shared" ref="C338:N338" si="284">C7+C74+C141+C206+C272</f>
        <v>0.10822716229508195</v>
      </c>
      <c r="D338" s="1">
        <f t="shared" si="284"/>
        <v>0.20187953924987181</v>
      </c>
      <c r="E338" s="1">
        <f t="shared" si="284"/>
        <v>0.29380268951954325</v>
      </c>
      <c r="F338" s="1">
        <f t="shared" si="284"/>
        <v>0.35545474493505252</v>
      </c>
      <c r="G338" s="1">
        <f t="shared" si="284"/>
        <v>0.45208233406287807</v>
      </c>
      <c r="H338" s="1">
        <f t="shared" si="284"/>
        <v>0.57277799715068689</v>
      </c>
      <c r="I338" s="1">
        <f t="shared" si="284"/>
        <v>0.63397185271234568</v>
      </c>
      <c r="J338" s="1">
        <f t="shared" si="284"/>
        <v>0.81204342143073416</v>
      </c>
      <c r="K338" s="1">
        <f t="shared" si="284"/>
        <v>0.87563168886236264</v>
      </c>
      <c r="L338" s="1">
        <f t="shared" si="284"/>
        <v>0.87366751151058075</v>
      </c>
      <c r="M338" s="1">
        <f t="shared" si="284"/>
        <v>1.01088996763533</v>
      </c>
      <c r="N338" s="1">
        <f t="shared" si="284"/>
        <v>1.4706367346526685</v>
      </c>
      <c r="O338" s="1">
        <f t="shared" si="282"/>
        <v>7.6610656440171363</v>
      </c>
      <c r="P338" s="1"/>
      <c r="Q338" s="1"/>
      <c r="R338" s="1"/>
      <c r="S338" s="1"/>
    </row>
    <row r="339" spans="2:34">
      <c r="B339">
        <v>1982</v>
      </c>
      <c r="C339" s="1">
        <f t="shared" ref="C339:N339" si="285">C8+C75+C142+C207+C273</f>
        <v>2.9780246570508835</v>
      </c>
      <c r="D339" s="1">
        <f t="shared" si="285"/>
        <v>2.6143565511545468</v>
      </c>
      <c r="E339" s="1">
        <f t="shared" si="285"/>
        <v>2.6298782017285722</v>
      </c>
      <c r="F339" s="1">
        <f t="shared" si="285"/>
        <v>2.5439023310660329</v>
      </c>
      <c r="G339" s="1">
        <f t="shared" si="285"/>
        <v>2.7822291487821178</v>
      </c>
      <c r="H339" s="1">
        <f t="shared" si="285"/>
        <v>3.1542143057242322</v>
      </c>
      <c r="I339" s="1">
        <f t="shared" si="285"/>
        <v>3.2358590779587444</v>
      </c>
      <c r="J339" s="1">
        <f t="shared" si="285"/>
        <v>3.9003614670680373</v>
      </c>
      <c r="K339" s="1">
        <f t="shared" si="285"/>
        <v>3.8971520646781834</v>
      </c>
      <c r="L339" s="1">
        <f t="shared" si="285"/>
        <v>3.6899105784710868</v>
      </c>
      <c r="M339" s="1">
        <f t="shared" si="285"/>
        <v>4.1296784921776215</v>
      </c>
      <c r="N339" s="1">
        <f t="shared" si="285"/>
        <v>5.750726308179229</v>
      </c>
      <c r="O339" s="1">
        <f t="shared" si="282"/>
        <v>41.306293184039291</v>
      </c>
      <c r="P339" s="1"/>
      <c r="Q339" s="1"/>
      <c r="R339" s="1"/>
      <c r="S339" s="1"/>
    </row>
    <row r="340" spans="2:34">
      <c r="B340">
        <v>1983</v>
      </c>
      <c r="C340" s="1">
        <f t="shared" ref="C340:N340" si="286">C9+C76+C143+C208+C274</f>
        <v>7.1205468144269304</v>
      </c>
      <c r="D340" s="1">
        <f t="shared" si="286"/>
        <v>6.0503269082696587</v>
      </c>
      <c r="E340" s="1">
        <f t="shared" si="286"/>
        <v>5.7445060001495589</v>
      </c>
      <c r="F340" s="1">
        <f t="shared" si="286"/>
        <v>5.4737087049662216</v>
      </c>
      <c r="G340" s="1">
        <f t="shared" si="286"/>
        <v>5.9360964677809687</v>
      </c>
      <c r="H340" s="1">
        <f t="shared" si="286"/>
        <v>6.6576185596245487</v>
      </c>
      <c r="I340" s="1">
        <f t="shared" si="286"/>
        <v>6.8145117467739222</v>
      </c>
      <c r="J340" s="1">
        <f t="shared" si="286"/>
        <v>8.1601729000256196</v>
      </c>
      <c r="K340" s="1">
        <f t="shared" si="286"/>
        <v>7.9381569475228781</v>
      </c>
      <c r="L340" s="1">
        <f t="shared" si="286"/>
        <v>7.4141486544162829</v>
      </c>
      <c r="M340" s="1">
        <f t="shared" si="286"/>
        <v>8.2538556545814217</v>
      </c>
      <c r="N340" s="1">
        <f t="shared" si="286"/>
        <v>11.334223832509155</v>
      </c>
      <c r="O340" s="1">
        <f t="shared" si="282"/>
        <v>86.897873191047168</v>
      </c>
      <c r="P340" s="1"/>
      <c r="Q340" s="1"/>
      <c r="R340" s="1"/>
      <c r="S340" s="1"/>
    </row>
    <row r="341" spans="2:34">
      <c r="B341">
        <v>1984</v>
      </c>
      <c r="C341" s="1">
        <f t="shared" ref="C341:N341" si="287">C10+C77+C144+C209+C275</f>
        <v>13.564971809980056</v>
      </c>
      <c r="D341" s="1">
        <f t="shared" si="287"/>
        <v>11.195401188125238</v>
      </c>
      <c r="E341" s="1">
        <f t="shared" si="287"/>
        <v>10.188154243668304</v>
      </c>
      <c r="F341" s="1">
        <f t="shared" si="287"/>
        <v>9.5251456673592241</v>
      </c>
      <c r="G341" s="1">
        <f t="shared" si="287"/>
        <v>10.178039521538501</v>
      </c>
      <c r="H341" s="1">
        <f t="shared" si="287"/>
        <v>11.239249747634595</v>
      </c>
      <c r="I341" s="1">
        <f t="shared" si="287"/>
        <v>11.385782369741303</v>
      </c>
      <c r="J341" s="1">
        <f t="shared" si="287"/>
        <v>13.468909360683202</v>
      </c>
      <c r="K341" s="1">
        <f t="shared" si="287"/>
        <v>12.807352982415219</v>
      </c>
      <c r="L341" s="1">
        <f t="shared" si="287"/>
        <v>11.781606830928906</v>
      </c>
      <c r="M341" s="1">
        <f t="shared" si="287"/>
        <v>12.984165591636099</v>
      </c>
      <c r="N341" s="1">
        <f t="shared" si="287"/>
        <v>17.571450502774397</v>
      </c>
      <c r="O341" s="1">
        <f t="shared" si="282"/>
        <v>145.89022981648503</v>
      </c>
      <c r="P341" s="1"/>
      <c r="Q341" s="1"/>
      <c r="R341" s="1"/>
      <c r="S341" s="1"/>
    </row>
    <row r="342" spans="2:34">
      <c r="B342">
        <v>1985</v>
      </c>
      <c r="C342" s="1">
        <f t="shared" ref="C342:N342" si="288">C11+C78+C145+C210+C276</f>
        <v>20.57603559590618</v>
      </c>
      <c r="D342" s="1">
        <f t="shared" si="288"/>
        <v>16.693445774966492</v>
      </c>
      <c r="E342" s="1">
        <f t="shared" si="288"/>
        <v>14.789836348217552</v>
      </c>
      <c r="F342" s="1">
        <f t="shared" si="288"/>
        <v>13.656337514942679</v>
      </c>
      <c r="G342" s="1">
        <f t="shared" si="288"/>
        <v>14.450604016197937</v>
      </c>
      <c r="H342" s="1">
        <f t="shared" si="288"/>
        <v>15.790250877073657</v>
      </c>
      <c r="I342" s="1">
        <f t="shared" si="288"/>
        <v>15.888644254649014</v>
      </c>
      <c r="J342" s="1">
        <f t="shared" si="288"/>
        <v>18.640133412931551</v>
      </c>
      <c r="K342" s="1">
        <f t="shared" si="288"/>
        <v>17.417674391702395</v>
      </c>
      <c r="L342" s="1">
        <f t="shared" si="288"/>
        <v>15.836223656790015</v>
      </c>
      <c r="M342" s="1">
        <f t="shared" si="288"/>
        <v>17.322160927807577</v>
      </c>
      <c r="N342" s="1">
        <f t="shared" si="288"/>
        <v>23.163449829969995</v>
      </c>
      <c r="O342" s="1">
        <f t="shared" si="282"/>
        <v>204.22479660115508</v>
      </c>
      <c r="P342" s="1"/>
      <c r="Q342" s="1"/>
      <c r="R342" s="1"/>
      <c r="S342" s="1"/>
    </row>
    <row r="343" spans="2:34">
      <c r="B343">
        <v>1986</v>
      </c>
      <c r="C343" s="1">
        <f t="shared" ref="C343:N343" si="289">C12+C79+C146+C211+C277</f>
        <v>26.765206798728627</v>
      </c>
      <c r="D343" s="1">
        <f t="shared" si="289"/>
        <v>21.474592996006688</v>
      </c>
      <c r="E343" s="1">
        <f t="shared" si="289"/>
        <v>18.664978398288419</v>
      </c>
      <c r="F343" s="1">
        <f t="shared" si="289"/>
        <v>17.102226472315028</v>
      </c>
      <c r="G343" s="1">
        <f t="shared" si="289"/>
        <v>17.9728761210499</v>
      </c>
      <c r="H343" s="1">
        <f t="shared" si="289"/>
        <v>19.478589609122096</v>
      </c>
      <c r="I343" s="1">
        <f t="shared" si="289"/>
        <v>19.458508081216621</v>
      </c>
      <c r="J343" s="1">
        <f t="shared" si="289"/>
        <v>22.630579781226245</v>
      </c>
      <c r="K343" s="1">
        <f t="shared" si="289"/>
        <v>20.91045973593452</v>
      </c>
      <c r="L343" s="1">
        <f t="shared" si="289"/>
        <v>18.837946992485602</v>
      </c>
      <c r="M343" s="1">
        <f t="shared" si="289"/>
        <v>20.430664848720614</v>
      </c>
      <c r="N343" s="1">
        <f t="shared" si="289"/>
        <v>27.08507403694205</v>
      </c>
      <c r="O343" s="1">
        <f t="shared" si="282"/>
        <v>250.81170387203639</v>
      </c>
      <c r="P343" s="1"/>
      <c r="Q343" s="1"/>
      <c r="R343" s="1"/>
      <c r="S343" s="1"/>
    </row>
    <row r="344" spans="2:34">
      <c r="B344">
        <v>1987</v>
      </c>
      <c r="C344" s="1">
        <f t="shared" ref="C344:N344" si="290">C13+C80+C147+C212+C278</f>
        <v>31.052804316831764</v>
      </c>
      <c r="D344" s="1">
        <f t="shared" si="290"/>
        <v>24.791930135513482</v>
      </c>
      <c r="E344" s="1">
        <f t="shared" si="290"/>
        <v>21.45056704807843</v>
      </c>
      <c r="F344" s="1">
        <f t="shared" si="290"/>
        <v>19.557378935703102</v>
      </c>
      <c r="G344" s="1">
        <f t="shared" si="290"/>
        <v>20.456956687267741</v>
      </c>
      <c r="H344" s="1">
        <f t="shared" si="290"/>
        <v>22.073074388877515</v>
      </c>
      <c r="I344" s="1">
        <f t="shared" si="290"/>
        <v>21.963350486421529</v>
      </c>
      <c r="J344" s="1">
        <f t="shared" si="290"/>
        <v>25.446738297086576</v>
      </c>
      <c r="K344" s="1">
        <f t="shared" si="290"/>
        <v>23.402593564719222</v>
      </c>
      <c r="L344" s="1">
        <f t="shared" si="290"/>
        <v>20.995888017633924</v>
      </c>
      <c r="M344" s="1">
        <f t="shared" si="290"/>
        <v>22.69123180888565</v>
      </c>
      <c r="N344" s="1">
        <f t="shared" si="290"/>
        <v>29.955006687055509</v>
      </c>
      <c r="O344" s="1">
        <f t="shared" si="282"/>
        <v>283.83752037407436</v>
      </c>
      <c r="P344" s="1"/>
      <c r="Q344" s="1"/>
      <c r="R344" s="1"/>
      <c r="S344" s="1"/>
    </row>
    <row r="345" spans="2:34">
      <c r="B345">
        <v>1988</v>
      </c>
      <c r="C345" s="1">
        <f t="shared" ref="C345:N345" si="291">C14+C81+C148+C213+C279</f>
        <v>34.298555016860966</v>
      </c>
      <c r="D345" s="1">
        <f t="shared" si="291"/>
        <v>27.377937759711248</v>
      </c>
      <c r="E345" s="1">
        <f t="shared" si="291"/>
        <v>23.655441315925088</v>
      </c>
      <c r="F345" s="1">
        <f t="shared" si="291"/>
        <v>21.572922067238046</v>
      </c>
      <c r="G345" s="1">
        <f t="shared" si="291"/>
        <v>22.566329407989109</v>
      </c>
      <c r="H345" s="1">
        <f t="shared" si="291"/>
        <v>24.345103475625855</v>
      </c>
      <c r="I345" s="1">
        <f t="shared" si="291"/>
        <v>24.214629460179065</v>
      </c>
      <c r="J345" s="1">
        <f t="shared" si="291"/>
        <v>28.035858784536309</v>
      </c>
      <c r="K345" s="1">
        <f t="shared" si="291"/>
        <v>25.78138700419138</v>
      </c>
      <c r="L345" s="1">
        <f t="shared" si="291"/>
        <v>23.123968351169712</v>
      </c>
      <c r="M345" s="1">
        <f t="shared" si="291"/>
        <v>24.973225410793734</v>
      </c>
      <c r="N345" s="1">
        <f t="shared" si="291"/>
        <v>32.964406449963342</v>
      </c>
      <c r="O345" s="1">
        <f t="shared" si="282"/>
        <v>312.90976450418384</v>
      </c>
      <c r="P345" s="1"/>
      <c r="Q345" s="1"/>
      <c r="R345" s="1"/>
      <c r="S345" s="1"/>
    </row>
    <row r="346" spans="2:34">
      <c r="B346">
        <v>1989</v>
      </c>
      <c r="C346" s="1">
        <f t="shared" ref="C346:N346" si="292">C15+C82+C149+C214+C280</f>
        <v>37.580513288824584</v>
      </c>
      <c r="D346" s="1">
        <f t="shared" si="292"/>
        <v>29.910572771924652</v>
      </c>
      <c r="E346" s="1">
        <f t="shared" si="292"/>
        <v>25.770488586063546</v>
      </c>
      <c r="F346" s="1">
        <f t="shared" si="292"/>
        <v>23.421873681529089</v>
      </c>
      <c r="G346" s="1">
        <f t="shared" si="292"/>
        <v>24.434760861023708</v>
      </c>
      <c r="H346" s="1">
        <f t="shared" si="292"/>
        <v>26.304726801124517</v>
      </c>
      <c r="I346" s="1">
        <f t="shared" si="292"/>
        <v>26.147035654075509</v>
      </c>
      <c r="J346" s="1">
        <f t="shared" si="292"/>
        <v>30.254748935047232</v>
      </c>
      <c r="K346" s="1">
        <f t="shared" si="292"/>
        <v>27.696304295056116</v>
      </c>
      <c r="L346" s="1">
        <f t="shared" si="292"/>
        <v>24.777126845483153</v>
      </c>
      <c r="M346" s="1">
        <f t="shared" si="292"/>
        <v>26.7459170153071</v>
      </c>
      <c r="N346" s="1">
        <f t="shared" si="292"/>
        <v>35.183356117544236</v>
      </c>
      <c r="O346" s="1">
        <f t="shared" si="282"/>
        <v>338.22742485300347</v>
      </c>
      <c r="P346" s="1"/>
      <c r="Q346" s="1"/>
      <c r="R346" s="1"/>
      <c r="S346" s="1"/>
    </row>
    <row r="347" spans="2:34">
      <c r="B347">
        <v>1990</v>
      </c>
      <c r="C347" s="1">
        <f t="shared" ref="C347:N347" si="293">C16+C83+C150+C215+C281</f>
        <v>40.066035875741285</v>
      </c>
      <c r="D347" s="1">
        <f t="shared" si="293"/>
        <v>31.926446934514637</v>
      </c>
      <c r="E347" s="1">
        <f t="shared" si="293"/>
        <v>27.331529381924565</v>
      </c>
      <c r="F347" s="1">
        <f t="shared" si="293"/>
        <v>24.913525172603201</v>
      </c>
      <c r="G347" s="1">
        <f t="shared" si="293"/>
        <v>26.098257386098876</v>
      </c>
      <c r="H347" s="1">
        <f t="shared" si="293"/>
        <v>28.179984097071351</v>
      </c>
      <c r="I347" s="1">
        <f t="shared" si="293"/>
        <v>28.150871374597799</v>
      </c>
      <c r="J347" s="1">
        <f t="shared" si="293"/>
        <v>32.681757303431176</v>
      </c>
      <c r="K347" s="1">
        <f t="shared" si="293"/>
        <v>29.823457295527284</v>
      </c>
      <c r="L347" s="1">
        <f t="shared" si="293"/>
        <v>26.686684119491538</v>
      </c>
      <c r="M347" s="1">
        <f t="shared" si="293"/>
        <v>28.882027835221681</v>
      </c>
      <c r="N347" s="1">
        <f t="shared" si="293"/>
        <v>37.969751525712759</v>
      </c>
      <c r="O347" s="1">
        <f t="shared" si="282"/>
        <v>362.7103283019361</v>
      </c>
      <c r="P347" s="1"/>
      <c r="Q347" s="1"/>
      <c r="R347" s="1"/>
      <c r="S347" s="1"/>
    </row>
    <row r="348" spans="2:34">
      <c r="B348">
        <v>1991</v>
      </c>
      <c r="C348" s="1">
        <f t="shared" ref="C348:N348" si="294">C17+C84+C151+C216+C282</f>
        <v>42.999175636560416</v>
      </c>
      <c r="D348" s="1">
        <f t="shared" si="294"/>
        <v>34.192310953030422</v>
      </c>
      <c r="E348" s="1">
        <f t="shared" si="294"/>
        <v>29.021977647098492</v>
      </c>
      <c r="F348" s="1">
        <f t="shared" si="294"/>
        <v>26.399178380021912</v>
      </c>
      <c r="G348" s="1">
        <f t="shared" si="294"/>
        <v>27.687439286106024</v>
      </c>
      <c r="H348" s="1">
        <f t="shared" si="294"/>
        <v>29.842530844928259</v>
      </c>
      <c r="I348" s="1">
        <f t="shared" si="294"/>
        <v>29.815013673574658</v>
      </c>
      <c r="J348" s="1">
        <f t="shared" si="294"/>
        <v>34.519432751991467</v>
      </c>
      <c r="K348" s="1">
        <f t="shared" si="294"/>
        <v>31.367910318201844</v>
      </c>
      <c r="L348" s="1">
        <f t="shared" si="294"/>
        <v>27.966727993737145</v>
      </c>
      <c r="M348" s="1">
        <f t="shared" si="294"/>
        <v>30.120147625989098</v>
      </c>
      <c r="N348" s="1">
        <f t="shared" si="294"/>
        <v>39.564381952595163</v>
      </c>
      <c r="O348" s="1">
        <f t="shared" si="282"/>
        <v>383.49622706383491</v>
      </c>
      <c r="P348" s="1"/>
      <c r="Q348" s="1"/>
      <c r="R348" s="1"/>
      <c r="S348" s="1"/>
    </row>
    <row r="349" spans="2:34">
      <c r="B349">
        <v>1992</v>
      </c>
      <c r="C349" s="1">
        <f t="shared" ref="C349:N349" si="295">C18+C85+C152+C217+C283</f>
        <v>44.756195719194011</v>
      </c>
      <c r="D349" s="1">
        <f t="shared" si="295"/>
        <v>35.932367929422554</v>
      </c>
      <c r="E349" s="1">
        <f t="shared" si="295"/>
        <v>30.674186751950327</v>
      </c>
      <c r="F349" s="1">
        <f t="shared" si="295"/>
        <v>27.873488811494042</v>
      </c>
      <c r="G349" s="1">
        <f t="shared" si="295"/>
        <v>29.511448831903941</v>
      </c>
      <c r="H349" s="1">
        <f t="shared" si="295"/>
        <v>31.922941422129078</v>
      </c>
      <c r="I349" s="1">
        <f t="shared" si="295"/>
        <v>32.133186697231963</v>
      </c>
      <c r="J349" s="1">
        <f t="shared" si="295"/>
        <v>37.252695040961861</v>
      </c>
      <c r="K349" s="1">
        <f t="shared" si="295"/>
        <v>34.072117258779357</v>
      </c>
      <c r="L349" s="1">
        <f t="shared" si="295"/>
        <v>30.544868752431743</v>
      </c>
      <c r="M349" s="1">
        <f t="shared" si="295"/>
        <v>32.822672505840039</v>
      </c>
      <c r="N349" s="1">
        <f t="shared" si="295"/>
        <v>43.249205088568651</v>
      </c>
      <c r="O349" s="1">
        <f t="shared" si="282"/>
        <v>410.74537480990756</v>
      </c>
      <c r="P349" s="1"/>
      <c r="Q349" s="1"/>
      <c r="R349" s="1"/>
      <c r="S349" s="1"/>
    </row>
    <row r="350" spans="2:34">
      <c r="B350">
        <v>1993</v>
      </c>
      <c r="C350" s="1">
        <f t="shared" ref="C350:N350" si="296">C19+C86+C153+C218+C284</f>
        <v>49.177176367187116</v>
      </c>
      <c r="D350" s="1">
        <f t="shared" si="296"/>
        <v>40.161457384271493</v>
      </c>
      <c r="E350" s="1">
        <f t="shared" si="296"/>
        <v>34.394485073670431</v>
      </c>
      <c r="F350" s="1">
        <f t="shared" si="296"/>
        <v>30.969644831760256</v>
      </c>
      <c r="G350" s="1">
        <f t="shared" si="296"/>
        <v>33.13949129374501</v>
      </c>
      <c r="H350" s="1">
        <f t="shared" si="296"/>
        <v>35.899366615706185</v>
      </c>
      <c r="I350" s="1">
        <f t="shared" si="296"/>
        <v>36.326290024514705</v>
      </c>
      <c r="J350" s="1">
        <f t="shared" si="296"/>
        <v>41.961509881597685</v>
      </c>
      <c r="K350" s="1">
        <f t="shared" si="296"/>
        <v>38.545723425086244</v>
      </c>
      <c r="L350" s="1">
        <f t="shared" si="296"/>
        <v>34.450192063108652</v>
      </c>
      <c r="M350" s="1">
        <f t="shared" si="296"/>
        <v>36.589306601235492</v>
      </c>
      <c r="N350" s="1">
        <f t="shared" si="296"/>
        <v>48.835139021623341</v>
      </c>
      <c r="O350" s="1">
        <f t="shared" si="282"/>
        <v>460.44978258350659</v>
      </c>
      <c r="P350" s="1"/>
      <c r="Q350" s="1"/>
      <c r="R350" s="1"/>
      <c r="S350" s="1"/>
    </row>
    <row r="351" spans="2:34">
      <c r="B351">
        <v>1994</v>
      </c>
      <c r="C351" s="1">
        <f t="shared" ref="C351:N351" si="297">C20+C87+C154+C219+C285</f>
        <v>55.974085883376944</v>
      </c>
      <c r="D351" s="1">
        <f t="shared" si="297"/>
        <v>46.163677261006008</v>
      </c>
      <c r="E351" s="1">
        <f t="shared" si="297"/>
        <v>38.896822441471834</v>
      </c>
      <c r="F351" s="1">
        <f t="shared" si="297"/>
        <v>34.638515435954304</v>
      </c>
      <c r="G351" s="1">
        <f t="shared" si="297"/>
        <v>37.355940897580318</v>
      </c>
      <c r="H351" s="1">
        <f t="shared" si="297"/>
        <v>40.333457022588235</v>
      </c>
      <c r="I351" s="1">
        <f t="shared" si="297"/>
        <v>40.729536522480501</v>
      </c>
      <c r="J351" s="1">
        <f t="shared" si="297"/>
        <v>46.674627334946855</v>
      </c>
      <c r="K351" s="1">
        <f t="shared" si="297"/>
        <v>42.782189774802035</v>
      </c>
      <c r="L351" s="1">
        <f t="shared" si="297"/>
        <v>38.001944880916994</v>
      </c>
      <c r="M351" s="1">
        <f t="shared" si="297"/>
        <v>39.872934881818409</v>
      </c>
      <c r="N351" s="1">
        <f t="shared" si="297"/>
        <v>53.280107411837612</v>
      </c>
      <c r="O351" s="1">
        <f t="shared" si="282"/>
        <v>514.70383974878007</v>
      </c>
      <c r="P351" s="1"/>
      <c r="Q351" s="1"/>
      <c r="R351" s="1"/>
      <c r="S351" s="1"/>
    </row>
    <row r="352" spans="2:34">
      <c r="B352">
        <v>1995</v>
      </c>
      <c r="C352" s="1">
        <f t="shared" ref="C352:N352" si="298">C21+C88+C155+C220+C286</f>
        <v>60.933050583357037</v>
      </c>
      <c r="D352" s="1">
        <f t="shared" si="298"/>
        <v>50.727676901524696</v>
      </c>
      <c r="E352" s="1">
        <f t="shared" si="298"/>
        <v>42.506085394578044</v>
      </c>
      <c r="F352" s="1">
        <f t="shared" si="298"/>
        <v>38.118303944290247</v>
      </c>
      <c r="G352" s="1">
        <f t="shared" si="298"/>
        <v>41.363039262953649</v>
      </c>
      <c r="H352" s="1">
        <f t="shared" si="298"/>
        <v>44.723546816115892</v>
      </c>
      <c r="I352" s="1">
        <f t="shared" si="298"/>
        <v>45.27266274069342</v>
      </c>
      <c r="J352" s="1">
        <f t="shared" si="298"/>
        <v>51.79493510934617</v>
      </c>
      <c r="K352" s="1">
        <f t="shared" si="298"/>
        <v>47.593829088451159</v>
      </c>
      <c r="L352" s="1">
        <f t="shared" si="298"/>
        <v>42.40591669650042</v>
      </c>
      <c r="M352" s="1">
        <f t="shared" si="298"/>
        <v>44.071933904094706</v>
      </c>
      <c r="N352" s="1">
        <f t="shared" si="298"/>
        <v>58.460619112054474</v>
      </c>
      <c r="O352" s="1">
        <f t="shared" si="282"/>
        <v>567.97159955395989</v>
      </c>
      <c r="P352" s="1"/>
      <c r="Q352" s="1"/>
      <c r="R352" s="1"/>
      <c r="S352" s="1"/>
    </row>
    <row r="353" spans="2:19">
      <c r="B353">
        <v>1996</v>
      </c>
      <c r="C353" s="1">
        <f t="shared" ref="C353:N353" si="299">C22+C89+C156+C221+C287</f>
        <v>66.578386075338514</v>
      </c>
      <c r="D353" s="1">
        <f t="shared" si="299"/>
        <v>56.193210041290286</v>
      </c>
      <c r="E353" s="1">
        <f t="shared" si="299"/>
        <v>46.965911139881278</v>
      </c>
      <c r="F353" s="1">
        <f t="shared" si="299"/>
        <v>42.686182643340956</v>
      </c>
      <c r="G353" s="1">
        <f t="shared" si="299"/>
        <v>46.347026921532745</v>
      </c>
      <c r="H353" s="1">
        <f t="shared" si="299"/>
        <v>50.177072293229138</v>
      </c>
      <c r="I353" s="1">
        <f t="shared" si="299"/>
        <v>51.008093162766414</v>
      </c>
      <c r="J353" s="1">
        <f t="shared" si="299"/>
        <v>57.884998270272661</v>
      </c>
      <c r="K353" s="1">
        <f t="shared" si="299"/>
        <v>53.218915772972785</v>
      </c>
      <c r="L353" s="1">
        <f t="shared" si="299"/>
        <v>47.568304349891292</v>
      </c>
      <c r="M353" s="1">
        <f t="shared" si="299"/>
        <v>49.24707810829937</v>
      </c>
      <c r="N353" s="1">
        <f t="shared" si="299"/>
        <v>65.696040198210397</v>
      </c>
      <c r="O353" s="1">
        <f t="shared" ref="O353:O368" si="300">SUM(C353:N353)</f>
        <v>633.57121897702575</v>
      </c>
      <c r="P353" s="1"/>
      <c r="Q353" s="1"/>
      <c r="R353" s="1"/>
      <c r="S353" s="1"/>
    </row>
    <row r="354" spans="2:19">
      <c r="B354">
        <v>1997</v>
      </c>
      <c r="C354" s="1">
        <f t="shared" ref="C354:N354" si="301">C23+C90+C157+C222+C288</f>
        <v>74.844640248628977</v>
      </c>
      <c r="D354" s="1">
        <f t="shared" si="301"/>
        <v>62.742431570158288</v>
      </c>
      <c r="E354" s="1">
        <f t="shared" si="301"/>
        <v>52.081902309677403</v>
      </c>
      <c r="F354" s="1">
        <f t="shared" si="301"/>
        <v>46.690563493845005</v>
      </c>
      <c r="G354" s="1">
        <f t="shared" si="301"/>
        <v>50.411606008340321</v>
      </c>
      <c r="H354" s="1">
        <f t="shared" si="301"/>
        <v>54.561315917541116</v>
      </c>
      <c r="I354" s="1">
        <f t="shared" si="301"/>
        <v>55.471912750210471</v>
      </c>
      <c r="J354" s="1">
        <f t="shared" si="301"/>
        <v>62.09600939494878</v>
      </c>
      <c r="K354" s="1">
        <f t="shared" si="301"/>
        <v>56.715169093106269</v>
      </c>
      <c r="L354" s="1">
        <f t="shared" si="301"/>
        <v>50.211746892322779</v>
      </c>
      <c r="M354" s="1">
        <f t="shared" si="301"/>
        <v>51.786826719710412</v>
      </c>
      <c r="N354" s="1">
        <f t="shared" si="301"/>
        <v>69.728378361680939</v>
      </c>
      <c r="O354" s="1">
        <f t="shared" si="300"/>
        <v>687.34250276017076</v>
      </c>
      <c r="P354" s="1"/>
      <c r="Q354" s="1"/>
      <c r="R354" s="1"/>
      <c r="S354" s="1"/>
    </row>
    <row r="355" spans="2:19">
      <c r="B355">
        <v>1998</v>
      </c>
      <c r="C355" s="1">
        <f t="shared" ref="C355:N355" si="302">C24+C91+C158+C223+C289</f>
        <v>79.217926063984578</v>
      </c>
      <c r="D355" s="1">
        <f t="shared" si="302"/>
        <v>66.14826081053009</v>
      </c>
      <c r="E355" s="1">
        <f t="shared" si="302"/>
        <v>54.523817431495104</v>
      </c>
      <c r="F355" s="1">
        <f t="shared" si="302"/>
        <v>48.632255097065418</v>
      </c>
      <c r="G355" s="1">
        <f t="shared" si="302"/>
        <v>52.796701537381878</v>
      </c>
      <c r="H355" s="1">
        <f t="shared" si="302"/>
        <v>57.572602501918297</v>
      </c>
      <c r="I355" s="1">
        <f t="shared" si="302"/>
        <v>58.891196040820049</v>
      </c>
      <c r="J355" s="1">
        <f t="shared" si="302"/>
        <v>65.636875842637167</v>
      </c>
      <c r="K355" s="1">
        <f t="shared" si="302"/>
        <v>59.977279725298715</v>
      </c>
      <c r="L355" s="1">
        <f t="shared" si="302"/>
        <v>52.957419107005066</v>
      </c>
      <c r="M355" s="1">
        <f t="shared" si="302"/>
        <v>54.82024032699622</v>
      </c>
      <c r="N355" s="1">
        <f t="shared" si="302"/>
        <v>75.018169817061533</v>
      </c>
      <c r="O355" s="1">
        <f t="shared" si="300"/>
        <v>726.19274430219411</v>
      </c>
      <c r="P355" s="1"/>
      <c r="Q355" s="1"/>
      <c r="R355" s="1"/>
      <c r="S355" s="1"/>
    </row>
    <row r="356" spans="2:19">
      <c r="B356">
        <v>1999</v>
      </c>
      <c r="C356" s="6">
        <f t="shared" ref="C356:N356" si="303">C25+C92+C159+C224+C290</f>
        <v>82.837226212816176</v>
      </c>
      <c r="D356" s="6">
        <f t="shared" si="303"/>
        <v>69.033151879273746</v>
      </c>
      <c r="E356" s="6">
        <f t="shared" si="303"/>
        <v>56.797684664553003</v>
      </c>
      <c r="F356" s="6">
        <f t="shared" si="303"/>
        <v>50.414535640960736</v>
      </c>
      <c r="G356" s="6">
        <f t="shared" si="303"/>
        <v>54.802248242158925</v>
      </c>
      <c r="H356" s="6">
        <f t="shared" si="303"/>
        <v>59.827483304616962</v>
      </c>
      <c r="I356" s="6">
        <f t="shared" si="303"/>
        <v>61.196962975018565</v>
      </c>
      <c r="J356" s="6">
        <f t="shared" si="303"/>
        <v>68.132049309084863</v>
      </c>
      <c r="K356" s="6">
        <f t="shared" si="303"/>
        <v>62.282725112376049</v>
      </c>
      <c r="L356" s="6">
        <f t="shared" si="303"/>
        <v>54.825206794119595</v>
      </c>
      <c r="M356" s="6">
        <f t="shared" si="303"/>
        <v>56.823352938888249</v>
      </c>
      <c r="N356" s="6">
        <f t="shared" si="303"/>
        <v>78.220117228327211</v>
      </c>
      <c r="O356" s="6">
        <f t="shared" si="300"/>
        <v>755.19274430219411</v>
      </c>
      <c r="P356" s="1"/>
      <c r="Q356" s="1"/>
      <c r="R356" s="1"/>
      <c r="S356" s="1"/>
    </row>
    <row r="357" spans="2:19">
      <c r="B357">
        <v>2000</v>
      </c>
      <c r="C357" s="6">
        <f t="shared" ref="C357:N357" si="304">C26+C93+C160+C225+C291</f>
        <v>86.273519471779736</v>
      </c>
      <c r="D357" s="6">
        <f t="shared" si="304"/>
        <v>71.771963999048879</v>
      </c>
      <c r="E357" s="6">
        <f t="shared" si="304"/>
        <v>58.956860052272106</v>
      </c>
      <c r="F357" s="6">
        <f t="shared" si="304"/>
        <v>52.114490907923255</v>
      </c>
      <c r="G357" s="6">
        <f t="shared" si="304"/>
        <v>56.713388063482213</v>
      </c>
      <c r="H357" s="6">
        <f t="shared" si="304"/>
        <v>61.973647676982779</v>
      </c>
      <c r="I357" s="6">
        <f t="shared" si="304"/>
        <v>63.392658186456998</v>
      </c>
      <c r="J357" s="6">
        <f t="shared" si="304"/>
        <v>70.512289992668855</v>
      </c>
      <c r="K357" s="6">
        <f t="shared" si="304"/>
        <v>64.478966957761685</v>
      </c>
      <c r="L357" s="6">
        <f t="shared" si="304"/>
        <v>56.610298232839817</v>
      </c>
      <c r="M357" s="6">
        <f t="shared" si="304"/>
        <v>58.73679736031513</v>
      </c>
      <c r="N357" s="6">
        <f t="shared" si="304"/>
        <v>81.268645400662621</v>
      </c>
      <c r="O357" s="6">
        <f t="shared" si="300"/>
        <v>782.80352630219409</v>
      </c>
      <c r="P357" s="1"/>
      <c r="Q357" s="1"/>
      <c r="R357" s="1"/>
      <c r="S357" s="1"/>
    </row>
    <row r="358" spans="2:19">
      <c r="B358">
        <v>2001</v>
      </c>
      <c r="C358" s="6">
        <f t="shared" ref="C358:N358" si="305">C27+C94+C161+C226+C292</f>
        <v>89.339972217476159</v>
      </c>
      <c r="D358" s="6">
        <f t="shared" si="305"/>
        <v>74.203135884046148</v>
      </c>
      <c r="E358" s="6">
        <f t="shared" si="305"/>
        <v>60.867742773162178</v>
      </c>
      <c r="F358" s="6">
        <f t="shared" si="305"/>
        <v>53.589273370603934</v>
      </c>
      <c r="G358" s="6">
        <f t="shared" si="305"/>
        <v>58.379095917969813</v>
      </c>
      <c r="H358" s="6">
        <f t="shared" si="305"/>
        <v>63.849995249910364</v>
      </c>
      <c r="I358" s="6">
        <f t="shared" si="305"/>
        <v>65.305891175150052</v>
      </c>
      <c r="J358" s="6">
        <f t="shared" si="305"/>
        <v>72.576094150544975</v>
      </c>
      <c r="K358" s="6">
        <f t="shared" si="305"/>
        <v>66.391385991608487</v>
      </c>
      <c r="L358" s="6">
        <f t="shared" si="305"/>
        <v>58.140957081641375</v>
      </c>
      <c r="M358" s="6">
        <f t="shared" si="305"/>
        <v>60.3849594425687</v>
      </c>
      <c r="N358" s="6">
        <f t="shared" si="305"/>
        <v>83.957738047511896</v>
      </c>
      <c r="O358" s="6">
        <f t="shared" si="300"/>
        <v>806.986241302194</v>
      </c>
    </row>
    <row r="359" spans="2:19">
      <c r="B359" s="12">
        <v>2002</v>
      </c>
      <c r="C359" s="6">
        <f t="shared" ref="C359:N359" si="306">C28+C95+C162+C227+C293</f>
        <v>92.714935136396917</v>
      </c>
      <c r="D359" s="6">
        <f t="shared" si="306"/>
        <v>76.875500543619538</v>
      </c>
      <c r="E359" s="6">
        <f t="shared" si="306"/>
        <v>62.966695230228311</v>
      </c>
      <c r="F359" s="6">
        <f t="shared" si="306"/>
        <v>55.201669248232875</v>
      </c>
      <c r="G359" s="6">
        <f t="shared" si="306"/>
        <v>60.202239711293601</v>
      </c>
      <c r="H359" s="6">
        <f t="shared" si="306"/>
        <v>65.905130355217494</v>
      </c>
      <c r="I359" s="6">
        <f t="shared" si="306"/>
        <v>67.399751510255712</v>
      </c>
      <c r="J359" s="6">
        <f t="shared" si="306"/>
        <v>74.832176238091392</v>
      </c>
      <c r="K359" s="6">
        <f t="shared" si="306"/>
        <v>68.484047524179246</v>
      </c>
      <c r="L359" s="6">
        <f t="shared" si="306"/>
        <v>59.80973864104314</v>
      </c>
      <c r="M359" s="6">
        <f t="shared" si="306"/>
        <v>62.183841633758732</v>
      </c>
      <c r="N359" s="6">
        <f t="shared" si="306"/>
        <v>86.909515529877126</v>
      </c>
      <c r="O359" s="6">
        <f t="shared" si="300"/>
        <v>833.48524130219403</v>
      </c>
    </row>
    <row r="360" spans="2:19">
      <c r="B360" s="12">
        <v>2003</v>
      </c>
      <c r="C360" s="6">
        <f t="shared" ref="C360:N360" si="307">C29+C96+C163+C228+C294</f>
        <v>96.373134465257223</v>
      </c>
      <c r="D360" s="6">
        <f t="shared" si="307"/>
        <v>79.77424083229829</v>
      </c>
      <c r="E360" s="6">
        <f t="shared" si="307"/>
        <v>65.24441361070545</v>
      </c>
      <c r="F360" s="6">
        <f t="shared" si="307"/>
        <v>56.956535363875766</v>
      </c>
      <c r="G360" s="6">
        <f t="shared" si="307"/>
        <v>62.185111594534881</v>
      </c>
      <c r="H360" s="6">
        <f t="shared" si="307"/>
        <v>68.139262607747668</v>
      </c>
      <c r="I360" s="6">
        <f t="shared" si="307"/>
        <v>69.677094531984181</v>
      </c>
      <c r="J360" s="6">
        <f t="shared" si="307"/>
        <v>77.287810027302726</v>
      </c>
      <c r="K360" s="6">
        <f t="shared" si="307"/>
        <v>70.76033009678288</v>
      </c>
      <c r="L360" s="6">
        <f t="shared" si="307"/>
        <v>61.629135547925443</v>
      </c>
      <c r="M360" s="6">
        <f t="shared" si="307"/>
        <v>64.143767718356401</v>
      </c>
      <c r="N360" s="6">
        <f t="shared" si="307"/>
        <v>90.114404905423214</v>
      </c>
      <c r="O360" s="6">
        <f t="shared" si="300"/>
        <v>862.28524130219421</v>
      </c>
    </row>
    <row r="361" spans="2:19">
      <c r="B361" s="12">
        <v>2004</v>
      </c>
      <c r="C361" s="6">
        <f t="shared" ref="C361:N361" si="308">C30+C97+C164+C229+C295</f>
        <v>99.838891918516623</v>
      </c>
      <c r="D361" s="6">
        <f t="shared" si="308"/>
        <v>82.51363396148416</v>
      </c>
      <c r="E361" s="6">
        <f t="shared" si="308"/>
        <v>67.393837017142573</v>
      </c>
      <c r="F361" s="6">
        <f t="shared" si="308"/>
        <v>58.596616430170691</v>
      </c>
      <c r="G361" s="6">
        <f t="shared" si="308"/>
        <v>64.042517995362999</v>
      </c>
      <c r="H361" s="6">
        <f t="shared" si="308"/>
        <v>70.235191937745441</v>
      </c>
      <c r="I361" s="6">
        <f t="shared" si="308"/>
        <v>71.810067500100914</v>
      </c>
      <c r="J361" s="6">
        <f t="shared" si="308"/>
        <v>79.582188533383501</v>
      </c>
      <c r="K361" s="6">
        <f t="shared" si="308"/>
        <v>72.891607177546433</v>
      </c>
      <c r="L361" s="6">
        <f t="shared" si="308"/>
        <v>63.319655607525291</v>
      </c>
      <c r="M361" s="6">
        <f t="shared" si="308"/>
        <v>65.969003600117802</v>
      </c>
      <c r="N361" s="6">
        <f t="shared" si="308"/>
        <v>93.134029623097632</v>
      </c>
      <c r="O361" s="6">
        <f t="shared" si="300"/>
        <v>889.32724130219401</v>
      </c>
    </row>
    <row r="362" spans="2:19">
      <c r="B362" s="12">
        <v>2005</v>
      </c>
      <c r="C362" s="6">
        <f t="shared" ref="C362:N362" si="309">C31+C98+C165+C230+C296</f>
        <v>103.9674808111223</v>
      </c>
      <c r="D362" s="6">
        <f t="shared" si="309"/>
        <v>85.772346766331324</v>
      </c>
      <c r="E362" s="6">
        <f t="shared" si="309"/>
        <v>69.948719935685034</v>
      </c>
      <c r="F362" s="6">
        <f t="shared" si="309"/>
        <v>60.536187627524562</v>
      </c>
      <c r="G362" s="6">
        <f t="shared" si="309"/>
        <v>66.241772710637775</v>
      </c>
      <c r="H362" s="6">
        <f t="shared" si="309"/>
        <v>72.718732109631162</v>
      </c>
      <c r="I362" s="6">
        <f t="shared" si="309"/>
        <v>74.335265154934874</v>
      </c>
      <c r="J362" s="6">
        <f t="shared" si="309"/>
        <v>82.295142364878203</v>
      </c>
      <c r="K362" s="6">
        <f t="shared" si="309"/>
        <v>75.414411590505679</v>
      </c>
      <c r="L362" s="6">
        <f t="shared" si="309"/>
        <v>65.312587496675448</v>
      </c>
      <c r="M362" s="6">
        <f t="shared" si="309"/>
        <v>68.123455592265444</v>
      </c>
      <c r="N362" s="6">
        <f t="shared" si="309"/>
        <v>96.720922657703568</v>
      </c>
      <c r="O362" s="6">
        <f t="shared" si="300"/>
        <v>921.38702481789539</v>
      </c>
    </row>
    <row r="363" spans="2:19">
      <c r="B363" s="12">
        <v>2006</v>
      </c>
      <c r="C363" s="6">
        <f t="shared" ref="C363:N363" si="310">C32+C99+C166+C231+C297</f>
        <v>108.10216810562056</v>
      </c>
      <c r="D363" s="6">
        <f t="shared" si="310"/>
        <v>89.035663471621262</v>
      </c>
      <c r="E363" s="6">
        <f t="shared" si="310"/>
        <v>72.507118448326125</v>
      </c>
      <c r="F363" s="6">
        <f t="shared" si="310"/>
        <v>62.477948904881032</v>
      </c>
      <c r="G363" s="6">
        <f t="shared" si="310"/>
        <v>68.443640081765992</v>
      </c>
      <c r="H363" s="6">
        <f t="shared" si="310"/>
        <v>75.205317127735981</v>
      </c>
      <c r="I363" s="6">
        <f t="shared" si="310"/>
        <v>76.863452040859855</v>
      </c>
      <c r="J363" s="6">
        <f t="shared" si="310"/>
        <v>85.011140277048952</v>
      </c>
      <c r="K363" s="6">
        <f t="shared" si="310"/>
        <v>77.940181797788526</v>
      </c>
      <c r="L363" s="6">
        <f t="shared" si="310"/>
        <v>67.307467324733395</v>
      </c>
      <c r="M363" s="6">
        <f t="shared" si="310"/>
        <v>70.28014213041881</v>
      </c>
      <c r="N363" s="6">
        <f t="shared" si="310"/>
        <v>100.312617056622</v>
      </c>
      <c r="O363" s="6">
        <f t="shared" si="300"/>
        <v>953.48685676742252</v>
      </c>
    </row>
    <row r="364" spans="2:19">
      <c r="B364" s="19">
        <v>2007</v>
      </c>
      <c r="C364" s="20">
        <f t="shared" ref="C364:N364" si="311">C33+C100+C167+C232+C298</f>
        <v>113.74902427210063</v>
      </c>
      <c r="D364" s="20">
        <f t="shared" si="311"/>
        <v>93.6303899198344</v>
      </c>
      <c r="E364" s="20">
        <f t="shared" si="311"/>
        <v>76.168764720620544</v>
      </c>
      <c r="F364" s="20">
        <f t="shared" si="311"/>
        <v>65.536630608651393</v>
      </c>
      <c r="G364" s="20">
        <f t="shared" si="311"/>
        <v>71.835564008313668</v>
      </c>
      <c r="H364" s="20">
        <f t="shared" si="311"/>
        <v>78.985583264844394</v>
      </c>
      <c r="I364" s="20">
        <f t="shared" si="311"/>
        <v>80.771738542319213</v>
      </c>
      <c r="J364" s="20">
        <f t="shared" si="311"/>
        <v>89.300544440631711</v>
      </c>
      <c r="K364" s="20">
        <f t="shared" si="311"/>
        <v>81.854416298784074</v>
      </c>
      <c r="L364" s="20">
        <f t="shared" si="311"/>
        <v>70.631056203684011</v>
      </c>
      <c r="M364" s="20">
        <f t="shared" si="311"/>
        <v>73.793893106183347</v>
      </c>
      <c r="N364" s="20">
        <f t="shared" si="311"/>
        <v>105.50525138145511</v>
      </c>
      <c r="O364" s="20">
        <f t="shared" si="300"/>
        <v>1001.7628567674225</v>
      </c>
    </row>
    <row r="365" spans="2:19">
      <c r="B365" s="19">
        <v>2008</v>
      </c>
      <c r="C365" s="20">
        <f t="shared" ref="C365:N365" si="312">C34+C101+C168+C233+C299</f>
        <v>123.44824694338665</v>
      </c>
      <c r="D365" s="20">
        <f t="shared" si="312"/>
        <v>101.66215923861778</v>
      </c>
      <c r="E365" s="20">
        <f t="shared" si="312"/>
        <v>82.629112893142619</v>
      </c>
      <c r="F365" s="20">
        <f t="shared" si="312"/>
        <v>71.221768468053256</v>
      </c>
      <c r="G365" s="20">
        <f t="shared" si="312"/>
        <v>78.068907253749572</v>
      </c>
      <c r="H365" s="20">
        <f t="shared" si="312"/>
        <v>85.881515067811321</v>
      </c>
      <c r="I365" s="20">
        <f t="shared" si="312"/>
        <v>87.962748031229751</v>
      </c>
      <c r="J365" s="20">
        <f t="shared" si="312"/>
        <v>97.283727136237189</v>
      </c>
      <c r="K365" s="20">
        <f t="shared" si="312"/>
        <v>89.067008864585404</v>
      </c>
      <c r="L365" s="20">
        <f t="shared" si="312"/>
        <v>76.975856705900256</v>
      </c>
      <c r="M365" s="20">
        <f t="shared" si="312"/>
        <v>80.433694452073581</v>
      </c>
      <c r="N365" s="20">
        <f t="shared" si="312"/>
        <v>114.73595571263516</v>
      </c>
      <c r="O365" s="20">
        <f t="shared" si="300"/>
        <v>1089.3707007674225</v>
      </c>
    </row>
    <row r="366" spans="2:19">
      <c r="B366" s="19">
        <v>2009</v>
      </c>
      <c r="C366" s="20">
        <f t="shared" ref="C366:N366" si="313">C35+C102+C169+C234+C300</f>
        <v>133.68724248058501</v>
      </c>
      <c r="D366" s="20">
        <f t="shared" si="313"/>
        <v>110.05326275445566</v>
      </c>
      <c r="E366" s="20">
        <f t="shared" si="313"/>
        <v>89.345207243374361</v>
      </c>
      <c r="F366" s="20">
        <f t="shared" si="313"/>
        <v>77.007203744196943</v>
      </c>
      <c r="G366" s="20">
        <f t="shared" si="313"/>
        <v>84.442868097534372</v>
      </c>
      <c r="H366" s="20">
        <f t="shared" si="313"/>
        <v>92.946670041268845</v>
      </c>
      <c r="I366" s="20">
        <f t="shared" si="313"/>
        <v>95.300836783106419</v>
      </c>
      <c r="J366" s="20">
        <f t="shared" si="313"/>
        <v>105.40361524349512</v>
      </c>
      <c r="K366" s="20">
        <f t="shared" si="313"/>
        <v>96.426371607403979</v>
      </c>
      <c r="L366" s="20">
        <f t="shared" si="313"/>
        <v>83.356821672761512</v>
      </c>
      <c r="M366" s="20">
        <f t="shared" si="313"/>
        <v>87.144777251862124</v>
      </c>
      <c r="N366" s="20">
        <f t="shared" si="313"/>
        <v>124.34272626879775</v>
      </c>
      <c r="O366" s="20">
        <f t="shared" si="300"/>
        <v>1179.4576031888421</v>
      </c>
    </row>
    <row r="367" spans="2:19">
      <c r="B367" s="19">
        <v>2010</v>
      </c>
      <c r="C367" s="20">
        <f t="shared" ref="C367:N367" si="314">C36+C103+C170+C235+C301</f>
        <v>147.42039876709575</v>
      </c>
      <c r="D367" s="20">
        <f t="shared" si="314"/>
        <v>121.28573682735919</v>
      </c>
      <c r="E367" s="20">
        <f t="shared" si="314"/>
        <v>98.326713995524571</v>
      </c>
      <c r="F367" s="20">
        <f t="shared" si="314"/>
        <v>84.708202086218662</v>
      </c>
      <c r="G367" s="20">
        <f t="shared" si="314"/>
        <v>92.936117255408135</v>
      </c>
      <c r="H367" s="20">
        <f t="shared" si="314"/>
        <v>102.36572749290602</v>
      </c>
      <c r="I367" s="20">
        <f t="shared" si="314"/>
        <v>105.07556518231621</v>
      </c>
      <c r="J367" s="20">
        <f t="shared" si="314"/>
        <v>116.21077062634156</v>
      </c>
      <c r="K367" s="20">
        <f t="shared" si="314"/>
        <v>106.228830077784</v>
      </c>
      <c r="L367" s="20">
        <f t="shared" si="314"/>
        <v>91.828995519922941</v>
      </c>
      <c r="M367" s="20">
        <f t="shared" si="314"/>
        <v>96.064542562481648</v>
      </c>
      <c r="N367" s="20">
        <f t="shared" si="314"/>
        <v>137.18873321690302</v>
      </c>
      <c r="O367" s="20">
        <f t="shared" si="300"/>
        <v>1299.6403336102617</v>
      </c>
    </row>
    <row r="368" spans="2:19">
      <c r="B368" s="19">
        <v>2011</v>
      </c>
      <c r="C368" s="19">
        <f t="shared" ref="C368:N368" si="315">C37+C104+C171+C236+C302</f>
        <v>160.45715900563877</v>
      </c>
      <c r="D368" s="19">
        <f t="shared" si="315"/>
        <v>131.97707780998772</v>
      </c>
      <c r="E368" s="19">
        <f t="shared" si="315"/>
        <v>106.88776247121594</v>
      </c>
      <c r="F368" s="19">
        <f t="shared" si="315"/>
        <v>92.109105037623678</v>
      </c>
      <c r="G368" s="19">
        <f t="shared" si="315"/>
        <v>101.0839217067836</v>
      </c>
      <c r="H368" s="19">
        <f t="shared" si="315"/>
        <v>111.39097321291166</v>
      </c>
      <c r="I368" s="19">
        <f t="shared" si="315"/>
        <v>114.4541598242554</v>
      </c>
      <c r="J368" s="19">
        <f t="shared" si="315"/>
        <v>126.59893825644195</v>
      </c>
      <c r="K368" s="19">
        <f t="shared" si="315"/>
        <v>115.63632579134111</v>
      </c>
      <c r="L368" s="19">
        <f t="shared" si="315"/>
        <v>100.00493242970181</v>
      </c>
      <c r="M368" s="19">
        <f t="shared" si="315"/>
        <v>104.65887938658692</v>
      </c>
      <c r="N368" s="19">
        <f t="shared" si="315"/>
        <v>149.44950609919272</v>
      </c>
      <c r="O368" s="19">
        <f t="shared" si="300"/>
        <v>1414.7087410316813</v>
      </c>
    </row>
    <row r="369" spans="1:16">
      <c r="A369" s="2" t="s">
        <v>15</v>
      </c>
      <c r="B369" s="11">
        <v>2012</v>
      </c>
      <c r="C369" s="5">
        <f t="shared" ref="C369:N369" si="316">C38+C105+C172+C237+C303</f>
        <v>173.1536935163455</v>
      </c>
      <c r="D369" s="5">
        <f t="shared" si="316"/>
        <v>142.40633154391409</v>
      </c>
      <c r="E369" s="5">
        <f t="shared" si="316"/>
        <v>115.24621404138928</v>
      </c>
      <c r="F369" s="5">
        <f t="shared" si="316"/>
        <v>99.370813751609333</v>
      </c>
      <c r="G369" s="5">
        <f t="shared" si="316"/>
        <v>109.06994531635296</v>
      </c>
      <c r="H369" s="5">
        <f t="shared" si="316"/>
        <v>120.23066198128522</v>
      </c>
      <c r="I369" s="5">
        <f t="shared" si="316"/>
        <v>123.64734971160061</v>
      </c>
      <c r="J369" s="5">
        <f t="shared" si="316"/>
        <v>136.79299697929102</v>
      </c>
      <c r="K369" s="5">
        <f t="shared" si="316"/>
        <v>124.85921215967949</v>
      </c>
      <c r="L369" s="5">
        <f t="shared" si="316"/>
        <v>108.04708977144423</v>
      </c>
      <c r="M369" s="5">
        <f t="shared" si="316"/>
        <v>113.10465033069683</v>
      </c>
      <c r="N369" s="5">
        <f t="shared" si="316"/>
        <v>161.4298433494923</v>
      </c>
      <c r="O369" s="5">
        <f t="shared" ref="O369:O377" si="317">SUM(C369:N369)</f>
        <v>1527.3588024531009</v>
      </c>
    </row>
    <row r="370" spans="1:16">
      <c r="B370" s="11">
        <v>2013</v>
      </c>
      <c r="C370" s="5">
        <f t="shared" ref="C370:N370" si="318">C39+C106+C173+C238+C304</f>
        <v>183.61159218333162</v>
      </c>
      <c r="D370" s="5">
        <f t="shared" si="318"/>
        <v>150.93815898626062</v>
      </c>
      <c r="E370" s="5">
        <f t="shared" si="318"/>
        <v>122.05822245620888</v>
      </c>
      <c r="F370" s="5">
        <f t="shared" si="318"/>
        <v>105.15510912562011</v>
      </c>
      <c r="G370" s="5">
        <f t="shared" si="318"/>
        <v>115.46257311563804</v>
      </c>
      <c r="H370" s="5">
        <f t="shared" si="318"/>
        <v>127.33158636680888</v>
      </c>
      <c r="I370" s="5">
        <f t="shared" si="318"/>
        <v>131.00537999631871</v>
      </c>
      <c r="J370" s="5">
        <f t="shared" si="318"/>
        <v>144.9083121351982</v>
      </c>
      <c r="K370" s="5">
        <f t="shared" si="318"/>
        <v>132.23526786295164</v>
      </c>
      <c r="L370" s="5">
        <f t="shared" si="318"/>
        <v>114.38027259034509</v>
      </c>
      <c r="M370" s="5">
        <f t="shared" si="318"/>
        <v>119.78387587093883</v>
      </c>
      <c r="N370" s="5">
        <f t="shared" si="318"/>
        <v>171.14999618489978</v>
      </c>
      <c r="O370" s="5">
        <f t="shared" si="317"/>
        <v>1618.0203468745203</v>
      </c>
    </row>
    <row r="371" spans="1:16">
      <c r="B371" s="11">
        <v>2014</v>
      </c>
      <c r="C371" s="5">
        <f t="shared" ref="C371:N371" si="319">C40+C107+C174+C239+C305</f>
        <v>191.99295005775099</v>
      </c>
      <c r="D371" s="5">
        <f t="shared" si="319"/>
        <v>157.7123527705223</v>
      </c>
      <c r="E371" s="5">
        <f t="shared" si="319"/>
        <v>127.43872872921445</v>
      </c>
      <c r="F371" s="5">
        <f t="shared" si="319"/>
        <v>109.57677343625944</v>
      </c>
      <c r="G371" s="5">
        <f t="shared" si="319"/>
        <v>120.38453179495839</v>
      </c>
      <c r="H371" s="5">
        <f t="shared" si="319"/>
        <v>132.82684495312915</v>
      </c>
      <c r="I371" s="5">
        <f t="shared" si="319"/>
        <v>136.66968293459936</v>
      </c>
      <c r="J371" s="5">
        <f t="shared" si="319"/>
        <v>151.10654328257019</v>
      </c>
      <c r="K371" s="5">
        <f t="shared" si="319"/>
        <v>137.90700522457985</v>
      </c>
      <c r="L371" s="5">
        <f t="shared" si="319"/>
        <v>119.13974417543837</v>
      </c>
      <c r="M371" s="5">
        <f t="shared" si="319"/>
        <v>124.83543573395683</v>
      </c>
      <c r="N371" s="5">
        <f t="shared" si="319"/>
        <v>178.7793882029608</v>
      </c>
      <c r="O371" s="5">
        <f t="shared" si="317"/>
        <v>1688.3699812959401</v>
      </c>
    </row>
    <row r="372" spans="1:16">
      <c r="B372" s="11">
        <v>2015</v>
      </c>
      <c r="C372" s="5">
        <f t="shared" ref="C372:N372" si="320">C41+C108+C175+C240+C306</f>
        <v>199.04944641125158</v>
      </c>
      <c r="D372" s="5">
        <f t="shared" si="320"/>
        <v>163.42823943642478</v>
      </c>
      <c r="E372" s="5">
        <f t="shared" si="320"/>
        <v>131.98401217606735</v>
      </c>
      <c r="F372" s="5">
        <f t="shared" si="320"/>
        <v>113.33783072424445</v>
      </c>
      <c r="G372" s="5">
        <f t="shared" si="320"/>
        <v>124.56466390307101</v>
      </c>
      <c r="H372" s="5">
        <f t="shared" si="320"/>
        <v>137.48931379203202</v>
      </c>
      <c r="I372" s="5">
        <f t="shared" si="320"/>
        <v>141.48116019502953</v>
      </c>
      <c r="J372" s="5">
        <f t="shared" si="320"/>
        <v>156.3796969996269</v>
      </c>
      <c r="K372" s="5">
        <f t="shared" si="320"/>
        <v>142.72573006406225</v>
      </c>
      <c r="L372" s="5">
        <f t="shared" si="320"/>
        <v>123.20338625752966</v>
      </c>
      <c r="M372" s="5">
        <f t="shared" si="320"/>
        <v>129.14216992281229</v>
      </c>
      <c r="N372" s="5">
        <f t="shared" si="320"/>
        <v>185.23038139306595</v>
      </c>
      <c r="O372" s="5">
        <f t="shared" si="317"/>
        <v>1748.016031275218</v>
      </c>
    </row>
    <row r="373" spans="1:16">
      <c r="B373" s="11">
        <v>2016</v>
      </c>
      <c r="C373" s="5">
        <f t="shared" ref="C373:N373" si="321">C42+C109+C176+C241+C307</f>
        <v>205.78792932114794</v>
      </c>
      <c r="D373" s="5">
        <f t="shared" si="321"/>
        <v>168.88613122183489</v>
      </c>
      <c r="E373" s="5">
        <f t="shared" si="321"/>
        <v>136.3239065567102</v>
      </c>
      <c r="F373" s="5">
        <f t="shared" si="321"/>
        <v>116.9272125926551</v>
      </c>
      <c r="G373" s="5">
        <f t="shared" si="321"/>
        <v>128.55439615226277</v>
      </c>
      <c r="H373" s="5">
        <f t="shared" si="321"/>
        <v>141.93984988030442</v>
      </c>
      <c r="I373" s="5">
        <f t="shared" si="321"/>
        <v>146.07362582393674</v>
      </c>
      <c r="J373" s="5">
        <f t="shared" si="321"/>
        <v>161.41208839410464</v>
      </c>
      <c r="K373" s="5">
        <f t="shared" si="321"/>
        <v>147.32498672351872</v>
      </c>
      <c r="L373" s="5">
        <f t="shared" si="321"/>
        <v>127.08065521635105</v>
      </c>
      <c r="M373" s="5">
        <f t="shared" si="321"/>
        <v>133.25168556801532</v>
      </c>
      <c r="N373" s="5">
        <f t="shared" si="321"/>
        <v>191.38875640406809</v>
      </c>
      <c r="O373" s="5">
        <f t="shared" si="317"/>
        <v>1804.95122385491</v>
      </c>
    </row>
    <row r="374" spans="1:16">
      <c r="B374" s="11">
        <v>2017</v>
      </c>
      <c r="C374" s="5">
        <f t="shared" ref="C374:N374" si="322">C43+C110+C177+C242+C308</f>
        <v>211.39731104003928</v>
      </c>
      <c r="D374" s="5">
        <f t="shared" si="322"/>
        <v>173.43840097779642</v>
      </c>
      <c r="E374" s="5">
        <f t="shared" si="322"/>
        <v>139.94727773968586</v>
      </c>
      <c r="F374" s="5">
        <f t="shared" si="322"/>
        <v>119.93911321272213</v>
      </c>
      <c r="G374" s="5">
        <f t="shared" si="322"/>
        <v>131.89837074156162</v>
      </c>
      <c r="H374" s="5">
        <f t="shared" si="322"/>
        <v>145.66784957735368</v>
      </c>
      <c r="I374" s="5">
        <f t="shared" si="322"/>
        <v>149.924006951698</v>
      </c>
      <c r="J374" s="5">
        <f t="shared" si="322"/>
        <v>165.63538322496828</v>
      </c>
      <c r="K374" s="5">
        <f t="shared" si="322"/>
        <v>151.18138095312693</v>
      </c>
      <c r="L374" s="5">
        <f t="shared" si="322"/>
        <v>130.34346051362212</v>
      </c>
      <c r="M374" s="5">
        <f t="shared" si="322"/>
        <v>136.70588076792566</v>
      </c>
      <c r="N374" s="5">
        <f t="shared" si="322"/>
        <v>196.53134160259097</v>
      </c>
      <c r="O374" s="5">
        <f t="shared" si="317"/>
        <v>1852.6097773030913</v>
      </c>
    </row>
    <row r="375" spans="1:16">
      <c r="B375" s="11">
        <v>2018</v>
      </c>
      <c r="C375" s="5">
        <f t="shared" ref="C375:N375" si="323">C44+C111+C178+C243+C309</f>
        <v>216.7335021221912</v>
      </c>
      <c r="D375" s="5">
        <f t="shared" si="323"/>
        <v>177.76910071613005</v>
      </c>
      <c r="E375" s="5">
        <f t="shared" si="323"/>
        <v>143.39430845426008</v>
      </c>
      <c r="F375" s="5">
        <f t="shared" si="323"/>
        <v>122.80411077203956</v>
      </c>
      <c r="G375" s="5">
        <f t="shared" si="323"/>
        <v>135.07930846836624</v>
      </c>
      <c r="H375" s="5">
        <f t="shared" si="323"/>
        <v>149.21423441492209</v>
      </c>
      <c r="I375" s="5">
        <f t="shared" si="323"/>
        <v>153.58678591768438</v>
      </c>
      <c r="J375" s="5">
        <f t="shared" si="323"/>
        <v>169.65267633449187</v>
      </c>
      <c r="K375" s="5">
        <f t="shared" si="323"/>
        <v>154.84982554404468</v>
      </c>
      <c r="L375" s="5">
        <f t="shared" si="323"/>
        <v>133.44702122550132</v>
      </c>
      <c r="M375" s="5">
        <f t="shared" si="323"/>
        <v>139.99149261816675</v>
      </c>
      <c r="N375" s="5">
        <f t="shared" si="323"/>
        <v>201.42309818829102</v>
      </c>
      <c r="O375" s="5">
        <f t="shared" si="317"/>
        <v>1897.9454647760895</v>
      </c>
    </row>
    <row r="376" spans="1:16">
      <c r="B376" s="11">
        <v>2019</v>
      </c>
      <c r="C376" s="5">
        <f t="shared" ref="C376:N376" si="324">C45+C112+C179+C244+C310</f>
        <v>221.82373376306114</v>
      </c>
      <c r="D376" s="5">
        <f t="shared" si="324"/>
        <v>181.89984153982851</v>
      </c>
      <c r="E376" s="5">
        <f t="shared" si="324"/>
        <v>146.68200785126439</v>
      </c>
      <c r="F376" s="5">
        <f t="shared" si="324"/>
        <v>125.53558151031706</v>
      </c>
      <c r="G376" s="5">
        <f t="shared" si="324"/>
        <v>138.11225638553066</v>
      </c>
      <c r="H376" s="5">
        <f t="shared" si="324"/>
        <v>152.59587806500346</v>
      </c>
      <c r="I376" s="5">
        <f t="shared" si="324"/>
        <v>157.0792091240408</v>
      </c>
      <c r="J376" s="5">
        <f t="shared" si="324"/>
        <v>173.48269688691289</v>
      </c>
      <c r="K376" s="5">
        <f t="shared" si="324"/>
        <v>158.34758340523223</v>
      </c>
      <c r="L376" s="5">
        <f t="shared" si="324"/>
        <v>136.40534890787151</v>
      </c>
      <c r="M376" s="5">
        <f t="shared" si="324"/>
        <v>143.12356683493013</v>
      </c>
      <c r="N376" s="5">
        <f t="shared" si="324"/>
        <v>206.08818052437891</v>
      </c>
      <c r="O376" s="5">
        <f t="shared" si="317"/>
        <v>1941.1758847983717</v>
      </c>
      <c r="P376" s="1"/>
    </row>
    <row r="377" spans="1:16">
      <c r="B377" s="11">
        <v>2020</v>
      </c>
      <c r="C377" s="5">
        <f t="shared" ref="C377:N377" si="325">C46+C113+C180+C245+C311</f>
        <v>227.19327483001695</v>
      </c>
      <c r="D377" s="5">
        <f t="shared" si="325"/>
        <v>186.25358951830364</v>
      </c>
      <c r="E377" s="5">
        <f t="shared" si="325"/>
        <v>150.14579809323337</v>
      </c>
      <c r="F377" s="5">
        <f t="shared" si="325"/>
        <v>128.40816696364743</v>
      </c>
      <c r="G377" s="5">
        <f t="shared" si="325"/>
        <v>141.30324681183367</v>
      </c>
      <c r="H377" s="5">
        <f t="shared" si="325"/>
        <v>156.15430402514082</v>
      </c>
      <c r="I377" s="5">
        <f t="shared" si="325"/>
        <v>160.75292383814025</v>
      </c>
      <c r="J377" s="5">
        <f t="shared" si="325"/>
        <v>177.51040453569459</v>
      </c>
      <c r="K377" s="5">
        <f t="shared" si="325"/>
        <v>162.02688747774968</v>
      </c>
      <c r="L377" s="5">
        <f t="shared" si="325"/>
        <v>139.51315775970946</v>
      </c>
      <c r="M377" s="5">
        <f t="shared" si="325"/>
        <v>146.41543043310531</v>
      </c>
      <c r="N377" s="5">
        <f t="shared" si="325"/>
        <v>211.00376314223413</v>
      </c>
      <c r="O377" s="5">
        <f t="shared" si="317"/>
        <v>1986.6809474288091</v>
      </c>
    </row>
    <row r="378" spans="1:16">
      <c r="B378" s="15">
        <f t="shared" ref="B378:B397" si="326">+B377+1</f>
        <v>2021</v>
      </c>
      <c r="C378" s="5">
        <f t="shared" ref="C378:N378" si="327">C47+C114+C181+C246+C312</f>
        <v>232.25916394539473</v>
      </c>
      <c r="D378" s="5">
        <f t="shared" si="327"/>
        <v>190.36215253304186</v>
      </c>
      <c r="E378" s="5">
        <f t="shared" si="327"/>
        <v>153.41491955832325</v>
      </c>
      <c r="F378" s="5">
        <f t="shared" si="327"/>
        <v>131.12082748673996</v>
      </c>
      <c r="G378" s="5">
        <f t="shared" si="327"/>
        <v>144.31619173541094</v>
      </c>
      <c r="H378" s="5">
        <f t="shared" si="327"/>
        <v>159.51400226710044</v>
      </c>
      <c r="I378" s="5">
        <f t="shared" si="327"/>
        <v>164.22184129390018</v>
      </c>
      <c r="J378" s="5">
        <f t="shared" si="327"/>
        <v>181.31393189218673</v>
      </c>
      <c r="K378" s="5">
        <f t="shared" si="327"/>
        <v>165.50109581221341</v>
      </c>
      <c r="L378" s="5">
        <f t="shared" si="327"/>
        <v>142.44891663010185</v>
      </c>
      <c r="M378" s="5">
        <f t="shared" si="327"/>
        <v>149.52461732495806</v>
      </c>
      <c r="N378" s="5">
        <f t="shared" si="327"/>
        <v>215.6429718570844</v>
      </c>
      <c r="O378" s="5">
        <f>SUM(C378:N378)</f>
        <v>2029.6406323364558</v>
      </c>
    </row>
    <row r="379" spans="1:16">
      <c r="B379" s="15">
        <f t="shared" si="326"/>
        <v>2022</v>
      </c>
      <c r="C379" s="5">
        <f t="shared" ref="C379:N379" si="328">C48+C115+C182+C247+C313</f>
        <v>237.02398617775916</v>
      </c>
      <c r="D379" s="5">
        <f t="shared" si="328"/>
        <v>194.2278363690591</v>
      </c>
      <c r="E379" s="5">
        <f t="shared" si="328"/>
        <v>156.49130189861359</v>
      </c>
      <c r="F379" s="5">
        <f t="shared" si="328"/>
        <v>133.67567816767522</v>
      </c>
      <c r="G379" s="5">
        <f t="shared" si="328"/>
        <v>147.15331494037761</v>
      </c>
      <c r="H379" s="5">
        <f t="shared" si="328"/>
        <v>162.6773496967237</v>
      </c>
      <c r="I379" s="5">
        <f t="shared" si="328"/>
        <v>167.48852007849359</v>
      </c>
      <c r="J379" s="5">
        <f t="shared" si="328"/>
        <v>184.89626372184154</v>
      </c>
      <c r="K379" s="5">
        <f t="shared" si="328"/>
        <v>168.77279544817841</v>
      </c>
      <c r="L379" s="5">
        <f t="shared" si="328"/>
        <v>145.21520368457701</v>
      </c>
      <c r="M379" s="5">
        <f t="shared" si="328"/>
        <v>152.45374504120775</v>
      </c>
      <c r="N379" s="5">
        <f t="shared" si="328"/>
        <v>220.00873063862733</v>
      </c>
      <c r="O379" s="5">
        <f>SUM(C379:N379)</f>
        <v>2070.0847258631338</v>
      </c>
    </row>
    <row r="380" spans="1:16">
      <c r="B380" s="15">
        <f t="shared" si="326"/>
        <v>2023</v>
      </c>
      <c r="C380" s="5">
        <f t="shared" ref="C380:N380" si="329">C49+C116+C183+C248+C314</f>
        <v>241.6367877025487</v>
      </c>
      <c r="D380" s="5">
        <f t="shared" si="329"/>
        <v>197.9699347394864</v>
      </c>
      <c r="E380" s="5">
        <f t="shared" si="329"/>
        <v>159.4692262472206</v>
      </c>
      <c r="F380" s="5">
        <f t="shared" si="329"/>
        <v>136.14825985956679</v>
      </c>
      <c r="G380" s="5">
        <f t="shared" si="329"/>
        <v>149.89920489616446</v>
      </c>
      <c r="H380" s="5">
        <f t="shared" si="329"/>
        <v>165.73905971821034</v>
      </c>
      <c r="I380" s="5">
        <f t="shared" si="329"/>
        <v>170.65013244131683</v>
      </c>
      <c r="J380" s="5">
        <f t="shared" si="329"/>
        <v>188.36322221127872</v>
      </c>
      <c r="K380" s="5">
        <f t="shared" si="329"/>
        <v>171.93925005728767</v>
      </c>
      <c r="L380" s="5">
        <f t="shared" si="329"/>
        <v>147.89211745534888</v>
      </c>
      <c r="M380" s="5">
        <f t="shared" si="329"/>
        <v>155.28836061039851</v>
      </c>
      <c r="N380" s="5">
        <f t="shared" si="329"/>
        <v>224.23466066511386</v>
      </c>
      <c r="O380" s="5">
        <f>SUM(C380:N380)</f>
        <v>2109.2302166039417</v>
      </c>
    </row>
    <row r="381" spans="1:16">
      <c r="B381" s="15">
        <f t="shared" si="326"/>
        <v>2024</v>
      </c>
      <c r="C381" s="5">
        <f t="shared" ref="C381:N381" si="330">C50+C117+C184+C249+C315</f>
        <v>246.11937910701306</v>
      </c>
      <c r="D381" s="5">
        <f t="shared" si="330"/>
        <v>201.60608486369051</v>
      </c>
      <c r="E381" s="5">
        <f t="shared" si="330"/>
        <v>162.36271144995348</v>
      </c>
      <c r="F381" s="5">
        <f t="shared" si="330"/>
        <v>138.55020669532169</v>
      </c>
      <c r="G381" s="5">
        <f t="shared" si="330"/>
        <v>152.56678625316815</v>
      </c>
      <c r="H381" s="5">
        <f t="shared" si="330"/>
        <v>168.71352827280219</v>
      </c>
      <c r="I381" s="5">
        <f t="shared" si="330"/>
        <v>173.72153481557066</v>
      </c>
      <c r="J381" s="5">
        <f t="shared" si="330"/>
        <v>191.73112046910038</v>
      </c>
      <c r="K381" s="5">
        <f t="shared" si="330"/>
        <v>175.01534646967144</v>
      </c>
      <c r="L381" s="5">
        <f t="shared" si="330"/>
        <v>150.4922347767214</v>
      </c>
      <c r="M381" s="5">
        <f t="shared" si="330"/>
        <v>158.04179684900021</v>
      </c>
      <c r="N381" s="5">
        <f t="shared" si="330"/>
        <v>228.34074191094197</v>
      </c>
      <c r="O381" s="5">
        <f>SUM(C381:N381)</f>
        <v>2147.2614719329554</v>
      </c>
    </row>
    <row r="382" spans="1:16">
      <c r="B382" s="15">
        <f t="shared" si="326"/>
        <v>2025</v>
      </c>
      <c r="C382" s="5">
        <f t="shared" ref="C382:N382" si="331">C51+C118+C185+C250+C316</f>
        <v>250.49259526892442</v>
      </c>
      <c r="D382" s="5">
        <f t="shared" si="331"/>
        <v>205.15320866198567</v>
      </c>
      <c r="E382" s="5">
        <f t="shared" si="331"/>
        <v>165.18523809771753</v>
      </c>
      <c r="F382" s="5">
        <f t="shared" si="331"/>
        <v>140.89283922862253</v>
      </c>
      <c r="G382" s="5">
        <f t="shared" si="331"/>
        <v>155.1686016293429</v>
      </c>
      <c r="H382" s="5">
        <f t="shared" si="331"/>
        <v>171.61470531020595</v>
      </c>
      <c r="I382" s="5">
        <f t="shared" si="331"/>
        <v>176.71715344004605</v>
      </c>
      <c r="J382" s="5">
        <f t="shared" si="331"/>
        <v>195.01583671389409</v>
      </c>
      <c r="K382" s="5">
        <f t="shared" si="331"/>
        <v>178.01554382127051</v>
      </c>
      <c r="L382" s="5">
        <f t="shared" si="331"/>
        <v>153.02787423311443</v>
      </c>
      <c r="M382" s="5">
        <f t="shared" si="331"/>
        <v>160.72707825153284</v>
      </c>
      <c r="N382" s="5">
        <f t="shared" si="331"/>
        <v>232.34620296052336</v>
      </c>
      <c r="O382" s="5">
        <f t="shared" ref="O382:O387" si="332">SUM(C382:N382)</f>
        <v>2184.3568776171805</v>
      </c>
    </row>
    <row r="383" spans="1:16">
      <c r="B383" s="15">
        <f t="shared" si="326"/>
        <v>2026</v>
      </c>
      <c r="C383" s="5">
        <f t="shared" ref="C383:N383" si="333">C52+C119+C186+C251+C317</f>
        <v>254.68647294792774</v>
      </c>
      <c r="D383" s="5">
        <f t="shared" si="333"/>
        <v>208.55514010784842</v>
      </c>
      <c r="E383" s="5">
        <f t="shared" si="333"/>
        <v>167.89233729852467</v>
      </c>
      <c r="F383" s="5">
        <f t="shared" si="333"/>
        <v>143.14008023631806</v>
      </c>
      <c r="G383" s="5">
        <f t="shared" si="333"/>
        <v>157.66436549649455</v>
      </c>
      <c r="H383" s="5">
        <f t="shared" si="333"/>
        <v>174.39757754151768</v>
      </c>
      <c r="I383" s="5">
        <f t="shared" si="333"/>
        <v>179.59071476838909</v>
      </c>
      <c r="J383" s="5">
        <f t="shared" si="333"/>
        <v>198.16681450597002</v>
      </c>
      <c r="K383" s="5">
        <f t="shared" si="333"/>
        <v>180.89350196310426</v>
      </c>
      <c r="L383" s="5">
        <f t="shared" si="333"/>
        <v>155.46052319832728</v>
      </c>
      <c r="M383" s="5">
        <f t="shared" si="333"/>
        <v>163.30317485884979</v>
      </c>
      <c r="N383" s="5">
        <f t="shared" si="333"/>
        <v>236.18784212781543</v>
      </c>
      <c r="O383" s="5">
        <f t="shared" si="332"/>
        <v>2219.9385450510872</v>
      </c>
    </row>
    <row r="384" spans="1:16">
      <c r="B384" s="15">
        <f t="shared" si="326"/>
        <v>2027</v>
      </c>
      <c r="C384" s="5">
        <f t="shared" ref="C384:N384" si="334">C53+C120+C187+C252+C318</f>
        <v>258.72338856838371</v>
      </c>
      <c r="D384" s="5">
        <f t="shared" si="334"/>
        <v>211.82987787131361</v>
      </c>
      <c r="E384" s="5">
        <f t="shared" si="334"/>
        <v>170.49827249176093</v>
      </c>
      <c r="F384" s="5">
        <f t="shared" si="334"/>
        <v>145.30354573124211</v>
      </c>
      <c r="G384" s="5">
        <f t="shared" si="334"/>
        <v>160.0670367734896</v>
      </c>
      <c r="H384" s="5">
        <f t="shared" si="334"/>
        <v>177.07662109091279</v>
      </c>
      <c r="I384" s="5">
        <f t="shared" si="334"/>
        <v>182.35711199379708</v>
      </c>
      <c r="J384" s="5">
        <f t="shared" si="334"/>
        <v>201.20033337645103</v>
      </c>
      <c r="K384" s="5">
        <f t="shared" si="334"/>
        <v>183.66413507026462</v>
      </c>
      <c r="L384" s="5">
        <f t="shared" si="334"/>
        <v>157.80261238060785</v>
      </c>
      <c r="M384" s="5">
        <f t="shared" si="334"/>
        <v>165.78331521495031</v>
      </c>
      <c r="N384" s="5">
        <f t="shared" si="334"/>
        <v>239.88591877654702</v>
      </c>
      <c r="O384" s="5">
        <f t="shared" si="332"/>
        <v>2254.1921693397207</v>
      </c>
    </row>
    <row r="385" spans="2:15">
      <c r="B385" s="15">
        <f t="shared" si="326"/>
        <v>2028</v>
      </c>
      <c r="C385" s="5">
        <f t="shared" ref="C385:N385" si="335">C54+C121+C188+C253+C319</f>
        <v>262.62928099869612</v>
      </c>
      <c r="D385" s="5">
        <f t="shared" si="335"/>
        <v>214.99824534171941</v>
      </c>
      <c r="E385" s="5">
        <f t="shared" si="335"/>
        <v>173.01952719852744</v>
      </c>
      <c r="F385" s="5">
        <f t="shared" si="335"/>
        <v>147.39656189268416</v>
      </c>
      <c r="G385" s="5">
        <f t="shared" si="335"/>
        <v>162.39150670344978</v>
      </c>
      <c r="H385" s="5">
        <f t="shared" si="335"/>
        <v>179.66848994186682</v>
      </c>
      <c r="I385" s="5">
        <f t="shared" si="335"/>
        <v>185.03345853855171</v>
      </c>
      <c r="J385" s="5">
        <f t="shared" si="335"/>
        <v>204.13506591428072</v>
      </c>
      <c r="K385" s="5">
        <f t="shared" si="335"/>
        <v>186.34457620224009</v>
      </c>
      <c r="L385" s="5">
        <f t="shared" si="335"/>
        <v>160.06834594589341</v>
      </c>
      <c r="M385" s="5">
        <f t="shared" si="335"/>
        <v>168.18263784622397</v>
      </c>
      <c r="N385" s="5">
        <f t="shared" si="335"/>
        <v>243.46381264137256</v>
      </c>
      <c r="O385" s="5">
        <f t="shared" si="332"/>
        <v>2287.3315091655063</v>
      </c>
    </row>
    <row r="386" spans="2:15">
      <c r="B386" s="15">
        <f t="shared" si="326"/>
        <v>2029</v>
      </c>
      <c r="C386" s="5">
        <f t="shared" ref="C386:N386" si="336">C55+C122+C189+C254+C320</f>
        <v>266.40792979200268</v>
      </c>
      <c r="D386" s="5">
        <f t="shared" si="336"/>
        <v>218.06334125012137</v>
      </c>
      <c r="E386" s="5">
        <f t="shared" si="336"/>
        <v>175.4585813697627</v>
      </c>
      <c r="F386" s="5">
        <f t="shared" si="336"/>
        <v>149.42125625864526</v>
      </c>
      <c r="G386" s="5">
        <f t="shared" si="336"/>
        <v>164.64012102876114</v>
      </c>
      <c r="H386" s="5">
        <f t="shared" si="336"/>
        <v>182.17578738212498</v>
      </c>
      <c r="I386" s="5">
        <f t="shared" si="336"/>
        <v>187.622457236054</v>
      </c>
      <c r="J386" s="5">
        <f t="shared" si="336"/>
        <v>206.97399778082109</v>
      </c>
      <c r="K386" s="5">
        <f t="shared" si="336"/>
        <v>188.93753490833157</v>
      </c>
      <c r="L386" s="5">
        <f t="shared" si="336"/>
        <v>162.26006707419143</v>
      </c>
      <c r="M386" s="5">
        <f t="shared" si="336"/>
        <v>170.50360774867255</v>
      </c>
      <c r="N386" s="5">
        <f t="shared" si="336"/>
        <v>246.92505999709911</v>
      </c>
      <c r="O386" s="5">
        <f t="shared" si="332"/>
        <v>2319.3897418265883</v>
      </c>
    </row>
    <row r="387" spans="2:15">
      <c r="B387" s="15">
        <f t="shared" si="326"/>
        <v>2030</v>
      </c>
      <c r="C387" s="5">
        <f t="shared" ref="C387:N387" si="337">C56+C123+C190+C255+C321</f>
        <v>270.05986891530085</v>
      </c>
      <c r="D387" s="5">
        <f t="shared" si="337"/>
        <v>221.02564739967895</v>
      </c>
      <c r="E387" s="5">
        <f t="shared" si="337"/>
        <v>177.81583795532836</v>
      </c>
      <c r="F387" s="5">
        <f t="shared" si="337"/>
        <v>151.37804518004353</v>
      </c>
      <c r="G387" s="5">
        <f t="shared" si="337"/>
        <v>166.81332128836786</v>
      </c>
      <c r="H387" s="5">
        <f t="shared" si="337"/>
        <v>184.59899402180309</v>
      </c>
      <c r="I387" s="5">
        <f t="shared" si="337"/>
        <v>190.12462327174097</v>
      </c>
      <c r="J387" s="5">
        <f t="shared" si="337"/>
        <v>209.71771569693081</v>
      </c>
      <c r="K387" s="5">
        <f t="shared" si="337"/>
        <v>191.44352882729038</v>
      </c>
      <c r="L387" s="5">
        <f t="shared" si="337"/>
        <v>164.37827688773604</v>
      </c>
      <c r="M387" s="5">
        <f t="shared" si="337"/>
        <v>172.74673371061357</v>
      </c>
      <c r="N387" s="5">
        <f t="shared" si="337"/>
        <v>250.27023725260739</v>
      </c>
      <c r="O387" s="5">
        <f t="shared" si="332"/>
        <v>2350.3728304074416</v>
      </c>
    </row>
    <row r="388" spans="2:15">
      <c r="B388" s="11">
        <f t="shared" si="326"/>
        <v>2031</v>
      </c>
      <c r="C388" s="5">
        <f t="shared" ref="C388:N388" si="338">C57+C124+C191+C256+C322</f>
        <v>273.58197817164859</v>
      </c>
      <c r="D388" s="5">
        <f t="shared" si="338"/>
        <v>223.8826863724637</v>
      </c>
      <c r="E388" s="5">
        <f t="shared" si="338"/>
        <v>180.08934592969831</v>
      </c>
      <c r="F388" s="5">
        <f t="shared" si="338"/>
        <v>153.26538225129929</v>
      </c>
      <c r="G388" s="5">
        <f t="shared" si="338"/>
        <v>168.90937082699236</v>
      </c>
      <c r="H388" s="5">
        <f t="shared" si="338"/>
        <v>186.93616598989061</v>
      </c>
      <c r="I388" s="5">
        <f t="shared" si="338"/>
        <v>192.53796784144606</v>
      </c>
      <c r="J388" s="5">
        <f t="shared" si="338"/>
        <v>212.36405391387743</v>
      </c>
      <c r="K388" s="5">
        <f t="shared" si="338"/>
        <v>193.86056612837393</v>
      </c>
      <c r="L388" s="5">
        <f t="shared" si="338"/>
        <v>166.42134936556795</v>
      </c>
      <c r="M388" s="5">
        <f t="shared" si="338"/>
        <v>174.91027169324809</v>
      </c>
      <c r="N388" s="5">
        <f t="shared" si="338"/>
        <v>253.49656342518253</v>
      </c>
      <c r="O388" s="5">
        <f t="shared" ref="O388:O397" si="339">SUM(C388:N388)</f>
        <v>2380.2557019096889</v>
      </c>
    </row>
    <row r="389" spans="2:15">
      <c r="B389" s="11">
        <f t="shared" si="326"/>
        <v>2032</v>
      </c>
      <c r="C389" s="5">
        <f t="shared" ref="C389:N389" si="340">C58+C125+C192+C257+C323</f>
        <v>276.98316911191836</v>
      </c>
      <c r="D389" s="5">
        <f t="shared" si="340"/>
        <v>226.64164470009447</v>
      </c>
      <c r="E389" s="5">
        <f t="shared" si="340"/>
        <v>182.28480748330955</v>
      </c>
      <c r="F389" s="5">
        <f t="shared" si="340"/>
        <v>155.08793661399591</v>
      </c>
      <c r="G389" s="5">
        <f t="shared" si="340"/>
        <v>170.93347178648196</v>
      </c>
      <c r="H389" s="5">
        <f t="shared" si="340"/>
        <v>189.19311191059771</v>
      </c>
      <c r="I389" s="5">
        <f t="shared" si="340"/>
        <v>194.86847339459632</v>
      </c>
      <c r="J389" s="5">
        <f t="shared" si="340"/>
        <v>214.91955700730071</v>
      </c>
      <c r="K389" s="5">
        <f t="shared" si="340"/>
        <v>196.19463767812249</v>
      </c>
      <c r="L389" s="5">
        <f t="shared" si="340"/>
        <v>168.39429807567126</v>
      </c>
      <c r="M389" s="5">
        <f t="shared" si="340"/>
        <v>176.99954912343978</v>
      </c>
      <c r="N389" s="5">
        <f t="shared" si="340"/>
        <v>256.61213325870864</v>
      </c>
      <c r="O389" s="5">
        <f t="shared" si="339"/>
        <v>2409.1127901442369</v>
      </c>
    </row>
    <row r="390" spans="2:15">
      <c r="B390" s="11">
        <f t="shared" si="326"/>
        <v>2033</v>
      </c>
      <c r="C390" s="5">
        <f t="shared" ref="C390:N390" si="341">C59+C126+C193+C258+C324</f>
        <v>280.26992960975451</v>
      </c>
      <c r="D390" s="5">
        <f t="shared" si="341"/>
        <v>229.307762729275</v>
      </c>
      <c r="E390" s="5">
        <f t="shared" si="341"/>
        <v>184.40638378178829</v>
      </c>
      <c r="F390" s="5">
        <f t="shared" si="341"/>
        <v>156.84912697289161</v>
      </c>
      <c r="G390" s="5">
        <f t="shared" si="341"/>
        <v>172.8894300888206</v>
      </c>
      <c r="H390" s="5">
        <f t="shared" si="341"/>
        <v>191.37408025814096</v>
      </c>
      <c r="I390" s="5">
        <f t="shared" si="341"/>
        <v>197.12051844674019</v>
      </c>
      <c r="J390" s="5">
        <f t="shared" si="341"/>
        <v>217.38901726085368</v>
      </c>
      <c r="K390" s="5">
        <f t="shared" si="341"/>
        <v>198.4501281475369</v>
      </c>
      <c r="L390" s="5">
        <f t="shared" si="341"/>
        <v>170.30080150078268</v>
      </c>
      <c r="M390" s="5">
        <f t="shared" si="341"/>
        <v>179.0184712269679</v>
      </c>
      <c r="N390" s="5">
        <f t="shared" si="341"/>
        <v>259.62285186549775</v>
      </c>
      <c r="O390" s="5">
        <f t="shared" si="339"/>
        <v>2436.9985018890502</v>
      </c>
    </row>
    <row r="391" spans="2:15">
      <c r="B391" s="11">
        <f t="shared" si="326"/>
        <v>2034</v>
      </c>
      <c r="C391" s="5">
        <f t="shared" ref="C391:N391" si="342">C60+C127+C194+C259+C325</f>
        <v>283.44524635974506</v>
      </c>
      <c r="D391" s="5">
        <f t="shared" si="342"/>
        <v>231.88347585903503</v>
      </c>
      <c r="E391" s="5">
        <f t="shared" si="342"/>
        <v>186.45601796677528</v>
      </c>
      <c r="F391" s="5">
        <f t="shared" si="342"/>
        <v>158.55058868732894</v>
      </c>
      <c r="G391" s="5">
        <f t="shared" si="342"/>
        <v>174.77905629818736</v>
      </c>
      <c r="H391" s="5">
        <f t="shared" si="342"/>
        <v>193.48108651507033</v>
      </c>
      <c r="I391" s="5">
        <f t="shared" si="342"/>
        <v>199.29618923021411</v>
      </c>
      <c r="J391" s="5">
        <f t="shared" si="342"/>
        <v>219.77472850323682</v>
      </c>
      <c r="K391" s="5">
        <f t="shared" si="342"/>
        <v>200.62912749769035</v>
      </c>
      <c r="L391" s="5">
        <f t="shared" si="342"/>
        <v>172.14264350066273</v>
      </c>
      <c r="M391" s="5">
        <f t="shared" si="342"/>
        <v>180.9689212355018</v>
      </c>
      <c r="N391" s="5">
        <f t="shared" si="342"/>
        <v>262.53147892584019</v>
      </c>
      <c r="O391" s="5">
        <f t="shared" si="339"/>
        <v>2463.9385605792882</v>
      </c>
    </row>
    <row r="392" spans="2:15">
      <c r="B392" s="11">
        <f t="shared" si="326"/>
        <v>2035</v>
      </c>
      <c r="C392" s="5">
        <f t="shared" ref="C392:N392" si="343">C61+C128+C195+C260+C326</f>
        <v>286.51196334193867</v>
      </c>
      <c r="D392" s="5">
        <f t="shared" si="343"/>
        <v>234.37110008863948</v>
      </c>
      <c r="E392" s="5">
        <f t="shared" si="343"/>
        <v>188.43555655423754</v>
      </c>
      <c r="F392" s="5">
        <f t="shared" si="343"/>
        <v>160.19386852449202</v>
      </c>
      <c r="G392" s="5">
        <f t="shared" si="343"/>
        <v>176.60406464668407</v>
      </c>
      <c r="H392" s="5">
        <f t="shared" si="343"/>
        <v>195.5160403590005</v>
      </c>
      <c r="I392" s="5">
        <f t="shared" si="343"/>
        <v>201.39746098916299</v>
      </c>
      <c r="J392" s="5">
        <f t="shared" si="343"/>
        <v>222.07886003327164</v>
      </c>
      <c r="K392" s="5">
        <f t="shared" si="343"/>
        <v>202.73361416377489</v>
      </c>
      <c r="L392" s="5">
        <f t="shared" si="343"/>
        <v>173.92150725742758</v>
      </c>
      <c r="M392" s="5">
        <f t="shared" si="343"/>
        <v>182.85267766313103</v>
      </c>
      <c r="N392" s="5">
        <f t="shared" si="343"/>
        <v>265.34063433301361</v>
      </c>
      <c r="O392" s="5">
        <f t="shared" si="339"/>
        <v>2489.9573479547739</v>
      </c>
    </row>
    <row r="393" spans="2:15">
      <c r="B393" s="11">
        <f t="shared" si="326"/>
        <v>2036</v>
      </c>
      <c r="C393" s="5">
        <f t="shared" ref="C393:N393" si="344">C62+C129+C196+C261+C327</f>
        <v>289.47334033873352</v>
      </c>
      <c r="D393" s="5">
        <f t="shared" si="344"/>
        <v>236.77328157265239</v>
      </c>
      <c r="E393" s="5">
        <f t="shared" si="344"/>
        <v>190.34710590204116</v>
      </c>
      <c r="F393" s="5">
        <f t="shared" si="344"/>
        <v>161.78071672649273</v>
      </c>
      <c r="G393" s="5">
        <f t="shared" si="344"/>
        <v>178.366398451181</v>
      </c>
      <c r="H393" s="5">
        <f t="shared" si="344"/>
        <v>197.48110869969605</v>
      </c>
      <c r="I393" s="5">
        <f t="shared" si="344"/>
        <v>203.42657177829892</v>
      </c>
      <c r="J393" s="5">
        <f t="shared" si="344"/>
        <v>224.30386601381298</v>
      </c>
      <c r="K393" s="5">
        <f t="shared" si="344"/>
        <v>204.76582952434211</v>
      </c>
      <c r="L393" s="5">
        <f t="shared" si="344"/>
        <v>175.63928872397204</v>
      </c>
      <c r="M393" s="5">
        <f t="shared" si="344"/>
        <v>184.67174757458423</v>
      </c>
      <c r="N393" s="5">
        <f t="shared" si="344"/>
        <v>268.05330580748671</v>
      </c>
      <c r="O393" s="5">
        <f t="shared" si="339"/>
        <v>2515.0825611132932</v>
      </c>
    </row>
    <row r="394" spans="2:15">
      <c r="B394" s="11">
        <f t="shared" si="326"/>
        <v>2037</v>
      </c>
      <c r="C394" s="5">
        <f t="shared" ref="C394:N394" si="345">C63+C130+C197+C262+C328</f>
        <v>292.33378552880879</v>
      </c>
      <c r="D394" s="5">
        <f t="shared" si="345"/>
        <v>239.09358870868633</v>
      </c>
      <c r="E394" s="5">
        <f t="shared" si="345"/>
        <v>192.19350269706288</v>
      </c>
      <c r="F394" s="5">
        <f t="shared" si="345"/>
        <v>163.31347693202756</v>
      </c>
      <c r="G394" s="5">
        <f t="shared" si="345"/>
        <v>180.06866342353493</v>
      </c>
      <c r="H394" s="5">
        <f t="shared" si="345"/>
        <v>199.37919838746103</v>
      </c>
      <c r="I394" s="5">
        <f t="shared" si="345"/>
        <v>205.38652048693243</v>
      </c>
      <c r="J394" s="5">
        <f t="shared" si="345"/>
        <v>226.45303219180141</v>
      </c>
      <c r="K394" s="5">
        <f t="shared" si="345"/>
        <v>206.72877693561639</v>
      </c>
      <c r="L394" s="5">
        <f t="shared" si="345"/>
        <v>177.29851780848477</v>
      </c>
      <c r="M394" s="5">
        <f t="shared" si="345"/>
        <v>186.42881323322473</v>
      </c>
      <c r="N394" s="5">
        <f t="shared" si="345"/>
        <v>270.67351943630149</v>
      </c>
      <c r="O394" s="5">
        <f t="shared" si="339"/>
        <v>2539.3513957699424</v>
      </c>
    </row>
    <row r="395" spans="2:15">
      <c r="B395" s="11">
        <f t="shared" si="326"/>
        <v>2038</v>
      </c>
      <c r="C395" s="5">
        <f t="shared" ref="C395:N395" si="346">C64+C131+C198+C263+C329</f>
        <v>295.09689648384909</v>
      </c>
      <c r="D395" s="5">
        <f t="shared" si="346"/>
        <v>241.33493863023287</v>
      </c>
      <c r="E395" s="5">
        <f t="shared" si="346"/>
        <v>193.97706783553849</v>
      </c>
      <c r="F395" s="5">
        <f t="shared" si="346"/>
        <v>164.79407418927323</v>
      </c>
      <c r="G395" s="5">
        <f t="shared" si="346"/>
        <v>181.71299791820445</v>
      </c>
      <c r="H395" s="5">
        <f t="shared" si="346"/>
        <v>201.21269395329642</v>
      </c>
      <c r="I395" s="5">
        <f t="shared" si="346"/>
        <v>207.27976896355293</v>
      </c>
      <c r="J395" s="5">
        <f t="shared" si="346"/>
        <v>228.52905772501154</v>
      </c>
      <c r="K395" s="5">
        <f t="shared" si="346"/>
        <v>208.6249220019653</v>
      </c>
      <c r="L395" s="5">
        <f t="shared" si="346"/>
        <v>178.90127736039122</v>
      </c>
      <c r="M395" s="5">
        <f t="shared" si="346"/>
        <v>188.12608077298603</v>
      </c>
      <c r="N395" s="5">
        <f t="shared" si="346"/>
        <v>273.20456894826822</v>
      </c>
      <c r="O395" s="5">
        <f t="shared" si="339"/>
        <v>2562.7943447825701</v>
      </c>
    </row>
    <row r="396" spans="2:15">
      <c r="B396" s="11">
        <f t="shared" si="326"/>
        <v>2039</v>
      </c>
      <c r="C396" s="5">
        <f t="shared" ref="C396:N396" si="347">C65+C132+C199+C264+C330</f>
        <v>297.76575052118608</v>
      </c>
      <c r="D396" s="5">
        <f t="shared" si="347"/>
        <v>243.49983029240528</v>
      </c>
      <c r="E396" s="5">
        <f t="shared" si="347"/>
        <v>195.69979096521351</v>
      </c>
      <c r="F396" s="5">
        <f t="shared" si="347"/>
        <v>166.22416468822195</v>
      </c>
      <c r="G396" s="5">
        <f t="shared" si="347"/>
        <v>183.30124012749354</v>
      </c>
      <c r="H396" s="5">
        <f t="shared" si="347"/>
        <v>202.9836444184244</v>
      </c>
      <c r="I396" s="5">
        <f t="shared" si="347"/>
        <v>209.1084340565792</v>
      </c>
      <c r="J396" s="5">
        <f t="shared" si="347"/>
        <v>230.53426500855991</v>
      </c>
      <c r="K396" s="5">
        <f t="shared" si="347"/>
        <v>210.45638489576243</v>
      </c>
      <c r="L396" s="5">
        <f t="shared" si="347"/>
        <v>180.44936301512075</v>
      </c>
      <c r="M396" s="5">
        <f t="shared" si="347"/>
        <v>189.76545049126926</v>
      </c>
      <c r="N396" s="5">
        <f t="shared" si="347"/>
        <v>275.64927802316691</v>
      </c>
      <c r="O396" s="5">
        <f t="shared" si="339"/>
        <v>2585.4375965034033</v>
      </c>
    </row>
    <row r="397" spans="2:15">
      <c r="B397" s="11">
        <f t="shared" si="326"/>
        <v>2040</v>
      </c>
      <c r="C397" s="5">
        <f t="shared" ref="C397:N397" si="348">C66+C133+C200+C265+C331</f>
        <v>300.34344127024548</v>
      </c>
      <c r="D397" s="5">
        <f t="shared" si="348"/>
        <v>245.59077409041191</v>
      </c>
      <c r="E397" s="5">
        <f t="shared" si="348"/>
        <v>197.3636701049324</v>
      </c>
      <c r="F397" s="5">
        <f t="shared" si="348"/>
        <v>167.60540836838265</v>
      </c>
      <c r="G397" s="5">
        <f t="shared" si="348"/>
        <v>184.83523321676864</v>
      </c>
      <c r="H397" s="5">
        <f t="shared" si="348"/>
        <v>204.69410484102815</v>
      </c>
      <c r="I397" s="5">
        <f t="shared" si="348"/>
        <v>210.87463812532491</v>
      </c>
      <c r="J397" s="5">
        <f t="shared" si="348"/>
        <v>232.47098157951808</v>
      </c>
      <c r="K397" s="5">
        <f t="shared" si="348"/>
        <v>212.22529122741537</v>
      </c>
      <c r="L397" s="5">
        <f t="shared" si="348"/>
        <v>181.94457252772321</v>
      </c>
      <c r="M397" s="5">
        <f t="shared" si="348"/>
        <v>191.34882575730742</v>
      </c>
      <c r="N397" s="5">
        <f t="shared" si="348"/>
        <v>278.01048186068573</v>
      </c>
      <c r="O397" s="5">
        <f t="shared" si="339"/>
        <v>2607.307422969744</v>
      </c>
    </row>
  </sheetData>
  <phoneticPr fontId="8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&amp;CPage &amp;P&amp;R14LGBRA-NRGPOD1-6-DOC 3
14BGBRA-STAFFROG1-19A-DOC 3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G651"/>
  <sheetViews>
    <sheetView tabSelected="1" zoomScale="75" workbookViewId="0">
      <selection activeCell="C17" sqref="C17"/>
    </sheetView>
  </sheetViews>
  <sheetFormatPr defaultRowHeight="12.75"/>
  <cols>
    <col min="1" max="1" width="11.28515625" customWidth="1"/>
    <col min="15" max="15" width="10.42578125" bestFit="1" customWidth="1"/>
  </cols>
  <sheetData>
    <row r="1" spans="1:38" ht="15.75">
      <c r="A1" s="4" t="s">
        <v>37</v>
      </c>
      <c r="Q1" s="47" t="s">
        <v>49</v>
      </c>
      <c r="R1" s="7"/>
      <c r="S1" s="1"/>
      <c r="T1" s="1"/>
      <c r="U1" s="1"/>
      <c r="V1" s="1"/>
      <c r="W1" s="1"/>
      <c r="X1" s="21"/>
      <c r="Z1" s="48" t="s">
        <v>51</v>
      </c>
      <c r="AG1" s="48" t="s">
        <v>50</v>
      </c>
    </row>
    <row r="2" spans="1:38">
      <c r="Q2" s="34"/>
      <c r="R2" s="7"/>
      <c r="S2" s="10" t="s">
        <v>39</v>
      </c>
      <c r="T2" s="10" t="s">
        <v>40</v>
      </c>
      <c r="U2" s="10" t="s">
        <v>41</v>
      </c>
      <c r="V2" s="10" t="s">
        <v>42</v>
      </c>
      <c r="W2" s="10" t="s">
        <v>43</v>
      </c>
      <c r="X2" s="35" t="s">
        <v>44</v>
      </c>
      <c r="Z2" s="10" t="s">
        <v>39</v>
      </c>
      <c r="AA2" s="10" t="s">
        <v>40</v>
      </c>
      <c r="AB2" s="10" t="s">
        <v>41</v>
      </c>
      <c r="AC2" s="10" t="s">
        <v>42</v>
      </c>
      <c r="AD2" s="10" t="s">
        <v>43</v>
      </c>
      <c r="AE2" s="35" t="s">
        <v>44</v>
      </c>
      <c r="AG2" s="10" t="s">
        <v>39</v>
      </c>
      <c r="AH2" s="10" t="s">
        <v>40</v>
      </c>
      <c r="AI2" s="10" t="s">
        <v>41</v>
      </c>
      <c r="AJ2" s="10" t="s">
        <v>42</v>
      </c>
      <c r="AK2" s="10" t="s">
        <v>43</v>
      </c>
      <c r="AL2" s="35" t="s">
        <v>44</v>
      </c>
    </row>
    <row r="3" spans="1:38">
      <c r="A3" s="2" t="s">
        <v>0</v>
      </c>
      <c r="Q3" s="36" t="s">
        <v>45</v>
      </c>
      <c r="R3" s="36" t="s">
        <v>46</v>
      </c>
      <c r="S3" s="37" t="s">
        <v>47</v>
      </c>
      <c r="T3" s="37" t="s">
        <v>47</v>
      </c>
      <c r="U3" s="37" t="s">
        <v>47</v>
      </c>
      <c r="V3" s="37" t="s">
        <v>47</v>
      </c>
      <c r="W3" s="37" t="s">
        <v>47</v>
      </c>
      <c r="X3" s="38" t="s">
        <v>47</v>
      </c>
      <c r="Z3" s="37" t="s">
        <v>48</v>
      </c>
      <c r="AA3" s="37" t="s">
        <v>48</v>
      </c>
      <c r="AB3" s="37" t="s">
        <v>48</v>
      </c>
      <c r="AC3" s="37" t="s">
        <v>48</v>
      </c>
      <c r="AD3" s="37" t="s">
        <v>48</v>
      </c>
      <c r="AE3" s="37" t="s">
        <v>48</v>
      </c>
      <c r="AG3" s="37" t="s">
        <v>48</v>
      </c>
      <c r="AH3" s="37" t="s">
        <v>48</v>
      </c>
      <c r="AI3" s="37" t="s">
        <v>48</v>
      </c>
      <c r="AJ3" s="37" t="s">
        <v>48</v>
      </c>
      <c r="AK3" s="37" t="s">
        <v>48</v>
      </c>
      <c r="AL3" s="37" t="s">
        <v>48</v>
      </c>
    </row>
    <row r="4" spans="1:38">
      <c r="Q4" s="39">
        <v>1991</v>
      </c>
      <c r="R4" s="39">
        <v>1</v>
      </c>
      <c r="S4" s="40">
        <f>1000*C17</f>
        <v>20632</v>
      </c>
      <c r="T4" s="40">
        <f>1000*C83</f>
        <v>15992</v>
      </c>
      <c r="U4" s="40">
        <f>1000*C149</f>
        <v>942</v>
      </c>
      <c r="V4" s="40">
        <f>1000*C215</f>
        <v>1453</v>
      </c>
      <c r="W4" s="40">
        <f>1000*C281</f>
        <v>3980</v>
      </c>
      <c r="X4" s="31">
        <f>SUM(S4:W4)</f>
        <v>42999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</row>
    <row r="5" spans="1:38"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Q5" s="39">
        <v>1991</v>
      </c>
      <c r="R5" s="39">
        <v>2</v>
      </c>
      <c r="S5" s="40">
        <f>1000*D17</f>
        <v>16338.999999999998</v>
      </c>
      <c r="T5" s="40">
        <f>1000*D83</f>
        <v>12787</v>
      </c>
      <c r="U5" s="40">
        <f>1000*D149</f>
        <v>759</v>
      </c>
      <c r="V5" s="40">
        <f>1000*D215</f>
        <v>1146</v>
      </c>
      <c r="W5" s="40">
        <f>1000*D281</f>
        <v>3161</v>
      </c>
      <c r="X5" s="31">
        <f t="shared" ref="X5:X68" si="0">SUM(S5:W5)</f>
        <v>34192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</row>
    <row r="6" spans="1:38">
      <c r="A6" s="2" t="s">
        <v>14</v>
      </c>
      <c r="B6">
        <v>1980</v>
      </c>
      <c r="C6" s="1">
        <f>ROUND(Forecast!C6,3)</f>
        <v>0</v>
      </c>
      <c r="D6" s="1">
        <f>ROUND(Forecast!D6,3)</f>
        <v>0</v>
      </c>
      <c r="E6" s="1">
        <f>ROUND(Forecast!E6,3)</f>
        <v>0</v>
      </c>
      <c r="F6" s="1">
        <f>ROUND(Forecast!F6,3)</f>
        <v>0</v>
      </c>
      <c r="G6" s="1">
        <f>ROUND(Forecast!G6,3)</f>
        <v>0</v>
      </c>
      <c r="H6" s="1">
        <f>ROUND(Forecast!H6,3)</f>
        <v>0</v>
      </c>
      <c r="I6" s="1">
        <f>ROUND(Forecast!I6,3)</f>
        <v>0</v>
      </c>
      <c r="J6" s="1">
        <f>ROUND(Forecast!J6,3)</f>
        <v>0</v>
      </c>
      <c r="K6" s="1">
        <f>ROUND(Forecast!K6,3)</f>
        <v>0</v>
      </c>
      <c r="L6" s="1">
        <f>ROUND(Forecast!L6,3)</f>
        <v>0</v>
      </c>
      <c r="M6" s="1">
        <f>ROUND(Forecast!M6,3)</f>
        <v>0</v>
      </c>
      <c r="N6" s="1">
        <f>ROUND(Forecast!N6,3)</f>
        <v>0</v>
      </c>
      <c r="O6" s="1">
        <f t="shared" ref="O6:O46" si="1">SUM(C6:N6)</f>
        <v>0</v>
      </c>
      <c r="Q6" s="39">
        <v>1991</v>
      </c>
      <c r="R6" s="39">
        <v>3</v>
      </c>
      <c r="S6" s="40">
        <f>1000*E17</f>
        <v>15197</v>
      </c>
      <c r="T6" s="40">
        <f>1000*E83</f>
        <v>9411</v>
      </c>
      <c r="U6" s="40">
        <f>1000*E149</f>
        <v>480</v>
      </c>
      <c r="V6" s="40">
        <f>1000*E215</f>
        <v>1064</v>
      </c>
      <c r="W6" s="40">
        <f>1000*E281</f>
        <v>2870</v>
      </c>
      <c r="X6" s="31">
        <f t="shared" si="0"/>
        <v>29022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</row>
    <row r="7" spans="1:38">
      <c r="B7">
        <v>1981</v>
      </c>
      <c r="C7" s="1">
        <f>ROUND(Forecast!C7,3)</f>
        <v>0.105</v>
      </c>
      <c r="D7" s="1">
        <f>ROUND(Forecast!D7,3)</f>
        <v>0.19400000000000001</v>
      </c>
      <c r="E7" s="1">
        <f>ROUND(Forecast!E7,3)</f>
        <v>0.28399999999999997</v>
      </c>
      <c r="F7" s="1">
        <f>ROUND(Forecast!F7,3)</f>
        <v>0.34200000000000003</v>
      </c>
      <c r="G7" s="1">
        <f>ROUND(Forecast!G7,3)</f>
        <v>0.433</v>
      </c>
      <c r="H7" s="1">
        <f>ROUND(Forecast!H7,3)</f>
        <v>0.54800000000000004</v>
      </c>
      <c r="I7" s="1">
        <f>ROUND(Forecast!I7,3)</f>
        <v>0.60299999999999998</v>
      </c>
      <c r="J7" s="1">
        <f>ROUND(Forecast!J7,3)</f>
        <v>0.76900000000000002</v>
      </c>
      <c r="K7" s="1">
        <f>ROUND(Forecast!K7,3)</f>
        <v>0.83299999999999996</v>
      </c>
      <c r="L7" s="1">
        <f>ROUND(Forecast!L7,3)</f>
        <v>0.83199999999999996</v>
      </c>
      <c r="M7" s="1">
        <f>ROUND(Forecast!M7,3)</f>
        <v>0.96</v>
      </c>
      <c r="N7" s="1">
        <f>ROUND(Forecast!N7,3)</f>
        <v>1.399</v>
      </c>
      <c r="O7" s="1">
        <f t="shared" si="1"/>
        <v>7.3020000000000005</v>
      </c>
      <c r="Q7" s="39">
        <v>1991</v>
      </c>
      <c r="R7" s="39">
        <v>4</v>
      </c>
      <c r="S7" s="40">
        <f>1000*F17</f>
        <v>13438</v>
      </c>
      <c r="T7" s="40">
        <f>1000*F83</f>
        <v>8961</v>
      </c>
      <c r="U7" s="40">
        <f>1000*F149</f>
        <v>483</v>
      </c>
      <c r="V7" s="40">
        <f>1000*F215</f>
        <v>942</v>
      </c>
      <c r="W7" s="40">
        <f>1000*F281</f>
        <v>2576</v>
      </c>
      <c r="X7" s="31">
        <f t="shared" si="0"/>
        <v>26400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</row>
    <row r="8" spans="1:38">
      <c r="B8">
        <v>1982</v>
      </c>
      <c r="C8" s="1">
        <f>ROUND(Forecast!C8,3)</f>
        <v>2.8140000000000001</v>
      </c>
      <c r="D8" s="1">
        <f>ROUND(Forecast!D8,3)</f>
        <v>2.3650000000000002</v>
      </c>
      <c r="E8" s="1">
        <f>ROUND(Forecast!E8,3)</f>
        <v>2.3319999999999999</v>
      </c>
      <c r="F8" s="1">
        <f>ROUND(Forecast!F8,3)</f>
        <v>2.1819999999999999</v>
      </c>
      <c r="G8" s="1">
        <f>ROUND(Forecast!G8,3)</f>
        <v>2.302</v>
      </c>
      <c r="H8" s="1">
        <f>ROUND(Forecast!H8,3)</f>
        <v>2.5270000000000001</v>
      </c>
      <c r="I8" s="1">
        <f>ROUND(Forecast!I8,3)</f>
        <v>2.4860000000000002</v>
      </c>
      <c r="J8" s="1">
        <f>ROUND(Forecast!J8,3)</f>
        <v>2.8929999999999998</v>
      </c>
      <c r="K8" s="1">
        <f>ROUND(Forecast!K8,3)</f>
        <v>2.9020000000000001</v>
      </c>
      <c r="L8" s="1">
        <f>ROUND(Forecast!L8,3)</f>
        <v>2.7120000000000002</v>
      </c>
      <c r="M8" s="1">
        <f>ROUND(Forecast!M8,3)</f>
        <v>2.9550000000000001</v>
      </c>
      <c r="N8" s="1">
        <f>ROUND(Forecast!N8,3)</f>
        <v>4.0960000000000001</v>
      </c>
      <c r="O8" s="1">
        <f t="shared" si="1"/>
        <v>32.566000000000003</v>
      </c>
      <c r="Q8" s="39">
        <v>1991</v>
      </c>
      <c r="R8" s="39">
        <v>5</v>
      </c>
      <c r="S8" s="40">
        <f>1000*G17</f>
        <v>13509</v>
      </c>
      <c r="T8" s="40">
        <f>1000*G83</f>
        <v>10030</v>
      </c>
      <c r="U8" s="40">
        <f>1000*G149</f>
        <v>580</v>
      </c>
      <c r="V8" s="40">
        <f>1000*G215</f>
        <v>942</v>
      </c>
      <c r="W8" s="40">
        <f>1000*G281</f>
        <v>2627</v>
      </c>
      <c r="X8" s="31">
        <f t="shared" si="0"/>
        <v>27688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</row>
    <row r="9" spans="1:38">
      <c r="B9">
        <v>1983</v>
      </c>
      <c r="C9" s="1">
        <f>ROUND(Forecast!C9,3)</f>
        <v>5.0880000000000001</v>
      </c>
      <c r="D9" s="1">
        <f>ROUND(Forecast!D9,3)</f>
        <v>4.2190000000000003</v>
      </c>
      <c r="E9" s="1">
        <f>ROUND(Forecast!E9,3)</f>
        <v>4.1079999999999997</v>
      </c>
      <c r="F9" s="1">
        <f>ROUND(Forecast!F9,3)</f>
        <v>3.8029999999999999</v>
      </c>
      <c r="G9" s="1">
        <f>ROUND(Forecast!G9,3)</f>
        <v>3.972</v>
      </c>
      <c r="H9" s="1">
        <f>ROUND(Forecast!H9,3)</f>
        <v>4.3209999999999997</v>
      </c>
      <c r="I9" s="1">
        <f>ROUND(Forecast!I9,3)</f>
        <v>4.2160000000000002</v>
      </c>
      <c r="J9" s="1">
        <f>ROUND(Forecast!J9,3)</f>
        <v>4.8680000000000003</v>
      </c>
      <c r="K9" s="1">
        <f>ROUND(Forecast!K9,3)</f>
        <v>4.8499999999999996</v>
      </c>
      <c r="L9" s="1">
        <f>ROUND(Forecast!L9,3)</f>
        <v>4.5019999999999998</v>
      </c>
      <c r="M9" s="1">
        <f>ROUND(Forecast!M9,3)</f>
        <v>4.8769999999999998</v>
      </c>
      <c r="N9" s="1">
        <f>ROUND(Forecast!N9,3)</f>
        <v>6.7229999999999999</v>
      </c>
      <c r="O9" s="1">
        <f t="shared" si="1"/>
        <v>55.547000000000011</v>
      </c>
      <c r="Q9" s="39">
        <v>1991</v>
      </c>
      <c r="R9" s="39">
        <v>6</v>
      </c>
      <c r="S9" s="40">
        <f>1000*H17</f>
        <v>14139</v>
      </c>
      <c r="T9" s="40">
        <f>1000*H83</f>
        <v>11263</v>
      </c>
      <c r="U9" s="40">
        <f>1000*H149</f>
        <v>678</v>
      </c>
      <c r="V9" s="40">
        <f>1000*H215</f>
        <v>983</v>
      </c>
      <c r="W9" s="40">
        <f>1000*H281</f>
        <v>2780</v>
      </c>
      <c r="X9" s="31">
        <f t="shared" si="0"/>
        <v>29843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</row>
    <row r="10" spans="1:38">
      <c r="B10">
        <v>1984</v>
      </c>
      <c r="C10" s="1">
        <f>ROUND(Forecast!C10,3)</f>
        <v>8.2539999999999996</v>
      </c>
      <c r="D10" s="1">
        <f>ROUND(Forecast!D10,3)</f>
        <v>6.7480000000000002</v>
      </c>
      <c r="E10" s="1">
        <f>ROUND(Forecast!E10,3)</f>
        <v>6.4870000000000001</v>
      </c>
      <c r="F10" s="1">
        <f>ROUND(Forecast!F10,3)</f>
        <v>5.9340000000000002</v>
      </c>
      <c r="G10" s="1">
        <f>ROUND(Forecast!G10,3)</f>
        <v>6.13</v>
      </c>
      <c r="H10" s="1">
        <f>ROUND(Forecast!H10,3)</f>
        <v>6.6</v>
      </c>
      <c r="I10" s="1">
        <f>ROUND(Forecast!I10,3)</f>
        <v>6.3789999999999996</v>
      </c>
      <c r="J10" s="1">
        <f>ROUND(Forecast!J10,3)</f>
        <v>7.3</v>
      </c>
      <c r="K10" s="1">
        <f>ROUND(Forecast!K10,3)</f>
        <v>7.2119999999999997</v>
      </c>
      <c r="L10" s="1">
        <f>ROUND(Forecast!L10,3)</f>
        <v>6.6440000000000001</v>
      </c>
      <c r="M10" s="1">
        <f>ROUND(Forecast!M10,3)</f>
        <v>7.1440000000000001</v>
      </c>
      <c r="N10" s="1">
        <f>ROUND(Forecast!N10,3)</f>
        <v>9.7810000000000006</v>
      </c>
      <c r="O10" s="1">
        <f t="shared" si="1"/>
        <v>84.613000000000014</v>
      </c>
      <c r="Q10" s="39">
        <v>1991</v>
      </c>
      <c r="R10" s="39">
        <v>7</v>
      </c>
      <c r="S10" s="40">
        <f>1000*I17</f>
        <v>13320</v>
      </c>
      <c r="T10" s="40">
        <f>1000*I83</f>
        <v>12117</v>
      </c>
      <c r="U10" s="40">
        <f>1000*I149</f>
        <v>778</v>
      </c>
      <c r="V10" s="40">
        <f>1000*I215</f>
        <v>921</v>
      </c>
      <c r="W10" s="40">
        <f>1000*I281</f>
        <v>2679</v>
      </c>
      <c r="X10" s="31">
        <f t="shared" si="0"/>
        <v>29815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</row>
    <row r="11" spans="1:38">
      <c r="B11">
        <v>1985</v>
      </c>
      <c r="C11" s="1">
        <f>ROUND(Forecast!C11,3)</f>
        <v>11.813000000000001</v>
      </c>
      <c r="D11" s="1">
        <f>ROUND(Forecast!D11,3)</f>
        <v>9.4949999999999992</v>
      </c>
      <c r="E11" s="1">
        <f>ROUND(Forecast!E11,3)</f>
        <v>8.9819999999999993</v>
      </c>
      <c r="F11" s="1">
        <f>ROUND(Forecast!F11,3)</f>
        <v>8.0909999999999993</v>
      </c>
      <c r="G11" s="1">
        <f>ROUND(Forecast!G11,3)</f>
        <v>8.2370000000000001</v>
      </c>
      <c r="H11" s="1">
        <f>ROUND(Forecast!H11,3)</f>
        <v>8.7479999999999993</v>
      </c>
      <c r="I11" s="1">
        <f>ROUND(Forecast!I11,3)</f>
        <v>8.3439999999999994</v>
      </c>
      <c r="J11" s="1">
        <f>ROUND(Forecast!J11,3)</f>
        <v>9.4290000000000003</v>
      </c>
      <c r="K11" s="1">
        <f>ROUND(Forecast!K11,3)</f>
        <v>9.2040000000000006</v>
      </c>
      <c r="L11" s="1">
        <f>ROUND(Forecast!L11,3)</f>
        <v>8.3819999999999997</v>
      </c>
      <c r="M11" s="1">
        <f>ROUND(Forecast!M11,3)</f>
        <v>8.9149999999999991</v>
      </c>
      <c r="N11" s="1">
        <f>ROUND(Forecast!N11,3)</f>
        <v>12.076000000000001</v>
      </c>
      <c r="O11" s="1">
        <f t="shared" si="1"/>
        <v>111.71599999999998</v>
      </c>
      <c r="Q11" s="39">
        <v>1991</v>
      </c>
      <c r="R11" s="39">
        <v>8</v>
      </c>
      <c r="S11" s="40">
        <f>1000*J17</f>
        <v>14833</v>
      </c>
      <c r="T11" s="40">
        <f>1000*J83</f>
        <v>14656</v>
      </c>
      <c r="U11" s="40">
        <f>1000*J149</f>
        <v>974</v>
      </c>
      <c r="V11" s="40">
        <f>1000*J215</f>
        <v>1022.9999999999999</v>
      </c>
      <c r="W11" s="40">
        <f>1000*J281</f>
        <v>3034</v>
      </c>
      <c r="X11" s="31">
        <f t="shared" si="0"/>
        <v>34520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</row>
    <row r="12" spans="1:38">
      <c r="B12">
        <v>1986</v>
      </c>
      <c r="C12" s="1">
        <f>ROUND(Forecast!C12,3)</f>
        <v>14.481999999999999</v>
      </c>
      <c r="D12" s="1">
        <f>ROUND(Forecast!D12,3)</f>
        <v>11.569000000000001</v>
      </c>
      <c r="E12" s="1">
        <f>ROUND(Forecast!E12,3)</f>
        <v>10.879</v>
      </c>
      <c r="F12" s="1">
        <f>ROUND(Forecast!F12,3)</f>
        <v>9.7449999999999992</v>
      </c>
      <c r="G12" s="1">
        <f>ROUND(Forecast!G12,3)</f>
        <v>9.8650000000000002</v>
      </c>
      <c r="H12" s="1">
        <f>ROUND(Forecast!H12,3)</f>
        <v>10.42</v>
      </c>
      <c r="I12" s="1">
        <f>ROUND(Forecast!I12,3)</f>
        <v>9.8870000000000005</v>
      </c>
      <c r="J12" s="1">
        <f>ROUND(Forecast!J12,3)</f>
        <v>11.117000000000001</v>
      </c>
      <c r="K12" s="1">
        <f>ROUND(Forecast!K12,3)</f>
        <v>10.798</v>
      </c>
      <c r="L12" s="1">
        <f>ROUND(Forecast!L12,3)</f>
        <v>9.7859999999999996</v>
      </c>
      <c r="M12" s="1">
        <f>ROUND(Forecast!M12,3)</f>
        <v>10.36</v>
      </c>
      <c r="N12" s="1">
        <f>ROUND(Forecast!N12,3)</f>
        <v>13.97</v>
      </c>
      <c r="O12" s="1">
        <f t="shared" si="1"/>
        <v>132.87800000000001</v>
      </c>
      <c r="Q12" s="39">
        <v>1991</v>
      </c>
      <c r="R12" s="39">
        <v>9</v>
      </c>
      <c r="S12" s="40">
        <f>1000*K17</f>
        <v>14291</v>
      </c>
      <c r="T12" s="40">
        <f>1000*K83</f>
        <v>12443</v>
      </c>
      <c r="U12" s="40">
        <f>1000*K149</f>
        <v>786</v>
      </c>
      <c r="V12" s="40">
        <f>1000*K215</f>
        <v>983</v>
      </c>
      <c r="W12" s="40">
        <f>1000*K281</f>
        <v>2865</v>
      </c>
      <c r="X12" s="31">
        <f t="shared" si="0"/>
        <v>31368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</row>
    <row r="13" spans="1:38">
      <c r="B13">
        <v>1987</v>
      </c>
      <c r="C13" s="1">
        <f>ROUND(Forecast!C13,3)</f>
        <v>16.640999999999998</v>
      </c>
      <c r="D13" s="1">
        <f>ROUND(Forecast!D13,3)</f>
        <v>13.192</v>
      </c>
      <c r="E13" s="1">
        <f>ROUND(Forecast!E13,3)</f>
        <v>12.311</v>
      </c>
      <c r="F13" s="1">
        <f>ROUND(Forecast!F13,3)</f>
        <v>10.945</v>
      </c>
      <c r="G13" s="1">
        <f>ROUND(Forecast!G13,3)</f>
        <v>10.999000000000001</v>
      </c>
      <c r="H13" s="1">
        <f>ROUND(Forecast!H13,3)</f>
        <v>11.532999999999999</v>
      </c>
      <c r="I13" s="1">
        <f>ROUND(Forecast!I13,3)</f>
        <v>10.866</v>
      </c>
      <c r="J13" s="1">
        <f>ROUND(Forecast!J13,3)</f>
        <v>12.132</v>
      </c>
      <c r="K13" s="1">
        <f>ROUND(Forecast!K13,3)</f>
        <v>11.702999999999999</v>
      </c>
      <c r="L13" s="1">
        <f>ROUND(Forecast!L13,3)</f>
        <v>10.535</v>
      </c>
      <c r="M13" s="1">
        <f>ROUND(Forecast!M13,3)</f>
        <v>11.079000000000001</v>
      </c>
      <c r="N13" s="1">
        <f>ROUND(Forecast!N13,3)</f>
        <v>14.843</v>
      </c>
      <c r="O13" s="1">
        <f t="shared" si="1"/>
        <v>146.779</v>
      </c>
      <c r="Q13" s="39">
        <v>1991</v>
      </c>
      <c r="R13" s="39">
        <v>10</v>
      </c>
      <c r="S13" s="40">
        <f>1000*L17</f>
        <v>12776</v>
      </c>
      <c r="T13" s="40">
        <f>1000*L83</f>
        <v>11027</v>
      </c>
      <c r="U13" s="40">
        <f>1000*L149</f>
        <v>694</v>
      </c>
      <c r="V13" s="40">
        <f>1000*L215</f>
        <v>880</v>
      </c>
      <c r="W13" s="40">
        <f>1000*L281</f>
        <v>2589</v>
      </c>
      <c r="X13" s="31">
        <f t="shared" si="0"/>
        <v>27966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</row>
    <row r="14" spans="1:38">
      <c r="B14">
        <v>1988</v>
      </c>
      <c r="C14" s="1">
        <f>ROUND(Forecast!C14,3)</f>
        <v>17.655999999999999</v>
      </c>
      <c r="D14" s="1">
        <f>ROUND(Forecast!D14,3)</f>
        <v>14</v>
      </c>
      <c r="E14" s="1">
        <f>ROUND(Forecast!E14,3)</f>
        <v>13.068</v>
      </c>
      <c r="F14" s="1">
        <f>ROUND(Forecast!F14,3)</f>
        <v>11.62</v>
      </c>
      <c r="G14" s="1">
        <f>ROUND(Forecast!G14,3)</f>
        <v>11.678000000000001</v>
      </c>
      <c r="H14" s="1">
        <f>ROUND(Forecast!H14,3)</f>
        <v>12.247999999999999</v>
      </c>
      <c r="I14" s="1">
        <f>ROUND(Forecast!I14,3)</f>
        <v>11.542</v>
      </c>
      <c r="J14" s="1">
        <f>ROUND(Forecast!J14,3)</f>
        <v>12.89</v>
      </c>
      <c r="K14" s="1">
        <f>ROUND(Forecast!K14,3)</f>
        <v>12.438000000000001</v>
      </c>
      <c r="L14" s="1">
        <f>ROUND(Forecast!L14,3)</f>
        <v>11.2</v>
      </c>
      <c r="M14" s="1">
        <f>ROUND(Forecast!M14,3)</f>
        <v>11.781000000000001</v>
      </c>
      <c r="N14" s="1">
        <f>ROUND(Forecast!N14,3)</f>
        <v>15.787000000000001</v>
      </c>
      <c r="O14" s="1">
        <f t="shared" si="1"/>
        <v>155.90800000000002</v>
      </c>
      <c r="Q14" s="39">
        <v>1991</v>
      </c>
      <c r="R14" s="39">
        <v>11</v>
      </c>
      <c r="S14" s="40">
        <f>1000*M17</f>
        <v>13372</v>
      </c>
      <c r="T14" s="40">
        <f>1000*M83</f>
        <v>12288</v>
      </c>
      <c r="U14" s="40">
        <f>1000*M149</f>
        <v>794</v>
      </c>
      <c r="V14" s="40">
        <f>1000*M215</f>
        <v>921</v>
      </c>
      <c r="W14" s="40">
        <f>1000*M281</f>
        <v>2745</v>
      </c>
      <c r="X14" s="31">
        <f t="shared" si="0"/>
        <v>30120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</row>
    <row r="15" spans="1:38">
      <c r="B15">
        <v>1989</v>
      </c>
      <c r="C15" s="1">
        <f>ROUND(Forecast!C15,3)</f>
        <v>18.768999999999998</v>
      </c>
      <c r="D15" s="1">
        <f>ROUND(Forecast!D15,3)</f>
        <v>14.866</v>
      </c>
      <c r="E15" s="1">
        <f>ROUND(Forecast!E15,3)</f>
        <v>13.861000000000001</v>
      </c>
      <c r="F15" s="1">
        <f>ROUND(Forecast!F15,3)</f>
        <v>12.311</v>
      </c>
      <c r="G15" s="1">
        <f>ROUND(Forecast!G15,3)</f>
        <v>12.355</v>
      </c>
      <c r="H15" s="1">
        <f>ROUND(Forecast!H15,3)</f>
        <v>12.945</v>
      </c>
      <c r="I15" s="1">
        <f>ROUND(Forecast!I15,3)</f>
        <v>12.188000000000001</v>
      </c>
      <c r="J15" s="1">
        <f>ROUND(Forecast!J15,3)</f>
        <v>13.597</v>
      </c>
      <c r="K15" s="1">
        <f>ROUND(Forecast!K15,3)</f>
        <v>13.106</v>
      </c>
      <c r="L15" s="1">
        <f>ROUND(Forecast!L15,3)</f>
        <v>11.791</v>
      </c>
      <c r="M15" s="1">
        <f>ROUND(Forecast!M15,3)</f>
        <v>12.391999999999999</v>
      </c>
      <c r="N15" s="1">
        <f>ROUND(Forecast!N15,3)</f>
        <v>16.588000000000001</v>
      </c>
      <c r="O15" s="1">
        <f t="shared" si="1"/>
        <v>164.76899999999998</v>
      </c>
      <c r="Q15" s="39">
        <v>1991</v>
      </c>
      <c r="R15" s="39">
        <v>12</v>
      </c>
      <c r="S15" s="40">
        <f>1000*N17</f>
        <v>18070</v>
      </c>
      <c r="T15" s="40">
        <f>1000*N83</f>
        <v>15656</v>
      </c>
      <c r="U15" s="40">
        <f>1000*N149</f>
        <v>991</v>
      </c>
      <c r="V15" s="40">
        <f>1000*N215</f>
        <v>1228</v>
      </c>
      <c r="W15" s="40">
        <f>1000*N281</f>
        <v>3619</v>
      </c>
      <c r="X15" s="31">
        <f t="shared" si="0"/>
        <v>39564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</row>
    <row r="16" spans="1:38">
      <c r="B16">
        <v>1990</v>
      </c>
      <c r="C16" s="1">
        <f>ROUND(Forecast!C16,3)</f>
        <v>19.721</v>
      </c>
      <c r="D16" s="1">
        <f>ROUND(Forecast!D16,3)</f>
        <v>15.618</v>
      </c>
      <c r="E16" s="1">
        <f>ROUND(Forecast!E16,3)</f>
        <v>14.56</v>
      </c>
      <c r="F16" s="1">
        <f>ROUND(Forecast!F16,3)</f>
        <v>12.929</v>
      </c>
      <c r="G16" s="1">
        <f>ROUND(Forecast!G16,3)</f>
        <v>12.972</v>
      </c>
      <c r="H16" s="1">
        <f>ROUND(Forecast!H16,3)</f>
        <v>13.59</v>
      </c>
      <c r="I16" s="1">
        <f>ROUND(Forecast!I16,3)</f>
        <v>12.794</v>
      </c>
      <c r="J16" s="1">
        <f>ROUND(Forecast!J16,3)</f>
        <v>14.271000000000001</v>
      </c>
      <c r="K16" s="1">
        <f>ROUND(Forecast!K16,3)</f>
        <v>13.755000000000001</v>
      </c>
      <c r="L16" s="1">
        <f>ROUND(Forecast!L16,3)</f>
        <v>12.372999999999999</v>
      </c>
      <c r="M16" s="1">
        <f>ROUND(Forecast!M16,3)</f>
        <v>13.002000000000001</v>
      </c>
      <c r="N16" s="1">
        <f>ROUND(Forecast!N16,3)</f>
        <v>17.402999999999999</v>
      </c>
      <c r="O16" s="1">
        <f t="shared" si="1"/>
        <v>172.988</v>
      </c>
      <c r="Q16" s="39">
        <v>1992</v>
      </c>
      <c r="R16" s="39">
        <v>1</v>
      </c>
      <c r="S16" s="40">
        <f>1000*C18</f>
        <v>21519</v>
      </c>
      <c r="T16" s="40">
        <f>1000*C84</f>
        <v>16588</v>
      </c>
      <c r="U16" s="40">
        <f>1000*C150</f>
        <v>996</v>
      </c>
      <c r="V16" s="40">
        <f>1000*C216</f>
        <v>1453</v>
      </c>
      <c r="W16" s="40">
        <f>1000*C282</f>
        <v>4200</v>
      </c>
      <c r="X16" s="31">
        <f t="shared" si="0"/>
        <v>44756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</row>
    <row r="17" spans="1:38">
      <c r="B17">
        <v>1991</v>
      </c>
      <c r="C17" s="1">
        <f>ROUND(Forecast!C17,3)</f>
        <v>20.632000000000001</v>
      </c>
      <c r="D17" s="1">
        <f>ROUND(Forecast!D17,3)</f>
        <v>16.338999999999999</v>
      </c>
      <c r="E17" s="1">
        <f>ROUND(Forecast!E17,3)</f>
        <v>15.196999999999999</v>
      </c>
      <c r="F17" s="1">
        <f>ROUND(Forecast!F17,3)</f>
        <v>13.438000000000001</v>
      </c>
      <c r="G17" s="1">
        <f>ROUND(Forecast!G17,3)</f>
        <v>13.509</v>
      </c>
      <c r="H17" s="1">
        <f>ROUND(Forecast!H17,3)</f>
        <v>14.138999999999999</v>
      </c>
      <c r="I17" s="1">
        <f>ROUND(Forecast!I17,3)</f>
        <v>13.32</v>
      </c>
      <c r="J17" s="1">
        <f>ROUND(Forecast!J17,3)</f>
        <v>14.833</v>
      </c>
      <c r="K17" s="1">
        <f>ROUND(Forecast!K17,3)</f>
        <v>14.291</v>
      </c>
      <c r="L17" s="1">
        <f>ROUND(Forecast!L17,3)</f>
        <v>12.776</v>
      </c>
      <c r="M17" s="1">
        <f>ROUND(Forecast!M17,3)</f>
        <v>13.372</v>
      </c>
      <c r="N17" s="1">
        <f>ROUND(Forecast!N17,3)</f>
        <v>18.07</v>
      </c>
      <c r="O17" s="1">
        <f t="shared" si="1"/>
        <v>179.916</v>
      </c>
      <c r="Q17" s="39">
        <v>1992</v>
      </c>
      <c r="R17" s="39">
        <v>2</v>
      </c>
      <c r="S17" s="40">
        <f>1000*D18</f>
        <v>17101</v>
      </c>
      <c r="T17" s="40">
        <f>1000*D84</f>
        <v>13407</v>
      </c>
      <c r="U17" s="40">
        <f>1000*D150</f>
        <v>864</v>
      </c>
      <c r="V17" s="40">
        <f>1000*D216</f>
        <v>1146</v>
      </c>
      <c r="W17" s="40">
        <f>1000*D282</f>
        <v>3414</v>
      </c>
      <c r="X17" s="31">
        <f t="shared" si="0"/>
        <v>35932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</row>
    <row r="18" spans="1:38">
      <c r="B18">
        <v>1992</v>
      </c>
      <c r="C18" s="1">
        <f>ROUND(Forecast!C18,3)</f>
        <v>21.518999999999998</v>
      </c>
      <c r="D18" s="1">
        <f>ROUND(Forecast!D18,3)</f>
        <v>17.100999999999999</v>
      </c>
      <c r="E18" s="1">
        <f>ROUND(Forecast!E18,3)</f>
        <v>15.791</v>
      </c>
      <c r="F18" s="1">
        <f>ROUND(Forecast!F18,3)</f>
        <v>13.805999999999999</v>
      </c>
      <c r="G18" s="1">
        <f>ROUND(Forecast!G18,3)</f>
        <v>14.061999999999999</v>
      </c>
      <c r="H18" s="1">
        <f>ROUND(Forecast!H18,3)</f>
        <v>14.763999999999999</v>
      </c>
      <c r="I18" s="1">
        <f>ROUND(Forecast!I18,3)</f>
        <v>13.997</v>
      </c>
      <c r="J18" s="1">
        <f>ROUND(Forecast!J18,3)</f>
        <v>15.582000000000001</v>
      </c>
      <c r="K18" s="1">
        <f>ROUND(Forecast!K18,3)</f>
        <v>15.061</v>
      </c>
      <c r="L18" s="1">
        <f>ROUND(Forecast!L18,3)</f>
        <v>13.301</v>
      </c>
      <c r="M18" s="1">
        <f>ROUND(Forecast!M18,3)</f>
        <v>13.848000000000001</v>
      </c>
      <c r="N18" s="1">
        <f>ROUND(Forecast!N18,3)</f>
        <v>19.222000000000001</v>
      </c>
      <c r="O18" s="1">
        <f t="shared" si="1"/>
        <v>188.054</v>
      </c>
      <c r="Q18" s="39">
        <v>1992</v>
      </c>
      <c r="R18" s="39">
        <v>3</v>
      </c>
      <c r="S18" s="40">
        <f>1000*E18</f>
        <v>15791</v>
      </c>
      <c r="T18" s="40">
        <f>1000*E84</f>
        <v>10037</v>
      </c>
      <c r="U18" s="40">
        <f>1000*E150</f>
        <v>634</v>
      </c>
      <c r="V18" s="40">
        <f>1000*E216</f>
        <v>1064</v>
      </c>
      <c r="W18" s="40">
        <f>1000*E282</f>
        <v>3149</v>
      </c>
      <c r="X18" s="31">
        <f t="shared" si="0"/>
        <v>30675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</row>
    <row r="19" spans="1:38">
      <c r="B19">
        <v>1993</v>
      </c>
      <c r="C19" s="1">
        <f>ROUND(Forecast!C19,3)</f>
        <v>23.277999999999999</v>
      </c>
      <c r="D19" s="1">
        <f>ROUND(Forecast!D19,3)</f>
        <v>18.61</v>
      </c>
      <c r="E19" s="1">
        <f>ROUND(Forecast!E19,3)</f>
        <v>16.847999999999999</v>
      </c>
      <c r="F19" s="1">
        <f>ROUND(Forecast!F19,3)</f>
        <v>14.313000000000001</v>
      </c>
      <c r="G19" s="1">
        <f>ROUND(Forecast!G19,3)</f>
        <v>14.968999999999999</v>
      </c>
      <c r="H19" s="1">
        <f>ROUND(Forecast!H19,3)</f>
        <v>15.84</v>
      </c>
      <c r="I19" s="1">
        <f>ROUND(Forecast!I19,3)</f>
        <v>15.153</v>
      </c>
      <c r="J19" s="1">
        <f>ROUND(Forecast!J19,3)</f>
        <v>16.815999999999999</v>
      </c>
      <c r="K19" s="1">
        <f>ROUND(Forecast!K19,3)</f>
        <v>16.324999999999999</v>
      </c>
      <c r="L19" s="1">
        <f>ROUND(Forecast!L19,3)</f>
        <v>14.002000000000001</v>
      </c>
      <c r="M19" s="1">
        <f>ROUND(Forecast!M19,3)</f>
        <v>14.425000000000001</v>
      </c>
      <c r="N19" s="1">
        <f>ROUND(Forecast!N19,3)</f>
        <v>21.356000000000002</v>
      </c>
      <c r="O19" s="1">
        <f t="shared" si="1"/>
        <v>201.935</v>
      </c>
      <c r="Q19" s="39">
        <v>1992</v>
      </c>
      <c r="R19" s="39">
        <v>4</v>
      </c>
      <c r="S19" s="40">
        <f>1000*F18</f>
        <v>13806</v>
      </c>
      <c r="T19" s="40">
        <f>1000*F84</f>
        <v>9601</v>
      </c>
      <c r="U19" s="40">
        <f>1000*F150</f>
        <v>658</v>
      </c>
      <c r="V19" s="40">
        <f>1000*F216</f>
        <v>942</v>
      </c>
      <c r="W19" s="40">
        <f>1000*F282</f>
        <v>2867</v>
      </c>
      <c r="X19" s="31">
        <f t="shared" si="0"/>
        <v>27874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</row>
    <row r="20" spans="1:38">
      <c r="B20">
        <v>1994</v>
      </c>
      <c r="C20" s="1">
        <f>ROUND(Forecast!C20,3)</f>
        <v>26.654</v>
      </c>
      <c r="D20" s="1">
        <f>ROUND(Forecast!D20,3)</f>
        <v>21.245999999999999</v>
      </c>
      <c r="E20" s="1">
        <f>ROUND(Forecast!E20,3)</f>
        <v>18.38</v>
      </c>
      <c r="F20" s="1">
        <f>ROUND(Forecast!F20,3)</f>
        <v>14.888</v>
      </c>
      <c r="G20" s="1">
        <f>ROUND(Forecast!G20,3)</f>
        <v>16.048999999999999</v>
      </c>
      <c r="H20" s="1">
        <f>ROUND(Forecast!H20,3)</f>
        <v>17.087</v>
      </c>
      <c r="I20" s="1">
        <f>ROUND(Forecast!I20,3)</f>
        <v>16.399999999999999</v>
      </c>
      <c r="J20" s="1">
        <f>ROUND(Forecast!J20,3)</f>
        <v>18.071999999999999</v>
      </c>
      <c r="K20" s="1">
        <f>ROUND(Forecast!K20,3)</f>
        <v>17.536999999999999</v>
      </c>
      <c r="L20" s="1">
        <f>ROUND(Forecast!L20,3)</f>
        <v>14.702</v>
      </c>
      <c r="M20" s="1">
        <f>ROUND(Forecast!M20,3)</f>
        <v>15.052</v>
      </c>
      <c r="N20" s="1">
        <f>ROUND(Forecast!N20,3)</f>
        <v>23.114000000000001</v>
      </c>
      <c r="O20" s="1">
        <f t="shared" si="1"/>
        <v>219.18100000000001</v>
      </c>
      <c r="Q20" s="39">
        <v>1992</v>
      </c>
      <c r="R20" s="39">
        <v>5</v>
      </c>
      <c r="S20" s="40">
        <f>1000*G18</f>
        <v>14062</v>
      </c>
      <c r="T20" s="40">
        <f>1000*G84</f>
        <v>10750</v>
      </c>
      <c r="U20" s="40">
        <f>1000*G150</f>
        <v>802</v>
      </c>
      <c r="V20" s="40">
        <f>1000*G216</f>
        <v>942</v>
      </c>
      <c r="W20" s="40">
        <f>1000*G282</f>
        <v>2956</v>
      </c>
      <c r="X20" s="31">
        <f t="shared" si="0"/>
        <v>29512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</row>
    <row r="21" spans="1:38">
      <c r="B21">
        <v>1995</v>
      </c>
      <c r="C21" s="1">
        <f>ROUND(Forecast!C21,3)</f>
        <v>29.117000000000001</v>
      </c>
      <c r="D21" s="1">
        <f>ROUND(Forecast!D21,3)</f>
        <v>23.195</v>
      </c>
      <c r="E21" s="1">
        <f>ROUND(Forecast!E21,3)</f>
        <v>19.638000000000002</v>
      </c>
      <c r="F21" s="1">
        <f>ROUND(Forecast!F21,3)</f>
        <v>15.525</v>
      </c>
      <c r="G21" s="1">
        <f>ROUND(Forecast!G21,3)</f>
        <v>16.974</v>
      </c>
      <c r="H21" s="1">
        <f>ROUND(Forecast!H21,3)</f>
        <v>18.129000000000001</v>
      </c>
      <c r="I21" s="1">
        <f>ROUND(Forecast!I21,3)</f>
        <v>17.442</v>
      </c>
      <c r="J21" s="1">
        <f>ROUND(Forecast!J21,3)</f>
        <v>19.161000000000001</v>
      </c>
      <c r="K21" s="1">
        <f>ROUND(Forecast!K21,3)</f>
        <v>18.600999999999999</v>
      </c>
      <c r="L21" s="1">
        <f>ROUND(Forecast!L21,3)</f>
        <v>15.397</v>
      </c>
      <c r="M21" s="1">
        <f>ROUND(Forecast!M21,3)</f>
        <v>15.71</v>
      </c>
      <c r="N21" s="1">
        <f>ROUND(Forecast!N21,3)</f>
        <v>24.73</v>
      </c>
      <c r="O21" s="1">
        <f t="shared" si="1"/>
        <v>233.619</v>
      </c>
      <c r="Q21" s="39">
        <v>1992</v>
      </c>
      <c r="R21" s="39">
        <v>6</v>
      </c>
      <c r="S21" s="40">
        <f>1000*H18</f>
        <v>14764</v>
      </c>
      <c r="T21" s="40">
        <f>1000*H84</f>
        <v>12061</v>
      </c>
      <c r="U21" s="40">
        <f>1000*H150</f>
        <v>965</v>
      </c>
      <c r="V21" s="40">
        <f>1000*H216</f>
        <v>983</v>
      </c>
      <c r="W21" s="40">
        <f>1000*H282</f>
        <v>3150</v>
      </c>
      <c r="X21" s="31">
        <f t="shared" si="0"/>
        <v>31923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</row>
    <row r="22" spans="1:38">
      <c r="B22">
        <v>1996</v>
      </c>
      <c r="C22" s="1">
        <f>ROUND(Forecast!C22,3)</f>
        <v>31.38</v>
      </c>
      <c r="D22" s="1">
        <f>ROUND(Forecast!D22,3)</f>
        <v>25.006</v>
      </c>
      <c r="E22" s="1">
        <f>ROUND(Forecast!E22,3)</f>
        <v>20.856999999999999</v>
      </c>
      <c r="F22" s="1">
        <f>ROUND(Forecast!F22,3)</f>
        <v>16.216000000000001</v>
      </c>
      <c r="G22" s="1">
        <f>ROUND(Forecast!G22,3)</f>
        <v>17.914999999999999</v>
      </c>
      <c r="H22" s="1">
        <f>ROUND(Forecast!H22,3)</f>
        <v>19.266999999999999</v>
      </c>
      <c r="I22" s="1">
        <f>ROUND(Forecast!I22,3)</f>
        <v>18.683</v>
      </c>
      <c r="J22" s="1">
        <f>ROUND(Forecast!J22,3)</f>
        <v>20.459</v>
      </c>
      <c r="K22" s="1">
        <f>ROUND(Forecast!K22,3)</f>
        <v>19.785</v>
      </c>
      <c r="L22" s="1">
        <f>ROUND(Forecast!L22,3)</f>
        <v>16.201000000000001</v>
      </c>
      <c r="M22" s="1">
        <f>ROUND(Forecast!M22,3)</f>
        <v>16.693000000000001</v>
      </c>
      <c r="N22" s="1">
        <f>ROUND(Forecast!N22,3)</f>
        <v>26.771999999999998</v>
      </c>
      <c r="O22" s="1">
        <f t="shared" si="1"/>
        <v>249.23399999999998</v>
      </c>
      <c r="Q22" s="39">
        <v>1992</v>
      </c>
      <c r="R22" s="39">
        <v>7</v>
      </c>
      <c r="S22" s="40">
        <f>1000*I18</f>
        <v>13997</v>
      </c>
      <c r="T22" s="40">
        <f>1000*I84</f>
        <v>12992</v>
      </c>
      <c r="U22" s="40">
        <f>1000*I150</f>
        <v>1136</v>
      </c>
      <c r="V22" s="40">
        <f>1000*I216</f>
        <v>921</v>
      </c>
      <c r="W22" s="40">
        <f>1000*I282</f>
        <v>3087</v>
      </c>
      <c r="X22" s="31">
        <f t="shared" si="0"/>
        <v>32133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</row>
    <row r="23" spans="1:38">
      <c r="B23">
        <v>1997</v>
      </c>
      <c r="C23" s="1">
        <f>ROUND(Forecast!C23,3)</f>
        <v>33.893000000000001</v>
      </c>
      <c r="D23" s="1">
        <f>ROUND(Forecast!D23,3)</f>
        <v>26.945</v>
      </c>
      <c r="E23" s="1">
        <f>ROUND(Forecast!E23,3)</f>
        <v>22.155000000000001</v>
      </c>
      <c r="F23" s="1">
        <f>ROUND(Forecast!F23,3)</f>
        <v>17.032</v>
      </c>
      <c r="G23" s="1">
        <f>ROUND(Forecast!G23,3)</f>
        <v>18.995000000000001</v>
      </c>
      <c r="H23" s="1">
        <f>ROUND(Forecast!H23,3)</f>
        <v>20.712</v>
      </c>
      <c r="I23" s="1">
        <f>ROUND(Forecast!I23,3)</f>
        <v>20.343</v>
      </c>
      <c r="J23" s="1">
        <f>ROUND(Forecast!J23,3)</f>
        <v>22.146000000000001</v>
      </c>
      <c r="K23" s="1">
        <f>ROUND(Forecast!K23,3)</f>
        <v>21.236000000000001</v>
      </c>
      <c r="L23" s="1">
        <f>ROUND(Forecast!L23,3)</f>
        <v>17.18</v>
      </c>
      <c r="M23" s="1">
        <f>ROUND(Forecast!M23,3)</f>
        <v>17.959</v>
      </c>
      <c r="N23" s="1">
        <f>ROUND(Forecast!N23,3)</f>
        <v>29.332999999999998</v>
      </c>
      <c r="O23" s="1">
        <f t="shared" si="1"/>
        <v>267.92899999999997</v>
      </c>
      <c r="Q23" s="39">
        <v>1992</v>
      </c>
      <c r="R23" s="39">
        <v>8</v>
      </c>
      <c r="S23" s="40">
        <f>1000*J18</f>
        <v>15582</v>
      </c>
      <c r="T23" s="40">
        <f>1000*J84</f>
        <v>15700</v>
      </c>
      <c r="U23" s="40">
        <f>1000*J150</f>
        <v>1420</v>
      </c>
      <c r="V23" s="40">
        <f>1000*J216</f>
        <v>1022.9999999999999</v>
      </c>
      <c r="W23" s="40">
        <f>1000*J282</f>
        <v>3528</v>
      </c>
      <c r="X23" s="31">
        <f t="shared" si="0"/>
        <v>37253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</row>
    <row r="24" spans="1:38">
      <c r="B24">
        <v>1998</v>
      </c>
      <c r="C24" s="1">
        <f>ROUND(Forecast!C24,3)</f>
        <v>36.972000000000001</v>
      </c>
      <c r="D24" s="1">
        <f>ROUND(Forecast!D24,3)</f>
        <v>29.256</v>
      </c>
      <c r="E24" s="1">
        <f>ROUND(Forecast!E24,3)</f>
        <v>23.667000000000002</v>
      </c>
      <c r="F24" s="1">
        <f>ROUND(Forecast!F24,3)</f>
        <v>18.007000000000001</v>
      </c>
      <c r="G24" s="1">
        <f>ROUND(Forecast!G24,3)</f>
        <v>20.238</v>
      </c>
      <c r="H24" s="1">
        <f>ROUND(Forecast!H24,3)</f>
        <v>22.364999999999998</v>
      </c>
      <c r="I24" s="1">
        <f>ROUND(Forecast!I24,3)</f>
        <v>22.207999999999998</v>
      </c>
      <c r="J24" s="1">
        <f>ROUND(Forecast!J24,3)</f>
        <v>24.013999999999999</v>
      </c>
      <c r="K24" s="1">
        <f>ROUND(Forecast!K24,3)</f>
        <v>22.82</v>
      </c>
      <c r="L24" s="1">
        <f>ROUND(Forecast!L24,3)</f>
        <v>18.228999999999999</v>
      </c>
      <c r="M24" s="1">
        <f>ROUND(Forecast!M24,3)</f>
        <v>19.335000000000001</v>
      </c>
      <c r="N24" s="1">
        <f>ROUND(Forecast!N24,3)</f>
        <v>32.048000000000002</v>
      </c>
      <c r="O24" s="1">
        <f t="shared" si="1"/>
        <v>289.15899999999999</v>
      </c>
      <c r="Q24" s="39">
        <v>1992</v>
      </c>
      <c r="R24" s="39">
        <v>9</v>
      </c>
      <c r="S24" s="40">
        <f>1000*K18</f>
        <v>15061</v>
      </c>
      <c r="T24" s="40">
        <f>1000*K84</f>
        <v>13438</v>
      </c>
      <c r="U24" s="40">
        <f>1000*K150</f>
        <v>1247</v>
      </c>
      <c r="V24" s="40">
        <f>1000*K216</f>
        <v>983</v>
      </c>
      <c r="W24" s="40">
        <f>1000*K282</f>
        <v>3344</v>
      </c>
      <c r="X24" s="31">
        <f t="shared" si="0"/>
        <v>34073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</row>
    <row r="25" spans="1:38">
      <c r="B25">
        <v>1999</v>
      </c>
      <c r="C25" s="1">
        <f>ROUND(Forecast!C25,3)</f>
        <v>40.003</v>
      </c>
      <c r="D25" s="1">
        <f>ROUND(Forecast!D25,3)</f>
        <v>31.632000000000001</v>
      </c>
      <c r="E25" s="1">
        <f>ROUND(Forecast!E25,3)</f>
        <v>25.523</v>
      </c>
      <c r="F25" s="1">
        <f>ROUND(Forecast!F25,3)</f>
        <v>19.381</v>
      </c>
      <c r="G25" s="1">
        <f>ROUND(Forecast!G25,3)</f>
        <v>21.806000000000001</v>
      </c>
      <c r="H25" s="1">
        <f>ROUND(Forecast!H25,3)</f>
        <v>24.141999999999999</v>
      </c>
      <c r="I25" s="1">
        <f>ROUND(Forecast!I25,3)</f>
        <v>24.007000000000001</v>
      </c>
      <c r="J25" s="1">
        <f>ROUND(Forecast!J25,3)</f>
        <v>25.936</v>
      </c>
      <c r="K25" s="1">
        <f>ROUND(Forecast!K25,3)</f>
        <v>24.616</v>
      </c>
      <c r="L25" s="1">
        <f>ROUND(Forecast!L25,3)</f>
        <v>19.62</v>
      </c>
      <c r="M25" s="1">
        <f>ROUND(Forecast!M25,3)</f>
        <v>20.847999999999999</v>
      </c>
      <c r="N25" s="1">
        <f>ROUND(Forecast!N25,3)</f>
        <v>34.645000000000003</v>
      </c>
      <c r="O25" s="1">
        <f t="shared" si="1"/>
        <v>312.15899999999999</v>
      </c>
      <c r="Q25" s="39">
        <v>1992</v>
      </c>
      <c r="R25" s="39">
        <v>10</v>
      </c>
      <c r="S25" s="40">
        <f>1000*L18</f>
        <v>13301</v>
      </c>
      <c r="T25" s="40">
        <f>1000*L84</f>
        <v>12064</v>
      </c>
      <c r="U25" s="40">
        <f>1000*L150</f>
        <v>1203</v>
      </c>
      <c r="V25" s="40">
        <f>1000*L216</f>
        <v>880</v>
      </c>
      <c r="W25" s="40">
        <f>1000*L282</f>
        <v>3096</v>
      </c>
      <c r="X25" s="31">
        <f t="shared" si="0"/>
        <v>30544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</row>
    <row r="26" spans="1:38">
      <c r="B26">
        <v>2000</v>
      </c>
      <c r="C26" s="1">
        <f>ROUND(Forecast!C26,3)</f>
        <v>42.816000000000003</v>
      </c>
      <c r="D26" s="1">
        <f>ROUND(Forecast!D26,3)</f>
        <v>33.837000000000003</v>
      </c>
      <c r="E26" s="1">
        <f>ROUND(Forecast!E26,3)</f>
        <v>27.245999999999999</v>
      </c>
      <c r="F26" s="1">
        <f>ROUND(Forecast!F26,3)</f>
        <v>20.657</v>
      </c>
      <c r="G26" s="1">
        <f>ROUND(Forecast!G26,3)</f>
        <v>23.262</v>
      </c>
      <c r="H26" s="1">
        <f>ROUND(Forecast!H26,3)</f>
        <v>25.791</v>
      </c>
      <c r="I26" s="1">
        <f>ROUND(Forecast!I26,3)</f>
        <v>25.677</v>
      </c>
      <c r="J26" s="1">
        <f>ROUND(Forecast!J26,3)</f>
        <v>27.719000000000001</v>
      </c>
      <c r="K26" s="1">
        <f>ROUND(Forecast!K26,3)</f>
        <v>26.283000000000001</v>
      </c>
      <c r="L26" s="1">
        <f>ROUND(Forecast!L26,3)</f>
        <v>20.91</v>
      </c>
      <c r="M26" s="1">
        <f>ROUND(Forecast!M26,3)</f>
        <v>22.251999999999999</v>
      </c>
      <c r="N26" s="1">
        <f>ROUND(Forecast!N26,3)</f>
        <v>37.055999999999997</v>
      </c>
      <c r="O26" s="6">
        <f t="shared" si="1"/>
        <v>333.50599999999997</v>
      </c>
      <c r="Q26" s="39">
        <v>1992</v>
      </c>
      <c r="R26" s="39">
        <v>11</v>
      </c>
      <c r="S26" s="40">
        <f>1000*M18</f>
        <v>13848</v>
      </c>
      <c r="T26" s="40">
        <f>1000*M84</f>
        <v>13391</v>
      </c>
      <c r="U26" s="40">
        <f>1000*M150</f>
        <v>1385</v>
      </c>
      <c r="V26" s="40">
        <f>1000*M216</f>
        <v>921</v>
      </c>
      <c r="W26" s="40">
        <f>1000*M282</f>
        <v>3277</v>
      </c>
      <c r="X26" s="31">
        <f t="shared" si="0"/>
        <v>32822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</row>
    <row r="27" spans="1:38">
      <c r="B27">
        <v>2001</v>
      </c>
      <c r="C27" s="1">
        <f>ROUND(Forecast!C27,3)</f>
        <v>45.517000000000003</v>
      </c>
      <c r="D27" s="1">
        <f>ROUND(Forecast!D27,3)</f>
        <v>35.956000000000003</v>
      </c>
      <c r="E27" s="1">
        <f>ROUND(Forecast!E27,3)</f>
        <v>28.9</v>
      </c>
      <c r="F27" s="1">
        <f>ROUND(Forecast!F27,3)</f>
        <v>21.882999999999999</v>
      </c>
      <c r="G27" s="1">
        <f>ROUND(Forecast!G27,3)</f>
        <v>24.66</v>
      </c>
      <c r="H27" s="1">
        <f>ROUND(Forecast!H27,3)</f>
        <v>27.376000000000001</v>
      </c>
      <c r="I27" s="1">
        <f>ROUND(Forecast!I27,3)</f>
        <v>27.280999999999999</v>
      </c>
      <c r="J27" s="1">
        <f>ROUND(Forecast!J27,3)</f>
        <v>29.431999999999999</v>
      </c>
      <c r="K27" s="1">
        <f>ROUND(Forecast!K27,3)</f>
        <v>27.884</v>
      </c>
      <c r="L27" s="1">
        <f>ROUND(Forecast!L27,3)</f>
        <v>22.15</v>
      </c>
      <c r="M27" s="1">
        <f>ROUND(Forecast!M27,3)</f>
        <v>23.6</v>
      </c>
      <c r="N27" s="1">
        <f>ROUND(Forecast!N27,3)</f>
        <v>39.372</v>
      </c>
      <c r="O27" s="1">
        <f t="shared" si="1"/>
        <v>354.01100000000002</v>
      </c>
      <c r="Q27" s="39">
        <v>1992</v>
      </c>
      <c r="R27" s="39">
        <v>12</v>
      </c>
      <c r="S27" s="40">
        <f>1000*N18</f>
        <v>19222</v>
      </c>
      <c r="T27" s="40">
        <f>1000*N84</f>
        <v>16935</v>
      </c>
      <c r="U27" s="40">
        <f>1000*N150</f>
        <v>1640</v>
      </c>
      <c r="V27" s="40">
        <f>1000*N216</f>
        <v>1228</v>
      </c>
      <c r="W27" s="40">
        <f>1000*N282</f>
        <v>4225</v>
      </c>
      <c r="X27" s="31">
        <f t="shared" si="0"/>
        <v>43250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</row>
    <row r="28" spans="1:38">
      <c r="B28" s="12">
        <v>2002</v>
      </c>
      <c r="C28" s="6">
        <f>ROUND(Forecast!C28,3)</f>
        <v>48.539000000000001</v>
      </c>
      <c r="D28" s="6">
        <f>ROUND(Forecast!D28,3)</f>
        <v>38.323999999999998</v>
      </c>
      <c r="E28" s="6">
        <f>ROUND(Forecast!E28,3)</f>
        <v>30.75</v>
      </c>
      <c r="F28" s="6">
        <f>ROUND(Forecast!F28,3)</f>
        <v>23.253</v>
      </c>
      <c r="G28" s="6">
        <f>ROUND(Forecast!G28,3)</f>
        <v>26.222999999999999</v>
      </c>
      <c r="H28" s="6">
        <f>ROUND(Forecast!H28,3)</f>
        <v>29.146999999999998</v>
      </c>
      <c r="I28" s="6">
        <f>ROUND(Forecast!I28,3)</f>
        <v>29.074000000000002</v>
      </c>
      <c r="J28" s="6">
        <f>ROUND(Forecast!J28,3)</f>
        <v>31.347999999999999</v>
      </c>
      <c r="K28" s="6">
        <f>ROUND(Forecast!K28,3)</f>
        <v>29.675000000000001</v>
      </c>
      <c r="L28" s="6">
        <f>ROUND(Forecast!L28,3)</f>
        <v>23.536999999999999</v>
      </c>
      <c r="M28" s="6">
        <f>ROUND(Forecast!M28,3)</f>
        <v>25.108000000000001</v>
      </c>
      <c r="N28" s="6">
        <f>ROUND(Forecast!N28,3)</f>
        <v>41.962000000000003</v>
      </c>
      <c r="O28" s="6">
        <f t="shared" si="1"/>
        <v>376.94</v>
      </c>
      <c r="Q28" s="39">
        <v>1993</v>
      </c>
      <c r="R28" s="39">
        <v>1</v>
      </c>
      <c r="S28" s="40">
        <f>1000*C19</f>
        <v>23278</v>
      </c>
      <c r="T28" s="40">
        <f>1000*C85</f>
        <v>17924</v>
      </c>
      <c r="U28" s="40">
        <f>1000*C151</f>
        <v>1692</v>
      </c>
      <c r="V28" s="40">
        <f>1000*C217</f>
        <v>1453</v>
      </c>
      <c r="W28" s="40">
        <f>1000*C283</f>
        <v>4829</v>
      </c>
      <c r="X28" s="31">
        <f t="shared" si="0"/>
        <v>49176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</row>
    <row r="29" spans="1:38">
      <c r="B29" s="12">
        <v>2003</v>
      </c>
      <c r="C29" s="6">
        <f>ROUND(Forecast!C29,3)</f>
        <v>51.78</v>
      </c>
      <c r="D29" s="6">
        <f>ROUND(Forecast!D29,3)</f>
        <v>40.866</v>
      </c>
      <c r="E29" s="6">
        <f>ROUND(Forecast!E29,3)</f>
        <v>32.734999999999999</v>
      </c>
      <c r="F29" s="6">
        <f>ROUND(Forecast!F29,3)</f>
        <v>24.722999999999999</v>
      </c>
      <c r="G29" s="6">
        <f>ROUND(Forecast!G29,3)</f>
        <v>27.9</v>
      </c>
      <c r="H29" s="6">
        <f>ROUND(Forecast!H29,3)</f>
        <v>31.047999999999998</v>
      </c>
      <c r="I29" s="6">
        <f>ROUND(Forecast!I29,3)</f>
        <v>30.998999999999999</v>
      </c>
      <c r="J29" s="6">
        <f>ROUND(Forecast!J29,3)</f>
        <v>33.402999999999999</v>
      </c>
      <c r="K29" s="6">
        <f>ROUND(Forecast!K29,3)</f>
        <v>31.596</v>
      </c>
      <c r="L29" s="6">
        <f>ROUND(Forecast!L29,3)</f>
        <v>25.024000000000001</v>
      </c>
      <c r="M29" s="6">
        <f>ROUND(Forecast!M29,3)</f>
        <v>26.725999999999999</v>
      </c>
      <c r="N29" s="6">
        <f>ROUND(Forecast!N29,3)</f>
        <v>44.74</v>
      </c>
      <c r="O29" s="6">
        <f t="shared" si="1"/>
        <v>401.54</v>
      </c>
      <c r="Q29" s="39">
        <v>1993</v>
      </c>
      <c r="R29" s="39">
        <v>2</v>
      </c>
      <c r="S29" s="40">
        <f>1000*D19</f>
        <v>18610</v>
      </c>
      <c r="T29" s="40">
        <f>1000*D85</f>
        <v>14784</v>
      </c>
      <c r="U29" s="40">
        <f>1000*D151</f>
        <v>1537</v>
      </c>
      <c r="V29" s="40">
        <f>1000*D217</f>
        <v>1146</v>
      </c>
      <c r="W29" s="40">
        <f>1000*D283</f>
        <v>4083.9999999999995</v>
      </c>
      <c r="X29" s="31">
        <f t="shared" si="0"/>
        <v>40161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</row>
    <row r="30" spans="1:38">
      <c r="A30" s="2"/>
      <c r="B30" s="12">
        <v>2004</v>
      </c>
      <c r="C30" s="6">
        <f>ROUND(Forecast!C30,3)</f>
        <v>54.953000000000003</v>
      </c>
      <c r="D30" s="6">
        <f>ROUND(Forecast!D30,3)</f>
        <v>43.353000000000002</v>
      </c>
      <c r="E30" s="6">
        <f>ROUND(Forecast!E30,3)</f>
        <v>34.677999999999997</v>
      </c>
      <c r="F30" s="6">
        <f>ROUND(Forecast!F30,3)</f>
        <v>26.163</v>
      </c>
      <c r="G30" s="6">
        <f>ROUND(Forecast!G30,3)</f>
        <v>29.542000000000002</v>
      </c>
      <c r="H30" s="6">
        <f>ROUND(Forecast!H30,3)</f>
        <v>32.908999999999999</v>
      </c>
      <c r="I30" s="6">
        <f>ROUND(Forecast!I30,3)</f>
        <v>32.881999999999998</v>
      </c>
      <c r="J30" s="6">
        <f>ROUND(Forecast!J30,3)</f>
        <v>35.414999999999999</v>
      </c>
      <c r="K30" s="6">
        <f>ROUND(Forecast!K30,3)</f>
        <v>33.476999999999997</v>
      </c>
      <c r="L30" s="6">
        <f>ROUND(Forecast!L30,3)</f>
        <v>26.48</v>
      </c>
      <c r="M30" s="6">
        <f>ROUND(Forecast!M30,3)</f>
        <v>28.31</v>
      </c>
      <c r="N30" s="6">
        <f>ROUND(Forecast!N30,3)</f>
        <v>47.46</v>
      </c>
      <c r="O30" s="6">
        <f t="shared" si="1"/>
        <v>425.62200000000001</v>
      </c>
      <c r="Q30" s="39">
        <v>1993</v>
      </c>
      <c r="R30" s="39">
        <v>3</v>
      </c>
      <c r="S30" s="40">
        <f>1000*E19</f>
        <v>16848</v>
      </c>
      <c r="T30" s="40">
        <f>1000*E85</f>
        <v>11411</v>
      </c>
      <c r="U30" s="40">
        <f>1000*E151</f>
        <v>1259</v>
      </c>
      <c r="V30" s="40">
        <f>1000*E217</f>
        <v>1064</v>
      </c>
      <c r="W30" s="40">
        <f>1000*E283</f>
        <v>3811</v>
      </c>
      <c r="X30" s="31">
        <f t="shared" si="0"/>
        <v>34393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</row>
    <row r="31" spans="1:38">
      <c r="B31" s="12">
        <v>2005</v>
      </c>
      <c r="C31" s="6">
        <f>ROUND(Forecast!C31,3)</f>
        <v>58.793999999999997</v>
      </c>
      <c r="D31" s="6">
        <f>ROUND(Forecast!D31,3)</f>
        <v>46.365000000000002</v>
      </c>
      <c r="E31" s="6">
        <f>ROUND(Forecast!E31,3)</f>
        <v>37.03</v>
      </c>
      <c r="F31" s="6">
        <f>ROUND(Forecast!F31,3)</f>
        <v>27.905000000000001</v>
      </c>
      <c r="G31" s="6">
        <f>ROUND(Forecast!G31,3)</f>
        <v>31.529</v>
      </c>
      <c r="H31" s="6">
        <f>ROUND(Forecast!H31,3)</f>
        <v>35.161000000000001</v>
      </c>
      <c r="I31" s="6">
        <f>ROUND(Forecast!I31,3)</f>
        <v>35.162999999999997</v>
      </c>
      <c r="J31" s="6">
        <f>ROUND(Forecast!J31,3)</f>
        <v>37.85</v>
      </c>
      <c r="K31" s="6">
        <f>ROUND(Forecast!K31,3)</f>
        <v>35.753</v>
      </c>
      <c r="L31" s="6">
        <f>ROUND(Forecast!L31,3)</f>
        <v>28.242000000000001</v>
      </c>
      <c r="M31" s="6">
        <f>ROUND(Forecast!M31,3)</f>
        <v>30.228000000000002</v>
      </c>
      <c r="N31" s="6">
        <f>ROUND(Forecast!N31,3)</f>
        <v>50.752000000000002</v>
      </c>
      <c r="O31" s="6">
        <f t="shared" si="1"/>
        <v>454.77200000000005</v>
      </c>
      <c r="Q31" s="39">
        <v>1993</v>
      </c>
      <c r="R31" s="39">
        <v>4</v>
      </c>
      <c r="S31" s="40">
        <f>1000*F19</f>
        <v>14313</v>
      </c>
      <c r="T31" s="40">
        <f>1000*F85</f>
        <v>10946</v>
      </c>
      <c r="U31" s="40">
        <f>1000*F151</f>
        <v>1185</v>
      </c>
      <c r="V31" s="40">
        <f>1000*F217</f>
        <v>942</v>
      </c>
      <c r="W31" s="40">
        <f>1000*F283</f>
        <v>3584</v>
      </c>
      <c r="X31" s="31">
        <f t="shared" si="0"/>
        <v>30970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</row>
    <row r="32" spans="1:38">
      <c r="B32" s="12">
        <v>2006</v>
      </c>
      <c r="C32" s="6">
        <f>ROUND(Forecast!C32,3)</f>
        <v>62.643000000000001</v>
      </c>
      <c r="D32" s="6">
        <f>ROUND(Forecast!D32,3)</f>
        <v>49.383000000000003</v>
      </c>
      <c r="E32" s="6">
        <f>ROUND(Forecast!E32,3)</f>
        <v>39.387999999999998</v>
      </c>
      <c r="F32" s="6">
        <f>ROUND(Forecast!F32,3)</f>
        <v>29.651</v>
      </c>
      <c r="G32" s="6">
        <f>ROUND(Forecast!G32,3)</f>
        <v>33.521000000000001</v>
      </c>
      <c r="H32" s="6">
        <f>ROUND(Forecast!H32,3)</f>
        <v>37.418999999999997</v>
      </c>
      <c r="I32" s="6">
        <f>ROUND(Forecast!I32,3)</f>
        <v>37.448</v>
      </c>
      <c r="J32" s="6">
        <f>ROUND(Forecast!J32,3)</f>
        <v>40.290999999999997</v>
      </c>
      <c r="K32" s="6">
        <f>ROUND(Forecast!K32,3)</f>
        <v>38.034999999999997</v>
      </c>
      <c r="L32" s="6">
        <f>ROUND(Forecast!L32,3)</f>
        <v>30.009</v>
      </c>
      <c r="M32" s="6">
        <f>ROUND(Forecast!M32,3)</f>
        <v>32.149000000000001</v>
      </c>
      <c r="N32" s="6">
        <f>ROUND(Forecast!N32,3)</f>
        <v>54.052</v>
      </c>
      <c r="O32" s="6">
        <f t="shared" si="1"/>
        <v>483.98900000000003</v>
      </c>
      <c r="Q32" s="39">
        <v>1993</v>
      </c>
      <c r="R32" s="39">
        <v>5</v>
      </c>
      <c r="S32" s="40">
        <f>1000*G19</f>
        <v>14969</v>
      </c>
      <c r="T32" s="40">
        <f>1000*G85</f>
        <v>12172</v>
      </c>
      <c r="U32" s="40">
        <f>1000*G151</f>
        <v>1324</v>
      </c>
      <c r="V32" s="40">
        <f>1000*G217</f>
        <v>942</v>
      </c>
      <c r="W32" s="40">
        <f>1000*G283</f>
        <v>3733</v>
      </c>
      <c r="X32" s="31">
        <f t="shared" si="0"/>
        <v>33140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</row>
    <row r="33" spans="1:38">
      <c r="B33" s="19">
        <v>2007</v>
      </c>
      <c r="C33" s="20">
        <f>ROUND(Forecast!C33,3)</f>
        <v>66.209999999999994</v>
      </c>
      <c r="D33" s="20">
        <f>ROUND(Forecast!D33,3)</f>
        <v>52.179000000000002</v>
      </c>
      <c r="E33" s="20">
        <f>ROUND(Forecast!E33,3)</f>
        <v>41.572000000000003</v>
      </c>
      <c r="F33" s="20">
        <f>ROUND(Forecast!F33,3)</f>
        <v>31.268999999999998</v>
      </c>
      <c r="G33" s="20">
        <f>ROUND(Forecast!G33,3)</f>
        <v>35.366</v>
      </c>
      <c r="H33" s="20">
        <f>ROUND(Forecast!H33,3)</f>
        <v>39.51</v>
      </c>
      <c r="I33" s="20">
        <f>ROUND(Forecast!I33,3)</f>
        <v>39.566000000000003</v>
      </c>
      <c r="J33" s="20">
        <f>ROUND(Forecast!J33,3)</f>
        <v>42.552</v>
      </c>
      <c r="K33" s="20">
        <f>ROUND(Forecast!K33,3)</f>
        <v>40.149000000000001</v>
      </c>
      <c r="L33" s="20">
        <f>ROUND(Forecast!L33,3)</f>
        <v>31.645</v>
      </c>
      <c r="M33" s="20">
        <f>ROUND(Forecast!M33,3)</f>
        <v>33.93</v>
      </c>
      <c r="N33" s="20">
        <f>ROUND(Forecast!N33,3)</f>
        <v>57.107999999999997</v>
      </c>
      <c r="O33" s="20">
        <f t="shared" si="1"/>
        <v>511.05600000000004</v>
      </c>
      <c r="Q33" s="39">
        <v>1993</v>
      </c>
      <c r="R33" s="39">
        <v>6</v>
      </c>
      <c r="S33" s="40">
        <f>1000*H19</f>
        <v>15840</v>
      </c>
      <c r="T33" s="40">
        <f>1000*H85</f>
        <v>13564</v>
      </c>
      <c r="U33" s="40">
        <f>1000*H151</f>
        <v>1515</v>
      </c>
      <c r="V33" s="40">
        <f>1000*H217</f>
        <v>983</v>
      </c>
      <c r="W33" s="40">
        <f>1000*H283</f>
        <v>3997</v>
      </c>
      <c r="X33" s="31">
        <f t="shared" si="0"/>
        <v>35899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</row>
    <row r="34" spans="1:38">
      <c r="B34" s="19">
        <v>2008</v>
      </c>
      <c r="C34" s="19">
        <f>ROUND(Forecast!C34,3)</f>
        <v>70.466999999999999</v>
      </c>
      <c r="D34" s="19">
        <f>ROUND(Forecast!D34,3)</f>
        <v>55.517000000000003</v>
      </c>
      <c r="E34" s="19">
        <f>ROUND(Forecast!E34,3)</f>
        <v>44.179000000000002</v>
      </c>
      <c r="F34" s="19">
        <f>ROUND(Forecast!F34,3)</f>
        <v>33.200000000000003</v>
      </c>
      <c r="G34" s="19">
        <f>ROUND(Forecast!G34,3)</f>
        <v>37.569000000000003</v>
      </c>
      <c r="H34" s="19">
        <f>ROUND(Forecast!H34,3)</f>
        <v>42.006999999999998</v>
      </c>
      <c r="I34" s="19">
        <f>ROUND(Forecast!I34,3)</f>
        <v>42.093000000000004</v>
      </c>
      <c r="J34" s="19">
        <f>ROUND(Forecast!J34,3)</f>
        <v>45.252000000000002</v>
      </c>
      <c r="K34" s="19">
        <f>ROUND(Forecast!K34,3)</f>
        <v>42.671999999999997</v>
      </c>
      <c r="L34" s="19">
        <f>ROUND(Forecast!L34,3)</f>
        <v>33.598999999999997</v>
      </c>
      <c r="M34" s="19">
        <f>ROUND(Forecast!M34,3)</f>
        <v>36.055</v>
      </c>
      <c r="N34" s="19">
        <f>ROUND(Forecast!N34,3)</f>
        <v>60.758000000000003</v>
      </c>
      <c r="O34" s="19">
        <f t="shared" si="1"/>
        <v>543.36800000000005</v>
      </c>
      <c r="P34" s="19"/>
      <c r="Q34" s="39">
        <v>1993</v>
      </c>
      <c r="R34" s="39">
        <v>7</v>
      </c>
      <c r="S34" s="40">
        <f>1000*I19</f>
        <v>15153</v>
      </c>
      <c r="T34" s="40">
        <f>1000*I85</f>
        <v>14566</v>
      </c>
      <c r="U34" s="40">
        <f>1000*I151</f>
        <v>1700</v>
      </c>
      <c r="V34" s="40">
        <f>1000*I217</f>
        <v>921</v>
      </c>
      <c r="W34" s="40">
        <f>1000*I283</f>
        <v>3986</v>
      </c>
      <c r="X34" s="31">
        <f t="shared" si="0"/>
        <v>36326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</row>
    <row r="35" spans="1:38">
      <c r="B35" s="19">
        <v>2009</v>
      </c>
      <c r="C35" s="19">
        <f>ROUND(Forecast!C35,3)</f>
        <v>75.698999999999998</v>
      </c>
      <c r="D35" s="19">
        <f>ROUND(Forecast!D35,3)</f>
        <v>59.619</v>
      </c>
      <c r="E35" s="19">
        <f>ROUND(Forecast!E35,3)</f>
        <v>47.383000000000003</v>
      </c>
      <c r="F35" s="19">
        <f>ROUND(Forecast!F35,3)</f>
        <v>35.573999999999998</v>
      </c>
      <c r="G35" s="19">
        <f>ROUND(Forecast!G35,3)</f>
        <v>40.276000000000003</v>
      </c>
      <c r="H35" s="19">
        <f>ROUND(Forecast!H35,3)</f>
        <v>45.075000000000003</v>
      </c>
      <c r="I35" s="19">
        <f>ROUND(Forecast!I35,3)</f>
        <v>45.198999999999998</v>
      </c>
      <c r="J35" s="19">
        <f>ROUND(Forecast!J35,3)</f>
        <v>48.569000000000003</v>
      </c>
      <c r="K35" s="19">
        <f>ROUND(Forecast!K35,3)</f>
        <v>45.773000000000003</v>
      </c>
      <c r="L35" s="19">
        <f>ROUND(Forecast!L35,3)</f>
        <v>36</v>
      </c>
      <c r="M35" s="19">
        <f>ROUND(Forecast!M35,3)</f>
        <v>38.667000000000002</v>
      </c>
      <c r="N35" s="19">
        <f>ROUND(Forecast!N35,3)</f>
        <v>65.242000000000004</v>
      </c>
      <c r="O35" s="19">
        <f t="shared" si="1"/>
        <v>583.07600000000002</v>
      </c>
      <c r="P35" s="19"/>
      <c r="Q35" s="39">
        <v>1993</v>
      </c>
      <c r="R35" s="39">
        <v>8</v>
      </c>
      <c r="S35" s="40">
        <f>1000*J19</f>
        <v>16816</v>
      </c>
      <c r="T35" s="40">
        <f>1000*J85</f>
        <v>17521</v>
      </c>
      <c r="U35" s="40">
        <f>1000*J151</f>
        <v>2021.9999999999998</v>
      </c>
      <c r="V35" s="40">
        <f>1000*J217</f>
        <v>1022.9999999999999</v>
      </c>
      <c r="W35" s="40">
        <f>1000*J283</f>
        <v>4579</v>
      </c>
      <c r="X35" s="31">
        <f t="shared" si="0"/>
        <v>41961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</row>
    <row r="36" spans="1:38">
      <c r="B36" s="19">
        <v>2010</v>
      </c>
      <c r="C36" s="19">
        <f>ROUND(Forecast!C36,3)</f>
        <v>82.935000000000002</v>
      </c>
      <c r="D36" s="19">
        <f>ROUND(Forecast!D36,3)</f>
        <v>65.292000000000002</v>
      </c>
      <c r="E36" s="19">
        <f>ROUND(Forecast!E36,3)</f>
        <v>51.814</v>
      </c>
      <c r="F36" s="19">
        <f>ROUND(Forecast!F36,3)</f>
        <v>38.856000000000002</v>
      </c>
      <c r="G36" s="19">
        <f>ROUND(Forecast!G36,3)</f>
        <v>44.02</v>
      </c>
      <c r="H36" s="19">
        <f>ROUND(Forecast!H36,3)</f>
        <v>49.317999999999998</v>
      </c>
      <c r="I36" s="19">
        <f>ROUND(Forecast!I36,3)</f>
        <v>49.494999999999997</v>
      </c>
      <c r="J36" s="19">
        <f>ROUND(Forecast!J36,3)</f>
        <v>53.155999999999999</v>
      </c>
      <c r="K36" s="19">
        <f>ROUND(Forecast!K36,3)</f>
        <v>50.061999999999998</v>
      </c>
      <c r="L36" s="19">
        <f>ROUND(Forecast!L36,3)</f>
        <v>39.32</v>
      </c>
      <c r="M36" s="19">
        <f>ROUND(Forecast!M36,3)</f>
        <v>42.277999999999999</v>
      </c>
      <c r="N36" s="19">
        <f>ROUND(Forecast!N36,3)</f>
        <v>71.444000000000003</v>
      </c>
      <c r="O36" s="19">
        <f t="shared" si="1"/>
        <v>637.99</v>
      </c>
      <c r="P36" s="19"/>
      <c r="Q36" s="39">
        <v>1993</v>
      </c>
      <c r="R36" s="39">
        <v>9</v>
      </c>
      <c r="S36" s="40">
        <f>1000*K19</f>
        <v>16325</v>
      </c>
      <c r="T36" s="40">
        <f>1000*K85</f>
        <v>15125</v>
      </c>
      <c r="U36" s="40">
        <f>1000*K151</f>
        <v>1777</v>
      </c>
      <c r="V36" s="40">
        <f>1000*K217</f>
        <v>983</v>
      </c>
      <c r="W36" s="40">
        <f>1000*K283</f>
        <v>4335</v>
      </c>
      <c r="X36" s="31">
        <f t="shared" si="0"/>
        <v>38545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</row>
    <row r="37" spans="1:38">
      <c r="B37" s="19">
        <v>2011</v>
      </c>
      <c r="C37" s="19">
        <f>ROUND(Forecast!C37,3)</f>
        <v>89.403000000000006</v>
      </c>
      <c r="D37" s="19">
        <f>ROUND(Forecast!D37,3)</f>
        <v>70.363</v>
      </c>
      <c r="E37" s="19">
        <f>ROUND(Forecast!E37,3)</f>
        <v>55.774999999999999</v>
      </c>
      <c r="F37" s="19">
        <f>ROUND(Forecast!F37,3)</f>
        <v>41.79</v>
      </c>
      <c r="G37" s="19">
        <f>ROUND(Forecast!G37,3)</f>
        <v>47.366999999999997</v>
      </c>
      <c r="H37" s="19">
        <f>ROUND(Forecast!H37,3)</f>
        <v>53.110999999999997</v>
      </c>
      <c r="I37" s="19">
        <f>ROUND(Forecast!I37,3)</f>
        <v>53.335000000000001</v>
      </c>
      <c r="J37" s="19">
        <f>ROUND(Forecast!J37,3)</f>
        <v>57.258000000000003</v>
      </c>
      <c r="K37" s="19">
        <f>ROUND(Forecast!K37,3)</f>
        <v>53.895000000000003</v>
      </c>
      <c r="L37" s="19">
        <f>ROUND(Forecast!L37,3)</f>
        <v>42.287999999999997</v>
      </c>
      <c r="M37" s="19">
        <f>ROUND(Forecast!M37,3)</f>
        <v>45.506999999999998</v>
      </c>
      <c r="N37" s="19">
        <f>ROUND(Forecast!N37,3)</f>
        <v>76.988</v>
      </c>
      <c r="O37" s="19">
        <f t="shared" si="1"/>
        <v>687.07999999999993</v>
      </c>
      <c r="Q37" s="39">
        <v>1993</v>
      </c>
      <c r="R37" s="39">
        <v>10</v>
      </c>
      <c r="S37" s="40">
        <f>1000*L19</f>
        <v>14002</v>
      </c>
      <c r="T37" s="40">
        <f>1000*L85</f>
        <v>13768</v>
      </c>
      <c r="U37" s="40">
        <f>1000*L151</f>
        <v>1698</v>
      </c>
      <c r="V37" s="40">
        <f>1000*L217</f>
        <v>880</v>
      </c>
      <c r="W37" s="40">
        <f>1000*L283</f>
        <v>4102</v>
      </c>
      <c r="X37" s="31">
        <f t="shared" si="0"/>
        <v>34450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</row>
    <row r="38" spans="1:38">
      <c r="A38" s="2"/>
      <c r="B38" s="19">
        <v>2012</v>
      </c>
      <c r="C38" s="19">
        <f>ROUND(Forecast!C38,3)</f>
        <v>95.462000000000003</v>
      </c>
      <c r="D38" s="19">
        <f>ROUND(Forecast!D38,3)</f>
        <v>75.114000000000004</v>
      </c>
      <c r="E38" s="19">
        <f>ROUND(Forecast!E38,3)</f>
        <v>59.485999999999997</v>
      </c>
      <c r="F38" s="19">
        <f>ROUND(Forecast!F38,3)</f>
        <v>44.539000000000001</v>
      </c>
      <c r="G38" s="19">
        <f>ROUND(Forecast!G38,3)</f>
        <v>50.502000000000002</v>
      </c>
      <c r="H38" s="19">
        <f>ROUND(Forecast!H38,3)</f>
        <v>56.664999999999999</v>
      </c>
      <c r="I38" s="19">
        <f>ROUND(Forecast!I38,3)</f>
        <v>56.933</v>
      </c>
      <c r="J38" s="19">
        <f>ROUND(Forecast!J38,3)</f>
        <v>61.1</v>
      </c>
      <c r="K38" s="19">
        <f>ROUND(Forecast!K38,3)</f>
        <v>57.487000000000002</v>
      </c>
      <c r="L38" s="19">
        <f>ROUND(Forecast!L38,3)</f>
        <v>45.069000000000003</v>
      </c>
      <c r="M38" s="19">
        <f>ROUND(Forecast!M38,3)</f>
        <v>48.531999999999996</v>
      </c>
      <c r="N38" s="19">
        <f>ROUND(Forecast!N38,3)</f>
        <v>82.182000000000002</v>
      </c>
      <c r="O38" s="19">
        <f t="shared" si="1"/>
        <v>733.07100000000003</v>
      </c>
      <c r="P38" s="1">
        <f>O38-$O$37</f>
        <v>45.991000000000099</v>
      </c>
      <c r="Q38" s="39">
        <v>1993</v>
      </c>
      <c r="R38" s="39">
        <v>11</v>
      </c>
      <c r="S38" s="40">
        <f>1000*M19</f>
        <v>14425</v>
      </c>
      <c r="T38" s="40">
        <f>1000*M85</f>
        <v>15133</v>
      </c>
      <c r="U38" s="40">
        <f>1000*M151</f>
        <v>1847</v>
      </c>
      <c r="V38" s="40">
        <f>1000*M217</f>
        <v>921</v>
      </c>
      <c r="W38" s="40">
        <f>1000*M283</f>
        <v>4262</v>
      </c>
      <c r="X38" s="31">
        <f t="shared" si="0"/>
        <v>36588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</row>
    <row r="39" spans="1:38">
      <c r="A39" s="2" t="s">
        <v>15</v>
      </c>
      <c r="B39" s="11">
        <v>2013</v>
      </c>
      <c r="C39" s="5">
        <f>ROUND(Forecast!C39,3)</f>
        <v>101.366</v>
      </c>
      <c r="D39" s="5">
        <f>ROUND(Forecast!D39,3)</f>
        <v>79.742999999999995</v>
      </c>
      <c r="E39" s="5">
        <f>ROUND(Forecast!E39,3)</f>
        <v>63.100999999999999</v>
      </c>
      <c r="F39" s="5">
        <f>ROUND(Forecast!F39,3)</f>
        <v>47.216999999999999</v>
      </c>
      <c r="G39" s="5">
        <f>ROUND(Forecast!G39,3)</f>
        <v>53.557000000000002</v>
      </c>
      <c r="H39" s="5">
        <f>ROUND(Forecast!H39,3)</f>
        <v>60.125999999999998</v>
      </c>
      <c r="I39" s="5">
        <f>ROUND(Forecast!I39,3)</f>
        <v>60.438000000000002</v>
      </c>
      <c r="J39" s="5">
        <f>ROUND(Forecast!J39,3)</f>
        <v>64.843000000000004</v>
      </c>
      <c r="K39" s="5">
        <f>ROUND(Forecast!K39,3)</f>
        <v>60.985999999999997</v>
      </c>
      <c r="L39" s="5">
        <f>ROUND(Forecast!L39,3)</f>
        <v>47.777999999999999</v>
      </c>
      <c r="M39" s="5">
        <f>ROUND(Forecast!M39,3)</f>
        <v>51.478999999999999</v>
      </c>
      <c r="N39" s="5">
        <f>ROUND(Forecast!N39,3)</f>
        <v>87.242000000000004</v>
      </c>
      <c r="O39" s="5">
        <f t="shared" si="1"/>
        <v>777.87599999999998</v>
      </c>
      <c r="P39" s="1">
        <f t="shared" ref="P39:P56" si="2">O39-$O$37</f>
        <v>90.796000000000049</v>
      </c>
      <c r="Q39" s="39">
        <v>1993</v>
      </c>
      <c r="R39" s="39">
        <v>12</v>
      </c>
      <c r="S39" s="40">
        <f>1000*N19</f>
        <v>21356</v>
      </c>
      <c r="T39" s="40">
        <f>1000*N85</f>
        <v>18926</v>
      </c>
      <c r="U39" s="40">
        <f>1000*N151</f>
        <v>2061</v>
      </c>
      <c r="V39" s="40">
        <f>1000*N217</f>
        <v>1228</v>
      </c>
      <c r="W39" s="40">
        <f>1000*N283</f>
        <v>5264</v>
      </c>
      <c r="X39" s="31">
        <f t="shared" si="0"/>
        <v>48835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</row>
    <row r="40" spans="1:38">
      <c r="B40" s="11">
        <v>2014</v>
      </c>
      <c r="C40" s="5">
        <f>ROUND(Forecast!C40,3)</f>
        <v>107.089</v>
      </c>
      <c r="D40" s="5">
        <f>ROUND(Forecast!D40,3)</f>
        <v>84.23</v>
      </c>
      <c r="E40" s="5">
        <f>ROUND(Forecast!E40,3)</f>
        <v>66.605999999999995</v>
      </c>
      <c r="F40" s="5">
        <f>ROUND(Forecast!F40,3)</f>
        <v>49.813000000000002</v>
      </c>
      <c r="G40" s="5">
        <f>ROUND(Forecast!G40,3)</f>
        <v>56.518000000000001</v>
      </c>
      <c r="H40" s="5">
        <f>ROUND(Forecast!H40,3)</f>
        <v>63.482999999999997</v>
      </c>
      <c r="I40" s="5">
        <f>ROUND(Forecast!I40,3)</f>
        <v>63.835000000000001</v>
      </c>
      <c r="J40" s="5">
        <f>ROUND(Forecast!J40,3)</f>
        <v>68.471000000000004</v>
      </c>
      <c r="K40" s="5">
        <f>ROUND(Forecast!K40,3)</f>
        <v>64.378</v>
      </c>
      <c r="L40" s="5">
        <f>ROUND(Forecast!L40,3)</f>
        <v>50.404000000000003</v>
      </c>
      <c r="M40" s="5">
        <f>ROUND(Forecast!M40,3)</f>
        <v>54.335999999999999</v>
      </c>
      <c r="N40" s="5">
        <f>ROUND(Forecast!N40,3)</f>
        <v>92.147999999999996</v>
      </c>
      <c r="O40" s="5">
        <f t="shared" si="1"/>
        <v>821.31100000000004</v>
      </c>
      <c r="P40" s="1">
        <f t="shared" si="2"/>
        <v>134.23100000000011</v>
      </c>
      <c r="Q40" s="39">
        <v>1994</v>
      </c>
      <c r="R40" s="39">
        <v>1</v>
      </c>
      <c r="S40" s="40">
        <f>1000*C20</f>
        <v>26654</v>
      </c>
      <c r="T40" s="40">
        <f>1000*C86</f>
        <v>19962</v>
      </c>
      <c r="U40" s="40">
        <f>1000*C152</f>
        <v>2059</v>
      </c>
      <c r="V40" s="40">
        <f>1000*C218</f>
        <v>1453</v>
      </c>
      <c r="W40" s="40">
        <f>1000*C284</f>
        <v>5846</v>
      </c>
      <c r="X40" s="31">
        <f t="shared" si="0"/>
        <v>55974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</row>
    <row r="41" spans="1:38">
      <c r="B41" s="11">
        <v>2015</v>
      </c>
      <c r="C41" s="5">
        <f>ROUND(Forecast!C41,3)</f>
        <v>111.74299999999999</v>
      </c>
      <c r="D41" s="5">
        <f>ROUND(Forecast!D41,3)</f>
        <v>87.879000000000005</v>
      </c>
      <c r="E41" s="5">
        <f>ROUND(Forecast!E41,3)</f>
        <v>69.456000000000003</v>
      </c>
      <c r="F41" s="5">
        <f>ROUND(Forecast!F41,3)</f>
        <v>51.923999999999999</v>
      </c>
      <c r="G41" s="5">
        <f>ROUND(Forecast!G41,3)</f>
        <v>58.926000000000002</v>
      </c>
      <c r="H41" s="5">
        <f>ROUND(Forecast!H41,3)</f>
        <v>66.212000000000003</v>
      </c>
      <c r="I41" s="5">
        <f>ROUND(Forecast!I41,3)</f>
        <v>66.597999999999999</v>
      </c>
      <c r="J41" s="5">
        <f>ROUND(Forecast!J41,3)</f>
        <v>71.421999999999997</v>
      </c>
      <c r="K41" s="5">
        <f>ROUND(Forecast!K41,3)</f>
        <v>67.135999999999996</v>
      </c>
      <c r="L41" s="5">
        <f>ROUND(Forecast!L41,3)</f>
        <v>52.539000000000001</v>
      </c>
      <c r="M41" s="5">
        <f>ROUND(Forecast!M41,3)</f>
        <v>56.658999999999999</v>
      </c>
      <c r="N41" s="5">
        <f>ROUND(Forecast!N41,3)</f>
        <v>96.137</v>
      </c>
      <c r="O41" s="5">
        <f t="shared" si="1"/>
        <v>856.63099999999986</v>
      </c>
      <c r="P41" s="1">
        <f t="shared" si="2"/>
        <v>169.55099999999993</v>
      </c>
      <c r="Q41" s="39">
        <v>1994</v>
      </c>
      <c r="R41" s="39">
        <v>2</v>
      </c>
      <c r="S41" s="40">
        <f>1000*D20</f>
        <v>21246</v>
      </c>
      <c r="T41" s="40">
        <f>1000*D86</f>
        <v>16747</v>
      </c>
      <c r="U41" s="40">
        <f>1000*D152</f>
        <v>1911</v>
      </c>
      <c r="V41" s="40">
        <f>1000*D218</f>
        <v>1146</v>
      </c>
      <c r="W41" s="40">
        <f>1000*D284</f>
        <v>5115</v>
      </c>
      <c r="X41" s="31">
        <f t="shared" si="0"/>
        <v>46165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</row>
    <row r="42" spans="1:38">
      <c r="B42" s="11">
        <v>2016</v>
      </c>
      <c r="C42" s="5">
        <f>ROUND(Forecast!C42,3)</f>
        <v>116.2</v>
      </c>
      <c r="D42" s="5">
        <f>ROUND(Forecast!D42,3)</f>
        <v>91.373000000000005</v>
      </c>
      <c r="E42" s="5">
        <f>ROUND(Forecast!E42,3)</f>
        <v>72.185000000000002</v>
      </c>
      <c r="F42" s="5">
        <f>ROUND(Forecast!F42,3)</f>
        <v>53.945</v>
      </c>
      <c r="G42" s="5">
        <f>ROUND(Forecast!G42,3)</f>
        <v>61.231999999999999</v>
      </c>
      <c r="H42" s="5">
        <f>ROUND(Forecast!H42,3)</f>
        <v>68.825000000000003</v>
      </c>
      <c r="I42" s="5">
        <f>ROUND(Forecast!I42,3)</f>
        <v>69.244</v>
      </c>
      <c r="J42" s="5">
        <f>ROUND(Forecast!J42,3)</f>
        <v>74.248000000000005</v>
      </c>
      <c r="K42" s="5">
        <f>ROUND(Forecast!K42,3)</f>
        <v>69.778000000000006</v>
      </c>
      <c r="L42" s="5">
        <f>ROUND(Forecast!L42,3)</f>
        <v>54.584000000000003</v>
      </c>
      <c r="M42" s="5">
        <f>ROUND(Forecast!M42,3)</f>
        <v>58.884</v>
      </c>
      <c r="N42" s="5">
        <f>ROUND(Forecast!N42,3)</f>
        <v>99.956999999999994</v>
      </c>
      <c r="O42" s="5">
        <f t="shared" si="1"/>
        <v>890.45500000000004</v>
      </c>
      <c r="P42" s="1">
        <f t="shared" si="2"/>
        <v>203.37500000000011</v>
      </c>
      <c r="Q42" s="39">
        <v>1994</v>
      </c>
      <c r="R42" s="39">
        <v>3</v>
      </c>
      <c r="S42" s="40">
        <f>1000*E20</f>
        <v>18380</v>
      </c>
      <c r="T42" s="40">
        <f>1000*E86</f>
        <v>13192</v>
      </c>
      <c r="U42" s="40">
        <f>1000*E152</f>
        <v>1560</v>
      </c>
      <c r="V42" s="40">
        <f>1000*E218</f>
        <v>1064</v>
      </c>
      <c r="W42" s="40">
        <f>1000*E284</f>
        <v>4701</v>
      </c>
      <c r="X42" s="31">
        <f t="shared" si="0"/>
        <v>38897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</row>
    <row r="43" spans="1:38">
      <c r="B43" s="11">
        <v>2017</v>
      </c>
      <c r="C43" s="5">
        <f>ROUND(Forecast!C43,3)</f>
        <v>119.819</v>
      </c>
      <c r="D43" s="5">
        <f>ROUND(Forecast!D43,3)</f>
        <v>94.210999999999999</v>
      </c>
      <c r="E43" s="5">
        <f>ROUND(Forecast!E43,3)</f>
        <v>74.400999999999996</v>
      </c>
      <c r="F43" s="5">
        <f>ROUND(Forecast!F43,3)</f>
        <v>55.587000000000003</v>
      </c>
      <c r="G43" s="5">
        <f>ROUND(Forecast!G43,3)</f>
        <v>63.103999999999999</v>
      </c>
      <c r="H43" s="5">
        <f>ROUND(Forecast!H43,3)</f>
        <v>70.947999999999993</v>
      </c>
      <c r="I43" s="5">
        <f>ROUND(Forecast!I43,3)</f>
        <v>71.393000000000001</v>
      </c>
      <c r="J43" s="5">
        <f>ROUND(Forecast!J43,3)</f>
        <v>76.542000000000002</v>
      </c>
      <c r="K43" s="5">
        <f>ROUND(Forecast!K43,3)</f>
        <v>71.923000000000002</v>
      </c>
      <c r="L43" s="5">
        <f>ROUND(Forecast!L43,3)</f>
        <v>56.244999999999997</v>
      </c>
      <c r="M43" s="5">
        <f>ROUND(Forecast!M43,3)</f>
        <v>60.691000000000003</v>
      </c>
      <c r="N43" s="5">
        <f>ROUND(Forecast!N43,3)</f>
        <v>103.059</v>
      </c>
      <c r="O43" s="5">
        <f t="shared" si="1"/>
        <v>917.923</v>
      </c>
      <c r="P43" s="1">
        <f t="shared" si="2"/>
        <v>230.84300000000007</v>
      </c>
      <c r="Q43" s="39">
        <v>1994</v>
      </c>
      <c r="R43" s="39">
        <v>4</v>
      </c>
      <c r="S43" s="40">
        <f>1000*F20</f>
        <v>14888</v>
      </c>
      <c r="T43" s="40">
        <f>1000*F86</f>
        <v>12637</v>
      </c>
      <c r="U43" s="40">
        <f>1000*F152</f>
        <v>1553</v>
      </c>
      <c r="V43" s="40">
        <f>1000*F218</f>
        <v>942</v>
      </c>
      <c r="W43" s="40">
        <f>1000*F284</f>
        <v>4619</v>
      </c>
      <c r="X43" s="31">
        <f t="shared" si="0"/>
        <v>34639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</row>
    <row r="44" spans="1:38">
      <c r="B44" s="11">
        <v>2018</v>
      </c>
      <c r="C44" s="5">
        <f>ROUND(Forecast!C44,3)</f>
        <v>123.265</v>
      </c>
      <c r="D44" s="5">
        <f>ROUND(Forecast!D44,3)</f>
        <v>96.912999999999997</v>
      </c>
      <c r="E44" s="5">
        <f>ROUND(Forecast!E44,3)</f>
        <v>76.512</v>
      </c>
      <c r="F44" s="5">
        <f>ROUND(Forecast!F44,3)</f>
        <v>57.15</v>
      </c>
      <c r="G44" s="5">
        <f>ROUND(Forecast!G44,3)</f>
        <v>64.888000000000005</v>
      </c>
      <c r="H44" s="5">
        <f>ROUND(Forecast!H44,3)</f>
        <v>72.968999999999994</v>
      </c>
      <c r="I44" s="5">
        <f>ROUND(Forecast!I44,3)</f>
        <v>73.438999999999993</v>
      </c>
      <c r="J44" s="5">
        <f>ROUND(Forecast!J44,3)</f>
        <v>78.727999999999994</v>
      </c>
      <c r="K44" s="5">
        <f>ROUND(Forecast!K44,3)</f>
        <v>73.965000000000003</v>
      </c>
      <c r="L44" s="5">
        <f>ROUND(Forecast!L44,3)</f>
        <v>57.826999999999998</v>
      </c>
      <c r="M44" s="5">
        <f>ROUND(Forecast!M44,3)</f>
        <v>62.411000000000001</v>
      </c>
      <c r="N44" s="5">
        <f>ROUND(Forecast!N44,3)</f>
        <v>106.01300000000001</v>
      </c>
      <c r="O44" s="5">
        <f t="shared" si="1"/>
        <v>944.08</v>
      </c>
      <c r="P44" s="1">
        <f t="shared" si="2"/>
        <v>257.00000000000011</v>
      </c>
      <c r="Q44" s="39">
        <v>1994</v>
      </c>
      <c r="R44" s="39">
        <v>5</v>
      </c>
      <c r="S44" s="40">
        <f>1000*G20</f>
        <v>16049</v>
      </c>
      <c r="T44" s="40">
        <f>1000*G86</f>
        <v>13871</v>
      </c>
      <c r="U44" s="40">
        <f>1000*G152</f>
        <v>1705</v>
      </c>
      <c r="V44" s="40">
        <f>1000*G218</f>
        <v>942</v>
      </c>
      <c r="W44" s="40">
        <f>1000*G284</f>
        <v>4789</v>
      </c>
      <c r="X44" s="31">
        <f t="shared" si="0"/>
        <v>37356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</row>
    <row r="45" spans="1:38">
      <c r="B45" s="11">
        <v>2019</v>
      </c>
      <c r="C45" s="5">
        <f>ROUND(Forecast!C45,3)</f>
        <v>126.56</v>
      </c>
      <c r="D45" s="5">
        <f>ROUND(Forecast!D45,3)</f>
        <v>99.495999999999995</v>
      </c>
      <c r="E45" s="5">
        <f>ROUND(Forecast!E45,3)</f>
        <v>78.53</v>
      </c>
      <c r="F45" s="5">
        <f>ROUND(Forecast!F45,3)</f>
        <v>58.645000000000003</v>
      </c>
      <c r="G45" s="5">
        <f>ROUND(Forecast!G45,3)</f>
        <v>66.593000000000004</v>
      </c>
      <c r="H45" s="5">
        <f>ROUND(Forecast!H45,3)</f>
        <v>74.900999999999996</v>
      </c>
      <c r="I45" s="5">
        <f>ROUND(Forecast!I45,3)</f>
        <v>75.394999999999996</v>
      </c>
      <c r="J45" s="5">
        <f>ROUND(Forecast!J45,3)</f>
        <v>80.816999999999993</v>
      </c>
      <c r="K45" s="5">
        <f>ROUND(Forecast!K45,3)</f>
        <v>75.918000000000006</v>
      </c>
      <c r="L45" s="5">
        <f>ROUND(Forecast!L45,3)</f>
        <v>59.338999999999999</v>
      </c>
      <c r="M45" s="5">
        <f>ROUND(Forecast!M45,3)</f>
        <v>64.055999999999997</v>
      </c>
      <c r="N45" s="5">
        <f>ROUND(Forecast!N45,3)</f>
        <v>108.83799999999999</v>
      </c>
      <c r="O45" s="5">
        <f t="shared" si="1"/>
        <v>969.08799999999997</v>
      </c>
      <c r="P45" s="1">
        <f t="shared" si="2"/>
        <v>282.00800000000004</v>
      </c>
      <c r="Q45" s="39">
        <v>1994</v>
      </c>
      <c r="R45" s="39">
        <v>6</v>
      </c>
      <c r="S45" s="40">
        <f>1000*H20</f>
        <v>17087</v>
      </c>
      <c r="T45" s="40">
        <f>1000*H86</f>
        <v>15269</v>
      </c>
      <c r="U45" s="40">
        <f>1000*H152</f>
        <v>1920</v>
      </c>
      <c r="V45" s="40">
        <f>1000*H218</f>
        <v>983</v>
      </c>
      <c r="W45" s="40">
        <f>1000*H284</f>
        <v>5075</v>
      </c>
      <c r="X45" s="31">
        <f t="shared" si="0"/>
        <v>40334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</row>
    <row r="46" spans="1:38">
      <c r="B46" s="11">
        <v>2020</v>
      </c>
      <c r="C46" s="5">
        <f>ROUND(Forecast!C46,3)</f>
        <v>130.065</v>
      </c>
      <c r="D46" s="5">
        <f>ROUND(Forecast!D46,3)</f>
        <v>102.244</v>
      </c>
      <c r="E46" s="5">
        <f>ROUND(Forecast!E46,3)</f>
        <v>80.676000000000002</v>
      </c>
      <c r="F46" s="5">
        <f>ROUND(Forecast!F46,3)</f>
        <v>60.234999999999999</v>
      </c>
      <c r="G46" s="5">
        <f>ROUND(Forecast!G46,3)</f>
        <v>68.406000000000006</v>
      </c>
      <c r="H46" s="5">
        <f>ROUND(Forecast!H46,3)</f>
        <v>76.956000000000003</v>
      </c>
      <c r="I46" s="5">
        <f>ROUND(Forecast!I46,3)</f>
        <v>77.475999999999999</v>
      </c>
      <c r="J46" s="5">
        <f>ROUND(Forecast!J46,3)</f>
        <v>83.039000000000001</v>
      </c>
      <c r="K46" s="5">
        <f>ROUND(Forecast!K46,3)</f>
        <v>77.995000000000005</v>
      </c>
      <c r="L46" s="5">
        <f>ROUND(Forecast!L46,3)</f>
        <v>60.947000000000003</v>
      </c>
      <c r="M46" s="5">
        <f>ROUND(Forecast!M46,3)</f>
        <v>65.805000000000007</v>
      </c>
      <c r="N46" s="5">
        <f>ROUND(Forecast!N46,3)</f>
        <v>111.842</v>
      </c>
      <c r="O46" s="5">
        <f t="shared" si="1"/>
        <v>995.68600000000004</v>
      </c>
      <c r="P46" s="1">
        <f t="shared" si="2"/>
        <v>308.60600000000011</v>
      </c>
      <c r="Q46" s="39">
        <v>1994</v>
      </c>
      <c r="R46" s="39">
        <v>7</v>
      </c>
      <c r="S46" s="40">
        <f>1000*I20</f>
        <v>16400</v>
      </c>
      <c r="T46" s="40">
        <f>1000*I86</f>
        <v>16254.000000000002</v>
      </c>
      <c r="U46" s="40">
        <f>1000*I152</f>
        <v>2108</v>
      </c>
      <c r="V46" s="40">
        <f>1000*I218</f>
        <v>921</v>
      </c>
      <c r="W46" s="40">
        <f>1000*I284</f>
        <v>5046</v>
      </c>
      <c r="X46" s="31">
        <f t="shared" si="0"/>
        <v>40729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</row>
    <row r="47" spans="1:38">
      <c r="B47" s="11">
        <f>+B46+1</f>
        <v>2021</v>
      </c>
      <c r="C47" s="5">
        <f>ROUND(Forecast!C47,3)</f>
        <v>133.363</v>
      </c>
      <c r="D47" s="5">
        <f>ROUND(Forecast!D47,3)</f>
        <v>104.83</v>
      </c>
      <c r="E47" s="5">
        <f>ROUND(Forecast!E47,3)</f>
        <v>82.694999999999993</v>
      </c>
      <c r="F47" s="5">
        <f>ROUND(Forecast!F47,3)</f>
        <v>61.731000000000002</v>
      </c>
      <c r="G47" s="5">
        <f>ROUND(Forecast!G47,3)</f>
        <v>70.111999999999995</v>
      </c>
      <c r="H47" s="5">
        <f>ROUND(Forecast!H47,3)</f>
        <v>78.89</v>
      </c>
      <c r="I47" s="5">
        <f>ROUND(Forecast!I47,3)</f>
        <v>79.433999999999997</v>
      </c>
      <c r="J47" s="5">
        <f>ROUND(Forecast!J47,3)</f>
        <v>85.13</v>
      </c>
      <c r="K47" s="5">
        <f>ROUND(Forecast!K47,3)</f>
        <v>79.95</v>
      </c>
      <c r="L47" s="5">
        <f>ROUND(Forecast!L47,3)</f>
        <v>62.46</v>
      </c>
      <c r="M47" s="5">
        <f>ROUND(Forecast!M47,3)</f>
        <v>67.451999999999998</v>
      </c>
      <c r="N47" s="5">
        <f>ROUND(Forecast!N47,3)</f>
        <v>114.66800000000001</v>
      </c>
      <c r="O47" s="5">
        <f>SUM(C47:N47)</f>
        <v>1020.715</v>
      </c>
      <c r="P47" s="1">
        <f t="shared" si="2"/>
        <v>333.6350000000001</v>
      </c>
      <c r="Q47" s="39">
        <v>1994</v>
      </c>
      <c r="R47" s="39">
        <v>8</v>
      </c>
      <c r="S47" s="40">
        <f>1000*J20</f>
        <v>18072</v>
      </c>
      <c r="T47" s="40">
        <f>1000*J86</f>
        <v>19377</v>
      </c>
      <c r="U47" s="40">
        <f>1000*J152</f>
        <v>2466</v>
      </c>
      <c r="V47" s="40">
        <f>1000*J218</f>
        <v>1022.9999999999999</v>
      </c>
      <c r="W47" s="40">
        <f>1000*J284</f>
        <v>5736</v>
      </c>
      <c r="X47" s="31">
        <f t="shared" si="0"/>
        <v>46674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</row>
    <row r="48" spans="1:38">
      <c r="B48" s="11">
        <f>+B47+1</f>
        <v>2022</v>
      </c>
      <c r="C48" s="5">
        <f>ROUND(Forecast!C48,3)</f>
        <v>136.452</v>
      </c>
      <c r="D48" s="5">
        <f>ROUND(Forecast!D48,3)</f>
        <v>107.252</v>
      </c>
      <c r="E48" s="5">
        <f>ROUND(Forecast!E48,3)</f>
        <v>84.587000000000003</v>
      </c>
      <c r="F48" s="5">
        <f>ROUND(Forecast!F48,3)</f>
        <v>63.131999999999998</v>
      </c>
      <c r="G48" s="5">
        <f>ROUND(Forecast!G48,3)</f>
        <v>71.710999999999999</v>
      </c>
      <c r="H48" s="5">
        <f>ROUND(Forecast!H48,3)</f>
        <v>80.701999999999998</v>
      </c>
      <c r="I48" s="5">
        <f>ROUND(Forecast!I48,3)</f>
        <v>81.268000000000001</v>
      </c>
      <c r="J48" s="5">
        <f>ROUND(Forecast!J48,3)</f>
        <v>87.088999999999999</v>
      </c>
      <c r="K48" s="5">
        <f>ROUND(Forecast!K48,3)</f>
        <v>81.781000000000006</v>
      </c>
      <c r="L48" s="5">
        <f>ROUND(Forecast!L48,3)</f>
        <v>63.878</v>
      </c>
      <c r="M48" s="5">
        <f>ROUND(Forecast!M48,3)</f>
        <v>68.994</v>
      </c>
      <c r="N48" s="5">
        <f>ROUND(Forecast!N48,3)</f>
        <v>117.31699999999999</v>
      </c>
      <c r="O48" s="5">
        <f>SUM(C48:N48)</f>
        <v>1044.163</v>
      </c>
      <c r="P48" s="1">
        <f t="shared" si="2"/>
        <v>357.08300000000008</v>
      </c>
      <c r="Q48" s="39">
        <v>1994</v>
      </c>
      <c r="R48" s="39">
        <v>9</v>
      </c>
      <c r="S48" s="40">
        <f>1000*K20</f>
        <v>17537</v>
      </c>
      <c r="T48" s="40">
        <f>1000*K86</f>
        <v>16738</v>
      </c>
      <c r="U48" s="40">
        <f>1000*K152</f>
        <v>2168</v>
      </c>
      <c r="V48" s="40">
        <f>1000*K218</f>
        <v>983</v>
      </c>
      <c r="W48" s="40">
        <f>1000*K284</f>
        <v>5357</v>
      </c>
      <c r="X48" s="31">
        <f t="shared" si="0"/>
        <v>42783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</row>
    <row r="49" spans="2:38">
      <c r="B49" s="11">
        <f>+B48+1</f>
        <v>2023</v>
      </c>
      <c r="C49" s="5">
        <f>ROUND(Forecast!C49,3)</f>
        <v>139.446</v>
      </c>
      <c r="D49" s="5">
        <f>ROUND(Forecast!D49,3)</f>
        <v>109.599</v>
      </c>
      <c r="E49" s="5">
        <f>ROUND(Forecast!E49,3)</f>
        <v>86.421000000000006</v>
      </c>
      <c r="F49" s="5">
        <f>ROUND(Forecast!F49,3)</f>
        <v>64.491</v>
      </c>
      <c r="G49" s="5">
        <f>ROUND(Forecast!G49,3)</f>
        <v>73.260000000000005</v>
      </c>
      <c r="H49" s="5">
        <f>ROUND(Forecast!H49,3)</f>
        <v>82.457999999999998</v>
      </c>
      <c r="I49" s="5">
        <f>ROUND(Forecast!I49,3)</f>
        <v>83.046000000000006</v>
      </c>
      <c r="J49" s="5">
        <f>ROUND(Forecast!J49,3)</f>
        <v>88.986999999999995</v>
      </c>
      <c r="K49" s="5">
        <f>ROUND(Forecast!K49,3)</f>
        <v>83.555999999999997</v>
      </c>
      <c r="L49" s="5">
        <f>ROUND(Forecast!L49,3)</f>
        <v>65.251999999999995</v>
      </c>
      <c r="M49" s="5">
        <f>ROUND(Forecast!M49,3)</f>
        <v>70.488</v>
      </c>
      <c r="N49" s="5">
        <f>ROUND(Forecast!N49,3)</f>
        <v>119.883</v>
      </c>
      <c r="O49" s="5">
        <f>SUM(C49:N49)</f>
        <v>1066.8869999999999</v>
      </c>
      <c r="P49" s="1">
        <f t="shared" si="2"/>
        <v>379.80700000000002</v>
      </c>
      <c r="Q49" s="39">
        <v>1994</v>
      </c>
      <c r="R49" s="39">
        <v>10</v>
      </c>
      <c r="S49" s="40">
        <f>1000*L20</f>
        <v>14702</v>
      </c>
      <c r="T49" s="40">
        <f>1000*L86</f>
        <v>15296</v>
      </c>
      <c r="U49" s="40">
        <f>1000*L152</f>
        <v>2060</v>
      </c>
      <c r="V49" s="40">
        <f>1000*L218</f>
        <v>880</v>
      </c>
      <c r="W49" s="40">
        <f>1000*L284</f>
        <v>5063</v>
      </c>
      <c r="X49" s="31">
        <f t="shared" si="0"/>
        <v>38001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</row>
    <row r="50" spans="2:38">
      <c r="B50" s="11">
        <f>+B49+1</f>
        <v>2024</v>
      </c>
      <c r="C50" s="5">
        <f>ROUND(Forecast!C50,3)</f>
        <v>142.35900000000001</v>
      </c>
      <c r="D50" s="5">
        <f>ROUND(Forecast!D50,3)</f>
        <v>111.883</v>
      </c>
      <c r="E50" s="5">
        <f>ROUND(Forecast!E50,3)</f>
        <v>88.204999999999998</v>
      </c>
      <c r="F50" s="5">
        <f>ROUND(Forecast!F50,3)</f>
        <v>65.811999999999998</v>
      </c>
      <c r="G50" s="5">
        <f>ROUND(Forecast!G50,3)</f>
        <v>74.766999999999996</v>
      </c>
      <c r="H50" s="5">
        <f>ROUND(Forecast!H50,3)</f>
        <v>84.165999999999997</v>
      </c>
      <c r="I50" s="5">
        <f>ROUND(Forecast!I50,3)</f>
        <v>84.775000000000006</v>
      </c>
      <c r="J50" s="5">
        <f>ROUND(Forecast!J50,3)</f>
        <v>90.834000000000003</v>
      </c>
      <c r="K50" s="5">
        <f>ROUND(Forecast!K50,3)</f>
        <v>85.281999999999996</v>
      </c>
      <c r="L50" s="5">
        <f>ROUND(Forecast!L50,3)</f>
        <v>66.587999999999994</v>
      </c>
      <c r="M50" s="5">
        <f>ROUND(Forecast!M50,3)</f>
        <v>71.941999999999993</v>
      </c>
      <c r="N50" s="5">
        <f>ROUND(Forecast!N50,3)</f>
        <v>122.379</v>
      </c>
      <c r="O50" s="5">
        <f>SUM(C50:N50)</f>
        <v>1088.992</v>
      </c>
      <c r="P50" s="1">
        <f t="shared" si="2"/>
        <v>401.91200000000003</v>
      </c>
      <c r="Q50" s="39">
        <v>1994</v>
      </c>
      <c r="R50" s="39">
        <v>11</v>
      </c>
      <c r="S50" s="40">
        <f>1000*M20</f>
        <v>15052</v>
      </c>
      <c r="T50" s="40">
        <f>1000*M86</f>
        <v>16605</v>
      </c>
      <c r="U50" s="40">
        <f>1000*M152</f>
        <v>2169</v>
      </c>
      <c r="V50" s="40">
        <f>1000*M218</f>
        <v>921</v>
      </c>
      <c r="W50" s="40">
        <f>1000*M284</f>
        <v>5125</v>
      </c>
      <c r="X50" s="31">
        <f t="shared" si="0"/>
        <v>39872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</row>
    <row r="51" spans="2:38">
      <c r="B51" s="11">
        <f t="shared" ref="B51:B66" si="3">+B50+1</f>
        <v>2025</v>
      </c>
      <c r="C51" s="5">
        <f>ROUND(Forecast!C51,3)</f>
        <v>145.203</v>
      </c>
      <c r="D51" s="5">
        <f>ROUND(Forecast!D51,3)</f>
        <v>114.113</v>
      </c>
      <c r="E51" s="5">
        <f>ROUND(Forecast!E51,3)</f>
        <v>89.945999999999998</v>
      </c>
      <c r="F51" s="5">
        <f>ROUND(Forecast!F51,3)</f>
        <v>67.102000000000004</v>
      </c>
      <c r="G51" s="5">
        <f>ROUND(Forecast!G51,3)</f>
        <v>76.239000000000004</v>
      </c>
      <c r="H51" s="5">
        <f>ROUND(Forecast!H51,3)</f>
        <v>85.834000000000003</v>
      </c>
      <c r="I51" s="5">
        <f>ROUND(Forecast!I51,3)</f>
        <v>86.462999999999994</v>
      </c>
      <c r="J51" s="5">
        <f>ROUND(Forecast!J51,3)</f>
        <v>92.637</v>
      </c>
      <c r="K51" s="5">
        <f>ROUND(Forecast!K51,3)</f>
        <v>86.968000000000004</v>
      </c>
      <c r="L51" s="5">
        <f>ROUND(Forecast!L51,3)</f>
        <v>67.893000000000001</v>
      </c>
      <c r="M51" s="5">
        <f>ROUND(Forecast!M51,3)</f>
        <v>73.361999999999995</v>
      </c>
      <c r="N51" s="5">
        <f>ROUND(Forecast!N51,3)</f>
        <v>124.81699999999999</v>
      </c>
      <c r="O51" s="5">
        <f t="shared" ref="O51:O57" si="4">SUM(C51:N51)</f>
        <v>1110.577</v>
      </c>
      <c r="P51" s="1">
        <f t="shared" si="2"/>
        <v>423.49700000000007</v>
      </c>
      <c r="Q51" s="39">
        <v>1994</v>
      </c>
      <c r="R51" s="39">
        <v>12</v>
      </c>
      <c r="S51" s="40">
        <f>1000*N20</f>
        <v>23114</v>
      </c>
      <c r="T51" s="40">
        <f>1000*N86</f>
        <v>20499</v>
      </c>
      <c r="U51" s="40">
        <f>1000*N152</f>
        <v>2346</v>
      </c>
      <c r="V51" s="40">
        <f>1000*N218</f>
        <v>1228</v>
      </c>
      <c r="W51" s="40">
        <f>1000*N284</f>
        <v>6093</v>
      </c>
      <c r="X51" s="31">
        <f t="shared" si="0"/>
        <v>53280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</row>
    <row r="52" spans="2:38">
      <c r="B52" s="11">
        <f t="shared" si="3"/>
        <v>2026</v>
      </c>
      <c r="C52" s="5">
        <f>ROUND(Forecast!C52,3)</f>
        <v>147.928</v>
      </c>
      <c r="D52" s="5">
        <f>ROUND(Forecast!D52,3)</f>
        <v>116.249</v>
      </c>
      <c r="E52" s="5">
        <f>ROUND(Forecast!E52,3)</f>
        <v>91.614999999999995</v>
      </c>
      <c r="F52" s="5">
        <f>ROUND(Forecast!F52,3)</f>
        <v>68.337999999999994</v>
      </c>
      <c r="G52" s="5">
        <f>ROUND(Forecast!G52,3)</f>
        <v>77.649000000000001</v>
      </c>
      <c r="H52" s="5">
        <f>ROUND(Forecast!H52,3)</f>
        <v>87.430999999999997</v>
      </c>
      <c r="I52" s="5">
        <f>ROUND(Forecast!I52,3)</f>
        <v>88.081000000000003</v>
      </c>
      <c r="J52" s="5">
        <f>ROUND(Forecast!J52,3)</f>
        <v>94.364999999999995</v>
      </c>
      <c r="K52" s="5">
        <f>ROUND(Forecast!K52,3)</f>
        <v>88.582999999999998</v>
      </c>
      <c r="L52" s="5">
        <f>ROUND(Forecast!L52,3)</f>
        <v>69.144000000000005</v>
      </c>
      <c r="M52" s="5">
        <f>ROUND(Forecast!M52,3)</f>
        <v>74.721999999999994</v>
      </c>
      <c r="N52" s="5">
        <f>ROUND(Forecast!N52,3)</f>
        <v>127.15300000000001</v>
      </c>
      <c r="O52" s="5">
        <f t="shared" si="4"/>
        <v>1131.258</v>
      </c>
      <c r="P52" s="1">
        <f t="shared" si="2"/>
        <v>444.17800000000011</v>
      </c>
      <c r="Q52" s="39">
        <v>1995</v>
      </c>
      <c r="R52" s="39">
        <v>1</v>
      </c>
      <c r="S52" s="40">
        <f>1000*C21</f>
        <v>29117</v>
      </c>
      <c r="T52" s="40">
        <f>1000*C87</f>
        <v>21467</v>
      </c>
      <c r="U52" s="40">
        <f>1000*C153</f>
        <v>2304</v>
      </c>
      <c r="V52" s="40">
        <f>1000*C219</f>
        <v>1453</v>
      </c>
      <c r="W52" s="40">
        <f>1000*C285</f>
        <v>6592</v>
      </c>
      <c r="X52" s="31">
        <f t="shared" si="0"/>
        <v>60933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</row>
    <row r="53" spans="2:38">
      <c r="B53" s="11">
        <f t="shared" si="3"/>
        <v>2027</v>
      </c>
      <c r="C53" s="5">
        <f>ROUND(Forecast!C53,3)</f>
        <v>150.54900000000001</v>
      </c>
      <c r="D53" s="5">
        <f>ROUND(Forecast!D53,3)</f>
        <v>118.304</v>
      </c>
      <c r="E53" s="5">
        <f>ROUND(Forecast!E53,3)</f>
        <v>93.22</v>
      </c>
      <c r="F53" s="5">
        <f>ROUND(Forecast!F53,3)</f>
        <v>69.527000000000001</v>
      </c>
      <c r="G53" s="5">
        <f>ROUND(Forecast!G53,3)</f>
        <v>79.004999999999995</v>
      </c>
      <c r="H53" s="5">
        <f>ROUND(Forecast!H53,3)</f>
        <v>88.968999999999994</v>
      </c>
      <c r="I53" s="5">
        <f>ROUND(Forecast!I53,3)</f>
        <v>89.638000000000005</v>
      </c>
      <c r="J53" s="5">
        <f>ROUND(Forecast!J53,3)</f>
        <v>96.027000000000001</v>
      </c>
      <c r="K53" s="5">
        <f>ROUND(Forecast!K53,3)</f>
        <v>90.137</v>
      </c>
      <c r="L53" s="5">
        <f>ROUND(Forecast!L53,3)</f>
        <v>70.346999999999994</v>
      </c>
      <c r="M53" s="5">
        <f>ROUND(Forecast!M53,3)</f>
        <v>76.031000000000006</v>
      </c>
      <c r="N53" s="5">
        <f>ROUND(Forecast!N53,3)</f>
        <v>129.4</v>
      </c>
      <c r="O53" s="5">
        <f t="shared" si="4"/>
        <v>1151.154</v>
      </c>
      <c r="P53" s="1">
        <f t="shared" si="2"/>
        <v>464.07400000000007</v>
      </c>
      <c r="Q53" s="39">
        <v>1995</v>
      </c>
      <c r="R53" s="39">
        <v>2</v>
      </c>
      <c r="S53" s="40">
        <f>1000*D21</f>
        <v>23195</v>
      </c>
      <c r="T53" s="40">
        <f>1000*D87</f>
        <v>18258</v>
      </c>
      <c r="U53" s="40">
        <f>1000*D153</f>
        <v>2200</v>
      </c>
      <c r="V53" s="40">
        <f>1000*D219</f>
        <v>1146</v>
      </c>
      <c r="W53" s="40">
        <f>1000*D285</f>
        <v>5929</v>
      </c>
      <c r="X53" s="31">
        <f t="shared" si="0"/>
        <v>50728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</row>
    <row r="54" spans="2:38">
      <c r="B54" s="11">
        <f t="shared" si="3"/>
        <v>2028</v>
      </c>
      <c r="C54" s="5">
        <f>ROUND(Forecast!C54,3)</f>
        <v>153.08699999999999</v>
      </c>
      <c r="D54" s="5">
        <f>ROUND(Forecast!D54,3)</f>
        <v>120.294</v>
      </c>
      <c r="E54" s="5">
        <f>ROUND(Forecast!E54,3)</f>
        <v>94.774000000000001</v>
      </c>
      <c r="F54" s="5">
        <f>ROUND(Forecast!F54,3)</f>
        <v>70.677999999999997</v>
      </c>
      <c r="G54" s="5">
        <f>ROUND(Forecast!G54,3)</f>
        <v>80.317999999999998</v>
      </c>
      <c r="H54" s="5">
        <f>ROUND(Forecast!H54,3)</f>
        <v>90.456999999999994</v>
      </c>
      <c r="I54" s="5">
        <f>ROUND(Forecast!I54,3)</f>
        <v>91.144000000000005</v>
      </c>
      <c r="J54" s="5">
        <f>ROUND(Forecast!J54,3)</f>
        <v>97.635999999999996</v>
      </c>
      <c r="K54" s="5">
        <f>ROUND(Forecast!K54,3)</f>
        <v>91.64</v>
      </c>
      <c r="L54" s="5">
        <f>ROUND(Forecast!L54,3)</f>
        <v>71.510999999999996</v>
      </c>
      <c r="M54" s="5">
        <f>ROUND(Forecast!M54,3)</f>
        <v>77.298000000000002</v>
      </c>
      <c r="N54" s="5">
        <f>ROUND(Forecast!N54,3)</f>
        <v>131.57499999999999</v>
      </c>
      <c r="O54" s="5">
        <f t="shared" si="4"/>
        <v>1170.412</v>
      </c>
      <c r="P54" s="1">
        <f t="shared" si="2"/>
        <v>483.33200000000011</v>
      </c>
      <c r="Q54" s="39">
        <v>1995</v>
      </c>
      <c r="R54" s="39">
        <v>3</v>
      </c>
      <c r="S54" s="40">
        <f>1000*E21</f>
        <v>19638</v>
      </c>
      <c r="T54" s="40">
        <f>1000*E87</f>
        <v>14603</v>
      </c>
      <c r="U54" s="40">
        <f>1000*E153</f>
        <v>1802</v>
      </c>
      <c r="V54" s="40">
        <f>1000*E219</f>
        <v>1064</v>
      </c>
      <c r="W54" s="40">
        <f>1000*E285</f>
        <v>5398</v>
      </c>
      <c r="X54" s="31">
        <f t="shared" si="0"/>
        <v>42505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</row>
    <row r="55" spans="2:38">
      <c r="B55" s="11">
        <f t="shared" si="3"/>
        <v>2029</v>
      </c>
      <c r="C55" s="5">
        <f>ROUND(Forecast!C55,3)</f>
        <v>155.542</v>
      </c>
      <c r="D55" s="5">
        <f>ROUND(Forecast!D55,3)</f>
        <v>122.21899999999999</v>
      </c>
      <c r="E55" s="5">
        <f>ROUND(Forecast!E55,3)</f>
        <v>96.278000000000006</v>
      </c>
      <c r="F55" s="5">
        <f>ROUND(Forecast!F55,3)</f>
        <v>71.792000000000002</v>
      </c>
      <c r="G55" s="5">
        <f>ROUND(Forecast!G55,3)</f>
        <v>81.587999999999994</v>
      </c>
      <c r="H55" s="5">
        <f>ROUND(Forecast!H55,3)</f>
        <v>91.897000000000006</v>
      </c>
      <c r="I55" s="5">
        <f>ROUND(Forecast!I55,3)</f>
        <v>92.602000000000004</v>
      </c>
      <c r="J55" s="5">
        <f>ROUND(Forecast!J55,3)</f>
        <v>99.192999999999998</v>
      </c>
      <c r="K55" s="5">
        <f>ROUND(Forecast!K55,3)</f>
        <v>93.096000000000004</v>
      </c>
      <c r="L55" s="5">
        <f>ROUND(Forecast!L55,3)</f>
        <v>72.638000000000005</v>
      </c>
      <c r="M55" s="5">
        <f>ROUND(Forecast!M55,3)</f>
        <v>78.522999999999996</v>
      </c>
      <c r="N55" s="5">
        <f>ROUND(Forecast!N55,3)</f>
        <v>133.679</v>
      </c>
      <c r="O55" s="5">
        <f t="shared" si="4"/>
        <v>1189.047</v>
      </c>
      <c r="P55" s="1">
        <f t="shared" si="2"/>
        <v>501.9670000000001</v>
      </c>
      <c r="Q55" s="39">
        <v>1995</v>
      </c>
      <c r="R55" s="39">
        <v>4</v>
      </c>
      <c r="S55" s="40">
        <f>1000*F21</f>
        <v>15525</v>
      </c>
      <c r="T55" s="40">
        <f>1000*F87</f>
        <v>14114</v>
      </c>
      <c r="U55" s="40">
        <f>1000*F153</f>
        <v>1940</v>
      </c>
      <c r="V55" s="40">
        <f>1000*F219</f>
        <v>942</v>
      </c>
      <c r="W55" s="40">
        <f>1000*F285</f>
        <v>5598</v>
      </c>
      <c r="X55" s="31">
        <f t="shared" si="0"/>
        <v>38119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</row>
    <row r="56" spans="2:38">
      <c r="B56" s="11">
        <f t="shared" si="3"/>
        <v>2030</v>
      </c>
      <c r="C56" s="5">
        <f>ROUND(Forecast!C56,3)</f>
        <v>157.91499999999999</v>
      </c>
      <c r="D56" s="5">
        <f>ROUND(Forecast!D56,3)</f>
        <v>124.07899999999999</v>
      </c>
      <c r="E56" s="5">
        <f>ROUND(Forecast!E56,3)</f>
        <v>97.730999999999995</v>
      </c>
      <c r="F56" s="5">
        <f>ROUND(Forecast!F56,3)</f>
        <v>72.867999999999995</v>
      </c>
      <c r="G56" s="5">
        <f>ROUND(Forecast!G56,3)</f>
        <v>82.816000000000003</v>
      </c>
      <c r="H56" s="5">
        <f>ROUND(Forecast!H56,3)</f>
        <v>93.287999999999997</v>
      </c>
      <c r="I56" s="5">
        <f>ROUND(Forecast!I56,3)</f>
        <v>94.010999999999996</v>
      </c>
      <c r="J56" s="5">
        <f>ROUND(Forecast!J56,3)</f>
        <v>100.697</v>
      </c>
      <c r="K56" s="5">
        <f>ROUND(Forecast!K56,3)</f>
        <v>94.501999999999995</v>
      </c>
      <c r="L56" s="5">
        <f>ROUND(Forecast!L56,3)</f>
        <v>73.727000000000004</v>
      </c>
      <c r="M56" s="5">
        <f>ROUND(Forecast!M56,3)</f>
        <v>79.707999999999998</v>
      </c>
      <c r="N56" s="5">
        <f>ROUND(Forecast!N56,3)</f>
        <v>135.71299999999999</v>
      </c>
      <c r="O56" s="5">
        <f t="shared" si="4"/>
        <v>1207.0549999999998</v>
      </c>
      <c r="P56" s="1">
        <f t="shared" si="2"/>
        <v>519.97499999999991</v>
      </c>
      <c r="Q56" s="39">
        <v>1995</v>
      </c>
      <c r="R56" s="39">
        <v>5</v>
      </c>
      <c r="S56" s="40">
        <f>1000*G21</f>
        <v>16974</v>
      </c>
      <c r="T56" s="40">
        <f>1000*G87</f>
        <v>15434</v>
      </c>
      <c r="U56" s="40">
        <f>1000*G153</f>
        <v>2150</v>
      </c>
      <c r="V56" s="40">
        <f>1000*G219</f>
        <v>942</v>
      </c>
      <c r="W56" s="40">
        <f>1000*G285</f>
        <v>5863</v>
      </c>
      <c r="X56" s="31">
        <f t="shared" si="0"/>
        <v>41363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</row>
    <row r="57" spans="2:38">
      <c r="B57" s="11">
        <f t="shared" si="3"/>
        <v>2031</v>
      </c>
      <c r="C57" s="5">
        <f>ROUND(Forecast!C57,3)</f>
        <v>160.203</v>
      </c>
      <c r="D57" s="5">
        <f>ROUND(Forecast!D57,3)</f>
        <v>125.873</v>
      </c>
      <c r="E57" s="5">
        <f>ROUND(Forecast!E57,3)</f>
        <v>99.132000000000005</v>
      </c>
      <c r="F57" s="5">
        <f>ROUND(Forecast!F57,3)</f>
        <v>73.906000000000006</v>
      </c>
      <c r="G57" s="5">
        <f>ROUND(Forecast!G57,3)</f>
        <v>84</v>
      </c>
      <c r="H57" s="5">
        <f>ROUND(Forecast!H57,3)</f>
        <v>94.63</v>
      </c>
      <c r="I57" s="5">
        <f>ROUND(Forecast!I57,3)</f>
        <v>95.369</v>
      </c>
      <c r="J57" s="5">
        <f>ROUND(Forecast!J57,3)</f>
        <v>102.148</v>
      </c>
      <c r="K57" s="5">
        <f>ROUND(Forecast!K57,3)</f>
        <v>95.858000000000004</v>
      </c>
      <c r="L57" s="5">
        <f>ROUND(Forecast!L57,3)</f>
        <v>74.777000000000001</v>
      </c>
      <c r="M57" s="5">
        <f>ROUND(Forecast!M57,3)</f>
        <v>80.849999999999994</v>
      </c>
      <c r="N57" s="5">
        <f>ROUND(Forecast!N57,3)</f>
        <v>137.67400000000001</v>
      </c>
      <c r="O57" s="5">
        <f t="shared" si="4"/>
        <v>1224.42</v>
      </c>
      <c r="Q57" s="39">
        <v>1995</v>
      </c>
      <c r="R57" s="39">
        <v>6</v>
      </c>
      <c r="S57" s="40">
        <f>1000*H21</f>
        <v>18129</v>
      </c>
      <c r="T57" s="40">
        <f>1000*H87</f>
        <v>16921</v>
      </c>
      <c r="U57" s="40">
        <f>1000*H153</f>
        <v>2437</v>
      </c>
      <c r="V57" s="40">
        <f>1000*H219</f>
        <v>983</v>
      </c>
      <c r="W57" s="40">
        <f>1000*H285</f>
        <v>6254</v>
      </c>
      <c r="X57" s="31">
        <f t="shared" si="0"/>
        <v>44724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</row>
    <row r="58" spans="2:38">
      <c r="B58" s="11">
        <f t="shared" si="3"/>
        <v>2032</v>
      </c>
      <c r="C58" s="5">
        <f>ROUND(Forecast!C58,3)</f>
        <v>162.41300000000001</v>
      </c>
      <c r="D58" s="5">
        <f>ROUND(Forecast!D58,3)</f>
        <v>127.60599999999999</v>
      </c>
      <c r="E58" s="5">
        <f>ROUND(Forecast!E58,3)</f>
        <v>100.485</v>
      </c>
      <c r="F58" s="5">
        <f>ROUND(Forecast!F58,3)</f>
        <v>74.908000000000001</v>
      </c>
      <c r="G58" s="5">
        <f>ROUND(Forecast!G58,3)</f>
        <v>85.143000000000001</v>
      </c>
      <c r="H58" s="5">
        <f>ROUND(Forecast!H58,3)</f>
        <v>95.926000000000002</v>
      </c>
      <c r="I58" s="5">
        <f>ROUND(Forecast!I58,3)</f>
        <v>96.680999999999997</v>
      </c>
      <c r="J58" s="5">
        <f>ROUND(Forecast!J58,3)</f>
        <v>103.54900000000001</v>
      </c>
      <c r="K58" s="5">
        <f>ROUND(Forecast!K58,3)</f>
        <v>97.168000000000006</v>
      </c>
      <c r="L58" s="5">
        <f>ROUND(Forecast!L58,3)</f>
        <v>75.790000000000006</v>
      </c>
      <c r="M58" s="5">
        <f>ROUND(Forecast!M58,3)</f>
        <v>81.953000000000003</v>
      </c>
      <c r="N58" s="5">
        <f>ROUND(Forecast!N58,3)</f>
        <v>139.56800000000001</v>
      </c>
      <c r="O58" s="5">
        <f>SUM(C58:N58)</f>
        <v>1241.19</v>
      </c>
      <c r="Q58" s="39">
        <v>1995</v>
      </c>
      <c r="R58" s="39">
        <v>7</v>
      </c>
      <c r="S58" s="40">
        <f>1000*I21</f>
        <v>17442</v>
      </c>
      <c r="T58" s="40">
        <f>1000*I87</f>
        <v>17965</v>
      </c>
      <c r="U58" s="40">
        <f>1000*I153</f>
        <v>2671</v>
      </c>
      <c r="V58" s="40">
        <f>1000*I219</f>
        <v>921</v>
      </c>
      <c r="W58" s="40">
        <f>1000*I285</f>
        <v>6274</v>
      </c>
      <c r="X58" s="31">
        <f t="shared" si="0"/>
        <v>45273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</row>
    <row r="59" spans="2:38">
      <c r="B59" s="11">
        <f t="shared" si="3"/>
        <v>2033</v>
      </c>
      <c r="C59" s="5">
        <f>ROUND(Forecast!C59,3)</f>
        <v>164.548</v>
      </c>
      <c r="D59" s="5">
        <f>ROUND(Forecast!D59,3)</f>
        <v>129.28</v>
      </c>
      <c r="E59" s="5">
        <f>ROUND(Forecast!E59,3)</f>
        <v>101.79300000000001</v>
      </c>
      <c r="F59" s="5">
        <f>ROUND(Forecast!F59,3)</f>
        <v>75.876999999999995</v>
      </c>
      <c r="G59" s="5">
        <f>ROUND(Forecast!G59,3)</f>
        <v>86.248000000000005</v>
      </c>
      <c r="H59" s="5">
        <f>ROUND(Forecast!H59,3)</f>
        <v>97.177999999999997</v>
      </c>
      <c r="I59" s="5">
        <f>ROUND(Forecast!I59,3)</f>
        <v>97.948999999999998</v>
      </c>
      <c r="J59" s="5">
        <f>ROUND(Forecast!J59,3)</f>
        <v>104.90300000000001</v>
      </c>
      <c r="K59" s="5">
        <f>ROUND(Forecast!K59,3)</f>
        <v>98.433999999999997</v>
      </c>
      <c r="L59" s="5">
        <f>ROUND(Forecast!L59,3)</f>
        <v>76.77</v>
      </c>
      <c r="M59" s="5">
        <f>ROUND(Forecast!M59,3)</f>
        <v>83.019000000000005</v>
      </c>
      <c r="N59" s="5">
        <f>ROUND(Forecast!N59,3)</f>
        <v>141.399</v>
      </c>
      <c r="O59" s="5">
        <f>SUM(C59:N59)</f>
        <v>1257.3980000000001</v>
      </c>
      <c r="Q59" s="39">
        <v>1995</v>
      </c>
      <c r="R59" s="39">
        <v>8</v>
      </c>
      <c r="S59" s="40">
        <f>1000*J21</f>
        <v>19161</v>
      </c>
      <c r="T59" s="40">
        <f>1000*J87</f>
        <v>21334</v>
      </c>
      <c r="U59" s="40">
        <f>1000*J153</f>
        <v>3123</v>
      </c>
      <c r="V59" s="40">
        <f>1000*J219</f>
        <v>1022.9999999999999</v>
      </c>
      <c r="W59" s="40">
        <f>1000*J285</f>
        <v>7153</v>
      </c>
      <c r="X59" s="31">
        <f t="shared" si="0"/>
        <v>51794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</row>
    <row r="60" spans="2:38">
      <c r="B60" s="11">
        <f t="shared" si="3"/>
        <v>2034</v>
      </c>
      <c r="C60" s="5">
        <f>ROUND(Forecast!C60,3)</f>
        <v>166.61099999999999</v>
      </c>
      <c r="D60" s="5">
        <f>ROUND(Forecast!D60,3)</f>
        <v>130.898</v>
      </c>
      <c r="E60" s="5">
        <f>ROUND(Forecast!E60,3)</f>
        <v>103.056</v>
      </c>
      <c r="F60" s="5">
        <f>ROUND(Forecast!F60,3)</f>
        <v>76.813000000000002</v>
      </c>
      <c r="G60" s="5">
        <f>ROUND(Forecast!G60,3)</f>
        <v>87.316000000000003</v>
      </c>
      <c r="H60" s="5">
        <f>ROUND(Forecast!H60,3)</f>
        <v>98.388000000000005</v>
      </c>
      <c r="I60" s="5">
        <f>ROUND(Forecast!I60,3)</f>
        <v>99.173000000000002</v>
      </c>
      <c r="J60" s="5">
        <f>ROUND(Forecast!J60,3)</f>
        <v>106.211</v>
      </c>
      <c r="K60" s="5">
        <f>ROUND(Forecast!K60,3)</f>
        <v>99.656000000000006</v>
      </c>
      <c r="L60" s="5">
        <f>ROUND(Forecast!L60,3)</f>
        <v>77.716999999999999</v>
      </c>
      <c r="M60" s="5">
        <f>ROUND(Forecast!M60,3)</f>
        <v>84.049000000000007</v>
      </c>
      <c r="N60" s="5">
        <f>ROUND(Forecast!N60,3)</f>
        <v>143.167</v>
      </c>
      <c r="O60" s="5">
        <f>SUM(C60:N60)</f>
        <v>1273.0550000000001</v>
      </c>
      <c r="Q60" s="39">
        <v>1995</v>
      </c>
      <c r="R60" s="39">
        <v>9</v>
      </c>
      <c r="S60" s="40">
        <f>1000*K21</f>
        <v>18601</v>
      </c>
      <c r="T60" s="40">
        <f>1000*K87</f>
        <v>18532</v>
      </c>
      <c r="U60" s="40">
        <f>1000*K153</f>
        <v>2799</v>
      </c>
      <c r="V60" s="40">
        <f>1000*K219</f>
        <v>983</v>
      </c>
      <c r="W60" s="40">
        <f>1000*K285</f>
        <v>6679</v>
      </c>
      <c r="X60" s="31">
        <f t="shared" si="0"/>
        <v>47594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</row>
    <row r="61" spans="2:38">
      <c r="B61" s="11">
        <f t="shared" si="3"/>
        <v>2035</v>
      </c>
      <c r="C61" s="5">
        <f>ROUND(Forecast!C61,3)</f>
        <v>168.60400000000001</v>
      </c>
      <c r="D61" s="5">
        <f>ROUND(Forecast!D61,3)</f>
        <v>132.46</v>
      </c>
      <c r="E61" s="5">
        <f>ROUND(Forecast!E61,3)</f>
        <v>104.276</v>
      </c>
      <c r="F61" s="5">
        <f>ROUND(Forecast!F61,3)</f>
        <v>77.716999999999999</v>
      </c>
      <c r="G61" s="5">
        <f>ROUND(Forecast!G61,3)</f>
        <v>88.346999999999994</v>
      </c>
      <c r="H61" s="5">
        <f>ROUND(Forecast!H61,3)</f>
        <v>99.555999999999997</v>
      </c>
      <c r="I61" s="5">
        <f>ROUND(Forecast!I61,3)</f>
        <v>100.35599999999999</v>
      </c>
      <c r="J61" s="5">
        <f>ROUND(Forecast!J61,3)</f>
        <v>107.474</v>
      </c>
      <c r="K61" s="5">
        <f>ROUND(Forecast!K61,3)</f>
        <v>100.837</v>
      </c>
      <c r="L61" s="5">
        <f>ROUND(Forecast!L61,3)</f>
        <v>78.631</v>
      </c>
      <c r="M61" s="5">
        <f>ROUND(Forecast!M61,3)</f>
        <v>85.043000000000006</v>
      </c>
      <c r="N61" s="5">
        <f>ROUND(Forecast!N61,3)</f>
        <v>144.875</v>
      </c>
      <c r="O61" s="5">
        <f>SUM(C61:N61)</f>
        <v>1288.1759999999999</v>
      </c>
      <c r="Q61" s="39">
        <v>1995</v>
      </c>
      <c r="R61" s="39">
        <v>10</v>
      </c>
      <c r="S61" s="40">
        <f>1000*L21</f>
        <v>15397</v>
      </c>
      <c r="T61" s="40">
        <f>1000*L87</f>
        <v>17083</v>
      </c>
      <c r="U61" s="40">
        <f>1000*L153</f>
        <v>2688</v>
      </c>
      <c r="V61" s="40">
        <f>1000*L219</f>
        <v>880</v>
      </c>
      <c r="W61" s="40">
        <f>1000*L285</f>
        <v>6358</v>
      </c>
      <c r="X61" s="31">
        <f t="shared" si="0"/>
        <v>42406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</row>
    <row r="62" spans="2:38">
      <c r="B62" s="11">
        <f t="shared" si="3"/>
        <v>2036</v>
      </c>
      <c r="C62" s="5">
        <f>ROUND(Forecast!C62,3)</f>
        <v>170.52799999999999</v>
      </c>
      <c r="D62" s="5">
        <f>ROUND(Forecast!D62,3)</f>
        <v>133.96799999999999</v>
      </c>
      <c r="E62" s="5">
        <f>ROUND(Forecast!E62,3)</f>
        <v>105.455</v>
      </c>
      <c r="F62" s="5">
        <f>ROUND(Forecast!F62,3)</f>
        <v>78.59</v>
      </c>
      <c r="G62" s="5">
        <f>ROUND(Forecast!G62,3)</f>
        <v>89.341999999999999</v>
      </c>
      <c r="H62" s="5">
        <f>ROUND(Forecast!H62,3)</f>
        <v>100.685</v>
      </c>
      <c r="I62" s="5">
        <f>ROUND(Forecast!I62,3)</f>
        <v>101.499</v>
      </c>
      <c r="J62" s="5">
        <f>ROUND(Forecast!J62,3)</f>
        <v>108.694</v>
      </c>
      <c r="K62" s="5">
        <f>ROUND(Forecast!K62,3)</f>
        <v>101.97799999999999</v>
      </c>
      <c r="L62" s="5">
        <f>ROUND(Forecast!L62,3)</f>
        <v>79.513999999999996</v>
      </c>
      <c r="M62" s="5">
        <f>ROUND(Forecast!M62,3)</f>
        <v>86.004000000000005</v>
      </c>
      <c r="N62" s="5">
        <f>ROUND(Forecast!N62,3)</f>
        <v>146.524</v>
      </c>
      <c r="O62" s="5">
        <f t="shared" ref="O62:O66" si="5">SUM(C62:N62)</f>
        <v>1302.7809999999999</v>
      </c>
      <c r="Q62" s="39">
        <v>1995</v>
      </c>
      <c r="R62" s="39">
        <v>11</v>
      </c>
      <c r="S62" s="40">
        <f>1000*M21</f>
        <v>15710</v>
      </c>
      <c r="T62" s="40">
        <f>1000*M87</f>
        <v>18367</v>
      </c>
      <c r="U62" s="40">
        <f>1000*M153</f>
        <v>2765</v>
      </c>
      <c r="V62" s="40">
        <f>1000*M219</f>
        <v>921</v>
      </c>
      <c r="W62" s="40">
        <f>1000*M285</f>
        <v>6308</v>
      </c>
      <c r="X62" s="31">
        <f t="shared" si="0"/>
        <v>44071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</row>
    <row r="63" spans="2:38">
      <c r="B63" s="11">
        <f t="shared" si="3"/>
        <v>2037</v>
      </c>
      <c r="C63" s="5">
        <f>ROUND(Forecast!C63,3)</f>
        <v>172.386</v>
      </c>
      <c r="D63" s="5">
        <f>ROUND(Forecast!D63,3)</f>
        <v>135.42500000000001</v>
      </c>
      <c r="E63" s="5">
        <f>ROUND(Forecast!E63,3)</f>
        <v>106.593</v>
      </c>
      <c r="F63" s="5">
        <f>ROUND(Forecast!F63,3)</f>
        <v>79.433000000000007</v>
      </c>
      <c r="G63" s="5">
        <f>ROUND(Forecast!G63,3)</f>
        <v>90.304000000000002</v>
      </c>
      <c r="H63" s="5">
        <f>ROUND(Forecast!H63,3)</f>
        <v>101.77500000000001</v>
      </c>
      <c r="I63" s="5">
        <f>ROUND(Forecast!I63,3)</f>
        <v>102.602</v>
      </c>
      <c r="J63" s="5">
        <f>ROUND(Forecast!J63,3)</f>
        <v>109.872</v>
      </c>
      <c r="K63" s="5">
        <f>ROUND(Forecast!K63,3)</f>
        <v>103.07899999999999</v>
      </c>
      <c r="L63" s="5">
        <f>ROUND(Forecast!L63,3)</f>
        <v>80.367000000000004</v>
      </c>
      <c r="M63" s="5">
        <f>ROUND(Forecast!M63,3)</f>
        <v>86.930999999999997</v>
      </c>
      <c r="N63" s="5">
        <f>ROUND(Forecast!N63,3)</f>
        <v>148.11699999999999</v>
      </c>
      <c r="O63" s="5">
        <f t="shared" si="5"/>
        <v>1316.884</v>
      </c>
      <c r="Q63" s="39">
        <v>1995</v>
      </c>
      <c r="R63" s="39">
        <v>12</v>
      </c>
      <c r="S63" s="40">
        <f>1000*N21</f>
        <v>24730</v>
      </c>
      <c r="T63" s="40">
        <f>1000*N87</f>
        <v>22373</v>
      </c>
      <c r="U63" s="40">
        <f>1000*N153</f>
        <v>2904</v>
      </c>
      <c r="V63" s="40">
        <f>1000*N219</f>
        <v>1228</v>
      </c>
      <c r="W63" s="40">
        <f>1000*N285</f>
        <v>7226</v>
      </c>
      <c r="X63" s="31">
        <f t="shared" si="0"/>
        <v>58461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</row>
    <row r="64" spans="2:38">
      <c r="B64" s="11">
        <f t="shared" si="3"/>
        <v>2038</v>
      </c>
      <c r="C64" s="5">
        <f>ROUND(Forecast!C64,3)</f>
        <v>174.18100000000001</v>
      </c>
      <c r="D64" s="5">
        <f>ROUND(Forecast!D64,3)</f>
        <v>136.833</v>
      </c>
      <c r="E64" s="5">
        <f>ROUND(Forecast!E64,3)</f>
        <v>107.69199999999999</v>
      </c>
      <c r="F64" s="5">
        <f>ROUND(Forecast!F64,3)</f>
        <v>80.247</v>
      </c>
      <c r="G64" s="5">
        <f>ROUND(Forecast!G64,3)</f>
        <v>91.233000000000004</v>
      </c>
      <c r="H64" s="5">
        <f>ROUND(Forecast!H64,3)</f>
        <v>102.827</v>
      </c>
      <c r="I64" s="5">
        <f>ROUND(Forecast!I64,3)</f>
        <v>103.66800000000001</v>
      </c>
      <c r="J64" s="5">
        <f>ROUND(Forecast!J64,3)</f>
        <v>111.011</v>
      </c>
      <c r="K64" s="5">
        <f>ROUND(Forecast!K64,3)</f>
        <v>104.143</v>
      </c>
      <c r="L64" s="5">
        <f>ROUND(Forecast!L64,3)</f>
        <v>81.191000000000003</v>
      </c>
      <c r="M64" s="5">
        <f>ROUND(Forecast!M64,3)</f>
        <v>87.828000000000003</v>
      </c>
      <c r="N64" s="5">
        <f>ROUND(Forecast!N64,3)</f>
        <v>149.65600000000001</v>
      </c>
      <c r="O64" s="5">
        <f t="shared" si="5"/>
        <v>1330.51</v>
      </c>
      <c r="Q64" s="39">
        <v>1996</v>
      </c>
      <c r="R64" s="39">
        <v>1</v>
      </c>
      <c r="S64" s="40">
        <f>1000*C22</f>
        <v>31380</v>
      </c>
      <c r="T64" s="40">
        <f>1000*C88</f>
        <v>23298</v>
      </c>
      <c r="U64" s="40">
        <f>1000*C154</f>
        <v>2822</v>
      </c>
      <c r="V64" s="40">
        <f>1000*C220</f>
        <v>1453</v>
      </c>
      <c r="W64" s="40">
        <f>1000*C286</f>
        <v>7625</v>
      </c>
      <c r="X64" s="31">
        <f t="shared" si="0"/>
        <v>66578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</row>
    <row r="65" spans="1:38">
      <c r="B65" s="11">
        <f t="shared" si="3"/>
        <v>2039</v>
      </c>
      <c r="C65" s="5">
        <f>ROUND(Forecast!C65,3)</f>
        <v>175.91499999999999</v>
      </c>
      <c r="D65" s="5">
        <f>ROUND(Forecast!D65,3)</f>
        <v>138.19200000000001</v>
      </c>
      <c r="E65" s="5">
        <f>ROUND(Forecast!E65,3)</f>
        <v>108.754</v>
      </c>
      <c r="F65" s="5">
        <f>ROUND(Forecast!F65,3)</f>
        <v>81.033000000000001</v>
      </c>
      <c r="G65" s="5">
        <f>ROUND(Forecast!G65,3)</f>
        <v>92.13</v>
      </c>
      <c r="H65" s="5">
        <f>ROUND(Forecast!H65,3)</f>
        <v>103.84399999999999</v>
      </c>
      <c r="I65" s="5">
        <f>ROUND(Forecast!I65,3)</f>
        <v>104.697</v>
      </c>
      <c r="J65" s="5">
        <f>ROUND(Forecast!J65,3)</f>
        <v>112.11</v>
      </c>
      <c r="K65" s="5">
        <f>ROUND(Forecast!K65,3)</f>
        <v>105.17100000000001</v>
      </c>
      <c r="L65" s="5">
        <f>ROUND(Forecast!L65,3)</f>
        <v>81.986000000000004</v>
      </c>
      <c r="M65" s="5">
        <f>ROUND(Forecast!M65,3)</f>
        <v>88.692999999999998</v>
      </c>
      <c r="N65" s="5">
        <f>ROUND(Forecast!N65,3)</f>
        <v>151.142</v>
      </c>
      <c r="O65" s="5">
        <f t="shared" si="5"/>
        <v>1343.6670000000001</v>
      </c>
      <c r="Q65" s="39">
        <v>1996</v>
      </c>
      <c r="R65" s="39">
        <v>2</v>
      </c>
      <c r="S65" s="40">
        <f>1000*D22</f>
        <v>25006</v>
      </c>
      <c r="T65" s="40">
        <f>1000*D88</f>
        <v>20236</v>
      </c>
      <c r="U65" s="40">
        <f>1000*D154</f>
        <v>2811</v>
      </c>
      <c r="V65" s="40">
        <f>1000*D220</f>
        <v>1146</v>
      </c>
      <c r="W65" s="40">
        <f>1000*D286</f>
        <v>6994</v>
      </c>
      <c r="X65" s="31">
        <f t="shared" si="0"/>
        <v>56193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</row>
    <row r="66" spans="1:38">
      <c r="B66" s="11">
        <f t="shared" si="3"/>
        <v>2040</v>
      </c>
      <c r="C66" s="5">
        <f>ROUND(Forecast!C66,3)</f>
        <v>177.59</v>
      </c>
      <c r="D66" s="5">
        <f>ROUND(Forecast!D66,3)</f>
        <v>139.505</v>
      </c>
      <c r="E66" s="5">
        <f>ROUND(Forecast!E66,3)</f>
        <v>109.779</v>
      </c>
      <c r="F66" s="5">
        <f>ROUND(Forecast!F66,3)</f>
        <v>81.793000000000006</v>
      </c>
      <c r="G66" s="5">
        <f>ROUND(Forecast!G66,3)</f>
        <v>92.995999999999995</v>
      </c>
      <c r="H66" s="5">
        <f>ROUND(Forecast!H66,3)</f>
        <v>104.82599999999999</v>
      </c>
      <c r="I66" s="5">
        <f>ROUND(Forecast!I66,3)</f>
        <v>105.691</v>
      </c>
      <c r="J66" s="5">
        <f>ROUND(Forecast!J66,3)</f>
        <v>113.172</v>
      </c>
      <c r="K66" s="5">
        <f>ROUND(Forecast!K66,3)</f>
        <v>106.163</v>
      </c>
      <c r="L66" s="5">
        <f>ROUND(Forecast!L66,3)</f>
        <v>82.754999999999995</v>
      </c>
      <c r="M66" s="5">
        <f>ROUND(Forecast!M66,3)</f>
        <v>89.528999999999996</v>
      </c>
      <c r="N66" s="5">
        <f>ROUND(Forecast!N66,3)</f>
        <v>152.577</v>
      </c>
      <c r="O66" s="5">
        <f t="shared" si="5"/>
        <v>1356.376</v>
      </c>
      <c r="Q66" s="39">
        <v>1996</v>
      </c>
      <c r="R66" s="39">
        <v>3</v>
      </c>
      <c r="S66" s="40">
        <f>1000*E22</f>
        <v>20857</v>
      </c>
      <c r="T66" s="40">
        <f>1000*E88</f>
        <v>16509</v>
      </c>
      <c r="U66" s="40">
        <f>1000*E154</f>
        <v>2347</v>
      </c>
      <c r="V66" s="40">
        <f>1000*E220</f>
        <v>1064</v>
      </c>
      <c r="W66" s="40">
        <f>1000*E286</f>
        <v>6189</v>
      </c>
      <c r="X66" s="31">
        <f t="shared" si="0"/>
        <v>46966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</row>
    <row r="67" spans="1:38">
      <c r="B67" s="1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Q67" s="39">
        <v>1996</v>
      </c>
      <c r="R67" s="39">
        <v>4</v>
      </c>
      <c r="S67" s="40">
        <f>1000*F22</f>
        <v>16216.000000000002</v>
      </c>
      <c r="T67" s="40">
        <f>1000*F88</f>
        <v>16187.000000000002</v>
      </c>
      <c r="U67" s="40">
        <f>1000*F154</f>
        <v>2643</v>
      </c>
      <c r="V67" s="40">
        <f>1000*F220</f>
        <v>942</v>
      </c>
      <c r="W67" s="40">
        <f>1000*F286</f>
        <v>6699</v>
      </c>
      <c r="X67" s="31">
        <f t="shared" si="0"/>
        <v>42687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</row>
    <row r="68" spans="1:38">
      <c r="Q68" s="39">
        <v>1996</v>
      </c>
      <c r="R68" s="39">
        <v>5</v>
      </c>
      <c r="S68" s="40">
        <f>1000*G22</f>
        <v>17915</v>
      </c>
      <c r="T68" s="40">
        <f>1000*G88</f>
        <v>17642</v>
      </c>
      <c r="U68" s="40">
        <f>1000*G154</f>
        <v>2902</v>
      </c>
      <c r="V68" s="40">
        <f>1000*G220</f>
        <v>942</v>
      </c>
      <c r="W68" s="40">
        <f>1000*G286</f>
        <v>6947</v>
      </c>
      <c r="X68" s="31">
        <f t="shared" si="0"/>
        <v>46348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</row>
    <row r="69" spans="1:38">
      <c r="A69" s="2" t="s">
        <v>16</v>
      </c>
      <c r="Q69" s="39">
        <v>1996</v>
      </c>
      <c r="R69" s="39">
        <v>6</v>
      </c>
      <c r="S69" s="40">
        <f>1000*H22</f>
        <v>19267</v>
      </c>
      <c r="T69" s="40">
        <f>1000*H88</f>
        <v>19327</v>
      </c>
      <c r="U69" s="40">
        <f>1000*H154</f>
        <v>3282</v>
      </c>
      <c r="V69" s="40">
        <f>1000*H220</f>
        <v>983</v>
      </c>
      <c r="W69" s="40">
        <f>1000*H286</f>
        <v>7319</v>
      </c>
      <c r="X69" s="31">
        <f t="shared" ref="X69:X132" si="6">SUM(S69:W69)</f>
        <v>50178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</row>
    <row r="70" spans="1:38">
      <c r="Q70" s="39">
        <v>1996</v>
      </c>
      <c r="R70" s="39">
        <v>7</v>
      </c>
      <c r="S70" s="40">
        <f>1000*I22</f>
        <v>18683</v>
      </c>
      <c r="T70" s="40">
        <f>1000*I88</f>
        <v>20551</v>
      </c>
      <c r="U70" s="40">
        <f>1000*I154</f>
        <v>3589</v>
      </c>
      <c r="V70" s="40">
        <f>1000*I220</f>
        <v>921</v>
      </c>
      <c r="W70" s="40">
        <f>1000*I286</f>
        <v>7264</v>
      </c>
      <c r="X70" s="31">
        <f t="shared" si="6"/>
        <v>51008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</row>
    <row r="71" spans="1:38">
      <c r="C71" s="3" t="s">
        <v>1</v>
      </c>
      <c r="D71" s="3" t="s">
        <v>2</v>
      </c>
      <c r="E71" s="3" t="s">
        <v>3</v>
      </c>
      <c r="F71" s="3" t="s">
        <v>4</v>
      </c>
      <c r="G71" s="3" t="s">
        <v>5</v>
      </c>
      <c r="H71" s="3" t="s">
        <v>6</v>
      </c>
      <c r="I71" s="3" t="s">
        <v>7</v>
      </c>
      <c r="J71" s="3" t="s">
        <v>8</v>
      </c>
      <c r="K71" s="3" t="s">
        <v>9</v>
      </c>
      <c r="L71" s="3" t="s">
        <v>10</v>
      </c>
      <c r="M71" s="3" t="s">
        <v>11</v>
      </c>
      <c r="N71" s="3" t="s">
        <v>12</v>
      </c>
      <c r="O71" s="3" t="s">
        <v>13</v>
      </c>
      <c r="Q71" s="39">
        <v>1996</v>
      </c>
      <c r="R71" s="39">
        <v>8</v>
      </c>
      <c r="S71" s="40">
        <f>1000*J22</f>
        <v>20459</v>
      </c>
      <c r="T71" s="40">
        <f>1000*J88</f>
        <v>24129</v>
      </c>
      <c r="U71" s="40">
        <f>1000*J154</f>
        <v>4142</v>
      </c>
      <c r="V71" s="40">
        <f>1000*J220</f>
        <v>1022.9999999999999</v>
      </c>
      <c r="W71" s="40">
        <f>1000*J286</f>
        <v>8132</v>
      </c>
      <c r="X71" s="31">
        <f t="shared" si="6"/>
        <v>57885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</row>
    <row r="72" spans="1:38">
      <c r="A72" s="2" t="s">
        <v>14</v>
      </c>
      <c r="B72">
        <v>1980</v>
      </c>
      <c r="C72" s="1">
        <f>ROUND(Forecast!C73,3)</f>
        <v>0</v>
      </c>
      <c r="D72" s="1">
        <f>ROUND(Forecast!D73,3)</f>
        <v>0</v>
      </c>
      <c r="E72" s="1">
        <f>ROUND(Forecast!E73,3)</f>
        <v>0</v>
      </c>
      <c r="F72" s="1">
        <f>ROUND(Forecast!F73,3)</f>
        <v>0</v>
      </c>
      <c r="G72" s="1">
        <f>ROUND(Forecast!G73,3)</f>
        <v>0</v>
      </c>
      <c r="H72" s="1">
        <f>ROUND(Forecast!H73,3)</f>
        <v>0</v>
      </c>
      <c r="I72" s="1">
        <f>ROUND(Forecast!I73,3)</f>
        <v>0</v>
      </c>
      <c r="J72" s="1">
        <f>ROUND(Forecast!J73,3)</f>
        <v>0</v>
      </c>
      <c r="K72" s="1">
        <f>ROUND(Forecast!K73,3)</f>
        <v>0</v>
      </c>
      <c r="L72" s="1">
        <f>ROUND(Forecast!L73,3)</f>
        <v>0</v>
      </c>
      <c r="M72" s="1">
        <f>ROUND(Forecast!M73,3)</f>
        <v>0</v>
      </c>
      <c r="N72" s="1">
        <f>ROUND(Forecast!N73,3)</f>
        <v>0</v>
      </c>
      <c r="O72" s="1">
        <f t="shared" ref="O72:O92" si="7">SUM(C72:N72)</f>
        <v>0</v>
      </c>
      <c r="Q72" s="39">
        <v>1996</v>
      </c>
      <c r="R72" s="39">
        <v>9</v>
      </c>
      <c r="S72" s="40">
        <f>1000*K22</f>
        <v>19785</v>
      </c>
      <c r="T72" s="40">
        <f>1000*K88</f>
        <v>21216</v>
      </c>
      <c r="U72" s="40">
        <f>1000*K154</f>
        <v>3754</v>
      </c>
      <c r="V72" s="40">
        <f>1000*K220</f>
        <v>983</v>
      </c>
      <c r="W72" s="40">
        <f>1000*K286</f>
        <v>7482</v>
      </c>
      <c r="X72" s="31">
        <f t="shared" si="6"/>
        <v>53220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</row>
    <row r="73" spans="1:38">
      <c r="B73">
        <v>1981</v>
      </c>
      <c r="C73" s="1">
        <f>ROUND(Forecast!C74,3)</f>
        <v>1E-3</v>
      </c>
      <c r="D73" s="1">
        <f>ROUND(Forecast!D74,3)</f>
        <v>4.0000000000000001E-3</v>
      </c>
      <c r="E73" s="1">
        <f>ROUND(Forecast!E74,3)</f>
        <v>5.0000000000000001E-3</v>
      </c>
      <c r="F73" s="1">
        <f>ROUND(Forecast!F74,3)</f>
        <v>7.0000000000000001E-3</v>
      </c>
      <c r="G73" s="1">
        <f>ROUND(Forecast!G74,3)</f>
        <v>1.0999999999999999E-2</v>
      </c>
      <c r="H73" s="1">
        <f>ROUND(Forecast!H74,3)</f>
        <v>1.6E-2</v>
      </c>
      <c r="I73" s="1">
        <f>ROUND(Forecast!I74,3)</f>
        <v>0.02</v>
      </c>
      <c r="J73" s="1">
        <f>ROUND(Forecast!J74,3)</f>
        <v>2.9000000000000001E-2</v>
      </c>
      <c r="K73" s="1">
        <f>ROUND(Forecast!K74,3)</f>
        <v>2.7E-2</v>
      </c>
      <c r="L73" s="1">
        <f>ROUND(Forecast!L74,3)</f>
        <v>2.7E-2</v>
      </c>
      <c r="M73" s="1">
        <f>ROUND(Forecast!M74,3)</f>
        <v>3.4000000000000002E-2</v>
      </c>
      <c r="N73" s="1">
        <f>ROUND(Forecast!N74,3)</f>
        <v>4.7E-2</v>
      </c>
      <c r="O73" s="1">
        <f t="shared" si="7"/>
        <v>0.22799999999999998</v>
      </c>
      <c r="Q73" s="39">
        <v>1996</v>
      </c>
      <c r="R73" s="39">
        <v>10</v>
      </c>
      <c r="S73" s="40">
        <f>1000*L22</f>
        <v>16201</v>
      </c>
      <c r="T73" s="40">
        <f>1000*L88</f>
        <v>19793</v>
      </c>
      <c r="U73" s="40">
        <f>1000*L154</f>
        <v>3649</v>
      </c>
      <c r="V73" s="40">
        <f>1000*L220</f>
        <v>880</v>
      </c>
      <c r="W73" s="40">
        <f>1000*L286</f>
        <v>7044</v>
      </c>
      <c r="X73" s="31">
        <f t="shared" si="6"/>
        <v>47567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</row>
    <row r="74" spans="1:38">
      <c r="B74">
        <v>1982</v>
      </c>
      <c r="C74" s="1">
        <f>ROUND(Forecast!C75,3)</f>
        <v>0.09</v>
      </c>
      <c r="D74" s="1">
        <f>ROUND(Forecast!D75,3)</f>
        <v>0.14899999999999999</v>
      </c>
      <c r="E74" s="1">
        <f>ROUND(Forecast!E75,3)</f>
        <v>0.17199999999999999</v>
      </c>
      <c r="F74" s="1">
        <f>ROUND(Forecast!F75,3)</f>
        <v>0.216</v>
      </c>
      <c r="G74" s="1">
        <f>ROUND(Forecast!G75,3)</f>
        <v>0.29899999999999999</v>
      </c>
      <c r="H74" s="1">
        <f>ROUND(Forecast!H75,3)</f>
        <v>0.4</v>
      </c>
      <c r="I74" s="1">
        <f>ROUND(Forecast!I75,3)</f>
        <v>0.497</v>
      </c>
      <c r="J74" s="1">
        <f>ROUND(Forecast!J75,3)</f>
        <v>0.68300000000000005</v>
      </c>
      <c r="K74" s="1">
        <f>ROUND(Forecast!K75,3)</f>
        <v>0.65600000000000003</v>
      </c>
      <c r="L74" s="1">
        <f>ROUND(Forecast!L75,3)</f>
        <v>0.64400000000000002</v>
      </c>
      <c r="M74" s="1">
        <f>ROUND(Forecast!M75,3)</f>
        <v>0.78600000000000003</v>
      </c>
      <c r="N74" s="1">
        <f>ROUND(Forecast!N75,3)</f>
        <v>1.0960000000000001</v>
      </c>
      <c r="O74" s="1">
        <f t="shared" si="7"/>
        <v>5.6880000000000006</v>
      </c>
      <c r="Q74" s="39">
        <v>1996</v>
      </c>
      <c r="R74" s="39">
        <v>11</v>
      </c>
      <c r="S74" s="40">
        <f>1000*M22</f>
        <v>16693</v>
      </c>
      <c r="T74" s="40">
        <f>1000*M88</f>
        <v>20982</v>
      </c>
      <c r="U74" s="40">
        <f>1000*M154</f>
        <v>3782</v>
      </c>
      <c r="V74" s="40">
        <f>1000*M220</f>
        <v>921</v>
      </c>
      <c r="W74" s="40">
        <f>1000*M286</f>
        <v>6869</v>
      </c>
      <c r="X74" s="31">
        <f t="shared" si="6"/>
        <v>49247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</row>
    <row r="75" spans="1:38">
      <c r="B75">
        <v>1983</v>
      </c>
      <c r="C75" s="1">
        <f>ROUND(Forecast!C76,3)</f>
        <v>1.3049999999999999</v>
      </c>
      <c r="D75" s="1">
        <f>ROUND(Forecast!D76,3)</f>
        <v>1.1879999999999999</v>
      </c>
      <c r="E75" s="1">
        <f>ROUND(Forecast!E76,3)</f>
        <v>1.002</v>
      </c>
      <c r="F75" s="1">
        <f>ROUND(Forecast!F76,3)</f>
        <v>1.0489999999999999</v>
      </c>
      <c r="G75" s="1">
        <f>ROUND(Forecast!G76,3)</f>
        <v>1.274</v>
      </c>
      <c r="H75" s="1">
        <f>ROUND(Forecast!H76,3)</f>
        <v>1.5469999999999999</v>
      </c>
      <c r="I75" s="1">
        <f>ROUND(Forecast!I76,3)</f>
        <v>1.7789999999999999</v>
      </c>
      <c r="J75" s="1">
        <f>ROUND(Forecast!J76,3)</f>
        <v>2.298</v>
      </c>
      <c r="K75" s="1">
        <f>ROUND(Forecast!K76,3)</f>
        <v>2.1030000000000002</v>
      </c>
      <c r="L75" s="1">
        <f>ROUND(Forecast!L76,3)</f>
        <v>1.978</v>
      </c>
      <c r="M75" s="1">
        <f>ROUND(Forecast!M76,3)</f>
        <v>2.3279999999999998</v>
      </c>
      <c r="N75" s="1">
        <f>ROUND(Forecast!N76,3)</f>
        <v>3.153</v>
      </c>
      <c r="O75" s="1">
        <f t="shared" si="7"/>
        <v>21.003999999999998</v>
      </c>
      <c r="Q75" s="39">
        <v>1996</v>
      </c>
      <c r="R75" s="39">
        <v>12</v>
      </c>
      <c r="S75" s="40">
        <f>1000*N22</f>
        <v>26772</v>
      </c>
      <c r="T75" s="40">
        <f>1000*N88</f>
        <v>25846</v>
      </c>
      <c r="U75" s="40">
        <f>1000*N154</f>
        <v>4046.0000000000005</v>
      </c>
      <c r="V75" s="40">
        <f>1000*N220</f>
        <v>1228</v>
      </c>
      <c r="W75" s="40">
        <f>1000*N286</f>
        <v>7804</v>
      </c>
      <c r="X75" s="31">
        <f t="shared" si="6"/>
        <v>65696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</row>
    <row r="76" spans="1:38">
      <c r="B76">
        <v>1984</v>
      </c>
      <c r="C76" s="1">
        <f>ROUND(Forecast!C77,3)</f>
        <v>3.5590000000000002</v>
      </c>
      <c r="D76" s="1">
        <f>ROUND(Forecast!D77,3)</f>
        <v>3.0070000000000001</v>
      </c>
      <c r="E76" s="1">
        <f>ROUND(Forecast!E77,3)</f>
        <v>2.379</v>
      </c>
      <c r="F76" s="1">
        <f>ROUND(Forecast!F77,3)</f>
        <v>2.3620000000000001</v>
      </c>
      <c r="G76" s="1">
        <f>ROUND(Forecast!G77,3)</f>
        <v>2.746</v>
      </c>
      <c r="H76" s="1">
        <f>ROUND(Forecast!H77,3)</f>
        <v>3.2090000000000001</v>
      </c>
      <c r="I76" s="1">
        <f>ROUND(Forecast!I77,3)</f>
        <v>3.5710000000000002</v>
      </c>
      <c r="J76" s="1">
        <f>ROUND(Forecast!J77,3)</f>
        <v>4.4809999999999999</v>
      </c>
      <c r="K76" s="1">
        <f>ROUND(Forecast!K77,3)</f>
        <v>3.9830000000000001</v>
      </c>
      <c r="L76" s="1">
        <f>ROUND(Forecast!L77,3)</f>
        <v>3.6560000000000001</v>
      </c>
      <c r="M76" s="1">
        <f>ROUND(Forecast!M77,3)</f>
        <v>4.2149999999999999</v>
      </c>
      <c r="N76" s="1">
        <f>ROUND(Forecast!N77,3)</f>
        <v>5.59</v>
      </c>
      <c r="O76" s="1">
        <f t="shared" si="7"/>
        <v>42.75800000000001</v>
      </c>
      <c r="Q76" s="39">
        <v>1997</v>
      </c>
      <c r="R76" s="39">
        <v>1</v>
      </c>
      <c r="S76" s="40">
        <f>1000*C23</f>
        <v>33893</v>
      </c>
      <c r="T76" s="40">
        <f>1000*C89</f>
        <v>27250</v>
      </c>
      <c r="U76" s="40">
        <f>1000*C155</f>
        <v>4057.0000000000005</v>
      </c>
      <c r="V76" s="40">
        <f>1000*C221</f>
        <v>1453</v>
      </c>
      <c r="W76" s="40">
        <f>1000*C287</f>
        <v>8192</v>
      </c>
      <c r="X76" s="31">
        <f t="shared" si="6"/>
        <v>74845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</row>
    <row r="77" spans="1:38">
      <c r="B77">
        <v>1985</v>
      </c>
      <c r="C77" s="1">
        <f>ROUND(Forecast!C78,3)</f>
        <v>6.1609999999999996</v>
      </c>
      <c r="D77" s="1">
        <f>ROUND(Forecast!D78,3)</f>
        <v>5.0810000000000004</v>
      </c>
      <c r="E77" s="1">
        <f>ROUND(Forecast!E78,3)</f>
        <v>3.9020000000000001</v>
      </c>
      <c r="F77" s="1">
        <f>ROUND(Forecast!F78,3)</f>
        <v>3.8050000000000002</v>
      </c>
      <c r="G77" s="1">
        <f>ROUND(Forecast!G78,3)</f>
        <v>4.3559999999999999</v>
      </c>
      <c r="H77" s="1">
        <f>ROUND(Forecast!H78,3)</f>
        <v>5.0149999999999997</v>
      </c>
      <c r="I77" s="1">
        <f>ROUND(Forecast!I78,3)</f>
        <v>5.516</v>
      </c>
      <c r="J77" s="1">
        <f>ROUND(Forecast!J78,3)</f>
        <v>6.8360000000000003</v>
      </c>
      <c r="K77" s="1">
        <f>ROUND(Forecast!K78,3)</f>
        <v>5.9710000000000001</v>
      </c>
      <c r="L77" s="1">
        <f>ROUND(Forecast!L78,3)</f>
        <v>5.4080000000000004</v>
      </c>
      <c r="M77" s="1">
        <f>ROUND(Forecast!M78,3)</f>
        <v>6.173</v>
      </c>
      <c r="N77" s="1">
        <f>ROUND(Forecast!N78,3)</f>
        <v>8.0839999999999996</v>
      </c>
      <c r="O77" s="1">
        <f t="shared" si="7"/>
        <v>66.308000000000007</v>
      </c>
      <c r="Q77" s="39">
        <v>1997</v>
      </c>
      <c r="R77" s="39">
        <v>2</v>
      </c>
      <c r="S77" s="40">
        <f>1000*D23</f>
        <v>26945</v>
      </c>
      <c r="T77" s="40">
        <f>1000*D89</f>
        <v>23324</v>
      </c>
      <c r="U77" s="40">
        <f>1000*D155</f>
        <v>3878</v>
      </c>
      <c r="V77" s="40">
        <f>1000*D221</f>
        <v>1146</v>
      </c>
      <c r="W77" s="40">
        <f>1000*D287</f>
        <v>7449</v>
      </c>
      <c r="X77" s="31">
        <f t="shared" si="6"/>
        <v>62742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</row>
    <row r="78" spans="1:38">
      <c r="B78">
        <v>1986</v>
      </c>
      <c r="C78" s="1">
        <f>ROUND(Forecast!C79,3)</f>
        <v>8.7919999999999998</v>
      </c>
      <c r="D78" s="1">
        <f>ROUND(Forecast!D79,3)</f>
        <v>7.1070000000000002</v>
      </c>
      <c r="E78" s="1">
        <f>ROUND(Forecast!E79,3)</f>
        <v>5.3179999999999996</v>
      </c>
      <c r="F78" s="1">
        <f>ROUND(Forecast!F79,3)</f>
        <v>5.1070000000000002</v>
      </c>
      <c r="G78" s="1">
        <f>ROUND(Forecast!G79,3)</f>
        <v>5.7590000000000003</v>
      </c>
      <c r="H78" s="1">
        <f>ROUND(Forecast!H79,3)</f>
        <v>6.5259999999999998</v>
      </c>
      <c r="I78" s="1">
        <f>ROUND(Forecast!I79,3)</f>
        <v>7.0640000000000001</v>
      </c>
      <c r="J78" s="1">
        <f>ROUND(Forecast!J79,3)</f>
        <v>8.6150000000000002</v>
      </c>
      <c r="K78" s="1">
        <f>ROUND(Forecast!K79,3)</f>
        <v>7.4119999999999999</v>
      </c>
      <c r="L78" s="1">
        <f>ROUND(Forecast!L79,3)</f>
        <v>6.617</v>
      </c>
      <c r="M78" s="1">
        <f>ROUND(Forecast!M79,3)</f>
        <v>7.4420000000000002</v>
      </c>
      <c r="N78" s="1">
        <f>ROUND(Forecast!N79,3)</f>
        <v>9.6199999999999992</v>
      </c>
      <c r="O78" s="1">
        <f t="shared" si="7"/>
        <v>85.378999999999991</v>
      </c>
      <c r="Q78" s="39">
        <v>1997</v>
      </c>
      <c r="R78" s="39">
        <v>3</v>
      </c>
      <c r="S78" s="40">
        <f>1000*E23</f>
        <v>22155</v>
      </c>
      <c r="T78" s="40">
        <f>1000*E89</f>
        <v>19014</v>
      </c>
      <c r="U78" s="40">
        <f>1000*E155</f>
        <v>3282</v>
      </c>
      <c r="V78" s="40">
        <f>1000*E221</f>
        <v>1064</v>
      </c>
      <c r="W78" s="40">
        <f>1000*E287</f>
        <v>6567</v>
      </c>
      <c r="X78" s="31">
        <f t="shared" si="6"/>
        <v>52082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</row>
    <row r="79" spans="1:38">
      <c r="B79">
        <v>1987</v>
      </c>
      <c r="C79" s="1">
        <f>ROUND(Forecast!C80,3)</f>
        <v>10.362</v>
      </c>
      <c r="D79" s="1">
        <f>ROUND(Forecast!D80,3)</f>
        <v>8.3550000000000004</v>
      </c>
      <c r="E79" s="1">
        <f>ROUND(Forecast!E80,3)</f>
        <v>6.2770000000000001</v>
      </c>
      <c r="F79" s="1">
        <f>ROUND(Forecast!F80,3)</f>
        <v>6.0030000000000001</v>
      </c>
      <c r="G79" s="1">
        <f>ROUND(Forecast!G80,3)</f>
        <v>6.7359999999999998</v>
      </c>
      <c r="H79" s="1">
        <f>ROUND(Forecast!H80,3)</f>
        <v>7.6040000000000001</v>
      </c>
      <c r="I79" s="1">
        <f>ROUND(Forecast!I80,3)</f>
        <v>8.1940000000000008</v>
      </c>
      <c r="J79" s="1">
        <f>ROUND(Forecast!J80,3)</f>
        <v>9.9589999999999996</v>
      </c>
      <c r="K79" s="1">
        <f>ROUND(Forecast!K80,3)</f>
        <v>8.5719999999999992</v>
      </c>
      <c r="L79" s="1">
        <f>ROUND(Forecast!L80,3)</f>
        <v>7.641</v>
      </c>
      <c r="M79" s="1">
        <f>ROUND(Forecast!M80,3)</f>
        <v>8.5690000000000008</v>
      </c>
      <c r="N79" s="1">
        <f>ROUND(Forecast!N80,3)</f>
        <v>11.067</v>
      </c>
      <c r="O79" s="1">
        <f t="shared" si="7"/>
        <v>99.338999999999999</v>
      </c>
      <c r="Q79" s="39">
        <v>1997</v>
      </c>
      <c r="R79" s="39">
        <v>4</v>
      </c>
      <c r="S79" s="40">
        <f>1000*F23</f>
        <v>17032</v>
      </c>
      <c r="T79" s="40">
        <f>1000*F89</f>
        <v>18393</v>
      </c>
      <c r="U79" s="40">
        <f>1000*F155</f>
        <v>3310</v>
      </c>
      <c r="V79" s="40">
        <f>1000*F221</f>
        <v>942</v>
      </c>
      <c r="W79" s="40">
        <f>1000*F287</f>
        <v>7014</v>
      </c>
      <c r="X79" s="31">
        <f t="shared" si="6"/>
        <v>46691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</row>
    <row r="80" spans="1:38">
      <c r="B80">
        <v>1988</v>
      </c>
      <c r="C80" s="1">
        <f>ROUND(Forecast!C81,3)</f>
        <v>11.936</v>
      </c>
      <c r="D80" s="1">
        <f>ROUND(Forecast!D81,3)</f>
        <v>9.5969999999999995</v>
      </c>
      <c r="E80" s="1">
        <f>ROUND(Forecast!E81,3)</f>
        <v>7.2350000000000003</v>
      </c>
      <c r="F80" s="1">
        <f>ROUND(Forecast!F81,3)</f>
        <v>6.89</v>
      </c>
      <c r="G80" s="1">
        <f>ROUND(Forecast!G81,3)</f>
        <v>7.69</v>
      </c>
      <c r="H80" s="1">
        <f>ROUND(Forecast!H81,3)</f>
        <v>8.6430000000000007</v>
      </c>
      <c r="I80" s="1">
        <f>ROUND(Forecast!I81,3)</f>
        <v>9.2560000000000002</v>
      </c>
      <c r="J80" s="1">
        <f>ROUND(Forecast!J81,3)</f>
        <v>11.196999999999999</v>
      </c>
      <c r="K80" s="1">
        <f>ROUND(Forecast!K81,3)</f>
        <v>9.6460000000000008</v>
      </c>
      <c r="L80" s="1">
        <f>ROUND(Forecast!L81,3)</f>
        <v>8.5830000000000002</v>
      </c>
      <c r="M80" s="1">
        <f>ROUND(Forecast!M81,3)</f>
        <v>9.5839999999999996</v>
      </c>
      <c r="N80" s="1">
        <f>ROUND(Forecast!N81,3)</f>
        <v>12.366</v>
      </c>
      <c r="O80" s="1">
        <f t="shared" si="7"/>
        <v>112.623</v>
      </c>
      <c r="Q80" s="39">
        <v>1997</v>
      </c>
      <c r="R80" s="39">
        <v>5</v>
      </c>
      <c r="S80" s="40">
        <f>1000*G23</f>
        <v>18995</v>
      </c>
      <c r="T80" s="40">
        <f>1000*G89</f>
        <v>19724</v>
      </c>
      <c r="U80" s="40">
        <f>1000*G155</f>
        <v>3509</v>
      </c>
      <c r="V80" s="40">
        <f>1000*G221</f>
        <v>942</v>
      </c>
      <c r="W80" s="40">
        <f>1000*G287</f>
        <v>7242</v>
      </c>
      <c r="X80" s="31">
        <f t="shared" si="6"/>
        <v>50412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</row>
    <row r="81" spans="1:38">
      <c r="B81">
        <v>1989</v>
      </c>
      <c r="C81" s="1">
        <f>ROUND(Forecast!C82,3)</f>
        <v>13.276999999999999</v>
      </c>
      <c r="D81" s="1">
        <f>ROUND(Forecast!D82,3)</f>
        <v>10.65</v>
      </c>
      <c r="E81" s="1">
        <f>ROUND(Forecast!E82,3)</f>
        <v>8.0489999999999995</v>
      </c>
      <c r="F81" s="1">
        <f>ROUND(Forecast!F82,3)</f>
        <v>7.6289999999999996</v>
      </c>
      <c r="G81" s="1">
        <f>ROUND(Forecast!G82,3)</f>
        <v>8.4870000000000001</v>
      </c>
      <c r="H81" s="1">
        <f>ROUND(Forecast!H82,3)</f>
        <v>9.5229999999999997</v>
      </c>
      <c r="I81" s="1">
        <f>ROUND(Forecast!I82,3)</f>
        <v>10.201000000000001</v>
      </c>
      <c r="J81" s="1">
        <f>ROUND(Forecast!J82,3)</f>
        <v>12.351000000000001</v>
      </c>
      <c r="K81" s="1">
        <f>ROUND(Forecast!K82,3)</f>
        <v>10.603999999999999</v>
      </c>
      <c r="L81" s="1">
        <f>ROUND(Forecast!L82,3)</f>
        <v>9.4209999999999994</v>
      </c>
      <c r="M81" s="1">
        <f>ROUND(Forecast!M82,3)</f>
        <v>10.534000000000001</v>
      </c>
      <c r="N81" s="1">
        <f>ROUND(Forecast!N82,3)</f>
        <v>13.555999999999999</v>
      </c>
      <c r="O81" s="1">
        <f t="shared" si="7"/>
        <v>124.28200000000001</v>
      </c>
      <c r="Q81" s="39">
        <v>1997</v>
      </c>
      <c r="R81" s="39">
        <v>6</v>
      </c>
      <c r="S81" s="40">
        <f>1000*H23</f>
        <v>20712</v>
      </c>
      <c r="T81" s="40">
        <f>1000*H89</f>
        <v>21374</v>
      </c>
      <c r="U81" s="40">
        <f>1000*H155</f>
        <v>3884</v>
      </c>
      <c r="V81" s="40">
        <f>1000*H221</f>
        <v>983</v>
      </c>
      <c r="W81" s="40">
        <f>1000*H287</f>
        <v>7609</v>
      </c>
      <c r="X81" s="31">
        <f t="shared" si="6"/>
        <v>54562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</row>
    <row r="82" spans="1:38">
      <c r="B82">
        <v>1990</v>
      </c>
      <c r="C82" s="1">
        <f>ROUND(Forecast!C83,3)</f>
        <v>14.534000000000001</v>
      </c>
      <c r="D82" s="1">
        <f>ROUND(Forecast!D83,3)</f>
        <v>11.670999999999999</v>
      </c>
      <c r="E82" s="1">
        <f>ROUND(Forecast!E83,3)</f>
        <v>8.7050000000000001</v>
      </c>
      <c r="F82" s="1">
        <f>ROUND(Forecast!F83,3)</f>
        <v>8.2910000000000004</v>
      </c>
      <c r="G82" s="1">
        <f>ROUND(Forecast!G83,3)</f>
        <v>9.2870000000000008</v>
      </c>
      <c r="H82" s="1">
        <f>ROUND(Forecast!H83,3)</f>
        <v>10.464</v>
      </c>
      <c r="I82" s="1">
        <f>ROUND(Forecast!I83,3)</f>
        <v>11.284000000000001</v>
      </c>
      <c r="J82" s="1">
        <f>ROUND(Forecast!J83,3)</f>
        <v>13.714</v>
      </c>
      <c r="K82" s="1">
        <f>ROUND(Forecast!K83,3)</f>
        <v>11.717000000000001</v>
      </c>
      <c r="L82" s="1">
        <f>ROUND(Forecast!L83,3)</f>
        <v>10.404999999999999</v>
      </c>
      <c r="M82" s="1">
        <f>ROUND(Forecast!M83,3)</f>
        <v>11.67</v>
      </c>
      <c r="N82" s="1">
        <f>ROUND(Forecast!N83,3)</f>
        <v>14.994999999999999</v>
      </c>
      <c r="O82" s="1">
        <f t="shared" si="7"/>
        <v>136.73699999999999</v>
      </c>
      <c r="Q82" s="39">
        <v>1997</v>
      </c>
      <c r="R82" s="39">
        <v>7</v>
      </c>
      <c r="S82" s="40">
        <f>1000*I23</f>
        <v>20343</v>
      </c>
      <c r="T82" s="40">
        <f>1000*I89</f>
        <v>22499</v>
      </c>
      <c r="U82" s="40">
        <f>1000*I155</f>
        <v>4167</v>
      </c>
      <c r="V82" s="40">
        <f>1000*I221</f>
        <v>921</v>
      </c>
      <c r="W82" s="40">
        <f>1000*I287</f>
        <v>7541</v>
      </c>
      <c r="X82" s="31">
        <f t="shared" si="6"/>
        <v>55471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</row>
    <row r="83" spans="1:38">
      <c r="B83">
        <v>1991</v>
      </c>
      <c r="C83" s="1">
        <f>ROUND(Forecast!C84,3)</f>
        <v>15.992000000000001</v>
      </c>
      <c r="D83" s="1">
        <f>ROUND(Forecast!D84,3)</f>
        <v>12.787000000000001</v>
      </c>
      <c r="E83" s="1">
        <f>ROUND(Forecast!E84,3)</f>
        <v>9.4109999999999996</v>
      </c>
      <c r="F83" s="1">
        <f>ROUND(Forecast!F84,3)</f>
        <v>8.9610000000000003</v>
      </c>
      <c r="G83" s="1">
        <f>ROUND(Forecast!G84,3)</f>
        <v>10.029999999999999</v>
      </c>
      <c r="H83" s="1">
        <f>ROUND(Forecast!H84,3)</f>
        <v>11.263</v>
      </c>
      <c r="I83" s="1">
        <f>ROUND(Forecast!I84,3)</f>
        <v>12.117000000000001</v>
      </c>
      <c r="J83" s="1">
        <f>ROUND(Forecast!J84,3)</f>
        <v>14.656000000000001</v>
      </c>
      <c r="K83" s="1">
        <f>ROUND(Forecast!K84,3)</f>
        <v>12.443</v>
      </c>
      <c r="L83" s="1">
        <f>ROUND(Forecast!L84,3)</f>
        <v>11.026999999999999</v>
      </c>
      <c r="M83" s="1">
        <f>ROUND(Forecast!M84,3)</f>
        <v>12.288</v>
      </c>
      <c r="N83" s="1">
        <f>ROUND(Forecast!N84,3)</f>
        <v>15.656000000000001</v>
      </c>
      <c r="O83" s="1">
        <f t="shared" si="7"/>
        <v>146.63100000000003</v>
      </c>
      <c r="Q83" s="39">
        <v>1997</v>
      </c>
      <c r="R83" s="39">
        <v>8</v>
      </c>
      <c r="S83" s="40">
        <f>1000*J23</f>
        <v>22146</v>
      </c>
      <c r="T83" s="40">
        <f>1000*J89</f>
        <v>25876</v>
      </c>
      <c r="U83" s="40">
        <f>1000*J155</f>
        <v>4669</v>
      </c>
      <c r="V83" s="40">
        <f>1000*J221</f>
        <v>1022.9999999999999</v>
      </c>
      <c r="W83" s="40">
        <f>1000*J287</f>
        <v>8381</v>
      </c>
      <c r="X83" s="31">
        <f t="shared" si="6"/>
        <v>62095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</row>
    <row r="84" spans="1:38">
      <c r="B84">
        <v>1992</v>
      </c>
      <c r="C84" s="1">
        <f>ROUND(Forecast!C85,3)</f>
        <v>16.588000000000001</v>
      </c>
      <c r="D84" s="1">
        <f>ROUND(Forecast!D85,3)</f>
        <v>13.407</v>
      </c>
      <c r="E84" s="1">
        <f>ROUND(Forecast!E85,3)</f>
        <v>10.037000000000001</v>
      </c>
      <c r="F84" s="1">
        <f>ROUND(Forecast!F85,3)</f>
        <v>9.6010000000000009</v>
      </c>
      <c r="G84" s="1">
        <f>ROUND(Forecast!G85,3)</f>
        <v>10.75</v>
      </c>
      <c r="H84" s="1">
        <f>ROUND(Forecast!H85,3)</f>
        <v>12.061</v>
      </c>
      <c r="I84" s="1">
        <f>ROUND(Forecast!I85,3)</f>
        <v>12.992000000000001</v>
      </c>
      <c r="J84" s="1">
        <f>ROUND(Forecast!J85,3)</f>
        <v>15.7</v>
      </c>
      <c r="K84" s="1">
        <f>ROUND(Forecast!K85,3)</f>
        <v>13.438000000000001</v>
      </c>
      <c r="L84" s="1">
        <f>ROUND(Forecast!L85,3)</f>
        <v>12.064</v>
      </c>
      <c r="M84" s="1">
        <f>ROUND(Forecast!M85,3)</f>
        <v>13.391</v>
      </c>
      <c r="N84" s="1">
        <f>ROUND(Forecast!N85,3)</f>
        <v>16.934999999999999</v>
      </c>
      <c r="O84" s="1">
        <f t="shared" si="7"/>
        <v>156.964</v>
      </c>
      <c r="Q84" s="39">
        <v>1997</v>
      </c>
      <c r="R84" s="39">
        <v>9</v>
      </c>
      <c r="S84" s="40">
        <f>1000*K23</f>
        <v>21236</v>
      </c>
      <c r="T84" s="40">
        <f>1000*K89</f>
        <v>22657</v>
      </c>
      <c r="U84" s="40">
        <f>1000*K155</f>
        <v>4156</v>
      </c>
      <c r="V84" s="40">
        <f>1000*K221</f>
        <v>983</v>
      </c>
      <c r="W84" s="40">
        <f>1000*K287</f>
        <v>7684</v>
      </c>
      <c r="X84" s="31">
        <f t="shared" si="6"/>
        <v>56716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</row>
    <row r="85" spans="1:38">
      <c r="B85">
        <v>1993</v>
      </c>
      <c r="C85" s="1">
        <f>ROUND(Forecast!C86,3)</f>
        <v>17.923999999999999</v>
      </c>
      <c r="D85" s="1">
        <f>ROUND(Forecast!D86,3)</f>
        <v>14.784000000000001</v>
      </c>
      <c r="E85" s="1">
        <f>ROUND(Forecast!E86,3)</f>
        <v>11.411</v>
      </c>
      <c r="F85" s="1">
        <f>ROUND(Forecast!F86,3)</f>
        <v>10.946</v>
      </c>
      <c r="G85" s="1">
        <f>ROUND(Forecast!G86,3)</f>
        <v>12.172000000000001</v>
      </c>
      <c r="H85" s="1">
        <f>ROUND(Forecast!H86,3)</f>
        <v>13.564</v>
      </c>
      <c r="I85" s="1">
        <f>ROUND(Forecast!I86,3)</f>
        <v>14.566000000000001</v>
      </c>
      <c r="J85" s="1">
        <f>ROUND(Forecast!J86,3)</f>
        <v>17.521000000000001</v>
      </c>
      <c r="K85" s="1">
        <f>ROUND(Forecast!K86,3)</f>
        <v>15.125</v>
      </c>
      <c r="L85" s="1">
        <f>ROUND(Forecast!L86,3)</f>
        <v>13.768000000000001</v>
      </c>
      <c r="M85" s="1">
        <f>ROUND(Forecast!M86,3)</f>
        <v>15.132999999999999</v>
      </c>
      <c r="N85" s="1">
        <f>ROUND(Forecast!N86,3)</f>
        <v>18.925999999999998</v>
      </c>
      <c r="O85" s="1">
        <f t="shared" si="7"/>
        <v>175.83999999999997</v>
      </c>
      <c r="Q85" s="39">
        <v>1997</v>
      </c>
      <c r="R85" s="39">
        <v>10</v>
      </c>
      <c r="S85" s="40">
        <f>1000*L23</f>
        <v>17180</v>
      </c>
      <c r="T85" s="40">
        <f>1000*L89</f>
        <v>20977</v>
      </c>
      <c r="U85" s="40">
        <f>1000*L155</f>
        <v>3965</v>
      </c>
      <c r="V85" s="40">
        <f>1000*L221</f>
        <v>880</v>
      </c>
      <c r="W85" s="40">
        <f>1000*L287</f>
        <v>7209</v>
      </c>
      <c r="X85" s="31">
        <f t="shared" si="6"/>
        <v>50211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</row>
    <row r="86" spans="1:38">
      <c r="B86">
        <v>1994</v>
      </c>
      <c r="C86" s="1">
        <f>ROUND(Forecast!C87,3)</f>
        <v>19.962</v>
      </c>
      <c r="D86" s="1">
        <f>ROUND(Forecast!D87,3)</f>
        <v>16.747</v>
      </c>
      <c r="E86" s="1">
        <f>ROUND(Forecast!E87,3)</f>
        <v>13.192</v>
      </c>
      <c r="F86" s="1">
        <f>ROUND(Forecast!F87,3)</f>
        <v>12.637</v>
      </c>
      <c r="G86" s="1">
        <f>ROUND(Forecast!G87,3)</f>
        <v>13.871</v>
      </c>
      <c r="H86" s="1">
        <f>ROUND(Forecast!H87,3)</f>
        <v>15.269</v>
      </c>
      <c r="I86" s="1">
        <f>ROUND(Forecast!I87,3)</f>
        <v>16.254000000000001</v>
      </c>
      <c r="J86" s="1">
        <f>ROUND(Forecast!J87,3)</f>
        <v>19.376999999999999</v>
      </c>
      <c r="K86" s="1">
        <f>ROUND(Forecast!K87,3)</f>
        <v>16.738</v>
      </c>
      <c r="L86" s="1">
        <f>ROUND(Forecast!L87,3)</f>
        <v>15.295999999999999</v>
      </c>
      <c r="M86" s="1">
        <f>ROUND(Forecast!M87,3)</f>
        <v>16.605</v>
      </c>
      <c r="N86" s="1">
        <f>ROUND(Forecast!N87,3)</f>
        <v>20.498999999999999</v>
      </c>
      <c r="O86" s="1">
        <f t="shared" si="7"/>
        <v>196.447</v>
      </c>
      <c r="Q86" s="39">
        <v>1997</v>
      </c>
      <c r="R86" s="39">
        <v>11</v>
      </c>
      <c r="S86" s="40">
        <f>1000*M23</f>
        <v>17959</v>
      </c>
      <c r="T86" s="40">
        <f>1000*M89</f>
        <v>21892</v>
      </c>
      <c r="U86" s="40">
        <f>1000*M155</f>
        <v>4019</v>
      </c>
      <c r="V86" s="40">
        <f>1000*M221</f>
        <v>921</v>
      </c>
      <c r="W86" s="40">
        <f>1000*M287</f>
        <v>6995</v>
      </c>
      <c r="X86" s="31">
        <f t="shared" si="6"/>
        <v>51786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</row>
    <row r="87" spans="1:38">
      <c r="B87">
        <v>1995</v>
      </c>
      <c r="C87" s="1">
        <f>ROUND(Forecast!C88,3)</f>
        <v>21.466999999999999</v>
      </c>
      <c r="D87" s="1">
        <f>ROUND(Forecast!D88,3)</f>
        <v>18.257999999999999</v>
      </c>
      <c r="E87" s="1">
        <f>ROUND(Forecast!E88,3)</f>
        <v>14.603</v>
      </c>
      <c r="F87" s="1">
        <f>ROUND(Forecast!F88,3)</f>
        <v>14.114000000000001</v>
      </c>
      <c r="G87" s="1">
        <f>ROUND(Forecast!G88,3)</f>
        <v>15.433999999999999</v>
      </c>
      <c r="H87" s="1">
        <f>ROUND(Forecast!H88,3)</f>
        <v>16.920999999999999</v>
      </c>
      <c r="I87" s="1">
        <f>ROUND(Forecast!I88,3)</f>
        <v>17.965</v>
      </c>
      <c r="J87" s="1">
        <f>ROUND(Forecast!J88,3)</f>
        <v>21.334</v>
      </c>
      <c r="K87" s="1">
        <f>ROUND(Forecast!K88,3)</f>
        <v>18.532</v>
      </c>
      <c r="L87" s="1">
        <f>ROUND(Forecast!L88,3)</f>
        <v>17.082999999999998</v>
      </c>
      <c r="M87" s="1">
        <f>ROUND(Forecast!M88,3)</f>
        <v>18.367000000000001</v>
      </c>
      <c r="N87" s="1">
        <f>ROUND(Forecast!N88,3)</f>
        <v>22.373000000000001</v>
      </c>
      <c r="O87" s="1">
        <f t="shared" si="7"/>
        <v>216.45099999999999</v>
      </c>
      <c r="Q87" s="39">
        <v>1997</v>
      </c>
      <c r="R87" s="39">
        <v>12</v>
      </c>
      <c r="S87" s="40">
        <f>1000*N23</f>
        <v>29333</v>
      </c>
      <c r="T87" s="40">
        <f>1000*N89</f>
        <v>26969</v>
      </c>
      <c r="U87" s="40">
        <f>1000*N155</f>
        <v>4248</v>
      </c>
      <c r="V87" s="40">
        <f>1000*N221</f>
        <v>1228</v>
      </c>
      <c r="W87" s="40">
        <f>1000*N287</f>
        <v>7950</v>
      </c>
      <c r="X87" s="31">
        <f t="shared" si="6"/>
        <v>69728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</row>
    <row r="88" spans="1:38">
      <c r="B88">
        <v>1996</v>
      </c>
      <c r="C88" s="1">
        <f>ROUND(Forecast!C89,3)</f>
        <v>23.297999999999998</v>
      </c>
      <c r="D88" s="1">
        <f>ROUND(Forecast!D89,3)</f>
        <v>20.236000000000001</v>
      </c>
      <c r="E88" s="1">
        <f>ROUND(Forecast!E89,3)</f>
        <v>16.509</v>
      </c>
      <c r="F88" s="1">
        <f>ROUND(Forecast!F89,3)</f>
        <v>16.187000000000001</v>
      </c>
      <c r="G88" s="1">
        <f>ROUND(Forecast!G89,3)</f>
        <v>17.641999999999999</v>
      </c>
      <c r="H88" s="1">
        <f>ROUND(Forecast!H89,3)</f>
        <v>19.327000000000002</v>
      </c>
      <c r="I88" s="1">
        <f>ROUND(Forecast!I89,3)</f>
        <v>20.550999999999998</v>
      </c>
      <c r="J88" s="1">
        <f>ROUND(Forecast!J89,3)</f>
        <v>24.129000000000001</v>
      </c>
      <c r="K88" s="1">
        <f>ROUND(Forecast!K89,3)</f>
        <v>21.216000000000001</v>
      </c>
      <c r="L88" s="1">
        <f>ROUND(Forecast!L89,3)</f>
        <v>19.792999999999999</v>
      </c>
      <c r="M88" s="1">
        <f>ROUND(Forecast!M89,3)</f>
        <v>20.981999999999999</v>
      </c>
      <c r="N88" s="1">
        <f>ROUND(Forecast!N89,3)</f>
        <v>25.846</v>
      </c>
      <c r="O88" s="1">
        <f t="shared" si="7"/>
        <v>245.71600000000001</v>
      </c>
      <c r="Q88" s="39">
        <v>1998</v>
      </c>
      <c r="R88" s="39">
        <v>1</v>
      </c>
      <c r="S88" s="40">
        <f>1000*C24</f>
        <v>36972</v>
      </c>
      <c r="T88" s="40">
        <f>1000*C90</f>
        <v>28285</v>
      </c>
      <c r="U88" s="40">
        <f>1000*C156</f>
        <v>4186</v>
      </c>
      <c r="V88" s="40">
        <f>1000*C222</f>
        <v>1453</v>
      </c>
      <c r="W88" s="40">
        <f>1000*C288</f>
        <v>8321</v>
      </c>
      <c r="X88" s="31">
        <f t="shared" si="6"/>
        <v>79217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</row>
    <row r="89" spans="1:38">
      <c r="B89">
        <v>1997</v>
      </c>
      <c r="C89" s="1">
        <f>ROUND(Forecast!C90,3)</f>
        <v>27.25</v>
      </c>
      <c r="D89" s="1">
        <f>ROUND(Forecast!D90,3)</f>
        <v>23.324000000000002</v>
      </c>
      <c r="E89" s="1">
        <f>ROUND(Forecast!E90,3)</f>
        <v>19.013999999999999</v>
      </c>
      <c r="F89" s="1">
        <f>ROUND(Forecast!F90,3)</f>
        <v>18.393000000000001</v>
      </c>
      <c r="G89" s="1">
        <f>ROUND(Forecast!G90,3)</f>
        <v>19.724</v>
      </c>
      <c r="H89" s="1">
        <f>ROUND(Forecast!H90,3)</f>
        <v>21.373999999999999</v>
      </c>
      <c r="I89" s="1">
        <f>ROUND(Forecast!I90,3)</f>
        <v>22.498999999999999</v>
      </c>
      <c r="J89" s="1">
        <f>ROUND(Forecast!J90,3)</f>
        <v>25.876000000000001</v>
      </c>
      <c r="K89" s="1">
        <f>ROUND(Forecast!K90,3)</f>
        <v>22.657</v>
      </c>
      <c r="L89" s="1">
        <f>ROUND(Forecast!L90,3)</f>
        <v>20.977</v>
      </c>
      <c r="M89" s="1">
        <f>ROUND(Forecast!M90,3)</f>
        <v>21.891999999999999</v>
      </c>
      <c r="N89" s="1">
        <f>ROUND(Forecast!N90,3)</f>
        <v>26.969000000000001</v>
      </c>
      <c r="O89" s="1">
        <f t="shared" si="7"/>
        <v>269.94900000000001</v>
      </c>
      <c r="Q89" s="39">
        <v>1998</v>
      </c>
      <c r="R89" s="39">
        <v>2</v>
      </c>
      <c r="S89" s="40">
        <f>1000*D24</f>
        <v>29256</v>
      </c>
      <c r="T89" s="40">
        <f>1000*D90</f>
        <v>24200</v>
      </c>
      <c r="U89" s="40">
        <f>1000*D156</f>
        <v>3987</v>
      </c>
      <c r="V89" s="40">
        <f>1000*D222</f>
        <v>1146</v>
      </c>
      <c r="W89" s="40">
        <f>1000*D288</f>
        <v>7559</v>
      </c>
      <c r="X89" s="31">
        <f t="shared" si="6"/>
        <v>66148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</row>
    <row r="90" spans="1:38">
      <c r="B90">
        <v>1998</v>
      </c>
      <c r="C90" s="1">
        <f>ROUND(Forecast!C91,3)</f>
        <v>28.285</v>
      </c>
      <c r="D90" s="1">
        <f>ROUND(Forecast!D91,3)</f>
        <v>24.2</v>
      </c>
      <c r="E90" s="1">
        <f>ROUND(Forecast!E91,3)</f>
        <v>19.757999999999999</v>
      </c>
      <c r="F90" s="1">
        <f>ROUND(Forecast!F91,3)</f>
        <v>19.167000000000002</v>
      </c>
      <c r="G90" s="1">
        <f>ROUND(Forecast!G91,3)</f>
        <v>20.638000000000002</v>
      </c>
      <c r="H90" s="1">
        <f>ROUND(Forecast!H91,3)</f>
        <v>22.460999999999999</v>
      </c>
      <c r="I90" s="1">
        <f>ROUND(Forecast!I91,3)</f>
        <v>23.744</v>
      </c>
      <c r="J90" s="1">
        <f>ROUND(Forecast!J91,3)</f>
        <v>27.213999999999999</v>
      </c>
      <c r="K90" s="1">
        <f>ROUND(Forecast!K91,3)</f>
        <v>23.998999999999999</v>
      </c>
      <c r="L90" s="1">
        <f>ROUND(Forecast!L91,3)</f>
        <v>22.335000000000001</v>
      </c>
      <c r="M90" s="1">
        <f>ROUND(Forecast!M91,3)</f>
        <v>23.218</v>
      </c>
      <c r="N90" s="1">
        <f>ROUND(Forecast!N91,3)</f>
        <v>29.029</v>
      </c>
      <c r="O90" s="1">
        <f t="shared" si="7"/>
        <v>284.048</v>
      </c>
      <c r="Q90" s="39">
        <v>1998</v>
      </c>
      <c r="R90" s="39">
        <v>3</v>
      </c>
      <c r="S90" s="40">
        <f>1000*E24</f>
        <v>23667</v>
      </c>
      <c r="T90" s="40">
        <f>1000*E90</f>
        <v>19758</v>
      </c>
      <c r="U90" s="40">
        <f>1000*E156</f>
        <v>3375</v>
      </c>
      <c r="V90" s="40">
        <f>1000*E222</f>
        <v>1064</v>
      </c>
      <c r="W90" s="40">
        <f>1000*E288</f>
        <v>6660</v>
      </c>
      <c r="X90" s="31">
        <f t="shared" si="6"/>
        <v>54524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</row>
    <row r="91" spans="1:38">
      <c r="B91">
        <v>1999</v>
      </c>
      <c r="C91" s="1">
        <f>ROUND(Forecast!C92,3)</f>
        <v>28.785</v>
      </c>
      <c r="D91" s="1">
        <f>ROUND(Forecast!D92,3)</f>
        <v>24.626999999999999</v>
      </c>
      <c r="E91" s="1">
        <f>ROUND(Forecast!E92,3)</f>
        <v>20.106999999999999</v>
      </c>
      <c r="F91" s="1">
        <f>ROUND(Forecast!F92,3)</f>
        <v>19.504999999999999</v>
      </c>
      <c r="G91" s="1">
        <f>ROUND(Forecast!G92,3)</f>
        <v>21.001000000000001</v>
      </c>
      <c r="H91" s="1">
        <f>ROUND(Forecast!H92,3)</f>
        <v>22.856999999999999</v>
      </c>
      <c r="I91" s="1">
        <f>ROUND(Forecast!I92,3)</f>
        <v>24.161999999999999</v>
      </c>
      <c r="J91" s="1">
        <f>ROUND(Forecast!J92,3)</f>
        <v>27.69</v>
      </c>
      <c r="K91" s="1">
        <f>ROUND(Forecast!K92,3)</f>
        <v>24.42</v>
      </c>
      <c r="L91" s="1">
        <f>ROUND(Forecast!L92,3)</f>
        <v>22.728000000000002</v>
      </c>
      <c r="M91" s="1">
        <f>ROUND(Forecast!M92,3)</f>
        <v>23.623999999999999</v>
      </c>
      <c r="N91" s="1">
        <f>ROUND(Forecast!N92,3)</f>
        <v>29.54</v>
      </c>
      <c r="O91" s="1">
        <f t="shared" si="7"/>
        <v>289.04600000000005</v>
      </c>
      <c r="Q91" s="39">
        <v>1998</v>
      </c>
      <c r="R91" s="39">
        <v>4</v>
      </c>
      <c r="S91" s="40">
        <f>1000*F24</f>
        <v>18007</v>
      </c>
      <c r="T91" s="40">
        <f>1000*F90</f>
        <v>19167</v>
      </c>
      <c r="U91" s="40">
        <f>1000*F156</f>
        <v>3407</v>
      </c>
      <c r="V91" s="40">
        <f>1000*F222</f>
        <v>942</v>
      </c>
      <c r="W91" s="40">
        <f>1000*F288</f>
        <v>7111</v>
      </c>
      <c r="X91" s="31">
        <f t="shared" si="6"/>
        <v>48634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</row>
    <row r="92" spans="1:38">
      <c r="B92">
        <v>2000</v>
      </c>
      <c r="C92" s="1">
        <f>ROUND(Forecast!C93,3)</f>
        <v>29.382999999999999</v>
      </c>
      <c r="D92" s="1">
        <f>ROUND(Forecast!D93,3)</f>
        <v>25.135999999999999</v>
      </c>
      <c r="E92" s="1">
        <f>ROUND(Forecast!E93,3)</f>
        <v>20.523</v>
      </c>
      <c r="F92" s="1">
        <f>ROUND(Forecast!F93,3)</f>
        <v>19.908999999999999</v>
      </c>
      <c r="G92" s="1">
        <f>ROUND(Forecast!G93,3)</f>
        <v>21.434999999999999</v>
      </c>
      <c r="H92" s="1">
        <f>ROUND(Forecast!H93,3)</f>
        <v>23.33</v>
      </c>
      <c r="I92" s="1">
        <f>ROUND(Forecast!I93,3)</f>
        <v>24.663</v>
      </c>
      <c r="J92" s="1">
        <f>ROUND(Forecast!J93,3)</f>
        <v>28.259</v>
      </c>
      <c r="K92" s="1">
        <f>ROUND(Forecast!K93,3)</f>
        <v>24.923999999999999</v>
      </c>
      <c r="L92" s="1">
        <f>ROUND(Forecast!L93,3)</f>
        <v>23.198</v>
      </c>
      <c r="M92" s="1">
        <f>ROUND(Forecast!M93,3)</f>
        <v>24.109000000000002</v>
      </c>
      <c r="N92" s="1">
        <f>ROUND(Forecast!N93,3)</f>
        <v>30.15</v>
      </c>
      <c r="O92" s="6">
        <f t="shared" si="7"/>
        <v>295.01900000000001</v>
      </c>
      <c r="Q92" s="39">
        <v>1998</v>
      </c>
      <c r="R92" s="39">
        <v>5</v>
      </c>
      <c r="S92" s="40">
        <f>1000*G24</f>
        <v>20238</v>
      </c>
      <c r="T92" s="40">
        <f>1000*G90</f>
        <v>20638</v>
      </c>
      <c r="U92" s="40">
        <f>1000*G156</f>
        <v>3623</v>
      </c>
      <c r="V92" s="40">
        <f>1000*G222</f>
        <v>942</v>
      </c>
      <c r="W92" s="40">
        <f>1000*G288</f>
        <v>7356</v>
      </c>
      <c r="X92" s="31">
        <f t="shared" si="6"/>
        <v>52797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</row>
    <row r="93" spans="1:38">
      <c r="B93">
        <v>2001</v>
      </c>
      <c r="C93" s="1">
        <f>ROUND(Forecast!C94,3)</f>
        <v>29.722000000000001</v>
      </c>
      <c r="D93" s="1">
        <f>ROUND(Forecast!D94,3)</f>
        <v>25.425000000000001</v>
      </c>
      <c r="E93" s="1">
        <f>ROUND(Forecast!E94,3)</f>
        <v>20.759</v>
      </c>
      <c r="F93" s="1">
        <f>ROUND(Forecast!F94,3)</f>
        <v>20.137</v>
      </c>
      <c r="G93" s="1">
        <f>ROUND(Forecast!G94,3)</f>
        <v>21.681999999999999</v>
      </c>
      <c r="H93" s="1">
        <f>ROUND(Forecast!H94,3)</f>
        <v>23.597999999999999</v>
      </c>
      <c r="I93" s="1">
        <f>ROUND(Forecast!I94,3)</f>
        <v>24.946000000000002</v>
      </c>
      <c r="J93" s="1">
        <f>ROUND(Forecast!J94,3)</f>
        <v>28.581</v>
      </c>
      <c r="K93" s="1">
        <f>ROUND(Forecast!K94,3)</f>
        <v>25.209</v>
      </c>
      <c r="L93" s="1">
        <f>ROUND(Forecast!L94,3)</f>
        <v>23.465</v>
      </c>
      <c r="M93" s="1">
        <f>ROUND(Forecast!M94,3)</f>
        <v>24.384</v>
      </c>
      <c r="N93" s="1">
        <f>ROUND(Forecast!N94,3)</f>
        <v>30.495999999999999</v>
      </c>
      <c r="O93" s="1">
        <f>SUM(C93:N93)</f>
        <v>298.404</v>
      </c>
      <c r="Q93" s="39">
        <v>1998</v>
      </c>
      <c r="R93" s="39">
        <v>6</v>
      </c>
      <c r="S93" s="40">
        <f>1000*H24</f>
        <v>22365</v>
      </c>
      <c r="T93" s="40">
        <f>1000*H90</f>
        <v>22461</v>
      </c>
      <c r="U93" s="40">
        <f>1000*H156</f>
        <v>4019.9999999999995</v>
      </c>
      <c r="V93" s="40">
        <f>1000*H222</f>
        <v>983</v>
      </c>
      <c r="W93" s="40">
        <f>1000*H288</f>
        <v>7745</v>
      </c>
      <c r="X93" s="31">
        <f t="shared" si="6"/>
        <v>57574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</row>
    <row r="94" spans="1:38">
      <c r="B94" s="12">
        <v>2002</v>
      </c>
      <c r="C94" s="6">
        <f>ROUND(Forecast!C95,3)</f>
        <v>30.048999999999999</v>
      </c>
      <c r="D94" s="6">
        <f>ROUND(Forecast!D95,3)</f>
        <v>25.704000000000001</v>
      </c>
      <c r="E94" s="6">
        <f>ROUND(Forecast!E95,3)</f>
        <v>20.986999999999998</v>
      </c>
      <c r="F94" s="6">
        <f>ROUND(Forecast!F95,3)</f>
        <v>20.359000000000002</v>
      </c>
      <c r="G94" s="6">
        <f>ROUND(Forecast!G95,3)</f>
        <v>21.919</v>
      </c>
      <c r="H94" s="6">
        <f>ROUND(Forecast!H95,3)</f>
        <v>23.856000000000002</v>
      </c>
      <c r="I94" s="6">
        <f>ROUND(Forecast!I95,3)</f>
        <v>25.22</v>
      </c>
      <c r="J94" s="6">
        <f>ROUND(Forecast!J95,3)</f>
        <v>28.891999999999999</v>
      </c>
      <c r="K94" s="6">
        <f>ROUND(Forecast!K95,3)</f>
        <v>25.484999999999999</v>
      </c>
      <c r="L94" s="6">
        <f>ROUND(Forecast!L95,3)</f>
        <v>23.722000000000001</v>
      </c>
      <c r="M94" s="6">
        <f>ROUND(Forecast!M95,3)</f>
        <v>24.649000000000001</v>
      </c>
      <c r="N94" s="6">
        <f>ROUND(Forecast!N95,3)</f>
        <v>30.831</v>
      </c>
      <c r="O94" s="6">
        <f t="shared" ref="O94:O112" si="8">SUM(C94:N94)</f>
        <v>301.673</v>
      </c>
      <c r="Q94" s="39">
        <v>1998</v>
      </c>
      <c r="R94" s="39">
        <v>7</v>
      </c>
      <c r="S94" s="40">
        <f>1000*I24</f>
        <v>22208</v>
      </c>
      <c r="T94" s="40">
        <f>1000*I90</f>
        <v>23744</v>
      </c>
      <c r="U94" s="40">
        <f>1000*I156</f>
        <v>4322</v>
      </c>
      <c r="V94" s="40">
        <f>1000*I222</f>
        <v>921</v>
      </c>
      <c r="W94" s="40">
        <f>1000*I288</f>
        <v>7697</v>
      </c>
      <c r="X94" s="31">
        <f t="shared" si="6"/>
        <v>58892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</row>
    <row r="95" spans="1:38">
      <c r="B95" s="12">
        <v>2003</v>
      </c>
      <c r="C95" s="6">
        <f>ROUND(Forecast!C96,3)</f>
        <v>30.44</v>
      </c>
      <c r="D95" s="6">
        <f>ROUND(Forecast!D96,3)</f>
        <v>26.036999999999999</v>
      </c>
      <c r="E95" s="6">
        <f>ROUND(Forecast!E96,3)</f>
        <v>21.259</v>
      </c>
      <c r="F95" s="6">
        <f>ROUND(Forecast!F96,3)</f>
        <v>20.622</v>
      </c>
      <c r="G95" s="6">
        <f>ROUND(Forecast!G96,3)</f>
        <v>22.202999999999999</v>
      </c>
      <c r="H95" s="6">
        <f>ROUND(Forecast!H96,3)</f>
        <v>24.164999999999999</v>
      </c>
      <c r="I95" s="6">
        <f>ROUND(Forecast!I96,3)</f>
        <v>25.547000000000001</v>
      </c>
      <c r="J95" s="6">
        <f>ROUND(Forecast!J96,3)</f>
        <v>29.263000000000002</v>
      </c>
      <c r="K95" s="6">
        <f>ROUND(Forecast!K96,3)</f>
        <v>25.814</v>
      </c>
      <c r="L95" s="6">
        <f>ROUND(Forecast!L96,3)</f>
        <v>24.029</v>
      </c>
      <c r="M95" s="6">
        <f>ROUND(Forecast!M96,3)</f>
        <v>24.966000000000001</v>
      </c>
      <c r="N95" s="6">
        <f>ROUND(Forecast!N96,3)</f>
        <v>31.228999999999999</v>
      </c>
      <c r="O95" s="6">
        <f t="shared" si="8"/>
        <v>305.57399999999996</v>
      </c>
      <c r="Q95" s="39">
        <v>1998</v>
      </c>
      <c r="R95" s="39">
        <v>8</v>
      </c>
      <c r="S95" s="40">
        <f>1000*J24</f>
        <v>24014</v>
      </c>
      <c r="T95" s="40">
        <f>1000*J90</f>
        <v>27214</v>
      </c>
      <c r="U95" s="40">
        <f>1000*J156</f>
        <v>4836</v>
      </c>
      <c r="V95" s="40">
        <f>1000*J222</f>
        <v>1022.9999999999999</v>
      </c>
      <c r="W95" s="40">
        <f>1000*J288</f>
        <v>8548</v>
      </c>
      <c r="X95" s="31">
        <f t="shared" si="6"/>
        <v>65635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</row>
    <row r="96" spans="1:38">
      <c r="A96" s="2"/>
      <c r="B96" s="12">
        <v>2004</v>
      </c>
      <c r="C96" s="6">
        <f>ROUND(Forecast!C97,3)</f>
        <v>30.706</v>
      </c>
      <c r="D96" s="6">
        <f>ROUND(Forecast!D97,3)</f>
        <v>26.263999999999999</v>
      </c>
      <c r="E96" s="6">
        <f>ROUND(Forecast!E97,3)</f>
        <v>21.445</v>
      </c>
      <c r="F96" s="6">
        <f>ROUND(Forecast!F97,3)</f>
        <v>20.802</v>
      </c>
      <c r="G96" s="6">
        <f>ROUND(Forecast!G97,3)</f>
        <v>22.396000000000001</v>
      </c>
      <c r="H96" s="6">
        <f>ROUND(Forecast!H97,3)</f>
        <v>24.376000000000001</v>
      </c>
      <c r="I96" s="6">
        <f>ROUND(Forecast!I97,3)</f>
        <v>25.77</v>
      </c>
      <c r="J96" s="6">
        <f>ROUND(Forecast!J97,3)</f>
        <v>29.515999999999998</v>
      </c>
      <c r="K96" s="6">
        <f>ROUND(Forecast!K97,3)</f>
        <v>26.039000000000001</v>
      </c>
      <c r="L96" s="6">
        <f>ROUND(Forecast!L97,3)</f>
        <v>24.238</v>
      </c>
      <c r="M96" s="6">
        <f>ROUND(Forecast!M97,3)</f>
        <v>25.181999999999999</v>
      </c>
      <c r="N96" s="6">
        <f>ROUND(Forecast!N97,3)</f>
        <v>31.501000000000001</v>
      </c>
      <c r="O96" s="6">
        <f t="shared" si="8"/>
        <v>308.23499999999996</v>
      </c>
      <c r="Q96" s="39">
        <v>1998</v>
      </c>
      <c r="R96" s="39">
        <v>9</v>
      </c>
      <c r="S96" s="40">
        <f>1000*K24</f>
        <v>22820</v>
      </c>
      <c r="T96" s="40">
        <f>1000*K90</f>
        <v>23999</v>
      </c>
      <c r="U96" s="40">
        <f>1000*K156</f>
        <v>4324</v>
      </c>
      <c r="V96" s="40">
        <f>1000*K222</f>
        <v>983</v>
      </c>
      <c r="W96" s="40">
        <f>1000*K288</f>
        <v>7852</v>
      </c>
      <c r="X96" s="31">
        <f t="shared" si="6"/>
        <v>59978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</row>
    <row r="97" spans="1:38">
      <c r="B97" s="12">
        <v>2005</v>
      </c>
      <c r="C97" s="6">
        <f>ROUND(Forecast!C98,3)</f>
        <v>30.966999999999999</v>
      </c>
      <c r="D97" s="6">
        <f>ROUND(Forecast!D98,3)</f>
        <v>26.486000000000001</v>
      </c>
      <c r="E97" s="6">
        <f>ROUND(Forecast!E98,3)</f>
        <v>21.626999999999999</v>
      </c>
      <c r="F97" s="6">
        <f>ROUND(Forecast!F98,3)</f>
        <v>20.978999999999999</v>
      </c>
      <c r="G97" s="6">
        <f>ROUND(Forecast!G98,3)</f>
        <v>22.585999999999999</v>
      </c>
      <c r="H97" s="6">
        <f>ROUND(Forecast!H98,3)</f>
        <v>24.582999999999998</v>
      </c>
      <c r="I97" s="6">
        <f>ROUND(Forecast!I98,3)</f>
        <v>25.988</v>
      </c>
      <c r="J97" s="6">
        <f>ROUND(Forecast!J98,3)</f>
        <v>29.765000000000001</v>
      </c>
      <c r="K97" s="6">
        <f>ROUND(Forecast!K98,3)</f>
        <v>26.259</v>
      </c>
      <c r="L97" s="6">
        <f>ROUND(Forecast!L98,3)</f>
        <v>24.443999999999999</v>
      </c>
      <c r="M97" s="6">
        <f>ROUND(Forecast!M98,3)</f>
        <v>25.393999999999998</v>
      </c>
      <c r="N97" s="6">
        <f>ROUND(Forecast!N98,3)</f>
        <v>31.768000000000001</v>
      </c>
      <c r="O97" s="6">
        <f t="shared" si="8"/>
        <v>310.846</v>
      </c>
      <c r="Q97" s="39">
        <v>1998</v>
      </c>
      <c r="R97" s="39">
        <v>10</v>
      </c>
      <c r="S97" s="40">
        <f>1000*L24</f>
        <v>18229</v>
      </c>
      <c r="T97" s="40">
        <f>1000*L90</f>
        <v>22335</v>
      </c>
      <c r="U97" s="40">
        <f>1000*L156</f>
        <v>4134</v>
      </c>
      <c r="V97" s="40">
        <f>1000*L222</f>
        <v>880</v>
      </c>
      <c r="W97" s="40">
        <f>1000*L288</f>
        <v>7379</v>
      </c>
      <c r="X97" s="31">
        <f t="shared" si="6"/>
        <v>52957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</row>
    <row r="98" spans="1:38">
      <c r="B98" s="12">
        <v>2006</v>
      </c>
      <c r="C98" s="6">
        <f>ROUND(Forecast!C99,3)</f>
        <v>31.225999999999999</v>
      </c>
      <c r="D98" s="6">
        <f>ROUND(Forecast!D99,3)</f>
        <v>26.707000000000001</v>
      </c>
      <c r="E98" s="6">
        <f>ROUND(Forecast!E99,3)</f>
        <v>21.806999999999999</v>
      </c>
      <c r="F98" s="6">
        <f>ROUND(Forecast!F99,3)</f>
        <v>21.152999999999999</v>
      </c>
      <c r="G98" s="6">
        <f>ROUND(Forecast!G99,3)</f>
        <v>22.774000000000001</v>
      </c>
      <c r="H98" s="6">
        <f>ROUND(Forecast!H99,3)</f>
        <v>24.786999999999999</v>
      </c>
      <c r="I98" s="6">
        <f>ROUND(Forecast!I99,3)</f>
        <v>26.204000000000001</v>
      </c>
      <c r="J98" s="6">
        <f>ROUND(Forecast!J99,3)</f>
        <v>30.01</v>
      </c>
      <c r="K98" s="6">
        <f>ROUND(Forecast!K99,3)</f>
        <v>26.475999999999999</v>
      </c>
      <c r="L98" s="6">
        <f>ROUND(Forecast!L99,3)</f>
        <v>24.646999999999998</v>
      </c>
      <c r="M98" s="6">
        <f>ROUND(Forecast!M99,3)</f>
        <v>25.603000000000002</v>
      </c>
      <c r="N98" s="6">
        <f>ROUND(Forecast!N99,3)</f>
        <v>32.031999999999996</v>
      </c>
      <c r="O98" s="6">
        <f t="shared" si="8"/>
        <v>313.42599999999999</v>
      </c>
      <c r="Q98" s="39">
        <v>1998</v>
      </c>
      <c r="R98" s="39">
        <v>11</v>
      </c>
      <c r="S98" s="40">
        <f>1000*M24</f>
        <v>19335</v>
      </c>
      <c r="T98" s="40">
        <f>1000*M90</f>
        <v>23218</v>
      </c>
      <c r="U98" s="40">
        <f>1000*M156</f>
        <v>4185</v>
      </c>
      <c r="V98" s="40">
        <f>1000*M222</f>
        <v>921</v>
      </c>
      <c r="W98" s="40">
        <f>1000*M288</f>
        <v>7161</v>
      </c>
      <c r="X98" s="31">
        <f t="shared" si="6"/>
        <v>54820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</row>
    <row r="99" spans="1:38">
      <c r="B99" s="19">
        <v>2007</v>
      </c>
      <c r="C99" s="20">
        <f>ROUND(Forecast!C100,3)</f>
        <v>32.988</v>
      </c>
      <c r="D99" s="20">
        <f>ROUND(Forecast!D100,3)</f>
        <v>28.209</v>
      </c>
      <c r="E99" s="20">
        <f>ROUND(Forecast!E100,3)</f>
        <v>23.033999999999999</v>
      </c>
      <c r="F99" s="20">
        <f>ROUND(Forecast!F100,3)</f>
        <v>22.343</v>
      </c>
      <c r="G99" s="20">
        <f>ROUND(Forecast!G100,3)</f>
        <v>24.053999999999998</v>
      </c>
      <c r="H99" s="20">
        <f>ROUND(Forecast!H100,3)</f>
        <v>26.181000000000001</v>
      </c>
      <c r="I99" s="20">
        <f>ROUND(Forecast!I100,3)</f>
        <v>27.678999999999998</v>
      </c>
      <c r="J99" s="20">
        <f>ROUND(Forecast!J100,3)</f>
        <v>31.686</v>
      </c>
      <c r="K99" s="20">
        <f>ROUND(Forecast!K100,3)</f>
        <v>27.960999999999999</v>
      </c>
      <c r="L99" s="20">
        <f>ROUND(Forecast!L100,3)</f>
        <v>26.033000000000001</v>
      </c>
      <c r="M99" s="20">
        <f>ROUND(Forecast!M100,3)</f>
        <v>27.032</v>
      </c>
      <c r="N99" s="20">
        <f>ROUND(Forecast!N100,3)</f>
        <v>33.831000000000003</v>
      </c>
      <c r="O99" s="20">
        <f t="shared" si="8"/>
        <v>331.03100000000001</v>
      </c>
      <c r="Q99" s="39">
        <v>1998</v>
      </c>
      <c r="R99" s="39">
        <v>12</v>
      </c>
      <c r="S99" s="40">
        <f>1000*N24</f>
        <v>32048</v>
      </c>
      <c r="T99" s="40">
        <f>1000*N90</f>
        <v>29029</v>
      </c>
      <c r="U99" s="40">
        <f>1000*N156</f>
        <v>4505</v>
      </c>
      <c r="V99" s="40">
        <f>1000*N222</f>
        <v>1228</v>
      </c>
      <c r="W99" s="40">
        <f>1000*N288</f>
        <v>8208</v>
      </c>
      <c r="X99" s="31">
        <f t="shared" si="6"/>
        <v>75018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</row>
    <row r="100" spans="1:38">
      <c r="B100" s="19">
        <v>2008</v>
      </c>
      <c r="C100" s="19">
        <f>ROUND(Forecast!C101,3)</f>
        <v>37.729999999999997</v>
      </c>
      <c r="D100" s="19">
        <f>ROUND(Forecast!D101,3)</f>
        <v>32.250999999999998</v>
      </c>
      <c r="E100" s="19">
        <f>ROUND(Forecast!E101,3)</f>
        <v>26.338000000000001</v>
      </c>
      <c r="F100" s="19">
        <f>ROUND(Forecast!F101,3)</f>
        <v>25.545999999999999</v>
      </c>
      <c r="G100" s="19">
        <f>ROUND(Forecast!G101,3)</f>
        <v>27.498000000000001</v>
      </c>
      <c r="H100" s="19">
        <f>ROUND(Forecast!H101,3)</f>
        <v>29.931999999999999</v>
      </c>
      <c r="I100" s="19">
        <f>ROUND(Forecast!I101,3)</f>
        <v>31.646999999999998</v>
      </c>
      <c r="J100" s="19">
        <f>ROUND(Forecast!J101,3)</f>
        <v>36.194000000000003</v>
      </c>
      <c r="K100" s="19">
        <f>ROUND(Forecast!K101,3)</f>
        <v>31.954999999999998</v>
      </c>
      <c r="L100" s="19">
        <f>ROUND(Forecast!L101,3)</f>
        <v>29.760999999999999</v>
      </c>
      <c r="M100" s="19">
        <f>ROUND(Forecast!M101,3)</f>
        <v>30.876999999999999</v>
      </c>
      <c r="N100" s="19">
        <f>ROUND(Forecast!N101,3)</f>
        <v>38.673000000000002</v>
      </c>
      <c r="O100" s="19">
        <f t="shared" si="8"/>
        <v>378.40199999999999</v>
      </c>
      <c r="Q100" s="39">
        <v>1999</v>
      </c>
      <c r="R100" s="39">
        <v>1</v>
      </c>
      <c r="S100" s="40">
        <f>1000*C25</f>
        <v>40003</v>
      </c>
      <c r="T100" s="40">
        <f>1000*C91</f>
        <v>28785</v>
      </c>
      <c r="U100" s="40">
        <f>1000*C157</f>
        <v>4275</v>
      </c>
      <c r="V100" s="40">
        <f>1000*C223</f>
        <v>1453</v>
      </c>
      <c r="W100" s="40">
        <f>1000*C289</f>
        <v>8321</v>
      </c>
      <c r="X100" s="31">
        <f t="shared" si="6"/>
        <v>82837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</row>
    <row r="101" spans="1:38">
      <c r="B101" s="19">
        <v>2009</v>
      </c>
      <c r="C101" s="19">
        <f>ROUND(Forecast!C102,3)</f>
        <v>42.469000000000001</v>
      </c>
      <c r="D101" s="19">
        <f>ROUND(Forecast!D102,3)</f>
        <v>36.29</v>
      </c>
      <c r="E101" s="19">
        <f>ROUND(Forecast!E102,3)</f>
        <v>29.64</v>
      </c>
      <c r="F101" s="19">
        <f>ROUND(Forecast!F102,3)</f>
        <v>28.748000000000001</v>
      </c>
      <c r="G101" s="19">
        <f>ROUND(Forecast!G102,3)</f>
        <v>30.940999999999999</v>
      </c>
      <c r="H101" s="19">
        <f>ROUND(Forecast!H102,3)</f>
        <v>33.68</v>
      </c>
      <c r="I101" s="19">
        <f>ROUND(Forecast!I102,3)</f>
        <v>35.612000000000002</v>
      </c>
      <c r="J101" s="19">
        <f>ROUND(Forecast!J102,3)</f>
        <v>40.698999999999998</v>
      </c>
      <c r="K101" s="19">
        <f>ROUND(Forecast!K102,3)</f>
        <v>35.948</v>
      </c>
      <c r="L101" s="19">
        <f>ROUND(Forecast!L102,3)</f>
        <v>33.487000000000002</v>
      </c>
      <c r="M101" s="19">
        <f>ROUND(Forecast!M102,3)</f>
        <v>34.72</v>
      </c>
      <c r="N101" s="19">
        <f>ROUND(Forecast!N102,3)</f>
        <v>43.512</v>
      </c>
      <c r="O101" s="19">
        <f t="shared" si="8"/>
        <v>425.74600000000004</v>
      </c>
      <c r="Q101" s="39">
        <v>1999</v>
      </c>
      <c r="R101" s="39">
        <v>2</v>
      </c>
      <c r="S101" s="40">
        <f>1000*D25</f>
        <v>31632</v>
      </c>
      <c r="T101" s="40">
        <f>1000*D91</f>
        <v>24627</v>
      </c>
      <c r="U101" s="40">
        <f>1000*D157</f>
        <v>4069</v>
      </c>
      <c r="V101" s="40">
        <f>1000*D223</f>
        <v>1146</v>
      </c>
      <c r="W101" s="40">
        <f>1000*D289</f>
        <v>7559</v>
      </c>
      <c r="X101" s="31">
        <f t="shared" si="6"/>
        <v>69033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</row>
    <row r="102" spans="1:38">
      <c r="B102" s="19">
        <v>2010</v>
      </c>
      <c r="C102" s="19">
        <f>ROUND(Forecast!C103,3)</f>
        <v>48.698</v>
      </c>
      <c r="D102" s="19">
        <f>ROUND(Forecast!D103,3)</f>
        <v>41.598999999999997</v>
      </c>
      <c r="E102" s="19">
        <f>ROUND(Forecast!E103,3)</f>
        <v>33.978999999999999</v>
      </c>
      <c r="F102" s="19">
        <f>ROUND(Forecast!F103,3)</f>
        <v>32.954999999999998</v>
      </c>
      <c r="G102" s="19">
        <f>ROUND(Forecast!G103,3)</f>
        <v>35.465000000000003</v>
      </c>
      <c r="H102" s="19">
        <f>ROUND(Forecast!H103,3)</f>
        <v>38.606999999999999</v>
      </c>
      <c r="I102" s="19">
        <f>ROUND(Forecast!I103,3)</f>
        <v>40.823999999999998</v>
      </c>
      <c r="J102" s="19">
        <f>ROUND(Forecast!J103,3)</f>
        <v>46.621000000000002</v>
      </c>
      <c r="K102" s="19">
        <f>ROUND(Forecast!K103,3)</f>
        <v>41.195</v>
      </c>
      <c r="L102" s="19">
        <f>ROUND(Forecast!L103,3)</f>
        <v>38.384999999999998</v>
      </c>
      <c r="M102" s="19">
        <f>ROUND(Forecast!M103,3)</f>
        <v>39.771000000000001</v>
      </c>
      <c r="N102" s="19">
        <f>ROUND(Forecast!N103,3)</f>
        <v>49.872</v>
      </c>
      <c r="O102" s="19">
        <f t="shared" si="8"/>
        <v>487.971</v>
      </c>
      <c r="Q102" s="39">
        <v>1999</v>
      </c>
      <c r="R102" s="39">
        <v>3</v>
      </c>
      <c r="S102" s="40">
        <f>1000*E25</f>
        <v>25523</v>
      </c>
      <c r="T102" s="40">
        <f>1000*E91</f>
        <v>20107</v>
      </c>
      <c r="U102" s="40">
        <f>1000*E157</f>
        <v>3444</v>
      </c>
      <c r="V102" s="40">
        <f>1000*E223</f>
        <v>1064</v>
      </c>
      <c r="W102" s="40">
        <f>1000*E289</f>
        <v>6660</v>
      </c>
      <c r="X102" s="31">
        <f t="shared" si="6"/>
        <v>56798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</row>
    <row r="103" spans="1:38">
      <c r="B103" s="19">
        <v>2011</v>
      </c>
      <c r="C103" s="19">
        <f>ROUND(Forecast!C104,3)</f>
        <v>54.997999999999998</v>
      </c>
      <c r="D103" s="19">
        <f>ROUND(Forecast!D104,3)</f>
        <v>46.969000000000001</v>
      </c>
      <c r="E103" s="19">
        <f>ROUND(Forecast!E104,3)</f>
        <v>38.368000000000002</v>
      </c>
      <c r="F103" s="19">
        <f>ROUND(Forecast!F104,3)</f>
        <v>37.21</v>
      </c>
      <c r="G103" s="19">
        <f>ROUND(Forecast!G104,3)</f>
        <v>40.040999999999997</v>
      </c>
      <c r="H103" s="19">
        <f>ROUND(Forecast!H104,3)</f>
        <v>43.59</v>
      </c>
      <c r="I103" s="19">
        <f>ROUND(Forecast!I104,3)</f>
        <v>46.094999999999999</v>
      </c>
      <c r="J103" s="19">
        <f>ROUND(Forecast!J104,3)</f>
        <v>52.61</v>
      </c>
      <c r="K103" s="19">
        <f>ROUND(Forecast!K104,3)</f>
        <v>46.502000000000002</v>
      </c>
      <c r="L103" s="19">
        <f>ROUND(Forecast!L104,3)</f>
        <v>43.338000000000001</v>
      </c>
      <c r="M103" s="19">
        <f>ROUND(Forecast!M104,3)</f>
        <v>44.878999999999998</v>
      </c>
      <c r="N103" s="19">
        <f>ROUND(Forecast!N104,3)</f>
        <v>56.305</v>
      </c>
      <c r="O103" s="19">
        <f t="shared" si="8"/>
        <v>550.90500000000009</v>
      </c>
      <c r="Q103" s="39">
        <v>1999</v>
      </c>
      <c r="R103" s="39">
        <v>4</v>
      </c>
      <c r="S103" s="40">
        <f>1000*F25</f>
        <v>19381</v>
      </c>
      <c r="T103" s="40">
        <f>1000*F91</f>
        <v>19505</v>
      </c>
      <c r="U103" s="40">
        <f>1000*F157</f>
        <v>3476</v>
      </c>
      <c r="V103" s="40">
        <f>1000*F223</f>
        <v>942</v>
      </c>
      <c r="W103" s="40">
        <f>1000*F289</f>
        <v>7111</v>
      </c>
      <c r="X103" s="31">
        <f t="shared" si="6"/>
        <v>50415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</row>
    <row r="104" spans="1:38">
      <c r="B104" s="19">
        <v>2012</v>
      </c>
      <c r="C104" s="19">
        <f>ROUND(Forecast!C105,3)</f>
        <v>61.366</v>
      </c>
      <c r="D104" s="19">
        <f>ROUND(Forecast!D105,3)</f>
        <v>52.396999999999998</v>
      </c>
      <c r="E104" s="19">
        <f>ROUND(Forecast!E105,3)</f>
        <v>42.805</v>
      </c>
      <c r="F104" s="19">
        <f>ROUND(Forecast!F105,3)</f>
        <v>41.511000000000003</v>
      </c>
      <c r="G104" s="19">
        <f>ROUND(Forecast!G105,3)</f>
        <v>44.665999999999997</v>
      </c>
      <c r="H104" s="19">
        <f>ROUND(Forecast!H105,3)</f>
        <v>48.627000000000002</v>
      </c>
      <c r="I104" s="19">
        <f>ROUND(Forecast!I105,3)</f>
        <v>51.423999999999999</v>
      </c>
      <c r="J104" s="19">
        <f>ROUND(Forecast!J105,3)</f>
        <v>58.664000000000001</v>
      </c>
      <c r="K104" s="19">
        <f>ROUND(Forecast!K105,3)</f>
        <v>51.866999999999997</v>
      </c>
      <c r="L104" s="19">
        <f>ROUND(Forecast!L105,3)</f>
        <v>48.344999999999999</v>
      </c>
      <c r="M104" s="19">
        <f>ROUND(Forecast!M105,3)</f>
        <v>50.042999999999999</v>
      </c>
      <c r="N104" s="19">
        <f>ROUND(Forecast!N105,3)</f>
        <v>62.807000000000002</v>
      </c>
      <c r="O104" s="19">
        <f t="shared" si="8"/>
        <v>614.52200000000005</v>
      </c>
      <c r="P104" s="1">
        <f>O104-$O$103</f>
        <v>63.616999999999962</v>
      </c>
      <c r="Q104" s="39">
        <v>1999</v>
      </c>
      <c r="R104" s="39">
        <v>5</v>
      </c>
      <c r="S104" s="40">
        <f>1000*G25</f>
        <v>21806</v>
      </c>
      <c r="T104" s="40">
        <f>1000*G91</f>
        <v>21001</v>
      </c>
      <c r="U104" s="40">
        <f>1000*G157</f>
        <v>3697</v>
      </c>
      <c r="V104" s="40">
        <f>1000*G223</f>
        <v>942</v>
      </c>
      <c r="W104" s="40">
        <f>1000*G289</f>
        <v>7356</v>
      </c>
      <c r="X104" s="31">
        <f t="shared" si="6"/>
        <v>54802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</row>
    <row r="105" spans="1:38">
      <c r="A105" s="2" t="s">
        <v>15</v>
      </c>
      <c r="B105" s="11">
        <v>2013</v>
      </c>
      <c r="C105" s="5">
        <f>ROUND(Forecast!C106,3)</f>
        <v>65.652000000000001</v>
      </c>
      <c r="D105" s="5">
        <f>ROUND(Forecast!D106,3)</f>
        <v>56.05</v>
      </c>
      <c r="E105" s="5">
        <f>ROUND(Forecast!E106,3)</f>
        <v>45.790999999999997</v>
      </c>
      <c r="F105" s="5">
        <f>ROUND(Forecast!F106,3)</f>
        <v>44.405999999999999</v>
      </c>
      <c r="G105" s="5">
        <f>ROUND(Forecast!G106,3)</f>
        <v>47.779000000000003</v>
      </c>
      <c r="H105" s="5">
        <f>ROUND(Forecast!H106,3)</f>
        <v>52.017000000000003</v>
      </c>
      <c r="I105" s="5">
        <f>ROUND(Forecast!I106,3)</f>
        <v>55.01</v>
      </c>
      <c r="J105" s="5">
        <f>ROUND(Forecast!J106,3)</f>
        <v>62.738</v>
      </c>
      <c r="K105" s="5">
        <f>ROUND(Forecast!K106,3)</f>
        <v>55.476999999999997</v>
      </c>
      <c r="L105" s="5">
        <f>ROUND(Forecast!L106,3)</f>
        <v>51.713999999999999</v>
      </c>
      <c r="M105" s="5">
        <f>ROUND(Forecast!M106,3)</f>
        <v>53.518000000000001</v>
      </c>
      <c r="N105" s="5">
        <f>ROUND(Forecast!N106,3)</f>
        <v>67.183000000000007</v>
      </c>
      <c r="O105" s="5">
        <f t="shared" si="8"/>
        <v>657.33500000000004</v>
      </c>
      <c r="P105" s="1">
        <f t="shared" ref="P105:P122" si="9">O105-$O$103</f>
        <v>106.42999999999995</v>
      </c>
      <c r="Q105" s="39">
        <v>1999</v>
      </c>
      <c r="R105" s="39">
        <v>6</v>
      </c>
      <c r="S105" s="40">
        <f>1000*H25</f>
        <v>24142</v>
      </c>
      <c r="T105" s="40">
        <f>1000*H91</f>
        <v>22857</v>
      </c>
      <c r="U105" s="40">
        <f>1000*H157</f>
        <v>4101</v>
      </c>
      <c r="V105" s="40">
        <f>1000*H223</f>
        <v>983</v>
      </c>
      <c r="W105" s="40">
        <f>1000*H289</f>
        <v>7745</v>
      </c>
      <c r="X105" s="31">
        <f t="shared" si="6"/>
        <v>59828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</row>
    <row r="106" spans="1:38">
      <c r="B106" s="11">
        <v>2014</v>
      </c>
      <c r="C106" s="5">
        <f>ROUND(Forecast!C107,3)</f>
        <v>68.040999999999997</v>
      </c>
      <c r="D106" s="5">
        <f>ROUND(Forecast!D107,3)</f>
        <v>58.085999999999999</v>
      </c>
      <c r="E106" s="5">
        <f>ROUND(Forecast!E107,3)</f>
        <v>47.454999999999998</v>
      </c>
      <c r="F106" s="5">
        <f>ROUND(Forecast!F107,3)</f>
        <v>46.02</v>
      </c>
      <c r="G106" s="5">
        <f>ROUND(Forecast!G107,3)</f>
        <v>49.515000000000001</v>
      </c>
      <c r="H106" s="5">
        <f>ROUND(Forecast!H107,3)</f>
        <v>53.906999999999996</v>
      </c>
      <c r="I106" s="5">
        <f>ROUND(Forecast!I107,3)</f>
        <v>57.009</v>
      </c>
      <c r="J106" s="5">
        <f>ROUND(Forecast!J107,3)</f>
        <v>65.010000000000005</v>
      </c>
      <c r="K106" s="5">
        <f>ROUND(Forecast!K107,3)</f>
        <v>57.49</v>
      </c>
      <c r="L106" s="5">
        <f>ROUND(Forecast!L107,3)</f>
        <v>53.593000000000004</v>
      </c>
      <c r="M106" s="5">
        <f>ROUND(Forecast!M107,3)</f>
        <v>55.456000000000003</v>
      </c>
      <c r="N106" s="5">
        <f>ROUND(Forecast!N107,3)</f>
        <v>69.623000000000005</v>
      </c>
      <c r="O106" s="5">
        <f t="shared" si="8"/>
        <v>681.20500000000004</v>
      </c>
      <c r="P106" s="1">
        <f t="shared" si="9"/>
        <v>130.29999999999995</v>
      </c>
      <c r="Q106" s="39">
        <v>1999</v>
      </c>
      <c r="R106" s="39">
        <v>7</v>
      </c>
      <c r="S106" s="40">
        <f>1000*I25</f>
        <v>24007</v>
      </c>
      <c r="T106" s="40">
        <f>1000*I91</f>
        <v>24162</v>
      </c>
      <c r="U106" s="40">
        <f>1000*I157</f>
        <v>4410</v>
      </c>
      <c r="V106" s="40">
        <f>1000*I223</f>
        <v>921</v>
      </c>
      <c r="W106" s="40">
        <f>1000*I289</f>
        <v>7697</v>
      </c>
      <c r="X106" s="31">
        <f t="shared" si="6"/>
        <v>61197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</row>
    <row r="107" spans="1:38">
      <c r="B107" s="11">
        <v>2015</v>
      </c>
      <c r="C107" s="5">
        <f>ROUND(Forecast!C108,3)</f>
        <v>70.201999999999998</v>
      </c>
      <c r="D107" s="5">
        <f>ROUND(Forecast!D108,3)</f>
        <v>59.927999999999997</v>
      </c>
      <c r="E107" s="5">
        <f>ROUND(Forecast!E108,3)</f>
        <v>48.960999999999999</v>
      </c>
      <c r="F107" s="5">
        <f>ROUND(Forecast!F108,3)</f>
        <v>47.478999999999999</v>
      </c>
      <c r="G107" s="5">
        <f>ROUND(Forecast!G108,3)</f>
        <v>51.084000000000003</v>
      </c>
      <c r="H107" s="5">
        <f>ROUND(Forecast!H108,3)</f>
        <v>55.616999999999997</v>
      </c>
      <c r="I107" s="5">
        <f>ROUND(Forecast!I108,3)</f>
        <v>58.817</v>
      </c>
      <c r="J107" s="5">
        <f>ROUND(Forecast!J108,3)</f>
        <v>67.063999999999993</v>
      </c>
      <c r="K107" s="5">
        <f>ROUND(Forecast!K108,3)</f>
        <v>59.31</v>
      </c>
      <c r="L107" s="5">
        <f>ROUND(Forecast!L108,3)</f>
        <v>55.292000000000002</v>
      </c>
      <c r="M107" s="5">
        <f>ROUND(Forecast!M108,3)</f>
        <v>57.207999999999998</v>
      </c>
      <c r="N107" s="5">
        <f>ROUND(Forecast!N108,3)</f>
        <v>71.828999999999994</v>
      </c>
      <c r="O107" s="5">
        <f t="shared" si="8"/>
        <v>702.79099999999994</v>
      </c>
      <c r="P107" s="1">
        <f t="shared" si="9"/>
        <v>151.88599999999985</v>
      </c>
      <c r="Q107" s="39">
        <v>1999</v>
      </c>
      <c r="R107" s="39">
        <v>8</v>
      </c>
      <c r="S107" s="40">
        <f>1000*J25</f>
        <v>25936</v>
      </c>
      <c r="T107" s="40">
        <f>1000*J91</f>
        <v>27690</v>
      </c>
      <c r="U107" s="40">
        <f>1000*J157</f>
        <v>4934</v>
      </c>
      <c r="V107" s="40">
        <f>1000*J223</f>
        <v>1022.9999999999999</v>
      </c>
      <c r="W107" s="40">
        <f>1000*J289</f>
        <v>8548</v>
      </c>
      <c r="X107" s="31">
        <f t="shared" si="6"/>
        <v>68131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</row>
    <row r="108" spans="1:38">
      <c r="B108" s="11">
        <v>2016</v>
      </c>
      <c r="C108" s="5">
        <f>ROUND(Forecast!C109,3)</f>
        <v>72.247</v>
      </c>
      <c r="D108" s="5">
        <f>ROUND(Forecast!D109,3)</f>
        <v>61.670999999999999</v>
      </c>
      <c r="E108" s="5">
        <f>ROUND(Forecast!E109,3)</f>
        <v>50.384999999999998</v>
      </c>
      <c r="F108" s="5">
        <f>ROUND(Forecast!F109,3)</f>
        <v>48.86</v>
      </c>
      <c r="G108" s="5">
        <f>ROUND(Forecast!G109,3)</f>
        <v>52.569000000000003</v>
      </c>
      <c r="H108" s="5">
        <f>ROUND(Forecast!H109,3)</f>
        <v>57.234000000000002</v>
      </c>
      <c r="I108" s="5">
        <f>ROUND(Forecast!I109,3)</f>
        <v>60.527999999999999</v>
      </c>
      <c r="J108" s="5">
        <f>ROUND(Forecast!J109,3)</f>
        <v>69.007999999999996</v>
      </c>
      <c r="K108" s="5">
        <f>ROUND(Forecast!K109,3)</f>
        <v>61.033000000000001</v>
      </c>
      <c r="L108" s="5">
        <f>ROUND(Forecast!L109,3)</f>
        <v>56.9</v>
      </c>
      <c r="M108" s="5">
        <f>ROUND(Forecast!M109,3)</f>
        <v>58.866</v>
      </c>
      <c r="N108" s="5">
        <f>ROUND(Forecast!N109,3)</f>
        <v>73.917000000000002</v>
      </c>
      <c r="O108" s="5">
        <f t="shared" si="8"/>
        <v>723.21799999999996</v>
      </c>
      <c r="P108" s="1">
        <f t="shared" si="9"/>
        <v>172.31299999999987</v>
      </c>
      <c r="Q108" s="39">
        <v>1999</v>
      </c>
      <c r="R108" s="39">
        <v>9</v>
      </c>
      <c r="S108" s="40">
        <f>1000*K25</f>
        <v>24616</v>
      </c>
      <c r="T108" s="40">
        <f>1000*K91</f>
        <v>24420</v>
      </c>
      <c r="U108" s="40">
        <f>1000*K157</f>
        <v>4412</v>
      </c>
      <c r="V108" s="40">
        <f>1000*K223</f>
        <v>983</v>
      </c>
      <c r="W108" s="40">
        <f>1000*K289</f>
        <v>7852</v>
      </c>
      <c r="X108" s="31">
        <f t="shared" si="6"/>
        <v>62283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</row>
    <row r="109" spans="1:38">
      <c r="B109" s="11">
        <v>2017</v>
      </c>
      <c r="C109" s="5">
        <f>ROUND(Forecast!C110,3)</f>
        <v>74.006</v>
      </c>
      <c r="D109" s="5">
        <f>ROUND(Forecast!D110,3)</f>
        <v>63.17</v>
      </c>
      <c r="E109" s="5">
        <f>ROUND(Forecast!E110,3)</f>
        <v>51.610999999999997</v>
      </c>
      <c r="F109" s="5">
        <f>ROUND(Forecast!F110,3)</f>
        <v>50.048999999999999</v>
      </c>
      <c r="G109" s="5">
        <f>ROUND(Forecast!G110,3)</f>
        <v>53.847000000000001</v>
      </c>
      <c r="H109" s="5">
        <f>ROUND(Forecast!H110,3)</f>
        <v>58.625</v>
      </c>
      <c r="I109" s="5">
        <f>ROUND(Forecast!I110,3)</f>
        <v>61.999000000000002</v>
      </c>
      <c r="J109" s="5">
        <f>ROUND(Forecast!J110,3)</f>
        <v>70.680000000000007</v>
      </c>
      <c r="K109" s="5">
        <f>ROUND(Forecast!K110,3)</f>
        <v>62.514000000000003</v>
      </c>
      <c r="L109" s="5">
        <f>ROUND(Forecast!L110,3)</f>
        <v>58.283000000000001</v>
      </c>
      <c r="M109" s="5">
        <f>ROUND(Forecast!M110,3)</f>
        <v>60.292000000000002</v>
      </c>
      <c r="N109" s="5">
        <f>ROUND(Forecast!N110,3)</f>
        <v>75.712999999999994</v>
      </c>
      <c r="O109" s="5">
        <f t="shared" si="8"/>
        <v>740.78899999999999</v>
      </c>
      <c r="P109" s="1">
        <f t="shared" si="9"/>
        <v>189.8839999999999</v>
      </c>
      <c r="Q109" s="39">
        <v>1999</v>
      </c>
      <c r="R109" s="39">
        <v>10</v>
      </c>
      <c r="S109" s="40">
        <f>1000*L25</f>
        <v>19620</v>
      </c>
      <c r="T109" s="40">
        <f>1000*L91</f>
        <v>22728</v>
      </c>
      <c r="U109" s="40">
        <f>1000*L157</f>
        <v>4218</v>
      </c>
      <c r="V109" s="40">
        <f>1000*L223</f>
        <v>880</v>
      </c>
      <c r="W109" s="40">
        <f>1000*L289</f>
        <v>7379</v>
      </c>
      <c r="X109" s="31">
        <f t="shared" si="6"/>
        <v>54825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</row>
    <row r="110" spans="1:38">
      <c r="B110" s="11">
        <v>2018</v>
      </c>
      <c r="C110" s="5">
        <f>ROUND(Forecast!C111,3)</f>
        <v>75.671000000000006</v>
      </c>
      <c r="D110" s="5">
        <f>ROUND(Forecast!D111,3)</f>
        <v>64.59</v>
      </c>
      <c r="E110" s="5">
        <f>ROUND(Forecast!E111,3)</f>
        <v>52.771000000000001</v>
      </c>
      <c r="F110" s="5">
        <f>ROUND(Forecast!F111,3)</f>
        <v>51.173000000000002</v>
      </c>
      <c r="G110" s="5">
        <f>ROUND(Forecast!G111,3)</f>
        <v>55.057000000000002</v>
      </c>
      <c r="H110" s="5">
        <f>ROUND(Forecast!H111,3)</f>
        <v>59.942</v>
      </c>
      <c r="I110" s="5">
        <f>ROUND(Forecast!I111,3)</f>
        <v>63.393000000000001</v>
      </c>
      <c r="J110" s="5">
        <f>ROUND(Forecast!J111,3)</f>
        <v>72.263000000000005</v>
      </c>
      <c r="K110" s="5">
        <f>ROUND(Forecast!K111,3)</f>
        <v>63.917000000000002</v>
      </c>
      <c r="L110" s="5">
        <f>ROUND(Forecast!L111,3)</f>
        <v>59.591999999999999</v>
      </c>
      <c r="M110" s="5">
        <f>ROUND(Forecast!M111,3)</f>
        <v>61.642000000000003</v>
      </c>
      <c r="N110" s="5">
        <f>ROUND(Forecast!N111,3)</f>
        <v>77.412999999999997</v>
      </c>
      <c r="O110" s="5">
        <f t="shared" si="8"/>
        <v>757.42400000000021</v>
      </c>
      <c r="P110" s="1">
        <f t="shared" si="9"/>
        <v>206.51900000000012</v>
      </c>
      <c r="Q110" s="39">
        <v>1999</v>
      </c>
      <c r="R110" s="39">
        <v>11</v>
      </c>
      <c r="S110" s="40">
        <f>1000*M25</f>
        <v>20848</v>
      </c>
      <c r="T110" s="40">
        <f>1000*M91</f>
        <v>23624</v>
      </c>
      <c r="U110" s="40">
        <f>1000*M157</f>
        <v>4270</v>
      </c>
      <c r="V110" s="40">
        <f>1000*M223</f>
        <v>921</v>
      </c>
      <c r="W110" s="40">
        <f>1000*M289</f>
        <v>7161</v>
      </c>
      <c r="X110" s="31">
        <f t="shared" si="6"/>
        <v>56824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</row>
    <row r="111" spans="1:38">
      <c r="B111" s="11">
        <v>2019</v>
      </c>
      <c r="C111" s="5">
        <f>ROUND(Forecast!C112,3)</f>
        <v>77.248999999999995</v>
      </c>
      <c r="D111" s="5">
        <f>ROUND(Forecast!D112,3)</f>
        <v>65.935000000000002</v>
      </c>
      <c r="E111" s="5">
        <f>ROUND(Forecast!E112,3)</f>
        <v>53.87</v>
      </c>
      <c r="F111" s="5">
        <f>ROUND(Forecast!F112,3)</f>
        <v>52.24</v>
      </c>
      <c r="G111" s="5">
        <f>ROUND(Forecast!G112,3)</f>
        <v>56.203000000000003</v>
      </c>
      <c r="H111" s="5">
        <f>ROUND(Forecast!H112,3)</f>
        <v>61.191000000000003</v>
      </c>
      <c r="I111" s="5">
        <f>ROUND(Forecast!I112,3)</f>
        <v>64.713999999999999</v>
      </c>
      <c r="J111" s="5">
        <f>ROUND(Forecast!J112,3)</f>
        <v>73.763999999999996</v>
      </c>
      <c r="K111" s="5">
        <f>ROUND(Forecast!K112,3)</f>
        <v>65.247</v>
      </c>
      <c r="L111" s="5">
        <f>ROUND(Forecast!L112,3)</f>
        <v>60.832999999999998</v>
      </c>
      <c r="M111" s="5">
        <f>ROUND(Forecast!M112,3)</f>
        <v>62.921999999999997</v>
      </c>
      <c r="N111" s="5">
        <f>ROUND(Forecast!N112,3)</f>
        <v>79.025000000000006</v>
      </c>
      <c r="O111" s="5">
        <f t="shared" si="8"/>
        <v>773.19299999999998</v>
      </c>
      <c r="P111" s="1">
        <f t="shared" si="9"/>
        <v>222.2879999999999</v>
      </c>
      <c r="Q111" s="39">
        <v>1999</v>
      </c>
      <c r="R111" s="39">
        <v>12</v>
      </c>
      <c r="S111" s="40">
        <f>1000*N25</f>
        <v>34645</v>
      </c>
      <c r="T111" s="40">
        <f>1000*N91</f>
        <v>29540</v>
      </c>
      <c r="U111" s="40">
        <f>1000*N157</f>
        <v>4599</v>
      </c>
      <c r="V111" s="40">
        <f>1000*N223</f>
        <v>1228</v>
      </c>
      <c r="W111" s="40">
        <f>1000*N289</f>
        <v>8208</v>
      </c>
      <c r="X111" s="31">
        <f t="shared" si="6"/>
        <v>78220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</row>
    <row r="112" spans="1:38">
      <c r="B112" s="11">
        <v>2020</v>
      </c>
      <c r="C112" s="5">
        <f>ROUND(Forecast!C113,3)</f>
        <v>78.906999999999996</v>
      </c>
      <c r="D112" s="5">
        <f>ROUND(Forecast!D113,3)</f>
        <v>67.347999999999999</v>
      </c>
      <c r="E112" s="5">
        <f>ROUND(Forecast!E113,3)</f>
        <v>55.024999999999999</v>
      </c>
      <c r="F112" s="5">
        <f>ROUND(Forecast!F113,3)</f>
        <v>53.359000000000002</v>
      </c>
      <c r="G112" s="5">
        <f>ROUND(Forecast!G113,3)</f>
        <v>57.406999999999996</v>
      </c>
      <c r="H112" s="5">
        <f>ROUND(Forecast!H113,3)</f>
        <v>62.502000000000002</v>
      </c>
      <c r="I112" s="5">
        <f>ROUND(Forecast!I113,3)</f>
        <v>66.100999999999999</v>
      </c>
      <c r="J112" s="5">
        <f>ROUND(Forecast!J113,3)</f>
        <v>75.338999999999999</v>
      </c>
      <c r="K112" s="5">
        <f>ROUND(Forecast!K113,3)</f>
        <v>66.643000000000001</v>
      </c>
      <c r="L112" s="5">
        <f>ROUND(Forecast!L113,3)</f>
        <v>62.136000000000003</v>
      </c>
      <c r="M112" s="5">
        <f>ROUND(Forecast!M113,3)</f>
        <v>64.266000000000005</v>
      </c>
      <c r="N112" s="5">
        <f>ROUND(Forecast!N113,3)</f>
        <v>80.716999999999999</v>
      </c>
      <c r="O112" s="5">
        <f t="shared" si="8"/>
        <v>789.75</v>
      </c>
      <c r="P112" s="1">
        <f t="shared" si="9"/>
        <v>238.84499999999991</v>
      </c>
      <c r="Q112" s="39">
        <v>2000</v>
      </c>
      <c r="R112" s="39">
        <v>1</v>
      </c>
      <c r="S112" s="40">
        <f>1000*C26</f>
        <v>42816</v>
      </c>
      <c r="T112" s="40">
        <f>1000*C92</f>
        <v>29383</v>
      </c>
      <c r="U112" s="40">
        <f>1000*C158</f>
        <v>4300</v>
      </c>
      <c r="V112" s="40">
        <f>1000*C224</f>
        <v>1453</v>
      </c>
      <c r="W112" s="40">
        <f>1000*C290</f>
        <v>8321</v>
      </c>
      <c r="X112" s="31">
        <f t="shared" si="6"/>
        <v>86273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</row>
    <row r="113" spans="2:38">
      <c r="B113" s="11">
        <f>+B112+1</f>
        <v>2021</v>
      </c>
      <c r="C113" s="5">
        <f>ROUND(Forecast!C114,3)</f>
        <v>80.474000000000004</v>
      </c>
      <c r="D113" s="5">
        <f>ROUND(Forecast!D114,3)</f>
        <v>68.683000000000007</v>
      </c>
      <c r="E113" s="5">
        <f>ROUND(Forecast!E114,3)</f>
        <v>56.116999999999997</v>
      </c>
      <c r="F113" s="5">
        <f>ROUND(Forecast!F114,3)</f>
        <v>54.417000000000002</v>
      </c>
      <c r="G113" s="5">
        <f>ROUND(Forecast!G114,3)</f>
        <v>58.545000000000002</v>
      </c>
      <c r="H113" s="5">
        <f>ROUND(Forecast!H114,3)</f>
        <v>63.741</v>
      </c>
      <c r="I113" s="5">
        <f>ROUND(Forecast!I114,3)</f>
        <v>67.412000000000006</v>
      </c>
      <c r="J113" s="5">
        <f>ROUND(Forecast!J114,3)</f>
        <v>76.828999999999994</v>
      </c>
      <c r="K113" s="5">
        <f>ROUND(Forecast!K114,3)</f>
        <v>67.962999999999994</v>
      </c>
      <c r="L113" s="5">
        <f>ROUND(Forecast!L114,3)</f>
        <v>63.368000000000002</v>
      </c>
      <c r="M113" s="5">
        <f>ROUND(Forecast!M114,3)</f>
        <v>65.537000000000006</v>
      </c>
      <c r="N113" s="5">
        <f>ROUND(Forecast!N114,3)</f>
        <v>82.316999999999993</v>
      </c>
      <c r="O113" s="5">
        <f>SUM(C113:N113)</f>
        <v>805.40300000000002</v>
      </c>
      <c r="P113" s="1">
        <f t="shared" si="9"/>
        <v>254.49799999999993</v>
      </c>
      <c r="Q113" s="39">
        <v>2000</v>
      </c>
      <c r="R113" s="39">
        <v>2</v>
      </c>
      <c r="S113" s="40">
        <f>1000*D26</f>
        <v>33837</v>
      </c>
      <c r="T113" s="40">
        <f>1000*D92</f>
        <v>25136</v>
      </c>
      <c r="U113" s="40">
        <f>1000*D158</f>
        <v>4093</v>
      </c>
      <c r="V113" s="40">
        <f>1000*D224</f>
        <v>1146</v>
      </c>
      <c r="W113" s="40">
        <f>1000*D290</f>
        <v>7559</v>
      </c>
      <c r="X113" s="31">
        <f t="shared" si="6"/>
        <v>71771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</row>
    <row r="114" spans="2:38">
      <c r="B114" s="11">
        <f>+B113+1</f>
        <v>2022</v>
      </c>
      <c r="C114" s="5">
        <f>ROUND(Forecast!C115,3)</f>
        <v>81.954999999999998</v>
      </c>
      <c r="D114" s="5">
        <f>ROUND(Forecast!D115,3)</f>
        <v>69.944999999999993</v>
      </c>
      <c r="E114" s="5">
        <f>ROUND(Forecast!E115,3)</f>
        <v>57.148000000000003</v>
      </c>
      <c r="F114" s="5">
        <f>ROUND(Forecast!F115,3)</f>
        <v>55.417999999999999</v>
      </c>
      <c r="G114" s="5">
        <f>ROUND(Forecast!G115,3)</f>
        <v>59.621000000000002</v>
      </c>
      <c r="H114" s="5">
        <f>ROUND(Forecast!H115,3)</f>
        <v>64.912999999999997</v>
      </c>
      <c r="I114" s="5">
        <f>ROUND(Forecast!I115,3)</f>
        <v>68.650999999999996</v>
      </c>
      <c r="J114" s="5">
        <f>ROUND(Forecast!J115,3)</f>
        <v>78.236999999999995</v>
      </c>
      <c r="K114" s="5">
        <f>ROUND(Forecast!K115,3)</f>
        <v>69.210999999999999</v>
      </c>
      <c r="L114" s="5">
        <f>ROUND(Forecast!L115,3)</f>
        <v>64.531999999999996</v>
      </c>
      <c r="M114" s="5">
        <f>ROUND(Forecast!M115,3)</f>
        <v>66.738</v>
      </c>
      <c r="N114" s="5">
        <f>ROUND(Forecast!N115,3)</f>
        <v>83.828999999999994</v>
      </c>
      <c r="O114" s="5">
        <f>SUM(C114:N114)</f>
        <v>820.19799999999987</v>
      </c>
      <c r="P114" s="1">
        <f t="shared" si="9"/>
        <v>269.29299999999978</v>
      </c>
      <c r="Q114" s="39">
        <v>2000</v>
      </c>
      <c r="R114" s="39">
        <v>3</v>
      </c>
      <c r="S114" s="40">
        <f>1000*E26</f>
        <v>27246</v>
      </c>
      <c r="T114" s="40">
        <f>1000*E92</f>
        <v>20523</v>
      </c>
      <c r="U114" s="40">
        <f>1000*E158</f>
        <v>3464</v>
      </c>
      <c r="V114" s="40">
        <f>1000*E224</f>
        <v>1064</v>
      </c>
      <c r="W114" s="40">
        <f>1000*E290</f>
        <v>6660</v>
      </c>
      <c r="X114" s="31">
        <f t="shared" si="6"/>
        <v>58957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</row>
    <row r="115" spans="2:38">
      <c r="B115" s="11">
        <f>+B114+1</f>
        <v>2023</v>
      </c>
      <c r="C115" s="5">
        <f>ROUND(Forecast!C116,3)</f>
        <v>83.385000000000005</v>
      </c>
      <c r="D115" s="5">
        <f>ROUND(Forecast!D116,3)</f>
        <v>71.165000000000006</v>
      </c>
      <c r="E115" s="5">
        <f>ROUND(Forecast!E116,3)</f>
        <v>58.145000000000003</v>
      </c>
      <c r="F115" s="5">
        <f>ROUND(Forecast!F116,3)</f>
        <v>56.384</v>
      </c>
      <c r="G115" s="5">
        <f>ROUND(Forecast!G116,3)</f>
        <v>60.66</v>
      </c>
      <c r="H115" s="5">
        <f>ROUND(Forecast!H116,3)</f>
        <v>66.043999999999997</v>
      </c>
      <c r="I115" s="5">
        <f>ROUND(Forecast!I116,3)</f>
        <v>69.847999999999999</v>
      </c>
      <c r="J115" s="5">
        <f>ROUND(Forecast!J116,3)</f>
        <v>79.596999999999994</v>
      </c>
      <c r="K115" s="5">
        <f>ROUND(Forecast!K116,3)</f>
        <v>70.415999999999997</v>
      </c>
      <c r="L115" s="5">
        <f>ROUND(Forecast!L116,3)</f>
        <v>65.656999999999996</v>
      </c>
      <c r="M115" s="5">
        <f>ROUND(Forecast!M116,3)</f>
        <v>67.897999999999996</v>
      </c>
      <c r="N115" s="5">
        <f>ROUND(Forecast!N116,3)</f>
        <v>85.29</v>
      </c>
      <c r="O115" s="5">
        <f>SUM(C115:N115)</f>
        <v>834.48900000000003</v>
      </c>
      <c r="P115" s="1">
        <f t="shared" si="9"/>
        <v>283.58399999999995</v>
      </c>
      <c r="Q115" s="39">
        <v>2000</v>
      </c>
      <c r="R115" s="39">
        <v>4</v>
      </c>
      <c r="S115" s="40">
        <f>1000*F26</f>
        <v>20657</v>
      </c>
      <c r="T115" s="40">
        <f>1000*F92</f>
        <v>19909</v>
      </c>
      <c r="U115" s="40">
        <f>1000*F158</f>
        <v>3496</v>
      </c>
      <c r="V115" s="40">
        <f>1000*F224</f>
        <v>942</v>
      </c>
      <c r="W115" s="40">
        <f>1000*F290</f>
        <v>7111</v>
      </c>
      <c r="X115" s="31">
        <f t="shared" si="6"/>
        <v>52115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</row>
    <row r="116" spans="2:38">
      <c r="B116" s="11">
        <f>+B115+1</f>
        <v>2024</v>
      </c>
      <c r="C116" s="5">
        <f>ROUND(Forecast!C117,3)</f>
        <v>84.774000000000001</v>
      </c>
      <c r="D116" s="5">
        <f>ROUND(Forecast!D117,3)</f>
        <v>72.349000000000004</v>
      </c>
      <c r="E116" s="5">
        <f>ROUND(Forecast!E117,3)</f>
        <v>59.113</v>
      </c>
      <c r="F116" s="5">
        <f>ROUND(Forecast!F117,3)</f>
        <v>57.322000000000003</v>
      </c>
      <c r="G116" s="5">
        <f>ROUND(Forecast!G117,3)</f>
        <v>61.668999999999997</v>
      </c>
      <c r="H116" s="5">
        <f>ROUND(Forecast!H117,3)</f>
        <v>67.143000000000001</v>
      </c>
      <c r="I116" s="5">
        <f>ROUND(Forecast!I117,3)</f>
        <v>71.010000000000005</v>
      </c>
      <c r="J116" s="5">
        <f>ROUND(Forecast!J117,3)</f>
        <v>80.917000000000002</v>
      </c>
      <c r="K116" s="5">
        <f>ROUND(Forecast!K117,3)</f>
        <v>71.585999999999999</v>
      </c>
      <c r="L116" s="5">
        <f>ROUND(Forecast!L117,3)</f>
        <v>66.748999999999995</v>
      </c>
      <c r="M116" s="5">
        <f>ROUND(Forecast!M117,3)</f>
        <v>69.024000000000001</v>
      </c>
      <c r="N116" s="5">
        <f>ROUND(Forecast!N117,3)</f>
        <v>86.707999999999998</v>
      </c>
      <c r="O116" s="5">
        <f>SUM(C116:N116)</f>
        <v>848.36400000000003</v>
      </c>
      <c r="P116" s="1">
        <f t="shared" si="9"/>
        <v>297.45899999999995</v>
      </c>
      <c r="Q116" s="39">
        <v>2000</v>
      </c>
      <c r="R116" s="39">
        <v>5</v>
      </c>
      <c r="S116" s="40">
        <f>1000*G26</f>
        <v>23262</v>
      </c>
      <c r="T116" s="40">
        <f>1000*G92</f>
        <v>21435</v>
      </c>
      <c r="U116" s="40">
        <f>1000*G158</f>
        <v>3719</v>
      </c>
      <c r="V116" s="40">
        <f>1000*G224</f>
        <v>942</v>
      </c>
      <c r="W116" s="40">
        <f>1000*G290</f>
        <v>7356</v>
      </c>
      <c r="X116" s="31">
        <f t="shared" si="6"/>
        <v>56714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</row>
    <row r="117" spans="2:38">
      <c r="B117" s="11">
        <f t="shared" ref="B117:B122" si="10">+B116+1</f>
        <v>2025</v>
      </c>
      <c r="C117" s="5">
        <f>ROUND(Forecast!C118,3)</f>
        <v>86.128</v>
      </c>
      <c r="D117" s="5">
        <f>ROUND(Forecast!D118,3)</f>
        <v>73.503</v>
      </c>
      <c r="E117" s="5">
        <f>ROUND(Forecast!E118,3)</f>
        <v>60.055999999999997</v>
      </c>
      <c r="F117" s="5">
        <f>ROUND(Forecast!F118,3)</f>
        <v>58.237000000000002</v>
      </c>
      <c r="G117" s="5">
        <f>ROUND(Forecast!G118,3)</f>
        <v>62.652000000000001</v>
      </c>
      <c r="H117" s="5">
        <f>ROUND(Forecast!H118,3)</f>
        <v>68.213999999999999</v>
      </c>
      <c r="I117" s="5">
        <f>ROUND(Forecast!I118,3)</f>
        <v>72.143000000000001</v>
      </c>
      <c r="J117" s="5">
        <f>ROUND(Forecast!J118,3)</f>
        <v>82.204999999999998</v>
      </c>
      <c r="K117" s="5">
        <f>ROUND(Forecast!K118,3)</f>
        <v>72.727000000000004</v>
      </c>
      <c r="L117" s="5">
        <f>ROUND(Forecast!L118,3)</f>
        <v>67.813999999999993</v>
      </c>
      <c r="M117" s="5">
        <f>ROUND(Forecast!M118,3)</f>
        <v>70.122</v>
      </c>
      <c r="N117" s="5">
        <f>ROUND(Forecast!N118,3)</f>
        <v>88.090999999999994</v>
      </c>
      <c r="O117" s="5">
        <f t="shared" ref="O117:O122" si="11">SUM(C117:N117)</f>
        <v>861.89199999999994</v>
      </c>
      <c r="P117" s="1">
        <f t="shared" si="9"/>
        <v>310.98699999999985</v>
      </c>
      <c r="Q117" s="39">
        <v>2000</v>
      </c>
      <c r="R117" s="39">
        <v>6</v>
      </c>
      <c r="S117" s="40">
        <f>1000*H26</f>
        <v>25791</v>
      </c>
      <c r="T117" s="40">
        <f>1000*H92</f>
        <v>23330</v>
      </c>
      <c r="U117" s="40">
        <f>1000*H158</f>
        <v>4125</v>
      </c>
      <c r="V117" s="40">
        <f>1000*H224</f>
        <v>983</v>
      </c>
      <c r="W117" s="40">
        <f>1000*H290</f>
        <v>7745</v>
      </c>
      <c r="X117" s="31">
        <f t="shared" si="6"/>
        <v>61974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</row>
    <row r="118" spans="2:38">
      <c r="B118" s="11">
        <f t="shared" si="10"/>
        <v>2026</v>
      </c>
      <c r="C118" s="5">
        <f>ROUND(Forecast!C119,3)</f>
        <v>87.427999999999997</v>
      </c>
      <c r="D118" s="5">
        <f>ROUND(Forecast!D119,3)</f>
        <v>74.611000000000004</v>
      </c>
      <c r="E118" s="5">
        <f>ROUND(Forecast!E119,3)</f>
        <v>60.962000000000003</v>
      </c>
      <c r="F118" s="5">
        <f>ROUND(Forecast!F119,3)</f>
        <v>59.115000000000002</v>
      </c>
      <c r="G118" s="5">
        <f>ROUND(Forecast!G119,3)</f>
        <v>63.597000000000001</v>
      </c>
      <c r="H118" s="5">
        <f>ROUND(Forecast!H119,3)</f>
        <v>69.242000000000004</v>
      </c>
      <c r="I118" s="5">
        <f>ROUND(Forecast!I119,3)</f>
        <v>73.230999999999995</v>
      </c>
      <c r="J118" s="5">
        <f>ROUND(Forecast!J119,3)</f>
        <v>83.441000000000003</v>
      </c>
      <c r="K118" s="5">
        <f>ROUND(Forecast!K119,3)</f>
        <v>73.822000000000003</v>
      </c>
      <c r="L118" s="5">
        <f>ROUND(Forecast!L119,3)</f>
        <v>68.835999999999999</v>
      </c>
      <c r="M118" s="5">
        <f>ROUND(Forecast!M119,3)</f>
        <v>71.176000000000002</v>
      </c>
      <c r="N118" s="5">
        <f>ROUND(Forecast!N119,3)</f>
        <v>89.418000000000006</v>
      </c>
      <c r="O118" s="5">
        <f t="shared" si="11"/>
        <v>874.87900000000002</v>
      </c>
      <c r="P118" s="1">
        <f t="shared" si="9"/>
        <v>323.97399999999993</v>
      </c>
      <c r="Q118" s="39">
        <v>2000</v>
      </c>
      <c r="R118" s="39">
        <v>7</v>
      </c>
      <c r="S118" s="40">
        <f>1000*I26</f>
        <v>25677</v>
      </c>
      <c r="T118" s="40">
        <f>1000*I92</f>
        <v>24663</v>
      </c>
      <c r="U118" s="40">
        <f>1000*I158</f>
        <v>4436</v>
      </c>
      <c r="V118" s="40">
        <f>1000*I224</f>
        <v>921</v>
      </c>
      <c r="W118" s="40">
        <f>1000*I290</f>
        <v>7697</v>
      </c>
      <c r="X118" s="31">
        <f t="shared" si="6"/>
        <v>63394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</row>
    <row r="119" spans="2:38">
      <c r="B119" s="11">
        <f t="shared" si="10"/>
        <v>2027</v>
      </c>
      <c r="C119" s="5">
        <f>ROUND(Forecast!C120,3)</f>
        <v>88.68</v>
      </c>
      <c r="D119" s="5">
        <f>ROUND(Forecast!D120,3)</f>
        <v>75.677999999999997</v>
      </c>
      <c r="E119" s="5">
        <f>ROUND(Forecast!E120,3)</f>
        <v>61.834000000000003</v>
      </c>
      <c r="F119" s="5">
        <f>ROUND(Forecast!F120,3)</f>
        <v>59.96</v>
      </c>
      <c r="G119" s="5">
        <f>ROUND(Forecast!G120,3)</f>
        <v>64.506</v>
      </c>
      <c r="H119" s="5">
        <f>ROUND(Forecast!H120,3)</f>
        <v>70.231999999999999</v>
      </c>
      <c r="I119" s="5">
        <f>ROUND(Forecast!I120,3)</f>
        <v>74.278000000000006</v>
      </c>
      <c r="J119" s="5">
        <f>ROUND(Forecast!J120,3)</f>
        <v>84.631</v>
      </c>
      <c r="K119" s="5">
        <f>ROUND(Forecast!K120,3)</f>
        <v>74.876000000000005</v>
      </c>
      <c r="L119" s="5">
        <f>ROUND(Forecast!L120,3)</f>
        <v>69.819999999999993</v>
      </c>
      <c r="M119" s="5">
        <f>ROUND(Forecast!M120,3)</f>
        <v>72.191000000000003</v>
      </c>
      <c r="N119" s="5">
        <f>ROUND(Forecast!N120,3)</f>
        <v>90.695999999999998</v>
      </c>
      <c r="O119" s="5">
        <f t="shared" si="11"/>
        <v>887.38199999999995</v>
      </c>
      <c r="P119" s="1">
        <f t="shared" si="9"/>
        <v>336.47699999999986</v>
      </c>
      <c r="Q119" s="39">
        <v>2000</v>
      </c>
      <c r="R119" s="39">
        <v>8</v>
      </c>
      <c r="S119" s="40">
        <f>1000*J26</f>
        <v>27719</v>
      </c>
      <c r="T119" s="40">
        <f>1000*J92</f>
        <v>28259</v>
      </c>
      <c r="U119" s="40">
        <f>1000*J158</f>
        <v>4963</v>
      </c>
      <c r="V119" s="40">
        <f>1000*J224</f>
        <v>1022.9999999999999</v>
      </c>
      <c r="W119" s="40">
        <f>1000*J290</f>
        <v>8548</v>
      </c>
      <c r="X119" s="31">
        <f t="shared" si="6"/>
        <v>70512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</row>
    <row r="120" spans="2:38">
      <c r="B120" s="11">
        <f t="shared" si="10"/>
        <v>2028</v>
      </c>
      <c r="C120" s="5">
        <f>ROUND(Forecast!C121,3)</f>
        <v>89.891000000000005</v>
      </c>
      <c r="D120" s="5">
        <f>ROUND(Forecast!D121,3)</f>
        <v>76.709999999999994</v>
      </c>
      <c r="E120" s="5">
        <f>ROUND(Forecast!E121,3)</f>
        <v>62.677</v>
      </c>
      <c r="F120" s="5">
        <f>ROUND(Forecast!F121,3)</f>
        <v>60.777999999999999</v>
      </c>
      <c r="G120" s="5">
        <f>ROUND(Forecast!G121,3)</f>
        <v>65.385000000000005</v>
      </c>
      <c r="H120" s="5">
        <f>ROUND(Forecast!H121,3)</f>
        <v>71.19</v>
      </c>
      <c r="I120" s="5">
        <f>ROUND(Forecast!I121,3)</f>
        <v>75.290999999999997</v>
      </c>
      <c r="J120" s="5">
        <f>ROUND(Forecast!J121,3)</f>
        <v>85.781999999999996</v>
      </c>
      <c r="K120" s="5">
        <f>ROUND(Forecast!K121,3)</f>
        <v>75.896000000000001</v>
      </c>
      <c r="L120" s="5">
        <f>ROUND(Forecast!L121,3)</f>
        <v>70.772000000000006</v>
      </c>
      <c r="M120" s="5">
        <f>ROUND(Forecast!M121,3)</f>
        <v>73.173000000000002</v>
      </c>
      <c r="N120" s="5">
        <f>ROUND(Forecast!N121,3)</f>
        <v>91.933000000000007</v>
      </c>
      <c r="O120" s="5">
        <f t="shared" si="11"/>
        <v>899.47799999999995</v>
      </c>
      <c r="P120" s="1">
        <f t="shared" si="9"/>
        <v>348.57299999999987</v>
      </c>
      <c r="Q120" s="39">
        <v>2000</v>
      </c>
      <c r="R120" s="39">
        <v>9</v>
      </c>
      <c r="S120" s="40">
        <f>1000*K26</f>
        <v>26283</v>
      </c>
      <c r="T120" s="40">
        <f>1000*K92</f>
        <v>24924</v>
      </c>
      <c r="U120" s="40">
        <f>1000*K158</f>
        <v>4437</v>
      </c>
      <c r="V120" s="40">
        <f>1000*K224</f>
        <v>983</v>
      </c>
      <c r="W120" s="40">
        <f>1000*K290</f>
        <v>7852</v>
      </c>
      <c r="X120" s="31">
        <f t="shared" si="6"/>
        <v>64479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</row>
    <row r="121" spans="2:38">
      <c r="B121" s="11">
        <f t="shared" si="10"/>
        <v>2029</v>
      </c>
      <c r="C121" s="5">
        <f>ROUND(Forecast!C122,3)</f>
        <v>91.061999999999998</v>
      </c>
      <c r="D121" s="5">
        <f>ROUND(Forecast!D122,3)</f>
        <v>77.707999999999998</v>
      </c>
      <c r="E121" s="5">
        <f>ROUND(Forecast!E122,3)</f>
        <v>63.493000000000002</v>
      </c>
      <c r="F121" s="5">
        <f>ROUND(Forecast!F122,3)</f>
        <v>61.569000000000003</v>
      </c>
      <c r="G121" s="5">
        <f>ROUND(Forecast!G122,3)</f>
        <v>66.236000000000004</v>
      </c>
      <c r="H121" s="5">
        <f>ROUND(Forecast!H122,3)</f>
        <v>72.116</v>
      </c>
      <c r="I121" s="5">
        <f>ROUND(Forecast!I122,3)</f>
        <v>76.271000000000001</v>
      </c>
      <c r="J121" s="5">
        <f>ROUND(Forecast!J122,3)</f>
        <v>86.894999999999996</v>
      </c>
      <c r="K121" s="5">
        <f>ROUND(Forecast!K122,3)</f>
        <v>76.882999999999996</v>
      </c>
      <c r="L121" s="5">
        <f>ROUND(Forecast!L122,3)</f>
        <v>71.692999999999998</v>
      </c>
      <c r="M121" s="5">
        <f>ROUND(Forecast!M122,3)</f>
        <v>74.122</v>
      </c>
      <c r="N121" s="5">
        <f>ROUND(Forecast!N122,3)</f>
        <v>93.128</v>
      </c>
      <c r="O121" s="5">
        <f t="shared" si="11"/>
        <v>911.17600000000004</v>
      </c>
      <c r="P121" s="1">
        <f t="shared" si="9"/>
        <v>360.27099999999996</v>
      </c>
      <c r="Q121" s="39">
        <v>2000</v>
      </c>
      <c r="R121" s="39">
        <v>10</v>
      </c>
      <c r="S121" s="40">
        <f>1000*L26</f>
        <v>20910</v>
      </c>
      <c r="T121" s="40">
        <f>1000*L92</f>
        <v>23198</v>
      </c>
      <c r="U121" s="40">
        <f>1000*L158</f>
        <v>4242</v>
      </c>
      <c r="V121" s="40">
        <f>1000*L224</f>
        <v>880</v>
      </c>
      <c r="W121" s="40">
        <f>1000*L290</f>
        <v>7379</v>
      </c>
      <c r="X121" s="31">
        <f t="shared" si="6"/>
        <v>56609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</row>
    <row r="122" spans="2:38">
      <c r="B122" s="11">
        <f t="shared" si="10"/>
        <v>2030</v>
      </c>
      <c r="C122" s="5">
        <f>ROUND(Forecast!C123,3)</f>
        <v>92.192999999999998</v>
      </c>
      <c r="D122" s="5">
        <f>ROUND(Forecast!D123,3)</f>
        <v>78.673000000000002</v>
      </c>
      <c r="E122" s="5">
        <f>ROUND(Forecast!E123,3)</f>
        <v>64.281999999999996</v>
      </c>
      <c r="F122" s="5">
        <f>ROUND(Forecast!F123,3)</f>
        <v>62.332999999999998</v>
      </c>
      <c r="G122" s="5">
        <f>ROUND(Forecast!G123,3)</f>
        <v>67.058000000000007</v>
      </c>
      <c r="H122" s="5">
        <f>ROUND(Forecast!H123,3)</f>
        <v>73.010999999999996</v>
      </c>
      <c r="I122" s="5">
        <f>ROUND(Forecast!I123,3)</f>
        <v>77.218000000000004</v>
      </c>
      <c r="J122" s="5">
        <f>ROUND(Forecast!J123,3)</f>
        <v>87.971000000000004</v>
      </c>
      <c r="K122" s="5">
        <f>ROUND(Forecast!K123,3)</f>
        <v>77.835999999999999</v>
      </c>
      <c r="L122" s="5">
        <f>ROUND(Forecast!L123,3)</f>
        <v>72.582999999999998</v>
      </c>
      <c r="M122" s="5">
        <f>ROUND(Forecast!M123,3)</f>
        <v>75.040000000000006</v>
      </c>
      <c r="N122" s="5">
        <f>ROUND(Forecast!N123,3)</f>
        <v>94.284000000000006</v>
      </c>
      <c r="O122" s="5">
        <f t="shared" si="11"/>
        <v>922.48199999999986</v>
      </c>
      <c r="P122" s="1">
        <f t="shared" si="9"/>
        <v>371.57699999999977</v>
      </c>
      <c r="Q122" s="39">
        <v>2000</v>
      </c>
      <c r="R122" s="39">
        <v>11</v>
      </c>
      <c r="S122" s="40">
        <f>1000*M26</f>
        <v>22252</v>
      </c>
      <c r="T122" s="40">
        <f>1000*M92</f>
        <v>24109</v>
      </c>
      <c r="U122" s="40">
        <f>1000*M158</f>
        <v>4294</v>
      </c>
      <c r="V122" s="40">
        <f>1000*M224</f>
        <v>921</v>
      </c>
      <c r="W122" s="40">
        <f>1000*M290</f>
        <v>7161</v>
      </c>
      <c r="X122" s="31">
        <f t="shared" si="6"/>
        <v>58737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</row>
    <row r="123" spans="2:38">
      <c r="B123" s="11">
        <f>+B122+1</f>
        <v>2031</v>
      </c>
      <c r="C123" s="5">
        <f>ROUND(Forecast!C124,3)</f>
        <v>93.284999999999997</v>
      </c>
      <c r="D123" s="5">
        <f>ROUND(Forecast!D124,3)</f>
        <v>79.602999999999994</v>
      </c>
      <c r="E123" s="5">
        <f>ROUND(Forecast!E124,3)</f>
        <v>65.042000000000002</v>
      </c>
      <c r="F123" s="5">
        <f>ROUND(Forecast!F124,3)</f>
        <v>63.070999999999998</v>
      </c>
      <c r="G123" s="5">
        <f>ROUND(Forecast!G124,3)</f>
        <v>67.850999999999999</v>
      </c>
      <c r="H123" s="5">
        <f>ROUND(Forecast!H124,3)</f>
        <v>73.875</v>
      </c>
      <c r="I123" s="5">
        <f>ROUND(Forecast!I124,3)</f>
        <v>78.131</v>
      </c>
      <c r="J123" s="5">
        <f>ROUND(Forecast!J124,3)</f>
        <v>89.009</v>
      </c>
      <c r="K123" s="5">
        <f>ROUND(Forecast!K124,3)</f>
        <v>78.756</v>
      </c>
      <c r="L123" s="5">
        <f>ROUND(Forecast!L124,3)</f>
        <v>73.441000000000003</v>
      </c>
      <c r="M123" s="5">
        <f>ROUND(Forecast!M124,3)</f>
        <v>75.924999999999997</v>
      </c>
      <c r="N123" s="5">
        <f>ROUND(Forecast!N124,3)</f>
        <v>95.399000000000001</v>
      </c>
      <c r="O123" s="5">
        <f>SUM(C123:N123)</f>
        <v>933.38799999999992</v>
      </c>
      <c r="Q123" s="39">
        <v>2000</v>
      </c>
      <c r="R123" s="39">
        <v>12</v>
      </c>
      <c r="S123" s="40">
        <f>1000*N26</f>
        <v>37056</v>
      </c>
      <c r="T123" s="40">
        <f>1000*N92</f>
        <v>30150</v>
      </c>
      <c r="U123" s="40">
        <f>1000*N158</f>
        <v>4626</v>
      </c>
      <c r="V123" s="40">
        <f>1000*N224</f>
        <v>1228</v>
      </c>
      <c r="W123" s="40">
        <f>1000*N290</f>
        <v>8208</v>
      </c>
      <c r="X123" s="31">
        <f t="shared" si="6"/>
        <v>81268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</row>
    <row r="124" spans="2:38">
      <c r="B124" s="11">
        <f>+B123+1</f>
        <v>2032</v>
      </c>
      <c r="C124" s="5">
        <f>ROUND(Forecast!C125,3)</f>
        <v>94.338999999999999</v>
      </c>
      <c r="D124" s="5">
        <f>ROUND(Forecast!D125,3)</f>
        <v>80.501999999999995</v>
      </c>
      <c r="E124" s="5">
        <f>ROUND(Forecast!E125,3)</f>
        <v>65.777000000000001</v>
      </c>
      <c r="F124" s="5">
        <f>ROUND(Forecast!F125,3)</f>
        <v>63.783000000000001</v>
      </c>
      <c r="G124" s="5">
        <f>ROUND(Forecast!G125,3)</f>
        <v>68.617000000000004</v>
      </c>
      <c r="H124" s="5">
        <f>ROUND(Forecast!H125,3)</f>
        <v>74.709000000000003</v>
      </c>
      <c r="I124" s="5">
        <f>ROUND(Forecast!I125,3)</f>
        <v>79.013000000000005</v>
      </c>
      <c r="J124" s="5">
        <f>ROUND(Forecast!J125,3)</f>
        <v>90.010999999999996</v>
      </c>
      <c r="K124" s="5">
        <f>ROUND(Forecast!K125,3)</f>
        <v>79.644000000000005</v>
      </c>
      <c r="L124" s="5">
        <f>ROUND(Forecast!L125,3)</f>
        <v>74.27</v>
      </c>
      <c r="M124" s="5">
        <f>ROUND(Forecast!M125,3)</f>
        <v>76.78</v>
      </c>
      <c r="N124" s="5">
        <f>ROUND(Forecast!N125,3)</f>
        <v>96.474999999999994</v>
      </c>
      <c r="O124" s="5">
        <f>SUM(C124:N124)</f>
        <v>943.92</v>
      </c>
      <c r="Q124" s="39">
        <v>2001</v>
      </c>
      <c r="R124" s="39">
        <v>1</v>
      </c>
      <c r="S124" s="40">
        <f>1000*C27</f>
        <v>45517</v>
      </c>
      <c r="T124" s="40">
        <f>1000*C93</f>
        <v>29722</v>
      </c>
      <c r="U124" s="40">
        <f>1000*C159</f>
        <v>4326</v>
      </c>
      <c r="V124" s="40">
        <f>1000*C225</f>
        <v>1453</v>
      </c>
      <c r="W124" s="40">
        <f>1000*C291</f>
        <v>8321</v>
      </c>
      <c r="X124" s="31">
        <f t="shared" si="6"/>
        <v>89339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</row>
    <row r="125" spans="2:38">
      <c r="B125" s="11">
        <f>+B124+1</f>
        <v>2033</v>
      </c>
      <c r="C125" s="5">
        <f>ROUND(Forecast!C126,3)</f>
        <v>95.358000000000004</v>
      </c>
      <c r="D125" s="5">
        <f>ROUND(Forecast!D126,3)</f>
        <v>81.37</v>
      </c>
      <c r="E125" s="5">
        <f>ROUND(Forecast!E126,3)</f>
        <v>66.486000000000004</v>
      </c>
      <c r="F125" s="5">
        <f>ROUND(Forecast!F126,3)</f>
        <v>64.471000000000004</v>
      </c>
      <c r="G125" s="5">
        <f>ROUND(Forecast!G126,3)</f>
        <v>69.355999999999995</v>
      </c>
      <c r="H125" s="5">
        <f>ROUND(Forecast!H126,3)</f>
        <v>75.515000000000001</v>
      </c>
      <c r="I125" s="5">
        <f>ROUND(Forecast!I126,3)</f>
        <v>79.866</v>
      </c>
      <c r="J125" s="5">
        <f>ROUND(Forecast!J126,3)</f>
        <v>90.978999999999999</v>
      </c>
      <c r="K125" s="5">
        <f>ROUND(Forecast!K126,3)</f>
        <v>80.501999999999995</v>
      </c>
      <c r="L125" s="5">
        <f>ROUND(Forecast!L126,3)</f>
        <v>75.070999999999998</v>
      </c>
      <c r="M125" s="5">
        <f>ROUND(Forecast!M126,3)</f>
        <v>77.605999999999995</v>
      </c>
      <c r="N125" s="5">
        <f>ROUND(Forecast!N126,3)</f>
        <v>97.515000000000001</v>
      </c>
      <c r="O125" s="5">
        <f>SUM(C125:N125)</f>
        <v>954.09500000000003</v>
      </c>
      <c r="Q125" s="39">
        <v>2001</v>
      </c>
      <c r="R125" s="39">
        <v>2</v>
      </c>
      <c r="S125" s="40">
        <f>1000*D27</f>
        <v>35956</v>
      </c>
      <c r="T125" s="40">
        <f>1000*D93</f>
        <v>25425</v>
      </c>
      <c r="U125" s="40">
        <f>1000*D159</f>
        <v>4117</v>
      </c>
      <c r="V125" s="40">
        <f>1000*D225</f>
        <v>1146</v>
      </c>
      <c r="W125" s="40">
        <f>1000*D291</f>
        <v>7559</v>
      </c>
      <c r="X125" s="31">
        <f t="shared" si="6"/>
        <v>74203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</row>
    <row r="126" spans="2:38">
      <c r="B126" s="11">
        <f>+B125+1</f>
        <v>2034</v>
      </c>
      <c r="C126" s="5">
        <f>ROUND(Forecast!C127,3)</f>
        <v>96.341999999999999</v>
      </c>
      <c r="D126" s="5">
        <f>ROUND(Forecast!D127,3)</f>
        <v>82.209000000000003</v>
      </c>
      <c r="E126" s="5">
        <f>ROUND(Forecast!E127,3)</f>
        <v>67.171999999999997</v>
      </c>
      <c r="F126" s="5">
        <f>ROUND(Forecast!F127,3)</f>
        <v>65.135999999999996</v>
      </c>
      <c r="G126" s="5">
        <f>ROUND(Forecast!G127,3)</f>
        <v>70.070999999999998</v>
      </c>
      <c r="H126" s="5">
        <f>ROUND(Forecast!H127,3)</f>
        <v>76.293000000000006</v>
      </c>
      <c r="I126" s="5">
        <f>ROUND(Forecast!I127,3)</f>
        <v>80.688999999999993</v>
      </c>
      <c r="J126" s="5">
        <f>ROUND(Forecast!J127,3)</f>
        <v>91.915000000000006</v>
      </c>
      <c r="K126" s="5">
        <f>ROUND(Forecast!K127,3)</f>
        <v>81.331000000000003</v>
      </c>
      <c r="L126" s="5">
        <f>ROUND(Forecast!L127,3)</f>
        <v>75.844999999999999</v>
      </c>
      <c r="M126" s="5">
        <f>ROUND(Forecast!M127,3)</f>
        <v>78.403999999999996</v>
      </c>
      <c r="N126" s="5">
        <f>ROUND(Forecast!N127,3)</f>
        <v>98.52</v>
      </c>
      <c r="O126" s="5">
        <f>SUM(C126:N126)</f>
        <v>963.92699999999991</v>
      </c>
      <c r="Q126" s="39">
        <v>2001</v>
      </c>
      <c r="R126" s="39">
        <v>3</v>
      </c>
      <c r="S126" s="40">
        <f>1000*E27</f>
        <v>28900</v>
      </c>
      <c r="T126" s="40">
        <f>1000*E93</f>
        <v>20759</v>
      </c>
      <c r="U126" s="40">
        <f>1000*E159</f>
        <v>3484</v>
      </c>
      <c r="V126" s="40">
        <f>1000*E225</f>
        <v>1064</v>
      </c>
      <c r="W126" s="40">
        <f>1000*E291</f>
        <v>6660</v>
      </c>
      <c r="X126" s="31">
        <f t="shared" si="6"/>
        <v>60867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</row>
    <row r="127" spans="2:38">
      <c r="B127" s="11">
        <f t="shared" ref="B127:B132" si="12">+B126+1</f>
        <v>2035</v>
      </c>
      <c r="C127" s="5">
        <f>ROUND(Forecast!C128,3)</f>
        <v>97.293000000000006</v>
      </c>
      <c r="D127" s="5">
        <f>ROUND(Forecast!D128,3)</f>
        <v>83.019000000000005</v>
      </c>
      <c r="E127" s="5">
        <f>ROUND(Forecast!E128,3)</f>
        <v>67.834000000000003</v>
      </c>
      <c r="F127" s="5">
        <f>ROUND(Forecast!F128,3)</f>
        <v>65.778000000000006</v>
      </c>
      <c r="G127" s="5">
        <f>ROUND(Forecast!G128,3)</f>
        <v>70.762</v>
      </c>
      <c r="H127" s="5">
        <f>ROUND(Forecast!H128,3)</f>
        <v>77.045000000000002</v>
      </c>
      <c r="I127" s="5">
        <f>ROUND(Forecast!I128,3)</f>
        <v>81.483999999999995</v>
      </c>
      <c r="J127" s="5">
        <f>ROUND(Forecast!J128,3)</f>
        <v>92.817999999999998</v>
      </c>
      <c r="K127" s="5">
        <f>ROUND(Forecast!K128,3)</f>
        <v>82.132000000000005</v>
      </c>
      <c r="L127" s="5">
        <f>ROUND(Forecast!L128,3)</f>
        <v>76.591999999999999</v>
      </c>
      <c r="M127" s="5">
        <f>ROUND(Forecast!M128,3)</f>
        <v>79.174999999999997</v>
      </c>
      <c r="N127" s="5">
        <f>ROUND(Forecast!N128,3)</f>
        <v>99.49</v>
      </c>
      <c r="O127" s="5">
        <f t="shared" ref="O127:O132" si="13">SUM(C127:N127)</f>
        <v>973.42199999999991</v>
      </c>
      <c r="Q127" s="39">
        <v>2001</v>
      </c>
      <c r="R127" s="39">
        <v>4</v>
      </c>
      <c r="S127" s="40">
        <f>1000*F27</f>
        <v>21883</v>
      </c>
      <c r="T127" s="40">
        <f>1000*F93</f>
        <v>20137</v>
      </c>
      <c r="U127" s="40">
        <f>1000*F159</f>
        <v>3517</v>
      </c>
      <c r="V127" s="40">
        <f>1000*F225</f>
        <v>942</v>
      </c>
      <c r="W127" s="40">
        <f>1000*F291</f>
        <v>7111</v>
      </c>
      <c r="X127" s="31">
        <f t="shared" si="6"/>
        <v>53590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</row>
    <row r="128" spans="2:38">
      <c r="B128" s="11">
        <f t="shared" si="12"/>
        <v>2036</v>
      </c>
      <c r="C128" s="5">
        <f>ROUND(Forecast!C129,3)</f>
        <v>98.210999999999999</v>
      </c>
      <c r="D128" s="5">
        <f>ROUND(Forecast!D129,3)</f>
        <v>83.801000000000002</v>
      </c>
      <c r="E128" s="5">
        <f>ROUND(Forecast!E129,3)</f>
        <v>68.474000000000004</v>
      </c>
      <c r="F128" s="5">
        <f>ROUND(Forecast!F129,3)</f>
        <v>66.397999999999996</v>
      </c>
      <c r="G128" s="5">
        <f>ROUND(Forecast!G129,3)</f>
        <v>71.427999999999997</v>
      </c>
      <c r="H128" s="5">
        <f>ROUND(Forecast!H129,3)</f>
        <v>77.771000000000001</v>
      </c>
      <c r="I128" s="5">
        <f>ROUND(Forecast!I129,3)</f>
        <v>82.251999999999995</v>
      </c>
      <c r="J128" s="5">
        <f>ROUND(Forecast!J129,3)</f>
        <v>93.691000000000003</v>
      </c>
      <c r="K128" s="5">
        <f>ROUND(Forecast!K129,3)</f>
        <v>82.905000000000001</v>
      </c>
      <c r="L128" s="5">
        <f>ROUND(Forecast!L129,3)</f>
        <v>77.313999999999993</v>
      </c>
      <c r="M128" s="5">
        <f>ROUND(Forecast!M129,3)</f>
        <v>79.918999999999997</v>
      </c>
      <c r="N128" s="5">
        <f>ROUND(Forecast!N129,3)</f>
        <v>100.428</v>
      </c>
      <c r="O128" s="5">
        <f t="shared" si="13"/>
        <v>982.59199999999998</v>
      </c>
      <c r="Q128" s="39">
        <v>2001</v>
      </c>
      <c r="R128" s="39">
        <v>5</v>
      </c>
      <c r="S128" s="40">
        <f>1000*G27</f>
        <v>24660</v>
      </c>
      <c r="T128" s="40">
        <f>1000*G93</f>
        <v>21682</v>
      </c>
      <c r="U128" s="40">
        <f>1000*G159</f>
        <v>3740</v>
      </c>
      <c r="V128" s="40">
        <f>1000*G225</f>
        <v>942</v>
      </c>
      <c r="W128" s="40">
        <f>1000*G291</f>
        <v>7356</v>
      </c>
      <c r="X128" s="31">
        <f t="shared" si="6"/>
        <v>58380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</row>
    <row r="129" spans="1:38">
      <c r="B129" s="11">
        <f t="shared" si="12"/>
        <v>2037</v>
      </c>
      <c r="C129" s="5">
        <f>ROUND(Forecast!C130,3)</f>
        <v>99.096999999999994</v>
      </c>
      <c r="D129" s="5">
        <f>ROUND(Forecast!D130,3)</f>
        <v>84.557000000000002</v>
      </c>
      <c r="E129" s="5">
        <f>ROUND(Forecast!E130,3)</f>
        <v>69.090999999999994</v>
      </c>
      <c r="F129" s="5">
        <f>ROUND(Forecast!F130,3)</f>
        <v>66.995999999999995</v>
      </c>
      <c r="G129" s="5">
        <f>ROUND(Forecast!G130,3)</f>
        <v>72.072000000000003</v>
      </c>
      <c r="H129" s="5">
        <f>ROUND(Forecast!H130,3)</f>
        <v>78.471999999999994</v>
      </c>
      <c r="I129" s="5">
        <f>ROUND(Forecast!I130,3)</f>
        <v>82.994</v>
      </c>
      <c r="J129" s="5">
        <f>ROUND(Forecast!J130,3)</f>
        <v>94.534000000000006</v>
      </c>
      <c r="K129" s="5">
        <f>ROUND(Forecast!K130,3)</f>
        <v>83.652000000000001</v>
      </c>
      <c r="L129" s="5">
        <f>ROUND(Forecast!L130,3)</f>
        <v>78.010999999999996</v>
      </c>
      <c r="M129" s="5">
        <f>ROUND(Forecast!M130,3)</f>
        <v>80.638000000000005</v>
      </c>
      <c r="N129" s="5">
        <f>ROUND(Forecast!N130,3)</f>
        <v>101.333</v>
      </c>
      <c r="O129" s="5">
        <f t="shared" si="13"/>
        <v>991.447</v>
      </c>
      <c r="Q129" s="39">
        <v>2001</v>
      </c>
      <c r="R129" s="39">
        <v>6</v>
      </c>
      <c r="S129" s="40">
        <f>1000*H27</f>
        <v>27376</v>
      </c>
      <c r="T129" s="40">
        <f>1000*H93</f>
        <v>23598</v>
      </c>
      <c r="U129" s="40">
        <f>1000*H159</f>
        <v>4149</v>
      </c>
      <c r="V129" s="40">
        <f>1000*H225</f>
        <v>983</v>
      </c>
      <c r="W129" s="40">
        <f>1000*H291</f>
        <v>7745</v>
      </c>
      <c r="X129" s="31">
        <f t="shared" si="6"/>
        <v>63851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</row>
    <row r="130" spans="1:38">
      <c r="B130" s="11">
        <f t="shared" si="12"/>
        <v>2038</v>
      </c>
      <c r="C130" s="5">
        <f>ROUND(Forecast!C131,3)</f>
        <v>99.953000000000003</v>
      </c>
      <c r="D130" s="5">
        <f>ROUND(Forecast!D131,3)</f>
        <v>85.287000000000006</v>
      </c>
      <c r="E130" s="5">
        <f>ROUND(Forecast!E131,3)</f>
        <v>69.688000000000002</v>
      </c>
      <c r="F130" s="5">
        <f>ROUND(Forecast!F131,3)</f>
        <v>67.575000000000003</v>
      </c>
      <c r="G130" s="5">
        <f>ROUND(Forecast!G131,3)</f>
        <v>72.694000000000003</v>
      </c>
      <c r="H130" s="5">
        <f>ROUND(Forecast!H131,3)</f>
        <v>79.150000000000006</v>
      </c>
      <c r="I130" s="5">
        <f>ROUND(Forecast!I131,3)</f>
        <v>83.710999999999999</v>
      </c>
      <c r="J130" s="5">
        <f>ROUND(Forecast!J131,3)</f>
        <v>95.347999999999999</v>
      </c>
      <c r="K130" s="5">
        <f>ROUND(Forecast!K131,3)</f>
        <v>84.373000000000005</v>
      </c>
      <c r="L130" s="5">
        <f>ROUND(Forecast!L131,3)</f>
        <v>78.683999999999997</v>
      </c>
      <c r="M130" s="5">
        <f>ROUND(Forecast!M131,3)</f>
        <v>81.331999999999994</v>
      </c>
      <c r="N130" s="5">
        <f>ROUND(Forecast!N131,3)</f>
        <v>102.20699999999999</v>
      </c>
      <c r="O130" s="5">
        <f t="shared" si="13"/>
        <v>1000.002</v>
      </c>
      <c r="Q130" s="39">
        <v>2001</v>
      </c>
      <c r="R130" s="39">
        <v>7</v>
      </c>
      <c r="S130" s="40">
        <f>1000*I27</f>
        <v>27281</v>
      </c>
      <c r="T130" s="40">
        <f>1000*I93</f>
        <v>24946</v>
      </c>
      <c r="U130" s="40">
        <f>1000*I159</f>
        <v>4461</v>
      </c>
      <c r="V130" s="40">
        <f>1000*I225</f>
        <v>921</v>
      </c>
      <c r="W130" s="40">
        <f>1000*I291</f>
        <v>7697</v>
      </c>
      <c r="X130" s="31">
        <f t="shared" si="6"/>
        <v>65306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</row>
    <row r="131" spans="1:38">
      <c r="B131" s="11">
        <f t="shared" si="12"/>
        <v>2039</v>
      </c>
      <c r="C131" s="5">
        <f>ROUND(Forecast!C132,3)</f>
        <v>100.78100000000001</v>
      </c>
      <c r="D131" s="5">
        <f>ROUND(Forecast!D132,3)</f>
        <v>85.992000000000004</v>
      </c>
      <c r="E131" s="5">
        <f>ROUND(Forecast!E132,3)</f>
        <v>70.263999999999996</v>
      </c>
      <c r="F131" s="5">
        <f>ROUND(Forecast!F132,3)</f>
        <v>68.134</v>
      </c>
      <c r="G131" s="5">
        <f>ROUND(Forecast!G132,3)</f>
        <v>73.295000000000002</v>
      </c>
      <c r="H131" s="5">
        <f>ROUND(Forecast!H132,3)</f>
        <v>79.804000000000002</v>
      </c>
      <c r="I131" s="5">
        <f>ROUND(Forecast!I132,3)</f>
        <v>84.403000000000006</v>
      </c>
      <c r="J131" s="5">
        <f>ROUND(Forecast!J132,3)</f>
        <v>96.134</v>
      </c>
      <c r="K131" s="5">
        <f>ROUND(Forecast!K132,3)</f>
        <v>85.07</v>
      </c>
      <c r="L131" s="5">
        <f>ROUND(Forecast!L132,3)</f>
        <v>79.334000000000003</v>
      </c>
      <c r="M131" s="5">
        <f>ROUND(Forecast!M132,3)</f>
        <v>82.003</v>
      </c>
      <c r="N131" s="5">
        <f>ROUND(Forecast!N132,3)</f>
        <v>103.05200000000001</v>
      </c>
      <c r="O131" s="5">
        <f t="shared" si="13"/>
        <v>1008.2660000000003</v>
      </c>
      <c r="Q131" s="39">
        <v>2001</v>
      </c>
      <c r="R131" s="39">
        <v>8</v>
      </c>
      <c r="S131" s="40">
        <f>1000*J27</f>
        <v>29432</v>
      </c>
      <c r="T131" s="40">
        <f>1000*J93</f>
        <v>28581</v>
      </c>
      <c r="U131" s="40">
        <f>1000*J159</f>
        <v>4991</v>
      </c>
      <c r="V131" s="40">
        <f>1000*J225</f>
        <v>1022.9999999999999</v>
      </c>
      <c r="W131" s="40">
        <f>1000*J291</f>
        <v>8548</v>
      </c>
      <c r="X131" s="31">
        <f t="shared" si="6"/>
        <v>72575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</row>
    <row r="132" spans="1:38">
      <c r="B132" s="11">
        <f t="shared" si="12"/>
        <v>2040</v>
      </c>
      <c r="C132" s="5">
        <f>ROUND(Forecast!C133,3)</f>
        <v>101.58</v>
      </c>
      <c r="D132" s="5">
        <f>ROUND(Forecast!D133,3)</f>
        <v>86.673000000000002</v>
      </c>
      <c r="E132" s="5">
        <f>ROUND(Forecast!E133,3)</f>
        <v>70.820999999999998</v>
      </c>
      <c r="F132" s="5">
        <f>ROUND(Forecast!F133,3)</f>
        <v>68.673000000000002</v>
      </c>
      <c r="G132" s="5">
        <f>ROUND(Forecast!G133,3)</f>
        <v>73.876000000000005</v>
      </c>
      <c r="H132" s="5">
        <f>ROUND(Forecast!H133,3)</f>
        <v>80.436000000000007</v>
      </c>
      <c r="I132" s="5">
        <f>ROUND(Forecast!I133,3)</f>
        <v>85.070999999999998</v>
      </c>
      <c r="J132" s="5">
        <f>ROUND(Forecast!J133,3)</f>
        <v>96.894000000000005</v>
      </c>
      <c r="K132" s="5">
        <f>ROUND(Forecast!K133,3)</f>
        <v>85.742999999999995</v>
      </c>
      <c r="L132" s="5">
        <f>ROUND(Forecast!L133,3)</f>
        <v>79.962999999999994</v>
      </c>
      <c r="M132" s="5">
        <f>ROUND(Forecast!M133,3)</f>
        <v>82.650999999999996</v>
      </c>
      <c r="N132" s="5">
        <f>ROUND(Forecast!N133,3)</f>
        <v>103.86799999999999</v>
      </c>
      <c r="O132" s="5">
        <f t="shared" si="13"/>
        <v>1016.249</v>
      </c>
      <c r="Q132" s="39">
        <v>2001</v>
      </c>
      <c r="R132" s="39">
        <v>9</v>
      </c>
      <c r="S132" s="40">
        <f>1000*K27</f>
        <v>27884</v>
      </c>
      <c r="T132" s="40">
        <f>1000*K93</f>
        <v>25209</v>
      </c>
      <c r="U132" s="40">
        <f>1000*K159</f>
        <v>4463</v>
      </c>
      <c r="V132" s="40">
        <f>1000*K225</f>
        <v>983</v>
      </c>
      <c r="W132" s="40">
        <f>1000*K291</f>
        <v>7852</v>
      </c>
      <c r="X132" s="31">
        <f t="shared" si="6"/>
        <v>66391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</row>
    <row r="133" spans="1:38">
      <c r="B133" s="1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Q133" s="39">
        <v>2001</v>
      </c>
      <c r="R133" s="39">
        <v>10</v>
      </c>
      <c r="S133" s="40">
        <f>1000*L27</f>
        <v>22150</v>
      </c>
      <c r="T133" s="40">
        <f>1000*L93</f>
        <v>23465</v>
      </c>
      <c r="U133" s="40">
        <f>1000*L159</f>
        <v>4267</v>
      </c>
      <c r="V133" s="40">
        <f>1000*L225</f>
        <v>880</v>
      </c>
      <c r="W133" s="40">
        <f>1000*L291</f>
        <v>7379</v>
      </c>
      <c r="X133" s="31">
        <f t="shared" ref="X133:X196" si="14">SUM(S133:W133)</f>
        <v>58141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</row>
    <row r="134" spans="1:38">
      <c r="Q134" s="39">
        <v>2001</v>
      </c>
      <c r="R134" s="39">
        <v>11</v>
      </c>
      <c r="S134" s="40">
        <f>1000*M27</f>
        <v>23600</v>
      </c>
      <c r="T134" s="40">
        <f>1000*M93</f>
        <v>24384</v>
      </c>
      <c r="U134" s="40">
        <f>1000*M159</f>
        <v>4319</v>
      </c>
      <c r="V134" s="40">
        <f>1000*M225</f>
        <v>921</v>
      </c>
      <c r="W134" s="40">
        <f>1000*M291</f>
        <v>7161</v>
      </c>
      <c r="X134" s="31">
        <f t="shared" si="14"/>
        <v>60385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</row>
    <row r="135" spans="1:38">
      <c r="A135" s="2" t="s">
        <v>17</v>
      </c>
      <c r="Q135" s="39">
        <v>2001</v>
      </c>
      <c r="R135" s="39">
        <v>12</v>
      </c>
      <c r="S135" s="40">
        <f>1000*N27</f>
        <v>39372</v>
      </c>
      <c r="T135" s="40">
        <f>1000*N93</f>
        <v>30496</v>
      </c>
      <c r="U135" s="40">
        <f>1000*N159</f>
        <v>4653</v>
      </c>
      <c r="V135" s="40">
        <f>1000*N225</f>
        <v>1228</v>
      </c>
      <c r="W135" s="40">
        <f>1000*N291</f>
        <v>8208</v>
      </c>
      <c r="X135" s="31">
        <f t="shared" si="14"/>
        <v>83957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</row>
    <row r="136" spans="1:38">
      <c r="Q136" s="39">
        <v>2002</v>
      </c>
      <c r="R136" s="39">
        <v>1</v>
      </c>
      <c r="S136" s="40">
        <f>1000*C28</f>
        <v>48539</v>
      </c>
      <c r="T136" s="40">
        <f>1000*C94</f>
        <v>30049</v>
      </c>
      <c r="U136" s="40">
        <f>1000*C160</f>
        <v>4353</v>
      </c>
      <c r="V136" s="40">
        <f>1000*C226</f>
        <v>1453</v>
      </c>
      <c r="W136" s="40">
        <f>1000*C292</f>
        <v>8321</v>
      </c>
      <c r="X136" s="31">
        <f t="shared" si="14"/>
        <v>92715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</row>
    <row r="137" spans="1:38">
      <c r="C137" s="3" t="s">
        <v>1</v>
      </c>
      <c r="D137" s="3" t="s">
        <v>2</v>
      </c>
      <c r="E137" s="3" t="s">
        <v>3</v>
      </c>
      <c r="F137" s="3" t="s">
        <v>4</v>
      </c>
      <c r="G137" s="3" t="s">
        <v>5</v>
      </c>
      <c r="H137" s="3" t="s">
        <v>6</v>
      </c>
      <c r="I137" s="3" t="s">
        <v>7</v>
      </c>
      <c r="J137" s="3" t="s">
        <v>8</v>
      </c>
      <c r="K137" s="3" t="s">
        <v>9</v>
      </c>
      <c r="L137" s="3" t="s">
        <v>10</v>
      </c>
      <c r="M137" s="3" t="s">
        <v>11</v>
      </c>
      <c r="N137" s="3" t="s">
        <v>12</v>
      </c>
      <c r="O137" s="3" t="s">
        <v>13</v>
      </c>
      <c r="Q137" s="39">
        <v>2002</v>
      </c>
      <c r="R137" s="39">
        <v>2</v>
      </c>
      <c r="S137" s="40">
        <f>1000*D28</f>
        <v>38324</v>
      </c>
      <c r="T137" s="40">
        <f>1000*D94</f>
        <v>25704</v>
      </c>
      <c r="U137" s="40">
        <f>1000*D160</f>
        <v>4142</v>
      </c>
      <c r="V137" s="40">
        <f>1000*D226</f>
        <v>1146</v>
      </c>
      <c r="W137" s="40">
        <f>1000*D292</f>
        <v>7559</v>
      </c>
      <c r="X137" s="31">
        <f t="shared" si="14"/>
        <v>76875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</row>
    <row r="138" spans="1:38">
      <c r="A138" s="2" t="s">
        <v>14</v>
      </c>
      <c r="B138">
        <v>1980</v>
      </c>
      <c r="C138" s="1">
        <f>ROUND(Forecast!C140,3)</f>
        <v>0</v>
      </c>
      <c r="D138" s="1">
        <f>ROUND(Forecast!D140,3)</f>
        <v>0</v>
      </c>
      <c r="E138" s="1">
        <f>ROUND(Forecast!E140,3)</f>
        <v>0</v>
      </c>
      <c r="F138" s="1">
        <f>ROUND(Forecast!F140,3)</f>
        <v>0</v>
      </c>
      <c r="G138" s="1">
        <f>ROUND(Forecast!G140,3)</f>
        <v>0</v>
      </c>
      <c r="H138" s="1">
        <f>ROUND(Forecast!H140,3)</f>
        <v>0</v>
      </c>
      <c r="I138" s="1">
        <f>ROUND(Forecast!I140,3)</f>
        <v>0</v>
      </c>
      <c r="J138" s="1">
        <f>ROUND(Forecast!J140,3)</f>
        <v>0</v>
      </c>
      <c r="K138" s="1">
        <f>ROUND(Forecast!K140,3)</f>
        <v>0</v>
      </c>
      <c r="L138" s="1">
        <f>ROUND(Forecast!L140,3)</f>
        <v>0</v>
      </c>
      <c r="M138" s="1">
        <f>ROUND(Forecast!M140,3)</f>
        <v>0</v>
      </c>
      <c r="N138" s="1">
        <f>ROUND(Forecast!N140,3)</f>
        <v>0</v>
      </c>
      <c r="O138" s="1">
        <f t="shared" ref="O138:O178" si="15">SUM(C138:N138)</f>
        <v>0</v>
      </c>
      <c r="Q138" s="39">
        <v>2002</v>
      </c>
      <c r="R138" s="39">
        <v>3</v>
      </c>
      <c r="S138" s="40">
        <f>1000*E28</f>
        <v>30750</v>
      </c>
      <c r="T138" s="40">
        <f>1000*E94</f>
        <v>20987</v>
      </c>
      <c r="U138" s="40">
        <f>1000*E160</f>
        <v>3505</v>
      </c>
      <c r="V138" s="40">
        <f>1000*E226</f>
        <v>1064</v>
      </c>
      <c r="W138" s="40">
        <f>1000*E292</f>
        <v>6660</v>
      </c>
      <c r="X138" s="31">
        <f t="shared" si="14"/>
        <v>62966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</row>
    <row r="139" spans="1:38">
      <c r="B139">
        <v>1981</v>
      </c>
      <c r="C139" s="1">
        <f>ROUND(Forecast!C141,3)</f>
        <v>0</v>
      </c>
      <c r="D139" s="1">
        <f>ROUND(Forecast!D141,3)</f>
        <v>0</v>
      </c>
      <c r="E139" s="1">
        <f>ROUND(Forecast!E141,3)</f>
        <v>0</v>
      </c>
      <c r="F139" s="1">
        <f>ROUND(Forecast!F141,3)</f>
        <v>1E-3</v>
      </c>
      <c r="G139" s="1">
        <f>ROUND(Forecast!G141,3)</f>
        <v>1E-3</v>
      </c>
      <c r="H139" s="1">
        <f>ROUND(Forecast!H141,3)</f>
        <v>1E-3</v>
      </c>
      <c r="I139" s="1">
        <f>ROUND(Forecast!I141,3)</f>
        <v>2E-3</v>
      </c>
      <c r="J139" s="1">
        <f>ROUND(Forecast!J141,3)</f>
        <v>3.0000000000000001E-3</v>
      </c>
      <c r="K139" s="1">
        <f>ROUND(Forecast!K141,3)</f>
        <v>2E-3</v>
      </c>
      <c r="L139" s="1">
        <f>ROUND(Forecast!L141,3)</f>
        <v>2E-3</v>
      </c>
      <c r="M139" s="1">
        <f>ROUND(Forecast!M141,3)</f>
        <v>3.0000000000000001E-3</v>
      </c>
      <c r="N139" s="1">
        <f>ROUND(Forecast!N141,3)</f>
        <v>4.0000000000000001E-3</v>
      </c>
      <c r="O139" s="1">
        <f t="shared" si="15"/>
        <v>1.9E-2</v>
      </c>
      <c r="Q139" s="39">
        <v>2002</v>
      </c>
      <c r="R139" s="39">
        <v>4</v>
      </c>
      <c r="S139" s="40">
        <f>1000*F28</f>
        <v>23253</v>
      </c>
      <c r="T139" s="40">
        <f>1000*F94</f>
        <v>20359</v>
      </c>
      <c r="U139" s="40">
        <f>1000*F160</f>
        <v>3538</v>
      </c>
      <c r="V139" s="40">
        <f>1000*F226</f>
        <v>942</v>
      </c>
      <c r="W139" s="40">
        <f>1000*F292</f>
        <v>7111</v>
      </c>
      <c r="X139" s="31">
        <f t="shared" si="14"/>
        <v>55203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</row>
    <row r="140" spans="1:38">
      <c r="B140">
        <v>1982</v>
      </c>
      <c r="C140" s="1">
        <f>ROUND(Forecast!C142,3)</f>
        <v>5.0000000000000001E-3</v>
      </c>
      <c r="D140" s="1">
        <f>ROUND(Forecast!D142,3)</f>
        <v>8.9999999999999993E-3</v>
      </c>
      <c r="E140" s="1">
        <f>ROUND(Forecast!E142,3)</f>
        <v>8.9999999999999993E-3</v>
      </c>
      <c r="F140" s="1">
        <f>ROUND(Forecast!F142,3)</f>
        <v>1.2E-2</v>
      </c>
      <c r="G140" s="1">
        <f>ROUND(Forecast!G142,3)</f>
        <v>1.9E-2</v>
      </c>
      <c r="H140" s="1">
        <f>ROUND(Forecast!H142,3)</f>
        <v>2.5999999999999999E-2</v>
      </c>
      <c r="I140" s="1">
        <f>ROUND(Forecast!I142,3)</f>
        <v>3.5000000000000003E-2</v>
      </c>
      <c r="J140" s="1">
        <f>ROUND(Forecast!J142,3)</f>
        <v>5.0999999999999997E-2</v>
      </c>
      <c r="K140" s="1">
        <f>ROUND(Forecast!K142,3)</f>
        <v>4.5999999999999999E-2</v>
      </c>
      <c r="L140" s="1">
        <f>ROUND(Forecast!L142,3)</f>
        <v>4.4999999999999998E-2</v>
      </c>
      <c r="M140" s="1">
        <f>ROUND(Forecast!M142,3)</f>
        <v>5.6000000000000001E-2</v>
      </c>
      <c r="N140" s="1">
        <f>ROUND(Forecast!N142,3)</f>
        <v>7.6999999999999999E-2</v>
      </c>
      <c r="O140" s="1">
        <f t="shared" si="15"/>
        <v>0.39</v>
      </c>
      <c r="Q140" s="39">
        <v>2002</v>
      </c>
      <c r="R140" s="39">
        <v>5</v>
      </c>
      <c r="S140" s="40">
        <f>1000*G28</f>
        <v>26223</v>
      </c>
      <c r="T140" s="40">
        <f>1000*G94</f>
        <v>21919</v>
      </c>
      <c r="U140" s="40">
        <f>1000*G160</f>
        <v>3763</v>
      </c>
      <c r="V140" s="40">
        <f>1000*G226</f>
        <v>942</v>
      </c>
      <c r="W140" s="40">
        <f>1000*G292</f>
        <v>7356</v>
      </c>
      <c r="X140" s="31">
        <f t="shared" si="14"/>
        <v>60203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</row>
    <row r="141" spans="1:38">
      <c r="B141">
        <v>1983</v>
      </c>
      <c r="C141" s="1">
        <f>ROUND(Forecast!C143,3)</f>
        <v>8.3000000000000004E-2</v>
      </c>
      <c r="D141" s="1">
        <f>ROUND(Forecast!D143,3)</f>
        <v>7.4999999999999997E-2</v>
      </c>
      <c r="E141" s="1">
        <f>ROUND(Forecast!E143,3)</f>
        <v>5.2999999999999999E-2</v>
      </c>
      <c r="F141" s="1">
        <f>ROUND(Forecast!F143,3)</f>
        <v>5.8000000000000003E-2</v>
      </c>
      <c r="G141" s="1">
        <f>ROUND(Forecast!G143,3)</f>
        <v>7.5999999999999998E-2</v>
      </c>
      <c r="H141" s="1">
        <f>ROUND(Forecast!H143,3)</f>
        <v>9.6000000000000002E-2</v>
      </c>
      <c r="I141" s="1">
        <f>ROUND(Forecast!I143,3)</f>
        <v>0.11899999999999999</v>
      </c>
      <c r="J141" s="1">
        <f>ROUND(Forecast!J143,3)</f>
        <v>0.16</v>
      </c>
      <c r="K141" s="1">
        <f>ROUND(Forecast!K143,3)</f>
        <v>0.13700000000000001</v>
      </c>
      <c r="L141" s="1">
        <f>ROUND(Forecast!L143,3)</f>
        <v>0.127</v>
      </c>
      <c r="M141" s="1">
        <f>ROUND(Forecast!M143,3)</f>
        <v>0.154</v>
      </c>
      <c r="N141" s="1">
        <f>ROUND(Forecast!N143,3)</f>
        <v>0.20300000000000001</v>
      </c>
      <c r="O141" s="1">
        <f t="shared" si="15"/>
        <v>1.3410000000000002</v>
      </c>
      <c r="Q141" s="39">
        <v>2002</v>
      </c>
      <c r="R141" s="39">
        <v>6</v>
      </c>
      <c r="S141" s="40">
        <f>1000*H28</f>
        <v>29147</v>
      </c>
      <c r="T141" s="40">
        <f>1000*H94</f>
        <v>23856</v>
      </c>
      <c r="U141" s="40">
        <f>1000*H160</f>
        <v>4174</v>
      </c>
      <c r="V141" s="40">
        <f>1000*H226</f>
        <v>983</v>
      </c>
      <c r="W141" s="40">
        <f>1000*H292</f>
        <v>7745</v>
      </c>
      <c r="X141" s="31">
        <f t="shared" si="14"/>
        <v>65905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</row>
    <row r="142" spans="1:38">
      <c r="B142">
        <v>1984</v>
      </c>
      <c r="C142" s="1">
        <f>ROUND(Forecast!C144,3)</f>
        <v>0.214</v>
      </c>
      <c r="D142" s="1">
        <f>ROUND(Forecast!D144,3)</f>
        <v>0.182</v>
      </c>
      <c r="E142" s="1">
        <f>ROUND(Forecast!E144,3)</f>
        <v>0.121</v>
      </c>
      <c r="F142" s="1">
        <f>ROUND(Forecast!F144,3)</f>
        <v>0.127</v>
      </c>
      <c r="G142" s="1">
        <f>ROUND(Forecast!G144,3)</f>
        <v>0.161</v>
      </c>
      <c r="H142" s="1">
        <f>ROUND(Forecast!H144,3)</f>
        <v>0.19700000000000001</v>
      </c>
      <c r="I142" s="1">
        <f>ROUND(Forecast!I144,3)</f>
        <v>0.23599999999999999</v>
      </c>
      <c r="J142" s="1">
        <f>ROUND(Forecast!J144,3)</f>
        <v>0.308</v>
      </c>
      <c r="K142" s="1">
        <f>ROUND(Forecast!K144,3)</f>
        <v>0.25800000000000001</v>
      </c>
      <c r="L142" s="1">
        <f>ROUND(Forecast!L144,3)</f>
        <v>0.23499999999999999</v>
      </c>
      <c r="M142" s="1">
        <f>ROUND(Forecast!M144,3)</f>
        <v>0.27900000000000003</v>
      </c>
      <c r="N142" s="1">
        <f>ROUND(Forecast!N144,3)</f>
        <v>0.36199999999999999</v>
      </c>
      <c r="O142" s="1">
        <f t="shared" si="15"/>
        <v>2.68</v>
      </c>
      <c r="Q142" s="39">
        <v>2002</v>
      </c>
      <c r="R142" s="39">
        <v>7</v>
      </c>
      <c r="S142" s="40">
        <f>1000*I28</f>
        <v>29074</v>
      </c>
      <c r="T142" s="40">
        <f>1000*I94</f>
        <v>25220</v>
      </c>
      <c r="U142" s="40">
        <f>1000*I160</f>
        <v>4488</v>
      </c>
      <c r="V142" s="40">
        <f>1000*I226</f>
        <v>921</v>
      </c>
      <c r="W142" s="40">
        <f>1000*I292</f>
        <v>7697</v>
      </c>
      <c r="X142" s="31">
        <f t="shared" si="14"/>
        <v>67400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</row>
    <row r="143" spans="1:38">
      <c r="B143">
        <v>1985</v>
      </c>
      <c r="C143" s="1">
        <f>ROUND(Forecast!C145,3)</f>
        <v>0.376</v>
      </c>
      <c r="D143" s="1">
        <f>ROUND(Forecast!D145,3)</f>
        <v>0.313</v>
      </c>
      <c r="E143" s="1">
        <f>ROUND(Forecast!E145,3)</f>
        <v>0.20300000000000001</v>
      </c>
      <c r="F143" s="1">
        <f>ROUND(Forecast!F145,3)</f>
        <v>0.21</v>
      </c>
      <c r="G143" s="1">
        <f>ROUND(Forecast!G145,3)</f>
        <v>0.26100000000000001</v>
      </c>
      <c r="H143" s="1">
        <f>ROUND(Forecast!H145,3)</f>
        <v>0.314</v>
      </c>
      <c r="I143" s="1">
        <f>ROUND(Forecast!I145,3)</f>
        <v>0.372</v>
      </c>
      <c r="J143" s="1">
        <f>ROUND(Forecast!J145,3)</f>
        <v>0.47899999999999998</v>
      </c>
      <c r="K143" s="1">
        <f>ROUND(Forecast!K145,3)</f>
        <v>0.39500000000000002</v>
      </c>
      <c r="L143" s="1">
        <f>ROUND(Forecast!L145,3)</f>
        <v>0.35599999999999998</v>
      </c>
      <c r="M143" s="1">
        <f>ROUND(Forecast!M145,3)</f>
        <v>0.41899999999999998</v>
      </c>
      <c r="N143" s="1">
        <f>ROUND(Forecast!N145,3)</f>
        <v>0.53800000000000003</v>
      </c>
      <c r="O143" s="1">
        <f t="shared" si="15"/>
        <v>4.2359999999999998</v>
      </c>
      <c r="Q143" s="39">
        <v>2002</v>
      </c>
      <c r="R143" s="39">
        <v>8</v>
      </c>
      <c r="S143" s="40">
        <f>1000*J28</f>
        <v>31348</v>
      </c>
      <c r="T143" s="40">
        <f>1000*J94</f>
        <v>28892</v>
      </c>
      <c r="U143" s="40">
        <f>1000*J160</f>
        <v>5021</v>
      </c>
      <c r="V143" s="40">
        <f>1000*J226</f>
        <v>1022.9999999999999</v>
      </c>
      <c r="W143" s="40">
        <f>1000*J292</f>
        <v>8548</v>
      </c>
      <c r="X143" s="31">
        <f t="shared" si="14"/>
        <v>74832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</row>
    <row r="144" spans="1:38">
      <c r="B144">
        <v>1986</v>
      </c>
      <c r="C144" s="1">
        <f>ROUND(Forecast!C146,3)</f>
        <v>0.55200000000000005</v>
      </c>
      <c r="D144" s="1">
        <f>ROUND(Forecast!D146,3)</f>
        <v>0.44700000000000001</v>
      </c>
      <c r="E144" s="1">
        <f>ROUND(Forecast!E146,3)</f>
        <v>0.28299999999999997</v>
      </c>
      <c r="F144" s="1">
        <f>ROUND(Forecast!F146,3)</f>
        <v>0.28599999999999998</v>
      </c>
      <c r="G144" s="1">
        <f>ROUND(Forecast!G146,3)</f>
        <v>0.34599999999999997</v>
      </c>
      <c r="H144" s="1">
        <f>ROUND(Forecast!H146,3)</f>
        <v>0.40699999999999997</v>
      </c>
      <c r="I144" s="1">
        <f>ROUND(Forecast!I146,3)</f>
        <v>0.47099999999999997</v>
      </c>
      <c r="J144" s="1">
        <f>ROUND(Forecast!J146,3)</f>
        <v>0.59399999999999997</v>
      </c>
      <c r="K144" s="1">
        <f>ROUND(Forecast!K146,3)</f>
        <v>0.48099999999999998</v>
      </c>
      <c r="L144" s="1">
        <f>ROUND(Forecast!L146,3)</f>
        <v>0.42399999999999999</v>
      </c>
      <c r="M144" s="1">
        <f>ROUND(Forecast!M146,3)</f>
        <v>0.49</v>
      </c>
      <c r="N144" s="1">
        <f>ROUND(Forecast!N146,3)</f>
        <v>0.61799999999999999</v>
      </c>
      <c r="O144" s="1">
        <f t="shared" si="15"/>
        <v>5.3990000000000009</v>
      </c>
      <c r="Q144" s="39">
        <v>2002</v>
      </c>
      <c r="R144" s="39">
        <v>9</v>
      </c>
      <c r="S144" s="40">
        <f>1000*K28</f>
        <v>29675</v>
      </c>
      <c r="T144" s="40">
        <f>1000*K94</f>
        <v>25485</v>
      </c>
      <c r="U144" s="40">
        <f>1000*K160</f>
        <v>4489</v>
      </c>
      <c r="V144" s="40">
        <f>1000*K226</f>
        <v>983</v>
      </c>
      <c r="W144" s="40">
        <f>1000*K292</f>
        <v>7852</v>
      </c>
      <c r="X144" s="31">
        <f t="shared" si="14"/>
        <v>68484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</row>
    <row r="145" spans="2:111">
      <c r="B145">
        <v>1987</v>
      </c>
      <c r="C145" s="1">
        <f>ROUND(Forecast!C147,3)</f>
        <v>0.624</v>
      </c>
      <c r="D145" s="1">
        <f>ROUND(Forecast!D147,3)</f>
        <v>0.505</v>
      </c>
      <c r="E145" s="1">
        <f>ROUND(Forecast!E147,3)</f>
        <v>0.318</v>
      </c>
      <c r="F145" s="1">
        <f>ROUND(Forecast!F147,3)</f>
        <v>0.32100000000000001</v>
      </c>
      <c r="G145" s="1">
        <f>ROUND(Forecast!G147,3)</f>
        <v>0.38900000000000001</v>
      </c>
      <c r="H145" s="1">
        <f>ROUND(Forecast!H147,3)</f>
        <v>0.45700000000000002</v>
      </c>
      <c r="I145" s="1">
        <f>ROUND(Forecast!I147,3)</f>
        <v>0.52800000000000002</v>
      </c>
      <c r="J145" s="1">
        <f>ROUND(Forecast!J147,3)</f>
        <v>0.66500000000000004</v>
      </c>
      <c r="K145" s="1">
        <f>ROUND(Forecast!K147,3)</f>
        <v>0.53800000000000003</v>
      </c>
      <c r="L145" s="1">
        <f>ROUND(Forecast!L147,3)</f>
        <v>0.47399999999999998</v>
      </c>
      <c r="M145" s="1">
        <f>ROUND(Forecast!M147,3)</f>
        <v>0.54700000000000004</v>
      </c>
      <c r="N145" s="1">
        <f>ROUND(Forecast!N147,3)</f>
        <v>0.68899999999999995</v>
      </c>
      <c r="O145" s="1">
        <f t="shared" si="15"/>
        <v>6.0549999999999997</v>
      </c>
      <c r="Q145" s="39">
        <v>2002</v>
      </c>
      <c r="R145" s="39">
        <v>10</v>
      </c>
      <c r="S145" s="40">
        <f>1000*L28</f>
        <v>23537</v>
      </c>
      <c r="T145" s="40">
        <f>1000*L94</f>
        <v>23722</v>
      </c>
      <c r="U145" s="40">
        <f>1000*L160</f>
        <v>4292</v>
      </c>
      <c r="V145" s="40">
        <f>1000*L226</f>
        <v>880</v>
      </c>
      <c r="W145" s="40">
        <f>1000*L292</f>
        <v>7379</v>
      </c>
      <c r="X145" s="31">
        <f t="shared" si="14"/>
        <v>59810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</row>
    <row r="146" spans="2:111">
      <c r="B146">
        <v>1988</v>
      </c>
      <c r="C146" s="1">
        <f>ROUND(Forecast!C148,3)</f>
        <v>0.69499999999999995</v>
      </c>
      <c r="D146" s="1">
        <f>ROUND(Forecast!D148,3)</f>
        <v>0.55900000000000005</v>
      </c>
      <c r="E146" s="1">
        <f>ROUND(Forecast!E148,3)</f>
        <v>0.35099999999999998</v>
      </c>
      <c r="F146" s="1">
        <f>ROUND(Forecast!F148,3)</f>
        <v>0.35299999999999998</v>
      </c>
      <c r="G146" s="1">
        <f>ROUND(Forecast!G148,3)</f>
        <v>0.42499999999999999</v>
      </c>
      <c r="H146" s="1">
        <f>ROUND(Forecast!H148,3)</f>
        <v>0.498</v>
      </c>
      <c r="I146" s="1">
        <f>ROUND(Forecast!I148,3)</f>
        <v>0.57299999999999995</v>
      </c>
      <c r="J146" s="1">
        <f>ROUND(Forecast!J148,3)</f>
        <v>0.71799999999999997</v>
      </c>
      <c r="K146" s="1">
        <f>ROUND(Forecast!K148,3)</f>
        <v>0.57799999999999996</v>
      </c>
      <c r="L146" s="1">
        <f>ROUND(Forecast!L148,3)</f>
        <v>0.50700000000000001</v>
      </c>
      <c r="M146" s="1">
        <f>ROUND(Forecast!M148,3)</f>
        <v>0.58299999999999996</v>
      </c>
      <c r="N146" s="1">
        <f>ROUND(Forecast!N148,3)</f>
        <v>0.73099999999999998</v>
      </c>
      <c r="O146" s="1">
        <f t="shared" si="15"/>
        <v>6.5710000000000006</v>
      </c>
      <c r="Q146" s="39">
        <v>2002</v>
      </c>
      <c r="R146" s="39">
        <v>11</v>
      </c>
      <c r="S146" s="40">
        <f>1000*M28</f>
        <v>25108</v>
      </c>
      <c r="T146" s="40">
        <f>1000*M94</f>
        <v>24649</v>
      </c>
      <c r="U146" s="40">
        <f>1000*M160</f>
        <v>4344</v>
      </c>
      <c r="V146" s="40">
        <f>1000*M226</f>
        <v>921</v>
      </c>
      <c r="W146" s="40">
        <f>1000*M292</f>
        <v>7161</v>
      </c>
      <c r="X146" s="31">
        <f t="shared" si="14"/>
        <v>62183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</row>
    <row r="147" spans="2:111">
      <c r="B147">
        <v>1989</v>
      </c>
      <c r="C147" s="1">
        <f>ROUND(Forecast!C149,3)</f>
        <v>0.73499999999999999</v>
      </c>
      <c r="D147" s="1">
        <f>ROUND(Forecast!D149,3)</f>
        <v>0.59499999999999997</v>
      </c>
      <c r="E147" s="1">
        <f>ROUND(Forecast!E149,3)</f>
        <v>0.376</v>
      </c>
      <c r="F147" s="1">
        <f>ROUND(Forecast!F149,3)</f>
        <v>0.38100000000000001</v>
      </c>
      <c r="G147" s="1">
        <f>ROUND(Forecast!G149,3)</f>
        <v>0.46100000000000002</v>
      </c>
      <c r="H147" s="1">
        <f>ROUND(Forecast!H149,3)</f>
        <v>0.54300000000000004</v>
      </c>
      <c r="I147" s="1">
        <f>ROUND(Forecast!I149,3)</f>
        <v>0.629</v>
      </c>
      <c r="J147" s="1">
        <f>ROUND(Forecast!J149,3)</f>
        <v>0.79300000000000004</v>
      </c>
      <c r="K147" s="1">
        <f>ROUND(Forecast!K149,3)</f>
        <v>0.64200000000000002</v>
      </c>
      <c r="L147" s="1">
        <f>ROUND(Forecast!L149,3)</f>
        <v>0.56699999999999995</v>
      </c>
      <c r="M147" s="1">
        <f>ROUND(Forecast!M149,3)</f>
        <v>0.65500000000000003</v>
      </c>
      <c r="N147" s="1">
        <f>ROUND(Forecast!N149,3)</f>
        <v>0.82599999999999996</v>
      </c>
      <c r="O147" s="1">
        <f t="shared" si="15"/>
        <v>7.2030000000000003</v>
      </c>
      <c r="Q147" s="39">
        <v>2002</v>
      </c>
      <c r="R147" s="39">
        <v>12</v>
      </c>
      <c r="S147" s="40">
        <f>1000*N28</f>
        <v>41962</v>
      </c>
      <c r="T147" s="40">
        <f>1000*N94</f>
        <v>30831</v>
      </c>
      <c r="U147" s="40">
        <f>1000*N160</f>
        <v>4681</v>
      </c>
      <c r="V147" s="40">
        <f>1000*N226</f>
        <v>1228</v>
      </c>
      <c r="W147" s="40">
        <f>1000*N292</f>
        <v>8208</v>
      </c>
      <c r="X147" s="31">
        <f t="shared" si="14"/>
        <v>86910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</row>
    <row r="148" spans="2:111">
      <c r="B148">
        <v>1990</v>
      </c>
      <c r="C148" s="1">
        <f>ROUND(Forecast!C150,3)</f>
        <v>0.83499999999999996</v>
      </c>
      <c r="D148" s="1">
        <f>ROUND(Forecast!D150,3)</f>
        <v>0.67600000000000005</v>
      </c>
      <c r="E148" s="1">
        <f>ROUND(Forecast!E150,3)</f>
        <v>0.42699999999999999</v>
      </c>
      <c r="F148" s="1">
        <f>ROUND(Forecast!F150,3)</f>
        <v>0.432</v>
      </c>
      <c r="G148" s="1">
        <f>ROUND(Forecast!G150,3)</f>
        <v>0.52300000000000002</v>
      </c>
      <c r="H148" s="1">
        <f>ROUND(Forecast!H150,3)</f>
        <v>0.61599999999999999</v>
      </c>
      <c r="I148" s="1">
        <f>ROUND(Forecast!I150,3)</f>
        <v>0.71199999999999997</v>
      </c>
      <c r="J148" s="1">
        <f>ROUND(Forecast!J150,3)</f>
        <v>0.89800000000000002</v>
      </c>
      <c r="K148" s="1">
        <f>ROUND(Forecast!K150,3)</f>
        <v>0.72599999999999998</v>
      </c>
      <c r="L148" s="1">
        <f>ROUND(Forecast!L150,3)</f>
        <v>0.64100000000000001</v>
      </c>
      <c r="M148" s="1">
        <f>ROUND(Forecast!M150,3)</f>
        <v>0.74099999999999999</v>
      </c>
      <c r="N148" s="1">
        <f>ROUND(Forecast!N150,3)</f>
        <v>0.93300000000000005</v>
      </c>
      <c r="O148" s="1">
        <f t="shared" si="15"/>
        <v>8.16</v>
      </c>
      <c r="Q148" s="39">
        <v>2003</v>
      </c>
      <c r="R148" s="39">
        <v>1</v>
      </c>
      <c r="S148" s="40">
        <f>1000*C29</f>
        <v>51780</v>
      </c>
      <c r="T148" s="40">
        <f>1000*C95</f>
        <v>30440</v>
      </c>
      <c r="U148" s="40">
        <f>1000*C161</f>
        <v>4379</v>
      </c>
      <c r="V148" s="40">
        <f>1000*C227</f>
        <v>1453</v>
      </c>
      <c r="W148" s="40">
        <f>1000*C293</f>
        <v>8321</v>
      </c>
      <c r="X148" s="31">
        <f t="shared" si="14"/>
        <v>96373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</row>
    <row r="149" spans="2:111">
      <c r="B149">
        <v>1991</v>
      </c>
      <c r="C149" s="1">
        <f>ROUND(Forecast!C151,3)</f>
        <v>0.94199999999999995</v>
      </c>
      <c r="D149" s="1">
        <f>ROUND(Forecast!D151,3)</f>
        <v>0.75900000000000001</v>
      </c>
      <c r="E149" s="1">
        <f>ROUND(Forecast!E151,3)</f>
        <v>0.48</v>
      </c>
      <c r="F149" s="1">
        <f>ROUND(Forecast!F151,3)</f>
        <v>0.48299999999999998</v>
      </c>
      <c r="G149" s="1">
        <f>ROUND(Forecast!G151,3)</f>
        <v>0.57999999999999996</v>
      </c>
      <c r="H149" s="1">
        <f>ROUND(Forecast!H151,3)</f>
        <v>0.67800000000000005</v>
      </c>
      <c r="I149" s="1">
        <f>ROUND(Forecast!I151,3)</f>
        <v>0.77800000000000002</v>
      </c>
      <c r="J149" s="1">
        <f>ROUND(Forecast!J151,3)</f>
        <v>0.97399999999999998</v>
      </c>
      <c r="K149" s="1">
        <f>ROUND(Forecast!K151,3)</f>
        <v>0.78600000000000003</v>
      </c>
      <c r="L149" s="1">
        <f>ROUND(Forecast!L151,3)</f>
        <v>0.69399999999999995</v>
      </c>
      <c r="M149" s="1">
        <f>ROUND(Forecast!M151,3)</f>
        <v>0.79400000000000004</v>
      </c>
      <c r="N149" s="1">
        <f>ROUND(Forecast!N151,3)</f>
        <v>0.99099999999999999</v>
      </c>
      <c r="O149" s="1">
        <f t="shared" si="15"/>
        <v>8.9390000000000001</v>
      </c>
      <c r="Q149" s="39">
        <v>2003</v>
      </c>
      <c r="R149" s="39">
        <v>2</v>
      </c>
      <c r="S149" s="40">
        <f>1000*D29</f>
        <v>40866</v>
      </c>
      <c r="T149" s="40">
        <f>1000*D95</f>
        <v>26037</v>
      </c>
      <c r="U149" s="40">
        <f>1000*D161</f>
        <v>4167</v>
      </c>
      <c r="V149" s="40">
        <f>1000*D227</f>
        <v>1146</v>
      </c>
      <c r="W149" s="40">
        <f>1000*D293</f>
        <v>7559</v>
      </c>
      <c r="X149" s="31">
        <f t="shared" si="14"/>
        <v>79775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</row>
    <row r="150" spans="2:111">
      <c r="B150">
        <v>1992</v>
      </c>
      <c r="C150" s="1">
        <f>ROUND(Forecast!C152,3)</f>
        <v>0.996</v>
      </c>
      <c r="D150" s="1">
        <f>ROUND(Forecast!D152,3)</f>
        <v>0.86399999999999999</v>
      </c>
      <c r="E150" s="1">
        <f>ROUND(Forecast!E152,3)</f>
        <v>0.63400000000000001</v>
      </c>
      <c r="F150" s="1">
        <f>ROUND(Forecast!F152,3)</f>
        <v>0.65800000000000003</v>
      </c>
      <c r="G150" s="1">
        <f>ROUND(Forecast!G152,3)</f>
        <v>0.80200000000000005</v>
      </c>
      <c r="H150" s="1">
        <f>ROUND(Forecast!H152,3)</f>
        <v>0.96499999999999997</v>
      </c>
      <c r="I150" s="1">
        <f>ROUND(Forecast!I152,3)</f>
        <v>1.1359999999999999</v>
      </c>
      <c r="J150" s="1">
        <f>ROUND(Forecast!J152,3)</f>
        <v>1.42</v>
      </c>
      <c r="K150" s="1">
        <f>ROUND(Forecast!K152,3)</f>
        <v>1.2470000000000001</v>
      </c>
      <c r="L150" s="1">
        <f>ROUND(Forecast!L152,3)</f>
        <v>1.2030000000000001</v>
      </c>
      <c r="M150" s="1">
        <f>ROUND(Forecast!M152,3)</f>
        <v>1.385</v>
      </c>
      <c r="N150" s="1">
        <f>ROUND(Forecast!N152,3)</f>
        <v>1.64</v>
      </c>
      <c r="O150" s="1">
        <f t="shared" si="15"/>
        <v>12.95</v>
      </c>
      <c r="Q150" s="39">
        <v>2003</v>
      </c>
      <c r="R150" s="39">
        <v>3</v>
      </c>
      <c r="S150" s="40">
        <f>1000*E29</f>
        <v>32735</v>
      </c>
      <c r="T150" s="40">
        <f>1000*E95</f>
        <v>21259</v>
      </c>
      <c r="U150" s="40">
        <f>1000*E161</f>
        <v>3526</v>
      </c>
      <c r="V150" s="40">
        <f>1000*E227</f>
        <v>1064</v>
      </c>
      <c r="W150" s="40">
        <f>1000*E293</f>
        <v>6660</v>
      </c>
      <c r="X150" s="31">
        <f t="shared" si="14"/>
        <v>65244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</row>
    <row r="151" spans="2:111">
      <c r="B151">
        <v>1993</v>
      </c>
      <c r="C151" s="1">
        <f>ROUND(Forecast!C153,3)</f>
        <v>1.6919999999999999</v>
      </c>
      <c r="D151" s="1">
        <f>ROUND(Forecast!D153,3)</f>
        <v>1.5369999999999999</v>
      </c>
      <c r="E151" s="1">
        <f>ROUND(Forecast!E153,3)</f>
        <v>1.2589999999999999</v>
      </c>
      <c r="F151" s="1">
        <f>ROUND(Forecast!F153,3)</f>
        <v>1.1850000000000001</v>
      </c>
      <c r="G151" s="1">
        <f>ROUND(Forecast!G153,3)</f>
        <v>1.3240000000000001</v>
      </c>
      <c r="H151" s="1">
        <f>ROUND(Forecast!H153,3)</f>
        <v>1.5149999999999999</v>
      </c>
      <c r="I151" s="1">
        <f>ROUND(Forecast!I153,3)</f>
        <v>1.7</v>
      </c>
      <c r="J151" s="1">
        <f>ROUND(Forecast!J153,3)</f>
        <v>2.0219999999999998</v>
      </c>
      <c r="K151" s="1">
        <f>ROUND(Forecast!K153,3)</f>
        <v>1.7769999999999999</v>
      </c>
      <c r="L151" s="1">
        <f>ROUND(Forecast!L153,3)</f>
        <v>1.698</v>
      </c>
      <c r="M151" s="1">
        <f>ROUND(Forecast!M153,3)</f>
        <v>1.847</v>
      </c>
      <c r="N151" s="1">
        <f>ROUND(Forecast!N153,3)</f>
        <v>2.0609999999999999</v>
      </c>
      <c r="O151" s="1">
        <f t="shared" si="15"/>
        <v>19.617000000000001</v>
      </c>
      <c r="Q151" s="39">
        <v>2003</v>
      </c>
      <c r="R151" s="39">
        <v>4</v>
      </c>
      <c r="S151" s="40">
        <f>1000*F29</f>
        <v>24723</v>
      </c>
      <c r="T151" s="40">
        <f>1000*F95</f>
        <v>20622</v>
      </c>
      <c r="U151" s="40">
        <f>1000*F161</f>
        <v>3558</v>
      </c>
      <c r="V151" s="40">
        <f>1000*F227</f>
        <v>942</v>
      </c>
      <c r="W151" s="40">
        <f>1000*F293</f>
        <v>7111</v>
      </c>
      <c r="X151" s="31">
        <f t="shared" si="14"/>
        <v>56956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</row>
    <row r="152" spans="2:111">
      <c r="B152">
        <v>1994</v>
      </c>
      <c r="C152" s="1">
        <f>ROUND(Forecast!C154,3)</f>
        <v>2.0590000000000002</v>
      </c>
      <c r="D152" s="1">
        <f>ROUND(Forecast!D154,3)</f>
        <v>1.911</v>
      </c>
      <c r="E152" s="1">
        <f>ROUND(Forecast!E154,3)</f>
        <v>1.56</v>
      </c>
      <c r="F152" s="1">
        <f>ROUND(Forecast!F154,3)</f>
        <v>1.5529999999999999</v>
      </c>
      <c r="G152" s="1">
        <f>ROUND(Forecast!G154,3)</f>
        <v>1.7050000000000001</v>
      </c>
      <c r="H152" s="1">
        <f>ROUND(Forecast!H154,3)</f>
        <v>1.92</v>
      </c>
      <c r="I152" s="1">
        <f>ROUND(Forecast!I154,3)</f>
        <v>2.1080000000000001</v>
      </c>
      <c r="J152" s="1">
        <f>ROUND(Forecast!J154,3)</f>
        <v>2.4660000000000002</v>
      </c>
      <c r="K152" s="1">
        <f>ROUND(Forecast!K154,3)</f>
        <v>2.1680000000000001</v>
      </c>
      <c r="L152" s="1">
        <f>ROUND(Forecast!L154,3)</f>
        <v>2.06</v>
      </c>
      <c r="M152" s="1">
        <f>ROUND(Forecast!M154,3)</f>
        <v>2.169</v>
      </c>
      <c r="N152" s="1">
        <f>ROUND(Forecast!N154,3)</f>
        <v>2.3460000000000001</v>
      </c>
      <c r="O152" s="1">
        <f t="shared" si="15"/>
        <v>24.024999999999999</v>
      </c>
      <c r="Q152" s="39">
        <v>2003</v>
      </c>
      <c r="R152" s="39">
        <v>5</v>
      </c>
      <c r="S152" s="40">
        <f>1000*G29</f>
        <v>27900</v>
      </c>
      <c r="T152" s="40">
        <f>1000*G95</f>
        <v>22203</v>
      </c>
      <c r="U152" s="40">
        <f>1000*G161</f>
        <v>3785</v>
      </c>
      <c r="V152" s="40">
        <f>1000*G227</f>
        <v>942</v>
      </c>
      <c r="W152" s="40">
        <f>1000*G293</f>
        <v>7356</v>
      </c>
      <c r="X152" s="31">
        <f t="shared" si="14"/>
        <v>62186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</row>
    <row r="153" spans="2:111">
      <c r="B153">
        <v>1995</v>
      </c>
      <c r="C153" s="1">
        <f>ROUND(Forecast!C155,3)</f>
        <v>2.3039999999999998</v>
      </c>
      <c r="D153" s="1">
        <f>ROUND(Forecast!D155,3)</f>
        <v>2.2000000000000002</v>
      </c>
      <c r="E153" s="1">
        <f>ROUND(Forecast!E155,3)</f>
        <v>1.802</v>
      </c>
      <c r="F153" s="1">
        <f>ROUND(Forecast!F155,3)</f>
        <v>1.94</v>
      </c>
      <c r="G153" s="1">
        <f>ROUND(Forecast!G155,3)</f>
        <v>2.15</v>
      </c>
      <c r="H153" s="1">
        <f>ROUND(Forecast!H155,3)</f>
        <v>2.4369999999999998</v>
      </c>
      <c r="I153" s="1">
        <f>ROUND(Forecast!I155,3)</f>
        <v>2.6709999999999998</v>
      </c>
      <c r="J153" s="1">
        <f>ROUND(Forecast!J155,3)</f>
        <v>3.1230000000000002</v>
      </c>
      <c r="K153" s="1">
        <f>ROUND(Forecast!K155,3)</f>
        <v>2.7989999999999999</v>
      </c>
      <c r="L153" s="1">
        <f>ROUND(Forecast!L155,3)</f>
        <v>2.6880000000000002</v>
      </c>
      <c r="M153" s="1">
        <f>ROUND(Forecast!M155,3)</f>
        <v>2.7650000000000001</v>
      </c>
      <c r="N153" s="1">
        <f>ROUND(Forecast!N155,3)</f>
        <v>2.9039999999999999</v>
      </c>
      <c r="O153" s="1">
        <f t="shared" si="15"/>
        <v>29.782999999999998</v>
      </c>
      <c r="Q153" s="39">
        <v>2003</v>
      </c>
      <c r="R153" s="39">
        <v>6</v>
      </c>
      <c r="S153" s="40">
        <f>1000*H29</f>
        <v>31048</v>
      </c>
      <c r="T153" s="40">
        <f>1000*H95</f>
        <v>24165</v>
      </c>
      <c r="U153" s="40">
        <f>1000*H161</f>
        <v>4198</v>
      </c>
      <c r="V153" s="40">
        <f>1000*H227</f>
        <v>983</v>
      </c>
      <c r="W153" s="40">
        <f>1000*H293</f>
        <v>7745</v>
      </c>
      <c r="X153" s="31">
        <f t="shared" si="14"/>
        <v>68139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</row>
    <row r="154" spans="2:111">
      <c r="B154">
        <v>1996</v>
      </c>
      <c r="C154" s="1">
        <f>ROUND(Forecast!C156,3)</f>
        <v>2.8220000000000001</v>
      </c>
      <c r="D154" s="1">
        <f>ROUND(Forecast!D156,3)</f>
        <v>2.8109999999999999</v>
      </c>
      <c r="E154" s="1">
        <f>ROUND(Forecast!E156,3)</f>
        <v>2.347</v>
      </c>
      <c r="F154" s="1">
        <f>ROUND(Forecast!F156,3)</f>
        <v>2.6429999999999998</v>
      </c>
      <c r="G154" s="1">
        <f>ROUND(Forecast!G156,3)</f>
        <v>2.9020000000000001</v>
      </c>
      <c r="H154" s="1">
        <f>ROUND(Forecast!H156,3)</f>
        <v>3.282</v>
      </c>
      <c r="I154" s="1">
        <f>ROUND(Forecast!I156,3)</f>
        <v>3.589</v>
      </c>
      <c r="J154" s="1">
        <f>ROUND(Forecast!J156,3)</f>
        <v>4.1420000000000003</v>
      </c>
      <c r="K154" s="1">
        <f>ROUND(Forecast!K156,3)</f>
        <v>3.754</v>
      </c>
      <c r="L154" s="1">
        <f>ROUND(Forecast!L156,3)</f>
        <v>3.649</v>
      </c>
      <c r="M154" s="1">
        <f>ROUND(Forecast!M156,3)</f>
        <v>3.782</v>
      </c>
      <c r="N154" s="1">
        <f>ROUND(Forecast!N156,3)</f>
        <v>4.0460000000000003</v>
      </c>
      <c r="O154" s="1">
        <f t="shared" si="15"/>
        <v>39.768999999999998</v>
      </c>
      <c r="Q154" s="39">
        <v>2003</v>
      </c>
      <c r="R154" s="39">
        <v>7</v>
      </c>
      <c r="S154" s="40">
        <f>1000*I29</f>
        <v>30999</v>
      </c>
      <c r="T154" s="40">
        <f>1000*I95</f>
        <v>25547</v>
      </c>
      <c r="U154" s="40">
        <f>1000*I161</f>
        <v>4514</v>
      </c>
      <c r="V154" s="40">
        <f>1000*I227</f>
        <v>921</v>
      </c>
      <c r="W154" s="40">
        <f>1000*I293</f>
        <v>7697</v>
      </c>
      <c r="X154" s="31">
        <f t="shared" si="14"/>
        <v>69678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</row>
    <row r="155" spans="2:111">
      <c r="B155">
        <v>1997</v>
      </c>
      <c r="C155" s="1">
        <f>ROUND(Forecast!C157,3)</f>
        <v>4.0570000000000004</v>
      </c>
      <c r="D155" s="1">
        <f>ROUND(Forecast!D157,3)</f>
        <v>3.8780000000000001</v>
      </c>
      <c r="E155" s="1">
        <f>ROUND(Forecast!E157,3)</f>
        <v>3.282</v>
      </c>
      <c r="F155" s="1">
        <f>ROUND(Forecast!F157,3)</f>
        <v>3.31</v>
      </c>
      <c r="G155" s="1">
        <f>ROUND(Forecast!G157,3)</f>
        <v>3.5089999999999999</v>
      </c>
      <c r="H155" s="1">
        <f>ROUND(Forecast!H157,3)</f>
        <v>3.8839999999999999</v>
      </c>
      <c r="I155" s="1">
        <f>ROUND(Forecast!I157,3)</f>
        <v>4.1669999999999998</v>
      </c>
      <c r="J155" s="1">
        <f>ROUND(Forecast!J157,3)</f>
        <v>4.6689999999999996</v>
      </c>
      <c r="K155" s="1">
        <f>ROUND(Forecast!K157,3)</f>
        <v>4.1559999999999997</v>
      </c>
      <c r="L155" s="1">
        <f>ROUND(Forecast!L157,3)</f>
        <v>3.9649999999999999</v>
      </c>
      <c r="M155" s="1">
        <f>ROUND(Forecast!M157,3)</f>
        <v>4.0190000000000001</v>
      </c>
      <c r="N155" s="1">
        <f>ROUND(Forecast!N157,3)</f>
        <v>4.2480000000000002</v>
      </c>
      <c r="O155" s="1">
        <f t="shared" si="15"/>
        <v>47.144000000000005</v>
      </c>
      <c r="Q155" s="39">
        <v>2003</v>
      </c>
      <c r="R155" s="39">
        <v>8</v>
      </c>
      <c r="S155" s="40">
        <f>1000*J29</f>
        <v>33403</v>
      </c>
      <c r="T155" s="40">
        <f>1000*J95</f>
        <v>29263</v>
      </c>
      <c r="U155" s="40">
        <f>1000*J161</f>
        <v>5050</v>
      </c>
      <c r="V155" s="40">
        <f>1000*J227</f>
        <v>1022.9999999999999</v>
      </c>
      <c r="W155" s="40">
        <f>1000*J293</f>
        <v>8548</v>
      </c>
      <c r="X155" s="31">
        <f t="shared" si="14"/>
        <v>77287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</row>
    <row r="156" spans="2:111">
      <c r="B156">
        <v>1998</v>
      </c>
      <c r="C156" s="1">
        <f>ROUND(Forecast!C158,3)</f>
        <v>4.1859999999999999</v>
      </c>
      <c r="D156" s="1">
        <f>ROUND(Forecast!D158,3)</f>
        <v>3.9870000000000001</v>
      </c>
      <c r="E156" s="1">
        <f>ROUND(Forecast!E158,3)</f>
        <v>3.375</v>
      </c>
      <c r="F156" s="1">
        <f>ROUND(Forecast!F158,3)</f>
        <v>3.407</v>
      </c>
      <c r="G156" s="1">
        <f>ROUND(Forecast!G158,3)</f>
        <v>3.6230000000000002</v>
      </c>
      <c r="H156" s="1">
        <f>ROUND(Forecast!H158,3)</f>
        <v>4.0199999999999996</v>
      </c>
      <c r="I156" s="1">
        <f>ROUND(Forecast!I158,3)</f>
        <v>4.3220000000000001</v>
      </c>
      <c r="J156" s="1">
        <f>ROUND(Forecast!J158,3)</f>
        <v>4.8360000000000003</v>
      </c>
      <c r="K156" s="1">
        <f>ROUND(Forecast!K158,3)</f>
        <v>4.3239999999999998</v>
      </c>
      <c r="L156" s="1">
        <f>ROUND(Forecast!L158,3)</f>
        <v>4.1340000000000003</v>
      </c>
      <c r="M156" s="1">
        <f>ROUND(Forecast!M158,3)</f>
        <v>4.1849999999999996</v>
      </c>
      <c r="N156" s="1">
        <f>ROUND(Forecast!N158,3)</f>
        <v>4.5049999999999999</v>
      </c>
      <c r="O156" s="1">
        <f t="shared" si="15"/>
        <v>48.904000000000003</v>
      </c>
      <c r="Q156" s="39">
        <v>2003</v>
      </c>
      <c r="R156" s="39">
        <v>9</v>
      </c>
      <c r="S156" s="40">
        <f>1000*K29</f>
        <v>31596</v>
      </c>
      <c r="T156" s="40">
        <f>1000*K95</f>
        <v>25814</v>
      </c>
      <c r="U156" s="40">
        <f>1000*K161</f>
        <v>4516</v>
      </c>
      <c r="V156" s="40">
        <f>1000*K227</f>
        <v>983</v>
      </c>
      <c r="W156" s="40">
        <f>1000*K293</f>
        <v>7852</v>
      </c>
      <c r="X156" s="31">
        <f t="shared" si="14"/>
        <v>70761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</row>
    <row r="157" spans="2:111">
      <c r="B157">
        <v>1999</v>
      </c>
      <c r="C157" s="1">
        <f>ROUND(Forecast!C159,3)</f>
        <v>4.2750000000000004</v>
      </c>
      <c r="D157" s="1">
        <f>ROUND(Forecast!D159,3)</f>
        <v>4.069</v>
      </c>
      <c r="E157" s="1">
        <f>ROUND(Forecast!E159,3)</f>
        <v>3.444</v>
      </c>
      <c r="F157" s="1">
        <f>ROUND(Forecast!F159,3)</f>
        <v>3.476</v>
      </c>
      <c r="G157" s="1">
        <f>ROUND(Forecast!G159,3)</f>
        <v>3.6970000000000001</v>
      </c>
      <c r="H157" s="1">
        <f>ROUND(Forecast!H159,3)</f>
        <v>4.101</v>
      </c>
      <c r="I157" s="1">
        <f>ROUND(Forecast!I159,3)</f>
        <v>4.41</v>
      </c>
      <c r="J157" s="1">
        <f>ROUND(Forecast!J159,3)</f>
        <v>4.9340000000000002</v>
      </c>
      <c r="K157" s="1">
        <f>ROUND(Forecast!K159,3)</f>
        <v>4.4119999999999999</v>
      </c>
      <c r="L157" s="1">
        <f>ROUND(Forecast!L159,3)</f>
        <v>4.218</v>
      </c>
      <c r="M157" s="1">
        <f>ROUND(Forecast!M159,3)</f>
        <v>4.2699999999999996</v>
      </c>
      <c r="N157" s="1">
        <f>ROUND(Forecast!N159,3)</f>
        <v>4.5990000000000002</v>
      </c>
      <c r="O157" s="6">
        <f t="shared" si="15"/>
        <v>49.905000000000001</v>
      </c>
      <c r="P157" s="1"/>
      <c r="Q157" s="39">
        <v>2003</v>
      </c>
      <c r="R157" s="39">
        <v>10</v>
      </c>
      <c r="S157" s="40">
        <f>1000*L29</f>
        <v>25024</v>
      </c>
      <c r="T157" s="40">
        <f>1000*L95</f>
        <v>24029</v>
      </c>
      <c r="U157" s="40">
        <f>1000*L161</f>
        <v>4317</v>
      </c>
      <c r="V157" s="40">
        <f>1000*L227</f>
        <v>880</v>
      </c>
      <c r="W157" s="40">
        <f>1000*L293</f>
        <v>7379</v>
      </c>
      <c r="X157" s="31">
        <f t="shared" si="14"/>
        <v>61629</v>
      </c>
      <c r="Y157" s="1"/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 s="1"/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</row>
    <row r="158" spans="2:111">
      <c r="B158">
        <v>2000</v>
      </c>
      <c r="C158" s="1">
        <f>ROUND(Forecast!C160,3)</f>
        <v>4.3</v>
      </c>
      <c r="D158" s="1">
        <f>ROUND(Forecast!D160,3)</f>
        <v>4.093</v>
      </c>
      <c r="E158" s="1">
        <f>ROUND(Forecast!E160,3)</f>
        <v>3.464</v>
      </c>
      <c r="F158" s="1">
        <f>ROUND(Forecast!F160,3)</f>
        <v>3.496</v>
      </c>
      <c r="G158" s="1">
        <f>ROUND(Forecast!G160,3)</f>
        <v>3.7189999999999999</v>
      </c>
      <c r="H158" s="1">
        <f>ROUND(Forecast!H160,3)</f>
        <v>4.125</v>
      </c>
      <c r="I158" s="1">
        <f>ROUND(Forecast!I160,3)</f>
        <v>4.4359999999999999</v>
      </c>
      <c r="J158" s="1">
        <f>ROUND(Forecast!J160,3)</f>
        <v>4.9630000000000001</v>
      </c>
      <c r="K158" s="1">
        <f>ROUND(Forecast!K160,3)</f>
        <v>4.4370000000000003</v>
      </c>
      <c r="L158" s="1">
        <f>ROUND(Forecast!L160,3)</f>
        <v>4.242</v>
      </c>
      <c r="M158" s="1">
        <f>ROUND(Forecast!M160,3)</f>
        <v>4.2939999999999996</v>
      </c>
      <c r="N158" s="1">
        <f>ROUND(Forecast!N160,3)</f>
        <v>4.6260000000000003</v>
      </c>
      <c r="O158" s="6">
        <f t="shared" si="15"/>
        <v>50.194999999999993</v>
      </c>
      <c r="Q158" s="39">
        <v>2003</v>
      </c>
      <c r="R158" s="39">
        <v>11</v>
      </c>
      <c r="S158" s="40">
        <f>1000*M29</f>
        <v>26726</v>
      </c>
      <c r="T158" s="40">
        <f>1000*M95</f>
        <v>24966</v>
      </c>
      <c r="U158" s="40">
        <f>1000*M161</f>
        <v>4370</v>
      </c>
      <c r="V158" s="40">
        <f>1000*M227</f>
        <v>921</v>
      </c>
      <c r="W158" s="40">
        <f>1000*M293</f>
        <v>7161</v>
      </c>
      <c r="X158" s="31">
        <f t="shared" si="14"/>
        <v>64144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</row>
    <row r="159" spans="2:111">
      <c r="B159">
        <v>2001</v>
      </c>
      <c r="C159" s="1">
        <f>ROUND(Forecast!C161,3)</f>
        <v>4.3259999999999996</v>
      </c>
      <c r="D159" s="1">
        <f>ROUND(Forecast!D161,3)</f>
        <v>4.117</v>
      </c>
      <c r="E159" s="1">
        <f>ROUND(Forecast!E161,3)</f>
        <v>3.484</v>
      </c>
      <c r="F159" s="1">
        <f>ROUND(Forecast!F161,3)</f>
        <v>3.5169999999999999</v>
      </c>
      <c r="G159" s="1">
        <f>ROUND(Forecast!G161,3)</f>
        <v>3.74</v>
      </c>
      <c r="H159" s="1">
        <f>ROUND(Forecast!H161,3)</f>
        <v>4.149</v>
      </c>
      <c r="I159" s="1">
        <f>ROUND(Forecast!I161,3)</f>
        <v>4.4610000000000003</v>
      </c>
      <c r="J159" s="1">
        <f>ROUND(Forecast!J161,3)</f>
        <v>4.9909999999999997</v>
      </c>
      <c r="K159" s="1">
        <f>ROUND(Forecast!K161,3)</f>
        <v>4.4630000000000001</v>
      </c>
      <c r="L159" s="1">
        <f>ROUND(Forecast!L161,3)</f>
        <v>4.2670000000000003</v>
      </c>
      <c r="M159" s="1">
        <f>ROUND(Forecast!M161,3)</f>
        <v>4.319</v>
      </c>
      <c r="N159" s="1">
        <f>ROUND(Forecast!N161,3)</f>
        <v>4.6529999999999996</v>
      </c>
      <c r="O159" s="1">
        <f t="shared" si="15"/>
        <v>50.487000000000002</v>
      </c>
      <c r="Q159" s="39">
        <v>2003</v>
      </c>
      <c r="R159" s="39">
        <v>12</v>
      </c>
      <c r="S159" s="40">
        <f>1000*N29</f>
        <v>44740</v>
      </c>
      <c r="T159" s="40">
        <f>1000*N95</f>
        <v>31229</v>
      </c>
      <c r="U159" s="40">
        <f>1000*N161</f>
        <v>4709</v>
      </c>
      <c r="V159" s="40">
        <f>1000*N227</f>
        <v>1228</v>
      </c>
      <c r="W159" s="40">
        <f>1000*N293</f>
        <v>8208</v>
      </c>
      <c r="X159" s="31">
        <f t="shared" si="14"/>
        <v>90114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</row>
    <row r="160" spans="2:111">
      <c r="B160" s="12">
        <v>2002</v>
      </c>
      <c r="C160" s="6">
        <f>ROUND(Forecast!C162,3)</f>
        <v>4.3529999999999998</v>
      </c>
      <c r="D160" s="6">
        <f>ROUND(Forecast!D162,3)</f>
        <v>4.1420000000000003</v>
      </c>
      <c r="E160" s="6">
        <f>ROUND(Forecast!E162,3)</f>
        <v>3.5049999999999999</v>
      </c>
      <c r="F160" s="6">
        <f>ROUND(Forecast!F162,3)</f>
        <v>3.5379999999999998</v>
      </c>
      <c r="G160" s="6">
        <f>ROUND(Forecast!G162,3)</f>
        <v>3.7629999999999999</v>
      </c>
      <c r="H160" s="6">
        <f>ROUND(Forecast!H162,3)</f>
        <v>4.1740000000000004</v>
      </c>
      <c r="I160" s="6">
        <f>ROUND(Forecast!I162,3)</f>
        <v>4.4880000000000004</v>
      </c>
      <c r="J160" s="6">
        <f>ROUND(Forecast!J162,3)</f>
        <v>5.0209999999999999</v>
      </c>
      <c r="K160" s="6">
        <f>ROUND(Forecast!K162,3)</f>
        <v>4.4889999999999999</v>
      </c>
      <c r="L160" s="6">
        <f>ROUND(Forecast!L162,3)</f>
        <v>4.2919999999999998</v>
      </c>
      <c r="M160" s="6">
        <f>ROUND(Forecast!M162,3)</f>
        <v>4.3440000000000003</v>
      </c>
      <c r="N160" s="6">
        <f>ROUND(Forecast!N162,3)</f>
        <v>4.681</v>
      </c>
      <c r="O160" s="6">
        <f t="shared" si="15"/>
        <v>50.79</v>
      </c>
      <c r="Q160" s="39">
        <v>2004</v>
      </c>
      <c r="R160" s="39">
        <v>1</v>
      </c>
      <c r="S160" s="41">
        <f>1000*C30</f>
        <v>54953</v>
      </c>
      <c r="T160" s="41">
        <f>1000*C96</f>
        <v>30706</v>
      </c>
      <c r="U160" s="41">
        <f>1000*C162</f>
        <v>4406</v>
      </c>
      <c r="V160" s="41">
        <f>1000*C228</f>
        <v>1453</v>
      </c>
      <c r="W160" s="41">
        <f>1000*C294</f>
        <v>8321</v>
      </c>
      <c r="X160" s="31">
        <f t="shared" si="14"/>
        <v>99839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</row>
    <row r="161" spans="1:38">
      <c r="B161" s="12">
        <v>2003</v>
      </c>
      <c r="C161" s="6">
        <f>ROUND(Forecast!C163,3)</f>
        <v>4.3789999999999996</v>
      </c>
      <c r="D161" s="6">
        <f>ROUND(Forecast!D163,3)</f>
        <v>4.1669999999999998</v>
      </c>
      <c r="E161" s="6">
        <f>ROUND(Forecast!E163,3)</f>
        <v>3.5259999999999998</v>
      </c>
      <c r="F161" s="6">
        <f>ROUND(Forecast!F163,3)</f>
        <v>3.5579999999999998</v>
      </c>
      <c r="G161" s="6">
        <f>ROUND(Forecast!G163,3)</f>
        <v>3.7850000000000001</v>
      </c>
      <c r="H161" s="6">
        <f>ROUND(Forecast!H163,3)</f>
        <v>4.1980000000000004</v>
      </c>
      <c r="I161" s="6">
        <f>ROUND(Forecast!I163,3)</f>
        <v>4.5140000000000002</v>
      </c>
      <c r="J161" s="6">
        <f>ROUND(Forecast!J163,3)</f>
        <v>5.05</v>
      </c>
      <c r="K161" s="6">
        <f>ROUND(Forecast!K163,3)</f>
        <v>4.516</v>
      </c>
      <c r="L161" s="6">
        <f>ROUND(Forecast!L163,3)</f>
        <v>4.3170000000000002</v>
      </c>
      <c r="M161" s="6">
        <f>ROUND(Forecast!M163,3)</f>
        <v>4.37</v>
      </c>
      <c r="N161" s="6">
        <f>ROUND(Forecast!N163,3)</f>
        <v>4.7089999999999996</v>
      </c>
      <c r="O161" s="6">
        <f t="shared" si="15"/>
        <v>51.088999999999999</v>
      </c>
      <c r="Q161" s="39">
        <v>2004</v>
      </c>
      <c r="R161" s="39">
        <v>2</v>
      </c>
      <c r="S161" s="41">
        <f>1000*D30</f>
        <v>43353</v>
      </c>
      <c r="T161" s="41">
        <f>1000*D96</f>
        <v>26264</v>
      </c>
      <c r="U161" s="41">
        <f>1000*D162</f>
        <v>4192</v>
      </c>
      <c r="V161" s="41">
        <f>1000*D228</f>
        <v>1146</v>
      </c>
      <c r="W161" s="41">
        <f>1000*D294</f>
        <v>7559</v>
      </c>
      <c r="X161" s="31">
        <f t="shared" si="14"/>
        <v>82514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</row>
    <row r="162" spans="1:38">
      <c r="B162" s="12">
        <v>2004</v>
      </c>
      <c r="C162" s="6">
        <f>ROUND(Forecast!C164,3)</f>
        <v>4.4059999999999997</v>
      </c>
      <c r="D162" s="6">
        <f>ROUND(Forecast!D164,3)</f>
        <v>4.1920000000000002</v>
      </c>
      <c r="E162" s="6">
        <f>ROUND(Forecast!E164,3)</f>
        <v>3.5470000000000002</v>
      </c>
      <c r="F162" s="6">
        <f>ROUND(Forecast!F164,3)</f>
        <v>3.5790000000000002</v>
      </c>
      <c r="G162" s="6">
        <f>ROUND(Forecast!G164,3)</f>
        <v>3.8069999999999999</v>
      </c>
      <c r="H162" s="6">
        <f>ROUND(Forecast!H164,3)</f>
        <v>4.2229999999999999</v>
      </c>
      <c r="I162" s="6">
        <f>ROUND(Forecast!I164,3)</f>
        <v>4.54</v>
      </c>
      <c r="J162" s="6">
        <f>ROUND(Forecast!J164,3)</f>
        <v>5.0789999999999997</v>
      </c>
      <c r="K162" s="6">
        <f>ROUND(Forecast!K164,3)</f>
        <v>4.5419999999999998</v>
      </c>
      <c r="L162" s="6">
        <f>ROUND(Forecast!L164,3)</f>
        <v>4.3419999999999996</v>
      </c>
      <c r="M162" s="6">
        <f>ROUND(Forecast!M164,3)</f>
        <v>4.3949999999999996</v>
      </c>
      <c r="N162" s="6">
        <f>ROUND(Forecast!N164,3)</f>
        <v>4.7370000000000001</v>
      </c>
      <c r="O162" s="6">
        <f t="shared" si="15"/>
        <v>51.389000000000003</v>
      </c>
      <c r="Q162" s="39">
        <v>2004</v>
      </c>
      <c r="R162" s="39">
        <v>3</v>
      </c>
      <c r="S162" s="41">
        <f>1000*E30</f>
        <v>34678</v>
      </c>
      <c r="T162" s="41">
        <f>1000*E96</f>
        <v>21445</v>
      </c>
      <c r="U162" s="41">
        <f>1000*E162</f>
        <v>3547</v>
      </c>
      <c r="V162" s="41">
        <f>1000*E228</f>
        <v>1064</v>
      </c>
      <c r="W162" s="41">
        <f>1000*E294</f>
        <v>6660</v>
      </c>
      <c r="X162" s="31">
        <f t="shared" si="14"/>
        <v>67394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</row>
    <row r="163" spans="1:38">
      <c r="B163" s="12">
        <v>2005</v>
      </c>
      <c r="C163" s="6">
        <f>ROUND(Forecast!C165,3)</f>
        <v>4.4320000000000004</v>
      </c>
      <c r="D163" s="6">
        <f>ROUND(Forecast!D165,3)</f>
        <v>4.2160000000000002</v>
      </c>
      <c r="E163" s="6">
        <f>ROUND(Forecast!E165,3)</f>
        <v>3.5680000000000001</v>
      </c>
      <c r="F163" s="6">
        <f>ROUND(Forecast!F165,3)</f>
        <v>3.6</v>
      </c>
      <c r="G163" s="6">
        <f>ROUND(Forecast!G165,3)</f>
        <v>3.8290000000000002</v>
      </c>
      <c r="H163" s="6">
        <f>ROUND(Forecast!H165,3)</f>
        <v>4.2469999999999999</v>
      </c>
      <c r="I163" s="6">
        <f>ROUND(Forecast!I165,3)</f>
        <v>4.5670000000000002</v>
      </c>
      <c r="J163" s="6">
        <f>ROUND(Forecast!J165,3)</f>
        <v>5.109</v>
      </c>
      <c r="K163" s="6">
        <f>ROUND(Forecast!K165,3)</f>
        <v>4.5679999999999996</v>
      </c>
      <c r="L163" s="6">
        <f>ROUND(Forecast!L165,3)</f>
        <v>4.367</v>
      </c>
      <c r="M163" s="6">
        <f>ROUND(Forecast!M165,3)</f>
        <v>4.42</v>
      </c>
      <c r="N163" s="6">
        <f>ROUND(Forecast!N165,3)</f>
        <v>4.7649999999999997</v>
      </c>
      <c r="O163" s="6">
        <f t="shared" si="15"/>
        <v>51.687999999999995</v>
      </c>
      <c r="Q163" s="39">
        <v>2004</v>
      </c>
      <c r="R163" s="39">
        <v>4</v>
      </c>
      <c r="S163" s="41">
        <f>1000*F30</f>
        <v>26163</v>
      </c>
      <c r="T163" s="41">
        <f>1000*F96</f>
        <v>20802</v>
      </c>
      <c r="U163" s="41">
        <f>1000*F162</f>
        <v>3579</v>
      </c>
      <c r="V163" s="41">
        <f>1000*F228</f>
        <v>942</v>
      </c>
      <c r="W163" s="41">
        <f>1000*F294</f>
        <v>7111</v>
      </c>
      <c r="X163" s="31">
        <f t="shared" si="14"/>
        <v>58597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</row>
    <row r="164" spans="1:38">
      <c r="B164" s="12">
        <v>2006</v>
      </c>
      <c r="C164" s="6">
        <f>ROUND(Forecast!C166,3)</f>
        <v>4.4589999999999996</v>
      </c>
      <c r="D164" s="6">
        <f>ROUND(Forecast!D166,3)</f>
        <v>4.2409999999999997</v>
      </c>
      <c r="E164" s="6">
        <f>ROUND(Forecast!E166,3)</f>
        <v>3.5880000000000001</v>
      </c>
      <c r="F164" s="6">
        <f>ROUND(Forecast!F166,3)</f>
        <v>3.621</v>
      </c>
      <c r="G164" s="6">
        <f>ROUND(Forecast!G166,3)</f>
        <v>3.851</v>
      </c>
      <c r="H164" s="6">
        <f>ROUND(Forecast!H166,3)</f>
        <v>4.2720000000000002</v>
      </c>
      <c r="I164" s="6">
        <f>ROUND(Forecast!I166,3)</f>
        <v>4.593</v>
      </c>
      <c r="J164" s="6">
        <f>ROUND(Forecast!J166,3)</f>
        <v>5.1379999999999999</v>
      </c>
      <c r="K164" s="6">
        <f>ROUND(Forecast!K166,3)</f>
        <v>4.5940000000000003</v>
      </c>
      <c r="L164" s="6">
        <f>ROUND(Forecast!L166,3)</f>
        <v>4.3920000000000003</v>
      </c>
      <c r="M164" s="6">
        <f>ROUND(Forecast!M166,3)</f>
        <v>4.4459999999999997</v>
      </c>
      <c r="N164" s="6">
        <f>ROUND(Forecast!N166,3)</f>
        <v>4.7930000000000001</v>
      </c>
      <c r="O164" s="6">
        <f t="shared" si="15"/>
        <v>51.988000000000007</v>
      </c>
      <c r="Q164" s="39">
        <v>2004</v>
      </c>
      <c r="R164" s="39">
        <v>5</v>
      </c>
      <c r="S164" s="41">
        <f>1000*G30</f>
        <v>29542</v>
      </c>
      <c r="T164" s="41">
        <f>1000*G96</f>
        <v>22396</v>
      </c>
      <c r="U164" s="41">
        <f>1000*G162</f>
        <v>3807</v>
      </c>
      <c r="V164" s="41">
        <f>1000*G228</f>
        <v>942</v>
      </c>
      <c r="W164" s="41">
        <f>1000*G294</f>
        <v>7356</v>
      </c>
      <c r="X164" s="31">
        <f t="shared" si="14"/>
        <v>64043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</row>
    <row r="165" spans="1:38">
      <c r="B165" s="19">
        <v>2007</v>
      </c>
      <c r="C165" s="20">
        <f>ROUND(Forecast!C167,3)</f>
        <v>4.7770000000000001</v>
      </c>
      <c r="D165" s="20">
        <f>ROUND(Forecast!D167,3)</f>
        <v>4.5369999999999999</v>
      </c>
      <c r="E165" s="20">
        <f>ROUND(Forecast!E167,3)</f>
        <v>3.8380000000000001</v>
      </c>
      <c r="F165" s="20">
        <f>ROUND(Forecast!F167,3)</f>
        <v>3.8719999999999999</v>
      </c>
      <c r="G165" s="20">
        <f>ROUND(Forecast!G167,3)</f>
        <v>4.1180000000000003</v>
      </c>
      <c r="H165" s="20">
        <f>ROUND(Forecast!H167,3)</f>
        <v>4.5670000000000002</v>
      </c>
      <c r="I165" s="20">
        <f>ROUND(Forecast!I167,3)</f>
        <v>4.91</v>
      </c>
      <c r="J165" s="20">
        <f>ROUND(Forecast!J167,3)</f>
        <v>5.4909999999999997</v>
      </c>
      <c r="K165" s="20">
        <f>ROUND(Forecast!K167,3)</f>
        <v>4.91</v>
      </c>
      <c r="L165" s="20">
        <f>ROUND(Forecast!L167,3)</f>
        <v>4.694</v>
      </c>
      <c r="M165" s="20">
        <f>ROUND(Forecast!M167,3)</f>
        <v>4.75</v>
      </c>
      <c r="N165" s="20">
        <f>ROUND(Forecast!N167,3)</f>
        <v>5.13</v>
      </c>
      <c r="O165" s="20">
        <f t="shared" si="15"/>
        <v>55.594000000000001</v>
      </c>
      <c r="Q165" s="39">
        <v>2004</v>
      </c>
      <c r="R165" s="39">
        <v>6</v>
      </c>
      <c r="S165" s="41">
        <f>1000*H30</f>
        <v>32909</v>
      </c>
      <c r="T165" s="41">
        <f>1000*H96</f>
        <v>24376</v>
      </c>
      <c r="U165" s="41">
        <f>1000*H162</f>
        <v>4223</v>
      </c>
      <c r="V165" s="41">
        <f>1000*H228</f>
        <v>983</v>
      </c>
      <c r="W165" s="41">
        <f>1000*H294</f>
        <v>7745</v>
      </c>
      <c r="X165" s="31">
        <f t="shared" si="14"/>
        <v>70236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</row>
    <row r="166" spans="1:38">
      <c r="B166" s="19">
        <v>2008</v>
      </c>
      <c r="C166" s="19">
        <f>ROUND(Forecast!C168,3)</f>
        <v>5.476</v>
      </c>
      <c r="D166" s="19">
        <f>ROUND(Forecast!D168,3)</f>
        <v>5.1890000000000001</v>
      </c>
      <c r="E166" s="19">
        <f>ROUND(Forecast!E168,3)</f>
        <v>4.3879999999999999</v>
      </c>
      <c r="F166" s="19">
        <f>ROUND(Forecast!F168,3)</f>
        <v>4.4219999999999997</v>
      </c>
      <c r="G166" s="19">
        <f>ROUND(Forecast!G168,3)</f>
        <v>4.7039999999999997</v>
      </c>
      <c r="H166" s="19">
        <f>ROUND(Forecast!H168,3)</f>
        <v>5.2149999999999999</v>
      </c>
      <c r="I166" s="19">
        <f>ROUND(Forecast!I168,3)</f>
        <v>5.6050000000000004</v>
      </c>
      <c r="J166" s="19">
        <f>ROUND(Forecast!J168,3)</f>
        <v>6.2670000000000003</v>
      </c>
      <c r="K166" s="19">
        <f>ROUND(Forecast!K168,3)</f>
        <v>5.6050000000000004</v>
      </c>
      <c r="L166" s="19">
        <f>ROUND(Forecast!L168,3)</f>
        <v>5.3570000000000002</v>
      </c>
      <c r="M166" s="19">
        <f>ROUND(Forecast!M168,3)</f>
        <v>5.42</v>
      </c>
      <c r="N166" s="19">
        <f>ROUND(Forecast!N168,3)</f>
        <v>5.8689999999999998</v>
      </c>
      <c r="O166" s="19">
        <f t="shared" si="15"/>
        <v>63.516999999999996</v>
      </c>
      <c r="P166" s="19"/>
      <c r="Q166" s="39">
        <v>2004</v>
      </c>
      <c r="R166" s="39">
        <v>7</v>
      </c>
      <c r="S166" s="41">
        <f>1000*I30</f>
        <v>32882</v>
      </c>
      <c r="T166" s="41">
        <f>1000*I96</f>
        <v>25770</v>
      </c>
      <c r="U166" s="41">
        <f>1000*I162</f>
        <v>4540</v>
      </c>
      <c r="V166" s="41">
        <f>1000*I228</f>
        <v>921</v>
      </c>
      <c r="W166" s="41">
        <f>1000*I294</f>
        <v>7697</v>
      </c>
      <c r="X166" s="31">
        <f t="shared" si="14"/>
        <v>71810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</row>
    <row r="167" spans="1:38">
      <c r="B167" s="19">
        <v>2009</v>
      </c>
      <c r="C167" s="19">
        <f>ROUND(Forecast!C169,3)</f>
        <v>5.7450000000000001</v>
      </c>
      <c r="D167" s="19">
        <f>ROUND(Forecast!D169,3)</f>
        <v>5.4390000000000001</v>
      </c>
      <c r="E167" s="19">
        <f>ROUND(Forecast!E169,3)</f>
        <v>4.5979999999999999</v>
      </c>
      <c r="F167" s="19">
        <f>ROUND(Forecast!F169,3)</f>
        <v>4.6340000000000003</v>
      </c>
      <c r="G167" s="19">
        <f>ROUND(Forecast!G169,3)</f>
        <v>4.9290000000000003</v>
      </c>
      <c r="H167" s="19">
        <f>ROUND(Forecast!H169,3)</f>
        <v>5.4640000000000004</v>
      </c>
      <c r="I167" s="19">
        <f>ROUND(Forecast!I169,3)</f>
        <v>5.8719999999999999</v>
      </c>
      <c r="J167" s="19">
        <f>ROUND(Forecast!J169,3)</f>
        <v>6.5640000000000001</v>
      </c>
      <c r="K167" s="19">
        <f>ROUND(Forecast!K169,3)</f>
        <v>5.8710000000000004</v>
      </c>
      <c r="L167" s="19">
        <f>ROUND(Forecast!L169,3)</f>
        <v>5.6109999999999998</v>
      </c>
      <c r="M167" s="19">
        <f>ROUND(Forecast!M169,3)</f>
        <v>5.6760000000000002</v>
      </c>
      <c r="N167" s="19">
        <f>ROUND(Forecast!N169,3)</f>
        <v>6.1520000000000001</v>
      </c>
      <c r="O167" s="19">
        <f t="shared" si="15"/>
        <v>66.554999999999993</v>
      </c>
      <c r="P167" s="19"/>
      <c r="Q167" s="39">
        <v>2004</v>
      </c>
      <c r="R167" s="39">
        <v>8</v>
      </c>
      <c r="S167" s="41">
        <f>1000*J30</f>
        <v>35415</v>
      </c>
      <c r="T167" s="41">
        <f>1000*J96</f>
        <v>29516</v>
      </c>
      <c r="U167" s="41">
        <f>1000*J162</f>
        <v>5079</v>
      </c>
      <c r="V167" s="41">
        <f>1000*J228</f>
        <v>1022.9999999999999</v>
      </c>
      <c r="W167" s="41">
        <f>1000*J294</f>
        <v>8548</v>
      </c>
      <c r="X167" s="31">
        <f t="shared" si="14"/>
        <v>79581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</row>
    <row r="168" spans="1:38">
      <c r="B168" s="19">
        <v>2010</v>
      </c>
      <c r="C168" s="19">
        <f>ROUND(Forecast!C170,3)</f>
        <v>6.0129999999999999</v>
      </c>
      <c r="D168" s="19">
        <f>ROUND(Forecast!D170,3)</f>
        <v>5.6890000000000001</v>
      </c>
      <c r="E168" s="19">
        <f>ROUND(Forecast!E170,3)</f>
        <v>4.8090000000000002</v>
      </c>
      <c r="F168" s="19">
        <f>ROUND(Forecast!F170,3)</f>
        <v>4.8449999999999998</v>
      </c>
      <c r="G168" s="19">
        <f>ROUND(Forecast!G170,3)</f>
        <v>5.1539999999999999</v>
      </c>
      <c r="H168" s="19">
        <f>ROUND(Forecast!H170,3)</f>
        <v>5.7130000000000001</v>
      </c>
      <c r="I168" s="19">
        <f>ROUND(Forecast!I170,3)</f>
        <v>6.1390000000000002</v>
      </c>
      <c r="J168" s="19">
        <f>ROUND(Forecast!J170,3)</f>
        <v>6.8620000000000001</v>
      </c>
      <c r="K168" s="19">
        <f>ROUND(Forecast!K170,3)</f>
        <v>6.1379999999999999</v>
      </c>
      <c r="L168" s="19">
        <f>ROUND(Forecast!L170,3)</f>
        <v>5.8650000000000002</v>
      </c>
      <c r="M168" s="19">
        <f>ROUND(Forecast!M170,3)</f>
        <v>5.9329999999999998</v>
      </c>
      <c r="N168" s="19">
        <f>ROUND(Forecast!N170,3)</f>
        <v>6.4370000000000003</v>
      </c>
      <c r="O168" s="19">
        <f t="shared" si="15"/>
        <v>69.597000000000008</v>
      </c>
      <c r="P168" s="19"/>
      <c r="Q168" s="39">
        <v>2004</v>
      </c>
      <c r="R168" s="39">
        <v>9</v>
      </c>
      <c r="S168" s="41">
        <f>1000*K30</f>
        <v>33477</v>
      </c>
      <c r="T168" s="41">
        <f>1000*K96</f>
        <v>26039</v>
      </c>
      <c r="U168" s="41">
        <f>1000*K162</f>
        <v>4542</v>
      </c>
      <c r="V168" s="41">
        <f>1000*K228</f>
        <v>983</v>
      </c>
      <c r="W168" s="41">
        <f>1000*K294</f>
        <v>7852</v>
      </c>
      <c r="X168" s="31">
        <f t="shared" si="14"/>
        <v>72893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</row>
    <row r="169" spans="1:38">
      <c r="B169" s="19">
        <v>2011</v>
      </c>
      <c r="C169" s="19">
        <f>ROUND(Forecast!C171,3)</f>
        <v>6.282</v>
      </c>
      <c r="D169" s="19">
        <f>ROUND(Forecast!D171,3)</f>
        <v>5.94</v>
      </c>
      <c r="E169" s="19">
        <f>ROUND(Forecast!E171,3)</f>
        <v>5.0199999999999996</v>
      </c>
      <c r="F169" s="19">
        <f>ROUND(Forecast!F171,3)</f>
        <v>5.0570000000000004</v>
      </c>
      <c r="G169" s="19">
        <f>ROUND(Forecast!G171,3)</f>
        <v>5.3789999999999996</v>
      </c>
      <c r="H169" s="19">
        <f>ROUND(Forecast!H171,3)</f>
        <v>5.9619999999999997</v>
      </c>
      <c r="I169" s="19">
        <f>ROUND(Forecast!I171,3)</f>
        <v>6.4059999999999997</v>
      </c>
      <c r="J169" s="19">
        <f>ROUND(Forecast!J171,3)</f>
        <v>7.16</v>
      </c>
      <c r="K169" s="19">
        <f>ROUND(Forecast!K171,3)</f>
        <v>6.4050000000000002</v>
      </c>
      <c r="L169" s="19">
        <f>ROUND(Forecast!L171,3)</f>
        <v>6.12</v>
      </c>
      <c r="M169" s="19">
        <f>ROUND(Forecast!M171,3)</f>
        <v>6.19</v>
      </c>
      <c r="N169" s="19">
        <f>ROUND(Forecast!N171,3)</f>
        <v>6.7210000000000001</v>
      </c>
      <c r="O169" s="19">
        <f t="shared" si="15"/>
        <v>72.64200000000001</v>
      </c>
      <c r="P169" s="19"/>
      <c r="Q169" s="39">
        <v>2004</v>
      </c>
      <c r="R169" s="39">
        <v>10</v>
      </c>
      <c r="S169" s="41">
        <f>1000*L30</f>
        <v>26480</v>
      </c>
      <c r="T169" s="41">
        <f>1000*L96</f>
        <v>24238</v>
      </c>
      <c r="U169" s="41">
        <f>1000*L162</f>
        <v>4342</v>
      </c>
      <c r="V169" s="41">
        <f>1000*L228</f>
        <v>880</v>
      </c>
      <c r="W169" s="41">
        <f>1000*L294</f>
        <v>7379</v>
      </c>
      <c r="X169" s="31">
        <f t="shared" si="14"/>
        <v>63319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</row>
    <row r="170" spans="1:38">
      <c r="A170" s="2"/>
      <c r="B170" s="19">
        <v>2012</v>
      </c>
      <c r="C170" s="19">
        <f>ROUND(Forecast!C172,3)</f>
        <v>6.5510000000000002</v>
      </c>
      <c r="D170" s="19">
        <f>ROUND(Forecast!D172,3)</f>
        <v>6.19</v>
      </c>
      <c r="E170" s="19">
        <f>ROUND(Forecast!E172,3)</f>
        <v>5.2320000000000002</v>
      </c>
      <c r="F170" s="19">
        <f>ROUND(Forecast!F172,3)</f>
        <v>5.2690000000000001</v>
      </c>
      <c r="G170" s="19">
        <f>ROUND(Forecast!G172,3)</f>
        <v>5.6040000000000001</v>
      </c>
      <c r="H170" s="19">
        <f>ROUND(Forecast!H172,3)</f>
        <v>6.2110000000000003</v>
      </c>
      <c r="I170" s="19">
        <f>ROUND(Forecast!I172,3)</f>
        <v>6.673</v>
      </c>
      <c r="J170" s="19">
        <f>ROUND(Forecast!J172,3)</f>
        <v>7.4580000000000002</v>
      </c>
      <c r="K170" s="19">
        <f>ROUND(Forecast!K172,3)</f>
        <v>6.6710000000000003</v>
      </c>
      <c r="L170" s="19">
        <f>ROUND(Forecast!L172,3)</f>
        <v>6.3739999999999997</v>
      </c>
      <c r="M170" s="19">
        <f>ROUND(Forecast!M172,3)</f>
        <v>6.4480000000000004</v>
      </c>
      <c r="N170" s="19">
        <f>ROUND(Forecast!N172,3)</f>
        <v>7.0049999999999999</v>
      </c>
      <c r="O170" s="19">
        <f t="shared" si="15"/>
        <v>75.685999999999993</v>
      </c>
      <c r="Q170" s="39">
        <v>2004</v>
      </c>
      <c r="R170" s="39">
        <v>11</v>
      </c>
      <c r="S170" s="41">
        <f>1000*M30</f>
        <v>28310</v>
      </c>
      <c r="T170" s="41">
        <f>1000*M96</f>
        <v>25182</v>
      </c>
      <c r="U170" s="41">
        <f>1000*M162</f>
        <v>4395</v>
      </c>
      <c r="V170" s="41">
        <f>1000*M228</f>
        <v>921</v>
      </c>
      <c r="W170" s="41">
        <f>1000*M294</f>
        <v>7161</v>
      </c>
      <c r="X170" s="31">
        <f t="shared" si="14"/>
        <v>65969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</row>
    <row r="171" spans="1:38">
      <c r="A171" s="2" t="s">
        <v>15</v>
      </c>
      <c r="B171" s="11">
        <v>2013</v>
      </c>
      <c r="C171" s="5">
        <f>ROUND(Forecast!C173,3)</f>
        <v>6.82</v>
      </c>
      <c r="D171" s="5">
        <f>ROUND(Forecast!D173,3)</f>
        <v>6.4409999999999998</v>
      </c>
      <c r="E171" s="5">
        <f>ROUND(Forecast!E173,3)</f>
        <v>5.4429999999999996</v>
      </c>
      <c r="F171" s="5">
        <f>ROUND(Forecast!F173,3)</f>
        <v>5.48</v>
      </c>
      <c r="G171" s="5">
        <f>ROUND(Forecast!G173,3)</f>
        <v>5.8289999999999997</v>
      </c>
      <c r="H171" s="5">
        <f>ROUND(Forecast!H173,3)</f>
        <v>6.46</v>
      </c>
      <c r="I171" s="5">
        <f>ROUND(Forecast!I173,3)</f>
        <v>6.94</v>
      </c>
      <c r="J171" s="5">
        <f>ROUND(Forecast!J173,3)</f>
        <v>7.7560000000000002</v>
      </c>
      <c r="K171" s="5">
        <f>ROUND(Forecast!K173,3)</f>
        <v>6.9379999999999997</v>
      </c>
      <c r="L171" s="5">
        <f>ROUND(Forecast!L173,3)</f>
        <v>6.6289999999999996</v>
      </c>
      <c r="M171" s="5">
        <f>ROUND(Forecast!M173,3)</f>
        <v>6.7050000000000001</v>
      </c>
      <c r="N171" s="5">
        <f>ROUND(Forecast!N173,3)</f>
        <v>7.2889999999999997</v>
      </c>
      <c r="O171" s="5">
        <f t="shared" si="15"/>
        <v>78.73</v>
      </c>
      <c r="Q171" s="39">
        <v>2004</v>
      </c>
      <c r="R171" s="39">
        <v>12</v>
      </c>
      <c r="S171" s="41">
        <f>1000*N30</f>
        <v>47460</v>
      </c>
      <c r="T171" s="41">
        <f>1000*N96</f>
        <v>31501</v>
      </c>
      <c r="U171" s="41">
        <f>1000*N162</f>
        <v>4737</v>
      </c>
      <c r="V171" s="41">
        <f>1000*N228</f>
        <v>1228</v>
      </c>
      <c r="W171" s="41">
        <f>1000*N294</f>
        <v>8208</v>
      </c>
      <c r="X171" s="31">
        <f t="shared" si="14"/>
        <v>93134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</row>
    <row r="172" spans="1:38">
      <c r="B172" s="11">
        <v>2014</v>
      </c>
      <c r="C172" s="5">
        <f>ROUND(Forecast!C174,3)</f>
        <v>7.0880000000000001</v>
      </c>
      <c r="D172" s="5">
        <f>ROUND(Forecast!D174,3)</f>
        <v>6.6909999999999998</v>
      </c>
      <c r="E172" s="5">
        <f>ROUND(Forecast!E174,3)</f>
        <v>5.6539999999999999</v>
      </c>
      <c r="F172" s="5">
        <f>ROUND(Forecast!F174,3)</f>
        <v>5.6920000000000002</v>
      </c>
      <c r="G172" s="5">
        <f>ROUND(Forecast!G174,3)</f>
        <v>6.0540000000000003</v>
      </c>
      <c r="H172" s="5">
        <f>ROUND(Forecast!H174,3)</f>
        <v>6.7089999999999996</v>
      </c>
      <c r="I172" s="5">
        <f>ROUND(Forecast!I174,3)</f>
        <v>7.2080000000000002</v>
      </c>
      <c r="J172" s="5">
        <f>ROUND(Forecast!J174,3)</f>
        <v>8.0540000000000003</v>
      </c>
      <c r="K172" s="5">
        <f>ROUND(Forecast!K174,3)</f>
        <v>7.2050000000000001</v>
      </c>
      <c r="L172" s="5">
        <f>ROUND(Forecast!L174,3)</f>
        <v>6.8840000000000003</v>
      </c>
      <c r="M172" s="5">
        <f>ROUND(Forecast!M174,3)</f>
        <v>6.9619999999999997</v>
      </c>
      <c r="N172" s="5">
        <f>ROUND(Forecast!N174,3)</f>
        <v>7.5730000000000004</v>
      </c>
      <c r="O172" s="5">
        <f t="shared" si="15"/>
        <v>81.774000000000001</v>
      </c>
      <c r="Q172" s="39">
        <v>2005</v>
      </c>
      <c r="R172" s="39">
        <v>1</v>
      </c>
      <c r="S172" s="41">
        <f>1000*C31</f>
        <v>58794</v>
      </c>
      <c r="T172" s="41">
        <f>1000*C97</f>
        <v>30967</v>
      </c>
      <c r="U172" s="41">
        <f>1000*C163</f>
        <v>4432</v>
      </c>
      <c r="V172" s="41">
        <f>1000*C229</f>
        <v>1453</v>
      </c>
      <c r="W172" s="41">
        <f>1000*C295</f>
        <v>8321</v>
      </c>
      <c r="X172" s="31">
        <f t="shared" si="14"/>
        <v>103967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</row>
    <row r="173" spans="1:38">
      <c r="B173" s="11">
        <v>2015</v>
      </c>
      <c r="C173" s="5">
        <f>ROUND(Forecast!C175,3)</f>
        <v>7.33</v>
      </c>
      <c r="D173" s="5">
        <f>ROUND(Forecast!D175,3)</f>
        <v>6.9160000000000004</v>
      </c>
      <c r="E173" s="5">
        <f>ROUND(Forecast!E175,3)</f>
        <v>5.8440000000000003</v>
      </c>
      <c r="F173" s="5">
        <f>ROUND(Forecast!F175,3)</f>
        <v>5.8819999999999997</v>
      </c>
      <c r="G173" s="5">
        <f>ROUND(Forecast!G175,3)</f>
        <v>6.2569999999999997</v>
      </c>
      <c r="H173" s="5">
        <f>ROUND(Forecast!H175,3)</f>
        <v>6.9329999999999998</v>
      </c>
      <c r="I173" s="5">
        <f>ROUND(Forecast!I175,3)</f>
        <v>7.4480000000000004</v>
      </c>
      <c r="J173" s="5">
        <f>ROUND(Forecast!J175,3)</f>
        <v>8.3219999999999992</v>
      </c>
      <c r="K173" s="5">
        <f>ROUND(Forecast!K175,3)</f>
        <v>7.4450000000000003</v>
      </c>
      <c r="L173" s="5">
        <f>ROUND(Forecast!L175,3)</f>
        <v>7.1130000000000004</v>
      </c>
      <c r="M173" s="5">
        <f>ROUND(Forecast!M175,3)</f>
        <v>7.1929999999999996</v>
      </c>
      <c r="N173" s="5">
        <f>ROUND(Forecast!N175,3)</f>
        <v>7.8280000000000003</v>
      </c>
      <c r="O173" s="5">
        <f t="shared" si="15"/>
        <v>84.51100000000001</v>
      </c>
      <c r="Q173" s="39">
        <v>2005</v>
      </c>
      <c r="R173" s="39">
        <v>2</v>
      </c>
      <c r="S173" s="41">
        <f>1000*D31</f>
        <v>46365</v>
      </c>
      <c r="T173" s="41">
        <f>1000*D97</f>
        <v>26486</v>
      </c>
      <c r="U173" s="41">
        <f>1000*D163</f>
        <v>4216</v>
      </c>
      <c r="V173" s="41">
        <f>1000*D229</f>
        <v>1146</v>
      </c>
      <c r="W173" s="41">
        <f>1000*D295</f>
        <v>7559</v>
      </c>
      <c r="X173" s="31">
        <f t="shared" si="14"/>
        <v>85772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</row>
    <row r="174" spans="1:38">
      <c r="B174" s="11">
        <v>2016</v>
      </c>
      <c r="C174" s="5">
        <f>ROUND(Forecast!C176,3)</f>
        <v>7.5670000000000002</v>
      </c>
      <c r="D174" s="5">
        <f>ROUND(Forecast!D176,3)</f>
        <v>7.1369999999999996</v>
      </c>
      <c r="E174" s="5">
        <f>ROUND(Forecast!E176,3)</f>
        <v>6.03</v>
      </c>
      <c r="F174" s="5">
        <f>ROUND(Forecast!F176,3)</f>
        <v>6.069</v>
      </c>
      <c r="G174" s="5">
        <f>ROUND(Forecast!G176,3)</f>
        <v>6.4560000000000004</v>
      </c>
      <c r="H174" s="5">
        <f>ROUND(Forecast!H176,3)</f>
        <v>7.1529999999999996</v>
      </c>
      <c r="I174" s="5">
        <f>ROUND(Forecast!I176,3)</f>
        <v>7.6840000000000002</v>
      </c>
      <c r="J174" s="5">
        <f>ROUND(Forecast!J176,3)</f>
        <v>8.5850000000000009</v>
      </c>
      <c r="K174" s="5">
        <f>ROUND(Forecast!K176,3)</f>
        <v>7.68</v>
      </c>
      <c r="L174" s="5">
        <f>ROUND(Forecast!L176,3)</f>
        <v>7.3369999999999997</v>
      </c>
      <c r="M174" s="5">
        <f>ROUND(Forecast!M176,3)</f>
        <v>7.42</v>
      </c>
      <c r="N174" s="5">
        <f>ROUND(Forecast!N176,3)</f>
        <v>8.0790000000000006</v>
      </c>
      <c r="O174" s="5">
        <f t="shared" si="15"/>
        <v>87.197000000000003</v>
      </c>
      <c r="Q174" s="39">
        <v>2005</v>
      </c>
      <c r="R174" s="39">
        <v>3</v>
      </c>
      <c r="S174" s="41">
        <f>1000*E31</f>
        <v>37030</v>
      </c>
      <c r="T174" s="41">
        <f>1000*E97</f>
        <v>21627</v>
      </c>
      <c r="U174" s="41">
        <f>1000*E163</f>
        <v>3568</v>
      </c>
      <c r="V174" s="41">
        <f>1000*E229</f>
        <v>1064</v>
      </c>
      <c r="W174" s="41">
        <f>1000*E295</f>
        <v>6660</v>
      </c>
      <c r="X174" s="31">
        <f t="shared" si="14"/>
        <v>69949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</row>
    <row r="175" spans="1:38">
      <c r="B175" s="11">
        <v>2017</v>
      </c>
      <c r="C175" s="5">
        <f>ROUND(Forecast!C177,3)</f>
        <v>7.798</v>
      </c>
      <c r="D175" s="5">
        <f>ROUND(Forecast!D177,3)</f>
        <v>7.3529999999999998</v>
      </c>
      <c r="E175" s="5">
        <f>ROUND(Forecast!E177,3)</f>
        <v>6.2110000000000003</v>
      </c>
      <c r="F175" s="5">
        <f>ROUND(Forecast!F177,3)</f>
        <v>6.2510000000000003</v>
      </c>
      <c r="G175" s="5">
        <f>ROUND(Forecast!G177,3)</f>
        <v>6.649</v>
      </c>
      <c r="H175" s="5">
        <f>ROUND(Forecast!H177,3)</f>
        <v>7.367</v>
      </c>
      <c r="I175" s="5">
        <f>ROUND(Forecast!I177,3)</f>
        <v>7.9139999999999997</v>
      </c>
      <c r="J175" s="5">
        <f>ROUND(Forecast!J177,3)</f>
        <v>8.8409999999999993</v>
      </c>
      <c r="K175" s="5">
        <f>ROUND(Forecast!K177,3)</f>
        <v>7.91</v>
      </c>
      <c r="L175" s="5">
        <f>ROUND(Forecast!L177,3)</f>
        <v>7.556</v>
      </c>
      <c r="M175" s="5">
        <f>ROUND(Forecast!M177,3)</f>
        <v>7.641</v>
      </c>
      <c r="N175" s="5">
        <f>ROUND(Forecast!N177,3)</f>
        <v>8.3230000000000004</v>
      </c>
      <c r="O175" s="5">
        <f t="shared" si="15"/>
        <v>89.813999999999993</v>
      </c>
      <c r="Q175" s="39">
        <v>2005</v>
      </c>
      <c r="R175" s="39">
        <v>4</v>
      </c>
      <c r="S175" s="41">
        <f>1000*F31</f>
        <v>27905</v>
      </c>
      <c r="T175" s="41">
        <f>1000*F97</f>
        <v>20979</v>
      </c>
      <c r="U175" s="41">
        <f>1000*F163</f>
        <v>3600</v>
      </c>
      <c r="V175" s="41">
        <f>1000*F229</f>
        <v>942</v>
      </c>
      <c r="W175" s="41">
        <f>1000*F295</f>
        <v>7111</v>
      </c>
      <c r="X175" s="31">
        <f t="shared" si="14"/>
        <v>60537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</row>
    <row r="176" spans="1:38">
      <c r="B176" s="11">
        <v>2018</v>
      </c>
      <c r="C176" s="5">
        <f>ROUND(Forecast!C178,3)</f>
        <v>8.0229999999999997</v>
      </c>
      <c r="D176" s="5">
        <f>ROUND(Forecast!D178,3)</f>
        <v>7.5620000000000003</v>
      </c>
      <c r="E176" s="5">
        <f>ROUND(Forecast!E178,3)</f>
        <v>6.3879999999999999</v>
      </c>
      <c r="F176" s="5">
        <f>ROUND(Forecast!F178,3)</f>
        <v>6.4279999999999999</v>
      </c>
      <c r="G176" s="5">
        <f>ROUND(Forecast!G178,3)</f>
        <v>6.8369999999999997</v>
      </c>
      <c r="H176" s="5">
        <f>ROUND(Forecast!H178,3)</f>
        <v>7.5759999999999996</v>
      </c>
      <c r="I176" s="5">
        <f>ROUND(Forecast!I178,3)</f>
        <v>8.1370000000000005</v>
      </c>
      <c r="J176" s="5">
        <f>ROUND(Forecast!J178,3)</f>
        <v>9.09</v>
      </c>
      <c r="K176" s="5">
        <f>ROUND(Forecast!K178,3)</f>
        <v>8.1329999999999991</v>
      </c>
      <c r="L176" s="5">
        <f>ROUND(Forecast!L178,3)</f>
        <v>7.7690000000000001</v>
      </c>
      <c r="M176" s="5">
        <f>ROUND(Forecast!M178,3)</f>
        <v>7.8559999999999999</v>
      </c>
      <c r="N176" s="5">
        <f>ROUND(Forecast!N178,3)</f>
        <v>8.5609999999999999</v>
      </c>
      <c r="O176" s="5">
        <f t="shared" si="15"/>
        <v>92.359999999999985</v>
      </c>
      <c r="Q176" s="39">
        <v>2005</v>
      </c>
      <c r="R176" s="39">
        <v>5</v>
      </c>
      <c r="S176" s="41">
        <f>1000*G31</f>
        <v>31529</v>
      </c>
      <c r="T176" s="41">
        <f>1000*G97</f>
        <v>22586</v>
      </c>
      <c r="U176" s="41">
        <f>1000*G163</f>
        <v>3829</v>
      </c>
      <c r="V176" s="41">
        <f>1000*G229</f>
        <v>942</v>
      </c>
      <c r="W176" s="41">
        <f>1000*G295</f>
        <v>7356</v>
      </c>
      <c r="X176" s="31">
        <f t="shared" si="14"/>
        <v>66242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</row>
    <row r="177" spans="2:38">
      <c r="B177" s="11">
        <v>2019</v>
      </c>
      <c r="C177" s="5">
        <f>ROUND(Forecast!C179,3)</f>
        <v>8.24</v>
      </c>
      <c r="D177" s="5">
        <f>ROUND(Forecast!D179,3)</f>
        <v>7.7640000000000002</v>
      </c>
      <c r="E177" s="5">
        <f>ROUND(Forecast!E179,3)</f>
        <v>6.5579999999999998</v>
      </c>
      <c r="F177" s="5">
        <f>ROUND(Forecast!F179,3)</f>
        <v>6.5990000000000002</v>
      </c>
      <c r="G177" s="5">
        <f>ROUND(Forecast!G179,3)</f>
        <v>7.0190000000000001</v>
      </c>
      <c r="H177" s="5">
        <f>ROUND(Forecast!H179,3)</f>
        <v>7.7759999999999998</v>
      </c>
      <c r="I177" s="5">
        <f>ROUND(Forecast!I179,3)</f>
        <v>8.3520000000000003</v>
      </c>
      <c r="J177" s="5">
        <f>ROUND(Forecast!J179,3)</f>
        <v>9.33</v>
      </c>
      <c r="K177" s="5">
        <f>ROUND(Forecast!K179,3)</f>
        <v>8.3480000000000008</v>
      </c>
      <c r="L177" s="5">
        <f>ROUND(Forecast!L179,3)</f>
        <v>7.9740000000000002</v>
      </c>
      <c r="M177" s="5">
        <f>ROUND(Forecast!M179,3)</f>
        <v>8.0640000000000001</v>
      </c>
      <c r="N177" s="5">
        <f>ROUND(Forecast!N179,3)</f>
        <v>8.7899999999999991</v>
      </c>
      <c r="O177" s="5">
        <f t="shared" si="15"/>
        <v>94.813999999999993</v>
      </c>
      <c r="Q177" s="39">
        <v>2005</v>
      </c>
      <c r="R177" s="39">
        <v>6</v>
      </c>
      <c r="S177" s="41">
        <f>1000*H31</f>
        <v>35161</v>
      </c>
      <c r="T177" s="41">
        <f>1000*H97</f>
        <v>24583</v>
      </c>
      <c r="U177" s="41">
        <f>1000*H163</f>
        <v>4247</v>
      </c>
      <c r="V177" s="41">
        <f>1000*H229</f>
        <v>983</v>
      </c>
      <c r="W177" s="41">
        <f>1000*H295</f>
        <v>7745</v>
      </c>
      <c r="X177" s="31">
        <f t="shared" si="14"/>
        <v>72719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</row>
    <row r="178" spans="2:38">
      <c r="B178" s="11">
        <v>2020</v>
      </c>
      <c r="C178" s="5">
        <f>ROUND(Forecast!C180,3)</f>
        <v>8.4469999999999992</v>
      </c>
      <c r="D178" s="5">
        <f>ROUND(Forecast!D180,3)</f>
        <v>7.9569999999999999</v>
      </c>
      <c r="E178" s="5">
        <f>ROUND(Forecast!E180,3)</f>
        <v>6.7210000000000001</v>
      </c>
      <c r="F178" s="5">
        <f>ROUND(Forecast!F180,3)</f>
        <v>6.7619999999999996</v>
      </c>
      <c r="G178" s="5">
        <f>ROUND(Forecast!G180,3)</f>
        <v>7.1929999999999996</v>
      </c>
      <c r="H178" s="5">
        <f>ROUND(Forecast!H180,3)</f>
        <v>7.968</v>
      </c>
      <c r="I178" s="5">
        <f>ROUND(Forecast!I180,3)</f>
        <v>8.5589999999999993</v>
      </c>
      <c r="J178" s="5">
        <f>ROUND(Forecast!J180,3)</f>
        <v>9.56</v>
      </c>
      <c r="K178" s="5">
        <f>ROUND(Forecast!K180,3)</f>
        <v>8.5540000000000003</v>
      </c>
      <c r="L178" s="5">
        <f>ROUND(Forecast!L180,3)</f>
        <v>8.1709999999999994</v>
      </c>
      <c r="M178" s="5">
        <f>ROUND(Forecast!M180,3)</f>
        <v>8.2620000000000005</v>
      </c>
      <c r="N178" s="5">
        <f>ROUND(Forecast!N180,3)</f>
        <v>9.0090000000000003</v>
      </c>
      <c r="O178" s="5">
        <f t="shared" si="15"/>
        <v>97.162999999999997</v>
      </c>
      <c r="Q178" s="39">
        <v>2005</v>
      </c>
      <c r="R178" s="39">
        <v>7</v>
      </c>
      <c r="S178" s="41">
        <f>1000*I31</f>
        <v>35163</v>
      </c>
      <c r="T178" s="41">
        <f>1000*I97</f>
        <v>25988</v>
      </c>
      <c r="U178" s="41">
        <f>1000*I163</f>
        <v>4567</v>
      </c>
      <c r="V178" s="41">
        <f>1000*I229</f>
        <v>921</v>
      </c>
      <c r="W178" s="41">
        <f>1000*I295</f>
        <v>7697</v>
      </c>
      <c r="X178" s="31">
        <f t="shared" si="14"/>
        <v>74336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</row>
    <row r="179" spans="2:38">
      <c r="B179" s="11">
        <f>+B178+1</f>
        <v>2021</v>
      </c>
      <c r="C179" s="5">
        <f>ROUND(Forecast!C181,3)</f>
        <v>8.6479999999999997</v>
      </c>
      <c r="D179" s="5">
        <f>ROUND(Forecast!D181,3)</f>
        <v>8.1440000000000001</v>
      </c>
      <c r="E179" s="5">
        <f>ROUND(Forecast!E181,3)</f>
        <v>6.8789999999999996</v>
      </c>
      <c r="F179" s="5">
        <f>ROUND(Forecast!F181,3)</f>
        <v>6.92</v>
      </c>
      <c r="G179" s="5">
        <f>ROUND(Forecast!G181,3)</f>
        <v>7.3609999999999998</v>
      </c>
      <c r="H179" s="5">
        <f>ROUND(Forecast!H181,3)</f>
        <v>8.1549999999999994</v>
      </c>
      <c r="I179" s="5">
        <f>ROUND(Forecast!I181,3)</f>
        <v>8.7579999999999991</v>
      </c>
      <c r="J179" s="5">
        <f>ROUND(Forecast!J181,3)</f>
        <v>9.7829999999999995</v>
      </c>
      <c r="K179" s="5">
        <f>ROUND(Forecast!K181,3)</f>
        <v>8.7530000000000001</v>
      </c>
      <c r="L179" s="5">
        <f>ROUND(Forecast!L181,3)</f>
        <v>8.3610000000000007</v>
      </c>
      <c r="M179" s="5">
        <f>ROUND(Forecast!M181,3)</f>
        <v>8.4540000000000006</v>
      </c>
      <c r="N179" s="5">
        <f>ROUND(Forecast!N181,3)</f>
        <v>9.2210000000000001</v>
      </c>
      <c r="O179" s="5">
        <f>SUM(C179:N179)</f>
        <v>99.437000000000012</v>
      </c>
      <c r="Q179" s="39">
        <v>2005</v>
      </c>
      <c r="R179" s="39">
        <v>8</v>
      </c>
      <c r="S179" s="41">
        <f>1000*J31</f>
        <v>37850</v>
      </c>
      <c r="T179" s="41">
        <f>1000*J97</f>
        <v>29765</v>
      </c>
      <c r="U179" s="41">
        <f>1000*J163</f>
        <v>5109</v>
      </c>
      <c r="V179" s="41">
        <f>1000*J229</f>
        <v>1022.9999999999999</v>
      </c>
      <c r="W179" s="41">
        <f>1000*J295</f>
        <v>8548</v>
      </c>
      <c r="X179" s="31">
        <f t="shared" si="14"/>
        <v>82295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</row>
    <row r="180" spans="2:38">
      <c r="B180" s="11">
        <f>+B179+1</f>
        <v>2022</v>
      </c>
      <c r="C180" s="5">
        <f>ROUND(Forecast!C182,3)</f>
        <v>8.843</v>
      </c>
      <c r="D180" s="5">
        <f>ROUND(Forecast!D182,3)</f>
        <v>8.3260000000000005</v>
      </c>
      <c r="E180" s="5">
        <f>ROUND(Forecast!E182,3)</f>
        <v>7.0309999999999997</v>
      </c>
      <c r="F180" s="5">
        <f>ROUND(Forecast!F182,3)</f>
        <v>7.0730000000000004</v>
      </c>
      <c r="G180" s="5">
        <f>ROUND(Forecast!G182,3)</f>
        <v>7.524</v>
      </c>
      <c r="H180" s="5">
        <f>ROUND(Forecast!H182,3)</f>
        <v>8.3350000000000009</v>
      </c>
      <c r="I180" s="5">
        <f>ROUND(Forecast!I182,3)</f>
        <v>8.952</v>
      </c>
      <c r="J180" s="5">
        <f>ROUND(Forecast!J182,3)</f>
        <v>9.9990000000000006</v>
      </c>
      <c r="K180" s="5">
        <f>ROUND(Forecast!K182,3)</f>
        <v>8.9459999999999997</v>
      </c>
      <c r="L180" s="5">
        <f>ROUND(Forecast!L182,3)</f>
        <v>8.5459999999999994</v>
      </c>
      <c r="M180" s="5">
        <f>ROUND(Forecast!M182,3)</f>
        <v>8.64</v>
      </c>
      <c r="N180" s="5">
        <f>ROUND(Forecast!N182,3)</f>
        <v>9.4269999999999996</v>
      </c>
      <c r="O180" s="5">
        <f>SUM(C180:N180)</f>
        <v>101.642</v>
      </c>
      <c r="Q180" s="39">
        <v>2005</v>
      </c>
      <c r="R180" s="39">
        <v>9</v>
      </c>
      <c r="S180" s="41">
        <f>1000*K31</f>
        <v>35753</v>
      </c>
      <c r="T180" s="41">
        <f>1000*K97</f>
        <v>26259</v>
      </c>
      <c r="U180" s="41">
        <f>1000*K163</f>
        <v>4568</v>
      </c>
      <c r="V180" s="41">
        <f>1000*K229</f>
        <v>983</v>
      </c>
      <c r="W180" s="41">
        <f>1000*K295</f>
        <v>7852</v>
      </c>
      <c r="X180" s="31">
        <f t="shared" si="14"/>
        <v>75415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</row>
    <row r="181" spans="2:38">
      <c r="B181" s="11">
        <f>+B180+1</f>
        <v>2023</v>
      </c>
      <c r="C181" s="5">
        <f>ROUND(Forecast!C183,3)</f>
        <v>9.0299999999999994</v>
      </c>
      <c r="D181" s="5">
        <f>ROUND(Forecast!D183,3)</f>
        <v>8.5009999999999994</v>
      </c>
      <c r="E181" s="5">
        <f>ROUND(Forecast!E183,3)</f>
        <v>7.1790000000000003</v>
      </c>
      <c r="F181" s="5">
        <f>ROUND(Forecast!F183,3)</f>
        <v>7.2210000000000001</v>
      </c>
      <c r="G181" s="5">
        <f>ROUND(Forecast!G183,3)</f>
        <v>7.681</v>
      </c>
      <c r="H181" s="5">
        <f>ROUND(Forecast!H183,3)</f>
        <v>8.5090000000000003</v>
      </c>
      <c r="I181" s="5">
        <f>ROUND(Forecast!I183,3)</f>
        <v>9.1389999999999993</v>
      </c>
      <c r="J181" s="5">
        <f>ROUND(Forecast!J183,3)</f>
        <v>10.207000000000001</v>
      </c>
      <c r="K181" s="5">
        <f>ROUND(Forecast!K183,3)</f>
        <v>9.1329999999999991</v>
      </c>
      <c r="L181" s="5">
        <f>ROUND(Forecast!L183,3)</f>
        <v>8.7240000000000002</v>
      </c>
      <c r="M181" s="5">
        <f>ROUND(Forecast!M183,3)</f>
        <v>8.82</v>
      </c>
      <c r="N181" s="5">
        <f>ROUND(Forecast!N183,3)</f>
        <v>9.6259999999999994</v>
      </c>
      <c r="O181" s="5">
        <f>SUM(C181:N181)</f>
        <v>103.77000000000001</v>
      </c>
      <c r="Q181" s="39">
        <v>2005</v>
      </c>
      <c r="R181" s="39">
        <v>10</v>
      </c>
      <c r="S181" s="41">
        <f>1000*L31</f>
        <v>28242</v>
      </c>
      <c r="T181" s="41">
        <f>1000*L97</f>
        <v>24444</v>
      </c>
      <c r="U181" s="41">
        <f>1000*L163</f>
        <v>4367</v>
      </c>
      <c r="V181" s="41">
        <f>1000*L229</f>
        <v>880</v>
      </c>
      <c r="W181" s="41">
        <f>1000*L295</f>
        <v>7379</v>
      </c>
      <c r="X181" s="31">
        <f t="shared" si="14"/>
        <v>65312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</row>
    <row r="182" spans="2:38">
      <c r="B182" s="11">
        <f>+B181+1</f>
        <v>2024</v>
      </c>
      <c r="C182" s="5">
        <f>ROUND(Forecast!C184,3)</f>
        <v>9.2119999999999997</v>
      </c>
      <c r="D182" s="5">
        <f>ROUND(Forecast!D184,3)</f>
        <v>8.67</v>
      </c>
      <c r="E182" s="5">
        <f>ROUND(Forecast!E184,3)</f>
        <v>7.3209999999999997</v>
      </c>
      <c r="F182" s="5">
        <f>ROUND(Forecast!F184,3)</f>
        <v>7.3639999999999999</v>
      </c>
      <c r="G182" s="5">
        <f>ROUND(Forecast!G184,3)</f>
        <v>7.8330000000000002</v>
      </c>
      <c r="H182" s="5">
        <f>ROUND(Forecast!H184,3)</f>
        <v>8.6769999999999996</v>
      </c>
      <c r="I182" s="5">
        <f>ROUND(Forecast!I184,3)</f>
        <v>9.3190000000000008</v>
      </c>
      <c r="J182" s="5">
        <f>ROUND(Forecast!J184,3)</f>
        <v>10.407999999999999</v>
      </c>
      <c r="K182" s="5">
        <f>ROUND(Forecast!K184,3)</f>
        <v>9.3130000000000006</v>
      </c>
      <c r="L182" s="5">
        <f>ROUND(Forecast!L184,3)</f>
        <v>8.8949999999999996</v>
      </c>
      <c r="M182" s="5">
        <f>ROUND(Forecast!M184,3)</f>
        <v>8.9939999999999998</v>
      </c>
      <c r="N182" s="5">
        <f>ROUND(Forecast!N184,3)</f>
        <v>9.8170000000000002</v>
      </c>
      <c r="O182" s="5">
        <f>SUM(C182:N182)</f>
        <v>105.82299999999998</v>
      </c>
      <c r="Q182" s="39">
        <v>2005</v>
      </c>
      <c r="R182" s="39">
        <v>11</v>
      </c>
      <c r="S182" s="41">
        <f>1000*M31</f>
        <v>30228</v>
      </c>
      <c r="T182" s="41">
        <f>1000*M97</f>
        <v>25394</v>
      </c>
      <c r="U182" s="41">
        <f>1000*M163</f>
        <v>4420</v>
      </c>
      <c r="V182" s="41">
        <f>1000*M229</f>
        <v>921</v>
      </c>
      <c r="W182" s="41">
        <f>1000*M295</f>
        <v>7161</v>
      </c>
      <c r="X182" s="31">
        <f t="shared" si="14"/>
        <v>68124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</row>
    <row r="183" spans="2:38">
      <c r="B183" s="11">
        <f t="shared" ref="B183:B188" si="16">+B182+1</f>
        <v>2025</v>
      </c>
      <c r="C183" s="5">
        <f>ROUND(Forecast!C185,3)</f>
        <v>9.3870000000000005</v>
      </c>
      <c r="D183" s="5">
        <f>ROUND(Forecast!D185,3)</f>
        <v>8.8330000000000002</v>
      </c>
      <c r="E183" s="5">
        <f>ROUND(Forecast!E185,3)</f>
        <v>7.4589999999999996</v>
      </c>
      <c r="F183" s="5">
        <f>ROUND(Forecast!F185,3)</f>
        <v>7.5019999999999998</v>
      </c>
      <c r="G183" s="5">
        <f>ROUND(Forecast!G185,3)</f>
        <v>7.98</v>
      </c>
      <c r="H183" s="5">
        <f>ROUND(Forecast!H185,3)</f>
        <v>8.8390000000000004</v>
      </c>
      <c r="I183" s="5">
        <f>ROUND(Forecast!I185,3)</f>
        <v>9.4930000000000003</v>
      </c>
      <c r="J183" s="5">
        <f>ROUND(Forecast!J185,3)</f>
        <v>10.602</v>
      </c>
      <c r="K183" s="5">
        <f>ROUND(Forecast!K185,3)</f>
        <v>9.4870000000000001</v>
      </c>
      <c r="L183" s="5">
        <f>ROUND(Forecast!L185,3)</f>
        <v>9.0609999999999999</v>
      </c>
      <c r="M183" s="5">
        <f>ROUND(Forecast!M185,3)</f>
        <v>9.1609999999999996</v>
      </c>
      <c r="N183" s="5">
        <f>ROUND(Forecast!N185,3)</f>
        <v>10.002000000000001</v>
      </c>
      <c r="O183" s="5">
        <f t="shared" ref="O183:O188" si="17">SUM(C183:N183)</f>
        <v>107.806</v>
      </c>
      <c r="Q183" s="39">
        <v>2005</v>
      </c>
      <c r="R183" s="39">
        <v>12</v>
      </c>
      <c r="S183" s="41">
        <f>1000*N31</f>
        <v>50752</v>
      </c>
      <c r="T183" s="41">
        <f>1000*N97</f>
        <v>31768</v>
      </c>
      <c r="U183" s="41">
        <f>1000*N163</f>
        <v>4765</v>
      </c>
      <c r="V183" s="41">
        <f>1000*N229</f>
        <v>1228</v>
      </c>
      <c r="W183" s="41">
        <f>1000*N295</f>
        <v>8208</v>
      </c>
      <c r="X183" s="31">
        <f t="shared" si="14"/>
        <v>96721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</row>
    <row r="184" spans="2:38">
      <c r="B184" s="11">
        <f t="shared" si="16"/>
        <v>2026</v>
      </c>
      <c r="C184" s="5">
        <f>ROUND(Forecast!C186,3)</f>
        <v>9.5559999999999992</v>
      </c>
      <c r="D184" s="5">
        <f>ROUND(Forecast!D186,3)</f>
        <v>8.99</v>
      </c>
      <c r="E184" s="5">
        <f>ROUND(Forecast!E186,3)</f>
        <v>7.5919999999999996</v>
      </c>
      <c r="F184" s="5">
        <f>ROUND(Forecast!F186,3)</f>
        <v>7.6349999999999998</v>
      </c>
      <c r="G184" s="5">
        <f>ROUND(Forecast!G186,3)</f>
        <v>8.1219999999999999</v>
      </c>
      <c r="H184" s="5">
        <f>ROUND(Forecast!H186,3)</f>
        <v>8.9960000000000004</v>
      </c>
      <c r="I184" s="5">
        <f>ROUND(Forecast!I186,3)</f>
        <v>9.6609999999999996</v>
      </c>
      <c r="J184" s="5">
        <f>ROUND(Forecast!J186,3)</f>
        <v>10.79</v>
      </c>
      <c r="K184" s="5">
        <f>ROUND(Forecast!K186,3)</f>
        <v>9.6549999999999994</v>
      </c>
      <c r="L184" s="5">
        <f>ROUND(Forecast!L186,3)</f>
        <v>9.2210000000000001</v>
      </c>
      <c r="M184" s="5">
        <f>ROUND(Forecast!M186,3)</f>
        <v>9.3230000000000004</v>
      </c>
      <c r="N184" s="5">
        <f>ROUND(Forecast!N186,3)</f>
        <v>10.180999999999999</v>
      </c>
      <c r="O184" s="5">
        <f t="shared" si="17"/>
        <v>109.72199999999999</v>
      </c>
      <c r="Q184" s="39">
        <v>2006</v>
      </c>
      <c r="R184" s="39">
        <v>1</v>
      </c>
      <c r="S184" s="41">
        <f>1000*C32</f>
        <v>62643</v>
      </c>
      <c r="T184" s="41">
        <f>1000*C98</f>
        <v>31226</v>
      </c>
      <c r="U184" s="41">
        <f>1000*C164</f>
        <v>4459</v>
      </c>
      <c r="V184" s="41">
        <f>1000*C230</f>
        <v>1453</v>
      </c>
      <c r="W184" s="41">
        <f>1000*C296</f>
        <v>8321</v>
      </c>
      <c r="X184" s="31">
        <f t="shared" si="14"/>
        <v>108102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</row>
    <row r="185" spans="2:38">
      <c r="B185" s="11">
        <f t="shared" si="16"/>
        <v>2027</v>
      </c>
      <c r="C185" s="5">
        <f>ROUND(Forecast!C187,3)</f>
        <v>9.7189999999999994</v>
      </c>
      <c r="D185" s="5">
        <f>ROUND(Forecast!D187,3)</f>
        <v>9.1419999999999995</v>
      </c>
      <c r="E185" s="5">
        <f>ROUND(Forecast!E187,3)</f>
        <v>7.72</v>
      </c>
      <c r="F185" s="5">
        <f>ROUND(Forecast!F187,3)</f>
        <v>7.7640000000000002</v>
      </c>
      <c r="G185" s="5">
        <f>ROUND(Forecast!G187,3)</f>
        <v>8.2590000000000003</v>
      </c>
      <c r="H185" s="5">
        <f>ROUND(Forecast!H187,3)</f>
        <v>9.1479999999999997</v>
      </c>
      <c r="I185" s="5">
        <f>ROUND(Forecast!I187,3)</f>
        <v>9.8239999999999998</v>
      </c>
      <c r="J185" s="5">
        <f>ROUND(Forecast!J187,3)</f>
        <v>10.971</v>
      </c>
      <c r="K185" s="5">
        <f>ROUND(Forecast!K187,3)</f>
        <v>9.8170000000000002</v>
      </c>
      <c r="L185" s="5">
        <f>ROUND(Forecast!L187,3)</f>
        <v>9.3759999999999994</v>
      </c>
      <c r="M185" s="5">
        <f>ROUND(Forecast!M187,3)</f>
        <v>9.4789999999999992</v>
      </c>
      <c r="N185" s="5">
        <f>ROUND(Forecast!N187,3)</f>
        <v>10.353999999999999</v>
      </c>
      <c r="O185" s="5">
        <f t="shared" si="17"/>
        <v>111.57300000000001</v>
      </c>
      <c r="Q185" s="39">
        <v>2006</v>
      </c>
      <c r="R185" s="39">
        <v>2</v>
      </c>
      <c r="S185" s="41">
        <f>1000*D32</f>
        <v>49383</v>
      </c>
      <c r="T185" s="41">
        <f>1000*D98</f>
        <v>26707</v>
      </c>
      <c r="U185" s="41">
        <f>1000*D164</f>
        <v>4241</v>
      </c>
      <c r="V185" s="41">
        <f>1000*D230</f>
        <v>1146</v>
      </c>
      <c r="W185" s="41">
        <f>1000*D296</f>
        <v>7559</v>
      </c>
      <c r="X185" s="31">
        <f t="shared" si="14"/>
        <v>89036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</row>
    <row r="186" spans="2:38">
      <c r="B186" s="11">
        <f t="shared" si="16"/>
        <v>2028</v>
      </c>
      <c r="C186" s="5">
        <f>ROUND(Forecast!C188,3)</f>
        <v>9.8770000000000007</v>
      </c>
      <c r="D186" s="5">
        <f>ROUND(Forecast!D188,3)</f>
        <v>9.2899999999999991</v>
      </c>
      <c r="E186" s="5">
        <f>ROUND(Forecast!E188,3)</f>
        <v>7.8440000000000003</v>
      </c>
      <c r="F186" s="5">
        <f>ROUND(Forecast!F188,3)</f>
        <v>7.8879999999999999</v>
      </c>
      <c r="G186" s="5">
        <f>ROUND(Forecast!G188,3)</f>
        <v>8.391</v>
      </c>
      <c r="H186" s="5">
        <f>ROUND(Forecast!H188,3)</f>
        <v>9.2940000000000005</v>
      </c>
      <c r="I186" s="5">
        <f>ROUND(Forecast!I188,3)</f>
        <v>9.9809999999999999</v>
      </c>
      <c r="J186" s="5">
        <f>ROUND(Forecast!J188,3)</f>
        <v>11.146000000000001</v>
      </c>
      <c r="K186" s="5">
        <f>ROUND(Forecast!K188,3)</f>
        <v>9.9740000000000002</v>
      </c>
      <c r="L186" s="5">
        <f>ROUND(Forecast!L188,3)</f>
        <v>9.5259999999999998</v>
      </c>
      <c r="M186" s="5">
        <f>ROUND(Forecast!M188,3)</f>
        <v>9.6300000000000008</v>
      </c>
      <c r="N186" s="5">
        <f>ROUND(Forecast!N188,3)</f>
        <v>10.521000000000001</v>
      </c>
      <c r="O186" s="5">
        <f t="shared" si="17"/>
        <v>113.36200000000001</v>
      </c>
      <c r="Q186" s="39">
        <v>2006</v>
      </c>
      <c r="R186" s="39">
        <v>3</v>
      </c>
      <c r="S186" s="41">
        <f>1000*E32</f>
        <v>39388</v>
      </c>
      <c r="T186" s="41">
        <f>1000*E98</f>
        <v>21807</v>
      </c>
      <c r="U186" s="41">
        <f>1000*E164</f>
        <v>3588</v>
      </c>
      <c r="V186" s="41">
        <f>1000*E230</f>
        <v>1064</v>
      </c>
      <c r="W186" s="41">
        <f>1000*E296</f>
        <v>6660</v>
      </c>
      <c r="X186" s="31">
        <f t="shared" si="14"/>
        <v>72507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</row>
    <row r="187" spans="2:38">
      <c r="B187" s="11">
        <f t="shared" si="16"/>
        <v>2029</v>
      </c>
      <c r="C187" s="5">
        <f>ROUND(Forecast!C189,3)</f>
        <v>10.029999999999999</v>
      </c>
      <c r="D187" s="5">
        <f>ROUND(Forecast!D189,3)</f>
        <v>9.4320000000000004</v>
      </c>
      <c r="E187" s="5">
        <f>ROUND(Forecast!E189,3)</f>
        <v>7.9640000000000004</v>
      </c>
      <c r="F187" s="5">
        <f>ROUND(Forecast!F189,3)</f>
        <v>8.0079999999999991</v>
      </c>
      <c r="G187" s="5">
        <f>ROUND(Forecast!G189,3)</f>
        <v>8.5180000000000007</v>
      </c>
      <c r="H187" s="5">
        <f>ROUND(Forecast!H189,3)</f>
        <v>9.4350000000000005</v>
      </c>
      <c r="I187" s="5">
        <f>ROUND(Forecast!I189,3)</f>
        <v>10.132</v>
      </c>
      <c r="J187" s="5">
        <f>ROUND(Forecast!J189,3)</f>
        <v>11.315</v>
      </c>
      <c r="K187" s="5">
        <f>ROUND(Forecast!K189,3)</f>
        <v>10.125</v>
      </c>
      <c r="L187" s="5">
        <f>ROUND(Forecast!L189,3)</f>
        <v>9.67</v>
      </c>
      <c r="M187" s="5">
        <f>ROUND(Forecast!M189,3)</f>
        <v>9.7759999999999998</v>
      </c>
      <c r="N187" s="5">
        <f>ROUND(Forecast!N189,3)</f>
        <v>10.682</v>
      </c>
      <c r="O187" s="5">
        <f t="shared" si="17"/>
        <v>115.087</v>
      </c>
      <c r="Q187" s="39">
        <v>2006</v>
      </c>
      <c r="R187" s="39">
        <v>4</v>
      </c>
      <c r="S187" s="41">
        <f>1000*F32</f>
        <v>29651</v>
      </c>
      <c r="T187" s="41">
        <f>1000*F98</f>
        <v>21153</v>
      </c>
      <c r="U187" s="41">
        <f>1000*F164</f>
        <v>3621</v>
      </c>
      <c r="V187" s="41">
        <f>1000*F230</f>
        <v>942</v>
      </c>
      <c r="W187" s="41">
        <f>1000*F296</f>
        <v>7111</v>
      </c>
      <c r="X187" s="31">
        <f t="shared" si="14"/>
        <v>62478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</row>
    <row r="188" spans="2:38">
      <c r="B188" s="11">
        <f t="shared" si="16"/>
        <v>2030</v>
      </c>
      <c r="C188" s="5">
        <f>ROUND(Forecast!C190,3)</f>
        <v>10.177</v>
      </c>
      <c r="D188" s="5">
        <f>ROUND(Forecast!D190,3)</f>
        <v>9.5690000000000008</v>
      </c>
      <c r="E188" s="5">
        <f>ROUND(Forecast!E190,3)</f>
        <v>8.0790000000000006</v>
      </c>
      <c r="F188" s="5">
        <f>ROUND(Forecast!F190,3)</f>
        <v>8.1240000000000006</v>
      </c>
      <c r="G188" s="5">
        <f>ROUND(Forecast!G190,3)</f>
        <v>8.6419999999999995</v>
      </c>
      <c r="H188" s="5">
        <f>ROUND(Forecast!H190,3)</f>
        <v>9.5719999999999992</v>
      </c>
      <c r="I188" s="5">
        <f>ROUND(Forecast!I190,3)</f>
        <v>10.278</v>
      </c>
      <c r="J188" s="5">
        <f>ROUND(Forecast!J190,3)</f>
        <v>11.478</v>
      </c>
      <c r="K188" s="5">
        <f>ROUND(Forecast!K190,3)</f>
        <v>10.271000000000001</v>
      </c>
      <c r="L188" s="5">
        <f>ROUND(Forecast!L190,3)</f>
        <v>9.81</v>
      </c>
      <c r="M188" s="5">
        <f>ROUND(Forecast!M190,3)</f>
        <v>9.9169999999999998</v>
      </c>
      <c r="N188" s="5">
        <f>ROUND(Forecast!N190,3)</f>
        <v>10.837</v>
      </c>
      <c r="O188" s="5">
        <f t="shared" si="17"/>
        <v>116.75400000000002</v>
      </c>
      <c r="Q188" s="39">
        <v>2006</v>
      </c>
      <c r="R188" s="39">
        <v>5</v>
      </c>
      <c r="S188" s="41">
        <f>1000*G32</f>
        <v>33521</v>
      </c>
      <c r="T188" s="41">
        <f>1000*G98</f>
        <v>22774</v>
      </c>
      <c r="U188" s="41">
        <f>1000*G164</f>
        <v>3851</v>
      </c>
      <c r="V188" s="41">
        <f>1000*G230</f>
        <v>942</v>
      </c>
      <c r="W188" s="41">
        <f>1000*G296</f>
        <v>7356</v>
      </c>
      <c r="X188" s="31">
        <f t="shared" si="14"/>
        <v>68444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</row>
    <row r="189" spans="2:38">
      <c r="B189" s="11">
        <f>+B188+1</f>
        <v>2031</v>
      </c>
      <c r="C189" s="5">
        <f>ROUND(Forecast!C191,3)</f>
        <v>10.319000000000001</v>
      </c>
      <c r="D189" s="5">
        <f>ROUND(Forecast!D191,3)</f>
        <v>9.7010000000000005</v>
      </c>
      <c r="E189" s="5">
        <f>ROUND(Forecast!E191,3)</f>
        <v>8.1910000000000007</v>
      </c>
      <c r="F189" s="5">
        <f>ROUND(Forecast!F191,3)</f>
        <v>8.2360000000000007</v>
      </c>
      <c r="G189" s="5">
        <f>ROUND(Forecast!G191,3)</f>
        <v>8.7609999999999992</v>
      </c>
      <c r="H189" s="5">
        <f>ROUND(Forecast!H191,3)</f>
        <v>9.7029999999999994</v>
      </c>
      <c r="I189" s="5">
        <f>ROUND(Forecast!I191,3)</f>
        <v>10.42</v>
      </c>
      <c r="J189" s="5">
        <f>ROUND(Forecast!J191,3)</f>
        <v>11.635999999999999</v>
      </c>
      <c r="K189" s="5">
        <f>ROUND(Forecast!K191,3)</f>
        <v>10.412000000000001</v>
      </c>
      <c r="L189" s="5">
        <f>ROUND(Forecast!L191,3)</f>
        <v>9.9440000000000008</v>
      </c>
      <c r="M189" s="5">
        <f>ROUND(Forecast!M191,3)</f>
        <v>10.053000000000001</v>
      </c>
      <c r="N189" s="5">
        <f>ROUND(Forecast!N191,3)</f>
        <v>10.988</v>
      </c>
      <c r="O189" s="5">
        <f>SUM(C189:N189)</f>
        <v>118.364</v>
      </c>
      <c r="Q189" s="39">
        <v>2006</v>
      </c>
      <c r="R189" s="39">
        <v>6</v>
      </c>
      <c r="S189" s="41">
        <f>1000*H32</f>
        <v>37419</v>
      </c>
      <c r="T189" s="41">
        <f>1000*H98</f>
        <v>24787</v>
      </c>
      <c r="U189" s="41">
        <f>1000*H164</f>
        <v>4272</v>
      </c>
      <c r="V189" s="41">
        <f>1000*H230</f>
        <v>983</v>
      </c>
      <c r="W189" s="41">
        <f>1000*H296</f>
        <v>7745</v>
      </c>
      <c r="X189" s="31">
        <f t="shared" si="14"/>
        <v>75206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</row>
    <row r="190" spans="2:38">
      <c r="B190" s="11">
        <f>+B189+1</f>
        <v>2032</v>
      </c>
      <c r="C190" s="5">
        <f>ROUND(Forecast!C192,3)</f>
        <v>10.456</v>
      </c>
      <c r="D190" s="5">
        <f>ROUND(Forecast!D192,3)</f>
        <v>9.8290000000000006</v>
      </c>
      <c r="E190" s="5">
        <f>ROUND(Forecast!E192,3)</f>
        <v>8.2989999999999995</v>
      </c>
      <c r="F190" s="5">
        <f>ROUND(Forecast!F192,3)</f>
        <v>8.3439999999999994</v>
      </c>
      <c r="G190" s="5">
        <f>ROUND(Forecast!G192,3)</f>
        <v>8.8759999999999994</v>
      </c>
      <c r="H190" s="5">
        <f>ROUND(Forecast!H192,3)</f>
        <v>9.8309999999999995</v>
      </c>
      <c r="I190" s="5">
        <f>ROUND(Forecast!I192,3)</f>
        <v>10.555999999999999</v>
      </c>
      <c r="J190" s="5">
        <f>ROUND(Forecast!J192,3)</f>
        <v>11.788</v>
      </c>
      <c r="K190" s="5">
        <f>ROUND(Forecast!K192,3)</f>
        <v>10.548</v>
      </c>
      <c r="L190" s="5">
        <f>ROUND(Forecast!L192,3)</f>
        <v>10.074999999999999</v>
      </c>
      <c r="M190" s="5">
        <f>ROUND(Forecast!M192,3)</f>
        <v>10.185</v>
      </c>
      <c r="N190" s="5">
        <f>ROUND(Forecast!N192,3)</f>
        <v>11.132999999999999</v>
      </c>
      <c r="O190" s="5">
        <f>SUM(C190:N190)</f>
        <v>119.91999999999999</v>
      </c>
      <c r="Q190" s="39">
        <v>2006</v>
      </c>
      <c r="R190" s="39">
        <v>7</v>
      </c>
      <c r="S190" s="41">
        <f>1000*I32</f>
        <v>37448</v>
      </c>
      <c r="T190" s="41">
        <f>1000*I98</f>
        <v>26204</v>
      </c>
      <c r="U190" s="41">
        <f>1000*I164</f>
        <v>4593</v>
      </c>
      <c r="V190" s="41">
        <f>1000*I230</f>
        <v>921</v>
      </c>
      <c r="W190" s="41">
        <f>1000*I296</f>
        <v>7697</v>
      </c>
      <c r="X190" s="31">
        <f t="shared" si="14"/>
        <v>76863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</row>
    <row r="191" spans="2:38">
      <c r="B191" s="11">
        <f>+B190+1</f>
        <v>2033</v>
      </c>
      <c r="C191" s="5">
        <f>ROUND(Forecast!C193,3)</f>
        <v>10.589</v>
      </c>
      <c r="D191" s="5">
        <f>ROUND(Forecast!D193,3)</f>
        <v>9.9529999999999994</v>
      </c>
      <c r="E191" s="5">
        <f>ROUND(Forecast!E193,3)</f>
        <v>8.4030000000000005</v>
      </c>
      <c r="F191" s="5">
        <f>ROUND(Forecast!F193,3)</f>
        <v>8.4489999999999998</v>
      </c>
      <c r="G191" s="5">
        <f>ROUND(Forecast!G193,3)</f>
        <v>8.9870000000000001</v>
      </c>
      <c r="H191" s="5">
        <f>ROUND(Forecast!H193,3)</f>
        <v>9.9540000000000006</v>
      </c>
      <c r="I191" s="5">
        <f>ROUND(Forecast!I193,3)</f>
        <v>10.688000000000001</v>
      </c>
      <c r="J191" s="5">
        <f>ROUND(Forecast!J193,3)</f>
        <v>11.935</v>
      </c>
      <c r="K191" s="5">
        <f>ROUND(Forecast!K193,3)</f>
        <v>10.68</v>
      </c>
      <c r="L191" s="5">
        <f>ROUND(Forecast!L193,3)</f>
        <v>10.199999999999999</v>
      </c>
      <c r="M191" s="5">
        <f>ROUND(Forecast!M193,3)</f>
        <v>10.311</v>
      </c>
      <c r="N191" s="5">
        <f>ROUND(Forecast!N193,3)</f>
        <v>11.273</v>
      </c>
      <c r="O191" s="5">
        <f>SUM(C191:N191)</f>
        <v>121.422</v>
      </c>
      <c r="Q191" s="39">
        <v>2006</v>
      </c>
      <c r="R191" s="39">
        <v>8</v>
      </c>
      <c r="S191" s="41">
        <f>1000*J32</f>
        <v>40291</v>
      </c>
      <c r="T191" s="41">
        <f>1000*J98</f>
        <v>30010</v>
      </c>
      <c r="U191" s="41">
        <f>1000*J164</f>
        <v>5138</v>
      </c>
      <c r="V191" s="41">
        <f>1000*J230</f>
        <v>1022.9999999999999</v>
      </c>
      <c r="W191" s="41">
        <f>1000*J296</f>
        <v>8548</v>
      </c>
      <c r="X191" s="31">
        <f t="shared" si="14"/>
        <v>85010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</row>
    <row r="192" spans="2:38">
      <c r="B192" s="11">
        <f>+B191+1</f>
        <v>2034</v>
      </c>
      <c r="C192" s="5">
        <f>ROUND(Forecast!C194,3)</f>
        <v>10.717000000000001</v>
      </c>
      <c r="D192" s="5">
        <f>ROUND(Forecast!D194,3)</f>
        <v>10.071999999999999</v>
      </c>
      <c r="E192" s="5">
        <f>ROUND(Forecast!E194,3)</f>
        <v>8.5039999999999996</v>
      </c>
      <c r="F192" s="5">
        <f>ROUND(Forecast!F194,3)</f>
        <v>8.5500000000000007</v>
      </c>
      <c r="G192" s="5">
        <f>ROUND(Forecast!G194,3)</f>
        <v>9.0939999999999994</v>
      </c>
      <c r="H192" s="5">
        <f>ROUND(Forecast!H194,3)</f>
        <v>10.071999999999999</v>
      </c>
      <c r="I192" s="5">
        <f>ROUND(Forecast!I194,3)</f>
        <v>10.816000000000001</v>
      </c>
      <c r="J192" s="5">
        <f>ROUND(Forecast!J194,3)</f>
        <v>12.077</v>
      </c>
      <c r="K192" s="5">
        <f>ROUND(Forecast!K194,3)</f>
        <v>10.807</v>
      </c>
      <c r="L192" s="5">
        <f>ROUND(Forecast!L194,3)</f>
        <v>10.321999999999999</v>
      </c>
      <c r="M192" s="5">
        <f>ROUND(Forecast!M194,3)</f>
        <v>10.433999999999999</v>
      </c>
      <c r="N192" s="5">
        <f>ROUND(Forecast!N194,3)</f>
        <v>11.407999999999999</v>
      </c>
      <c r="O192" s="5">
        <f>SUM(C192:N192)</f>
        <v>122.873</v>
      </c>
      <c r="Q192" s="39">
        <v>2006</v>
      </c>
      <c r="R192" s="39">
        <v>9</v>
      </c>
      <c r="S192" s="41">
        <f>1000*K32</f>
        <v>38035</v>
      </c>
      <c r="T192" s="41">
        <f>1000*K98</f>
        <v>26476</v>
      </c>
      <c r="U192" s="41">
        <f>1000*K164</f>
        <v>4594</v>
      </c>
      <c r="V192" s="41">
        <f>1000*K230</f>
        <v>983</v>
      </c>
      <c r="W192" s="41">
        <f>1000*K296</f>
        <v>7852</v>
      </c>
      <c r="X192" s="31">
        <f t="shared" si="14"/>
        <v>77940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</row>
    <row r="193" spans="1:38">
      <c r="B193" s="11">
        <f t="shared" ref="B193:B198" si="18">+B192+1</f>
        <v>2035</v>
      </c>
      <c r="C193" s="5">
        <f>ROUND(Forecast!C195,3)</f>
        <v>10.840999999999999</v>
      </c>
      <c r="D193" s="5">
        <f>ROUND(Forecast!D195,3)</f>
        <v>10.186999999999999</v>
      </c>
      <c r="E193" s="5">
        <f>ROUND(Forecast!E195,3)</f>
        <v>8.6010000000000009</v>
      </c>
      <c r="F193" s="5">
        <f>ROUND(Forecast!F195,3)</f>
        <v>8.6470000000000002</v>
      </c>
      <c r="G193" s="5">
        <f>ROUND(Forecast!G195,3)</f>
        <v>9.1980000000000004</v>
      </c>
      <c r="H193" s="5">
        <f>ROUND(Forecast!H195,3)</f>
        <v>10.186999999999999</v>
      </c>
      <c r="I193" s="5">
        <f>ROUND(Forecast!I195,3)</f>
        <v>10.939</v>
      </c>
      <c r="J193" s="5">
        <f>ROUND(Forecast!J195,3)</f>
        <v>12.214</v>
      </c>
      <c r="K193" s="5">
        <f>ROUND(Forecast!K195,3)</f>
        <v>10.93</v>
      </c>
      <c r="L193" s="5">
        <f>ROUND(Forecast!L195,3)</f>
        <v>10.439</v>
      </c>
      <c r="M193" s="5">
        <f>ROUND(Forecast!M195,3)</f>
        <v>10.553000000000001</v>
      </c>
      <c r="N193" s="5">
        <f>ROUND(Forecast!N195,3)</f>
        <v>11.539</v>
      </c>
      <c r="O193" s="5">
        <f t="shared" ref="O193:O198" si="19">SUM(C193:N193)</f>
        <v>124.27499999999999</v>
      </c>
      <c r="Q193" s="39">
        <v>2006</v>
      </c>
      <c r="R193" s="39">
        <v>10</v>
      </c>
      <c r="S193" s="41">
        <f>1000*L32</f>
        <v>30009</v>
      </c>
      <c r="T193" s="41">
        <f>1000*L98</f>
        <v>24647</v>
      </c>
      <c r="U193" s="41">
        <f>1000*L164</f>
        <v>4392</v>
      </c>
      <c r="V193" s="41">
        <f>1000*L230</f>
        <v>880</v>
      </c>
      <c r="W193" s="41">
        <f>1000*L296</f>
        <v>7379</v>
      </c>
      <c r="X193" s="31">
        <f t="shared" si="14"/>
        <v>67307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</row>
    <row r="194" spans="1:38">
      <c r="B194" s="11">
        <f t="shared" si="18"/>
        <v>2036</v>
      </c>
      <c r="C194" s="5">
        <f>ROUND(Forecast!C196,3)</f>
        <v>10.961</v>
      </c>
      <c r="D194" s="5">
        <f>ROUND(Forecast!D196,3)</f>
        <v>10.298999999999999</v>
      </c>
      <c r="E194" s="5">
        <f>ROUND(Forecast!E196,3)</f>
        <v>8.6950000000000003</v>
      </c>
      <c r="F194" s="5">
        <f>ROUND(Forecast!F196,3)</f>
        <v>8.7409999999999997</v>
      </c>
      <c r="G194" s="5">
        <f>ROUND(Forecast!G196,3)</f>
        <v>9.298</v>
      </c>
      <c r="H194" s="5">
        <f>ROUND(Forecast!H196,3)</f>
        <v>10.298</v>
      </c>
      <c r="I194" s="5">
        <f>ROUND(Forecast!I196,3)</f>
        <v>11.058</v>
      </c>
      <c r="J194" s="5">
        <f>ROUND(Forecast!J196,3)</f>
        <v>12.347</v>
      </c>
      <c r="K194" s="5">
        <f>ROUND(Forecast!K196,3)</f>
        <v>11.048999999999999</v>
      </c>
      <c r="L194" s="5">
        <f>ROUND(Forecast!L196,3)</f>
        <v>10.552</v>
      </c>
      <c r="M194" s="5">
        <f>ROUND(Forecast!M196,3)</f>
        <v>10.667</v>
      </c>
      <c r="N194" s="5">
        <f>ROUND(Forecast!N196,3)</f>
        <v>11.666</v>
      </c>
      <c r="O194" s="5">
        <f t="shared" si="19"/>
        <v>125.63099999999997</v>
      </c>
      <c r="Q194" s="39">
        <v>2006</v>
      </c>
      <c r="R194" s="39">
        <v>11</v>
      </c>
      <c r="S194" s="41">
        <f>1000*M32</f>
        <v>32149</v>
      </c>
      <c r="T194" s="41">
        <f>1000*M98</f>
        <v>25603</v>
      </c>
      <c r="U194" s="41">
        <f>1000*M164</f>
        <v>4446</v>
      </c>
      <c r="V194" s="41">
        <f>1000*M230</f>
        <v>921</v>
      </c>
      <c r="W194" s="41">
        <f>1000*M296</f>
        <v>7161</v>
      </c>
      <c r="X194" s="31">
        <f t="shared" si="14"/>
        <v>70280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</row>
    <row r="195" spans="1:38">
      <c r="B195" s="11">
        <f t="shared" si="18"/>
        <v>2037</v>
      </c>
      <c r="C195" s="5">
        <f>ROUND(Forecast!C197,3)</f>
        <v>11.076000000000001</v>
      </c>
      <c r="D195" s="5">
        <f>ROUND(Forecast!D197,3)</f>
        <v>10.406000000000001</v>
      </c>
      <c r="E195" s="5">
        <f>ROUND(Forecast!E197,3)</f>
        <v>8.7850000000000001</v>
      </c>
      <c r="F195" s="5">
        <f>ROUND(Forecast!F197,3)</f>
        <v>8.8320000000000007</v>
      </c>
      <c r="G195" s="5">
        <f>ROUND(Forecast!G197,3)</f>
        <v>9.3949999999999996</v>
      </c>
      <c r="H195" s="5">
        <f>ROUND(Forecast!H197,3)</f>
        <v>10.404999999999999</v>
      </c>
      <c r="I195" s="5">
        <f>ROUND(Forecast!I197,3)</f>
        <v>11.172000000000001</v>
      </c>
      <c r="J195" s="5">
        <f>ROUND(Forecast!J197,3)</f>
        <v>12.475</v>
      </c>
      <c r="K195" s="5">
        <f>ROUND(Forecast!K197,3)</f>
        <v>11.164</v>
      </c>
      <c r="L195" s="5">
        <f>ROUND(Forecast!L197,3)</f>
        <v>10.662000000000001</v>
      </c>
      <c r="M195" s="5">
        <f>ROUND(Forecast!M197,3)</f>
        <v>10.776999999999999</v>
      </c>
      <c r="N195" s="5">
        <f>ROUND(Forecast!N197,3)</f>
        <v>11.788</v>
      </c>
      <c r="O195" s="5">
        <f t="shared" si="19"/>
        <v>126.937</v>
      </c>
      <c r="Q195" s="39">
        <v>2006</v>
      </c>
      <c r="R195" s="39">
        <v>12</v>
      </c>
      <c r="S195" s="41">
        <f>1000*N32</f>
        <v>54052</v>
      </c>
      <c r="T195" s="41">
        <f>1000*N98</f>
        <v>32031.999999999996</v>
      </c>
      <c r="U195" s="41">
        <f>1000*N164</f>
        <v>4793</v>
      </c>
      <c r="V195" s="41">
        <f>1000*N230</f>
        <v>1228</v>
      </c>
      <c r="W195" s="41">
        <f>1000*N296</f>
        <v>8208</v>
      </c>
      <c r="X195" s="31">
        <f t="shared" si="14"/>
        <v>100313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</row>
    <row r="196" spans="1:38">
      <c r="B196" s="11">
        <f t="shared" si="18"/>
        <v>2038</v>
      </c>
      <c r="C196" s="5">
        <f>ROUND(Forecast!C198,3)</f>
        <v>11.188000000000001</v>
      </c>
      <c r="D196" s="5">
        <f>ROUND(Forecast!D198,3)</f>
        <v>10.51</v>
      </c>
      <c r="E196" s="5">
        <f>ROUND(Forecast!E198,3)</f>
        <v>8.8729999999999993</v>
      </c>
      <c r="F196" s="5">
        <f>ROUND(Forecast!F198,3)</f>
        <v>8.92</v>
      </c>
      <c r="G196" s="5">
        <f>ROUND(Forecast!G198,3)</f>
        <v>9.4879999999999995</v>
      </c>
      <c r="H196" s="5">
        <f>ROUND(Forecast!H198,3)</f>
        <v>10.507999999999999</v>
      </c>
      <c r="I196" s="5">
        <f>ROUND(Forecast!I198,3)</f>
        <v>11.282999999999999</v>
      </c>
      <c r="J196" s="5">
        <f>ROUND(Forecast!J198,3)</f>
        <v>12.599</v>
      </c>
      <c r="K196" s="5">
        <f>ROUND(Forecast!K198,3)</f>
        <v>11.273999999999999</v>
      </c>
      <c r="L196" s="5">
        <f>ROUND(Forecast!L198,3)</f>
        <v>10.766999999999999</v>
      </c>
      <c r="M196" s="5">
        <f>ROUND(Forecast!M198,3)</f>
        <v>10.884</v>
      </c>
      <c r="N196" s="5">
        <f>ROUND(Forecast!N198,3)</f>
        <v>11.906000000000001</v>
      </c>
      <c r="O196" s="5">
        <f t="shared" si="19"/>
        <v>128.19999999999999</v>
      </c>
      <c r="Q196" s="39">
        <v>2007</v>
      </c>
      <c r="R196" s="39">
        <v>1</v>
      </c>
      <c r="S196" s="41">
        <f>1000*C33</f>
        <v>66210</v>
      </c>
      <c r="T196" s="41">
        <f>1000*C99</f>
        <v>32988</v>
      </c>
      <c r="U196" s="41">
        <f>1000*C165</f>
        <v>4777</v>
      </c>
      <c r="V196" s="41">
        <f>1000*C231</f>
        <v>1453</v>
      </c>
      <c r="W196" s="41">
        <f>1000*C297</f>
        <v>8321</v>
      </c>
      <c r="X196" s="31">
        <f t="shared" si="14"/>
        <v>113749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</row>
    <row r="197" spans="1:38">
      <c r="B197" s="11">
        <f t="shared" si="18"/>
        <v>2039</v>
      </c>
      <c r="C197" s="5">
        <f>ROUND(Forecast!C199,3)</f>
        <v>11.295</v>
      </c>
      <c r="D197" s="5">
        <f>ROUND(Forecast!D199,3)</f>
        <v>10.611000000000001</v>
      </c>
      <c r="E197" s="5">
        <f>ROUND(Forecast!E199,3)</f>
        <v>8.9570000000000007</v>
      </c>
      <c r="F197" s="5">
        <f>ROUND(Forecast!F199,3)</f>
        <v>9.0050000000000008</v>
      </c>
      <c r="G197" s="5">
        <f>ROUND(Forecast!G199,3)</f>
        <v>9.5790000000000006</v>
      </c>
      <c r="H197" s="5">
        <f>ROUND(Forecast!H199,3)</f>
        <v>10.608000000000001</v>
      </c>
      <c r="I197" s="5">
        <f>ROUND(Forecast!I199,3)</f>
        <v>11.39</v>
      </c>
      <c r="J197" s="5">
        <f>ROUND(Forecast!J199,3)</f>
        <v>12.718</v>
      </c>
      <c r="K197" s="5">
        <f>ROUND(Forecast!K199,3)</f>
        <v>11.381</v>
      </c>
      <c r="L197" s="5">
        <f>ROUND(Forecast!L199,3)</f>
        <v>10.869</v>
      </c>
      <c r="M197" s="5">
        <f>ROUND(Forecast!M199,3)</f>
        <v>10.987</v>
      </c>
      <c r="N197" s="5">
        <f>ROUND(Forecast!N199,3)</f>
        <v>12.019</v>
      </c>
      <c r="O197" s="5">
        <f t="shared" si="19"/>
        <v>129.41900000000001</v>
      </c>
      <c r="Q197" s="39">
        <v>2007</v>
      </c>
      <c r="R197" s="39">
        <v>2</v>
      </c>
      <c r="S197" s="41">
        <f>1000*D33</f>
        <v>52179</v>
      </c>
      <c r="T197" s="41">
        <f>1000*D99</f>
        <v>28209</v>
      </c>
      <c r="U197" s="41">
        <f>1000*D165</f>
        <v>4537</v>
      </c>
      <c r="V197" s="41">
        <f>1000*D231</f>
        <v>1146</v>
      </c>
      <c r="W197" s="41">
        <f>1000*D297</f>
        <v>7559</v>
      </c>
      <c r="X197" s="31">
        <f t="shared" ref="X197:X260" si="20">SUM(S197:W197)</f>
        <v>93630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</row>
    <row r="198" spans="1:38">
      <c r="B198" s="11">
        <f t="shared" si="18"/>
        <v>2040</v>
      </c>
      <c r="C198" s="5">
        <f>ROUND(Forecast!C200,3)</f>
        <v>11.398999999999999</v>
      </c>
      <c r="D198" s="5">
        <f>ROUND(Forecast!D200,3)</f>
        <v>10.708</v>
      </c>
      <c r="E198" s="5">
        <f>ROUND(Forecast!E200,3)</f>
        <v>9.0389999999999997</v>
      </c>
      <c r="F198" s="5">
        <f>ROUND(Forecast!F200,3)</f>
        <v>9.0869999999999997</v>
      </c>
      <c r="G198" s="5">
        <f>ROUND(Forecast!G200,3)</f>
        <v>9.6660000000000004</v>
      </c>
      <c r="H198" s="5">
        <f>ROUND(Forecast!H200,3)</f>
        <v>10.705</v>
      </c>
      <c r="I198" s="5">
        <f>ROUND(Forecast!I200,3)</f>
        <v>11.494</v>
      </c>
      <c r="J198" s="5">
        <f>ROUND(Forecast!J200,3)</f>
        <v>12.833</v>
      </c>
      <c r="K198" s="5">
        <f>ROUND(Forecast!K200,3)</f>
        <v>11.484</v>
      </c>
      <c r="L198" s="5">
        <f>ROUND(Forecast!L200,3)</f>
        <v>10.968</v>
      </c>
      <c r="M198" s="5">
        <f>ROUND(Forecast!M200,3)</f>
        <v>11.087</v>
      </c>
      <c r="N198" s="5">
        <f>ROUND(Forecast!N200,3)</f>
        <v>12.129</v>
      </c>
      <c r="O198" s="5">
        <f t="shared" si="19"/>
        <v>130.59899999999999</v>
      </c>
      <c r="Q198" s="39">
        <v>2007</v>
      </c>
      <c r="R198" s="39">
        <v>3</v>
      </c>
      <c r="S198" s="41">
        <f>1000*E33</f>
        <v>41572</v>
      </c>
      <c r="T198" s="41">
        <f>1000*E99</f>
        <v>23034</v>
      </c>
      <c r="U198" s="41">
        <f>1000*E165</f>
        <v>3838</v>
      </c>
      <c r="V198" s="41">
        <f>1000*E231</f>
        <v>1064</v>
      </c>
      <c r="W198" s="41">
        <f>1000*E297</f>
        <v>6660</v>
      </c>
      <c r="X198" s="31">
        <f t="shared" si="20"/>
        <v>76168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</row>
    <row r="199" spans="1:38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Q199" s="39">
        <v>2007</v>
      </c>
      <c r="R199" s="39">
        <v>4</v>
      </c>
      <c r="S199" s="41">
        <f>1000*F33</f>
        <v>31269</v>
      </c>
      <c r="T199" s="41">
        <f>1000*F99</f>
        <v>22343</v>
      </c>
      <c r="U199" s="41">
        <f>1000*F165</f>
        <v>3872</v>
      </c>
      <c r="V199" s="41">
        <f>1000*F231</f>
        <v>942</v>
      </c>
      <c r="W199" s="41">
        <f>1000*F297</f>
        <v>7111</v>
      </c>
      <c r="X199" s="31">
        <f t="shared" si="20"/>
        <v>65537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</row>
    <row r="200" spans="1:38">
      <c r="Q200" s="39">
        <v>2007</v>
      </c>
      <c r="R200" s="39">
        <v>5</v>
      </c>
      <c r="S200" s="41">
        <f>1000*G33</f>
        <v>35366</v>
      </c>
      <c r="T200" s="41">
        <f>1000*G99</f>
        <v>24054</v>
      </c>
      <c r="U200" s="41">
        <f>1000*G165</f>
        <v>4118</v>
      </c>
      <c r="V200" s="41">
        <f>1000*G231</f>
        <v>942</v>
      </c>
      <c r="W200" s="41">
        <f>1000*G297</f>
        <v>7356</v>
      </c>
      <c r="X200" s="31">
        <f t="shared" si="20"/>
        <v>71836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</row>
    <row r="201" spans="1:38">
      <c r="A201" s="2" t="s">
        <v>18</v>
      </c>
      <c r="E201" s="19" t="s">
        <v>30</v>
      </c>
      <c r="Q201" s="39">
        <v>2007</v>
      </c>
      <c r="R201" s="39">
        <v>6</v>
      </c>
      <c r="S201" s="41">
        <f>1000*H33</f>
        <v>39510</v>
      </c>
      <c r="T201" s="41">
        <f>1000*H99</f>
        <v>26181</v>
      </c>
      <c r="U201" s="41">
        <f>1000*H165</f>
        <v>4567</v>
      </c>
      <c r="V201" s="41">
        <f>1000*H231</f>
        <v>983</v>
      </c>
      <c r="W201" s="41">
        <f>1000*H297</f>
        <v>7745</v>
      </c>
      <c r="X201" s="31">
        <f t="shared" si="20"/>
        <v>78986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</row>
    <row r="202" spans="1:38">
      <c r="Q202" s="39">
        <v>2007</v>
      </c>
      <c r="R202" s="39">
        <v>7</v>
      </c>
      <c r="S202" s="41">
        <f>1000*I33</f>
        <v>39566</v>
      </c>
      <c r="T202" s="41">
        <f>1000*I99</f>
        <v>27679</v>
      </c>
      <c r="U202" s="41">
        <f>1000*I165</f>
        <v>4910</v>
      </c>
      <c r="V202" s="41">
        <f>1000*I231</f>
        <v>921</v>
      </c>
      <c r="W202" s="41">
        <f>1000*I297</f>
        <v>7697</v>
      </c>
      <c r="X202" s="31">
        <f t="shared" si="20"/>
        <v>80773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</row>
    <row r="203" spans="1:38">
      <c r="C203" s="3" t="s">
        <v>1</v>
      </c>
      <c r="D203" s="3" t="s">
        <v>2</v>
      </c>
      <c r="E203" s="3" t="s">
        <v>3</v>
      </c>
      <c r="F203" s="3" t="s">
        <v>4</v>
      </c>
      <c r="G203" s="3" t="s">
        <v>5</v>
      </c>
      <c r="H203" s="3" t="s">
        <v>6</v>
      </c>
      <c r="I203" s="3" t="s">
        <v>7</v>
      </c>
      <c r="J203" s="3" t="s">
        <v>8</v>
      </c>
      <c r="K203" s="3" t="s">
        <v>9</v>
      </c>
      <c r="L203" s="3" t="s">
        <v>10</v>
      </c>
      <c r="M203" s="3" t="s">
        <v>11</v>
      </c>
      <c r="N203" s="3" t="s">
        <v>12</v>
      </c>
      <c r="O203" s="3" t="s">
        <v>13</v>
      </c>
      <c r="Q203" s="39">
        <v>2007</v>
      </c>
      <c r="R203" s="39">
        <v>8</v>
      </c>
      <c r="S203" s="41">
        <f>1000*J33</f>
        <v>42552</v>
      </c>
      <c r="T203" s="41">
        <f>1000*J99</f>
        <v>31686</v>
      </c>
      <c r="U203" s="41">
        <f>1000*J165</f>
        <v>5491</v>
      </c>
      <c r="V203" s="41">
        <f>1000*J231</f>
        <v>1022.9999999999999</v>
      </c>
      <c r="W203" s="41">
        <f>1000*J297</f>
        <v>8548</v>
      </c>
      <c r="X203" s="31">
        <f t="shared" si="20"/>
        <v>89300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</row>
    <row r="204" spans="1:38">
      <c r="A204" s="2" t="s">
        <v>14</v>
      </c>
      <c r="B204">
        <v>1980</v>
      </c>
      <c r="C204" s="1">
        <f>ROUND(Forecast!C205,3)</f>
        <v>0</v>
      </c>
      <c r="D204" s="1">
        <f>ROUND(Forecast!D205,3)</f>
        <v>0</v>
      </c>
      <c r="E204" s="1">
        <f>ROUND(Forecast!E205,3)</f>
        <v>0</v>
      </c>
      <c r="F204" s="1">
        <f>ROUND(Forecast!F205,3)</f>
        <v>0</v>
      </c>
      <c r="G204" s="1">
        <f>ROUND(Forecast!G205,3)</f>
        <v>0</v>
      </c>
      <c r="H204" s="1">
        <f>ROUND(Forecast!H205,3)</f>
        <v>0</v>
      </c>
      <c r="I204" s="1">
        <f>ROUND(Forecast!I205,3)</f>
        <v>0</v>
      </c>
      <c r="J204" s="1">
        <f>ROUND(Forecast!J205,3)</f>
        <v>0</v>
      </c>
      <c r="K204" s="1">
        <f>ROUND(Forecast!K205,3)</f>
        <v>0</v>
      </c>
      <c r="L204" s="1">
        <f>ROUND(Forecast!L205,3)</f>
        <v>0</v>
      </c>
      <c r="M204" s="1">
        <f>ROUND(Forecast!M205,3)</f>
        <v>0</v>
      </c>
      <c r="N204" s="1">
        <f>ROUND(Forecast!N205,3)</f>
        <v>0</v>
      </c>
      <c r="O204" s="1">
        <f t="shared" ref="O204:O244" si="21">SUM(C204:N204)</f>
        <v>0</v>
      </c>
      <c r="Q204" s="39">
        <v>2007</v>
      </c>
      <c r="R204" s="39">
        <v>9</v>
      </c>
      <c r="S204" s="41">
        <f>1000*K33</f>
        <v>40149</v>
      </c>
      <c r="T204" s="41">
        <f>1000*K99</f>
        <v>27961</v>
      </c>
      <c r="U204" s="41">
        <f>1000*K165</f>
        <v>4910</v>
      </c>
      <c r="V204" s="41">
        <f>1000*K231</f>
        <v>983</v>
      </c>
      <c r="W204" s="41">
        <f>1000*K297</f>
        <v>7852</v>
      </c>
      <c r="X204" s="31">
        <f t="shared" si="20"/>
        <v>81855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</row>
    <row r="205" spans="1:38">
      <c r="B205">
        <v>1981</v>
      </c>
      <c r="C205" s="1">
        <f>ROUND(Forecast!C206,3)</f>
        <v>1E-3</v>
      </c>
      <c r="D205" s="1">
        <f>ROUND(Forecast!D206,3)</f>
        <v>1E-3</v>
      </c>
      <c r="E205" s="1">
        <f>ROUND(Forecast!E206,3)</f>
        <v>1E-3</v>
      </c>
      <c r="F205" s="1">
        <f>ROUND(Forecast!F206,3)</f>
        <v>2E-3</v>
      </c>
      <c r="G205" s="1">
        <f>ROUND(Forecast!G206,3)</f>
        <v>2E-3</v>
      </c>
      <c r="H205" s="1">
        <f>ROUND(Forecast!H206,3)</f>
        <v>2E-3</v>
      </c>
      <c r="I205" s="1">
        <f>ROUND(Forecast!I206,3)</f>
        <v>3.0000000000000001E-3</v>
      </c>
      <c r="J205" s="1">
        <f>ROUND(Forecast!J206,3)</f>
        <v>3.0000000000000001E-3</v>
      </c>
      <c r="K205" s="1">
        <f>ROUND(Forecast!K206,3)</f>
        <v>4.0000000000000001E-3</v>
      </c>
      <c r="L205" s="1">
        <f>ROUND(Forecast!L206,3)</f>
        <v>4.0000000000000001E-3</v>
      </c>
      <c r="M205" s="1">
        <f>ROUND(Forecast!M206,3)</f>
        <v>4.0000000000000001E-3</v>
      </c>
      <c r="N205" s="1">
        <f>ROUND(Forecast!N206,3)</f>
        <v>6.0000000000000001E-3</v>
      </c>
      <c r="O205" s="1">
        <f t="shared" si="21"/>
        <v>3.3000000000000002E-2</v>
      </c>
      <c r="Q205" s="39">
        <v>2007</v>
      </c>
      <c r="R205" s="39">
        <v>10</v>
      </c>
      <c r="S205" s="41">
        <f>1000*L33</f>
        <v>31645</v>
      </c>
      <c r="T205" s="41">
        <f>1000*L99</f>
        <v>26033</v>
      </c>
      <c r="U205" s="41">
        <f>1000*L165</f>
        <v>4694</v>
      </c>
      <c r="V205" s="41">
        <f>1000*L231</f>
        <v>880</v>
      </c>
      <c r="W205" s="41">
        <f>1000*L297</f>
        <v>7379</v>
      </c>
      <c r="X205" s="31">
        <f t="shared" si="20"/>
        <v>70631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</row>
    <row r="206" spans="1:38">
      <c r="B206">
        <v>1982</v>
      </c>
      <c r="C206" s="1">
        <f>ROUND(Forecast!C207,3)</f>
        <v>0.02</v>
      </c>
      <c r="D206" s="1">
        <f>ROUND(Forecast!D207,3)</f>
        <v>2.5999999999999999E-2</v>
      </c>
      <c r="E206" s="1">
        <f>ROUND(Forecast!E207,3)</f>
        <v>3.4000000000000002E-2</v>
      </c>
      <c r="F206" s="1">
        <f>ROUND(Forecast!F207,3)</f>
        <v>3.7999999999999999E-2</v>
      </c>
      <c r="G206" s="1">
        <f>ROUND(Forecast!G207,3)</f>
        <v>4.5999999999999999E-2</v>
      </c>
      <c r="H206" s="1">
        <f>ROUND(Forecast!H207,3)</f>
        <v>5.7000000000000002E-2</v>
      </c>
      <c r="I206" s="1">
        <f>ROUND(Forecast!I207,3)</f>
        <v>6.2E-2</v>
      </c>
      <c r="J206" s="1">
        <f>ROUND(Forecast!J207,3)</f>
        <v>7.8E-2</v>
      </c>
      <c r="K206" s="1">
        <f>ROUND(Forecast!K207,3)</f>
        <v>8.3000000000000004E-2</v>
      </c>
      <c r="L206" s="1">
        <f>ROUND(Forecast!L207,3)</f>
        <v>8.2000000000000003E-2</v>
      </c>
      <c r="M206" s="1">
        <f>ROUND(Forecast!M207,3)</f>
        <v>9.5000000000000001E-2</v>
      </c>
      <c r="N206" s="1">
        <f>ROUND(Forecast!N207,3)</f>
        <v>0.13700000000000001</v>
      </c>
      <c r="O206" s="1">
        <f t="shared" si="21"/>
        <v>0.75800000000000001</v>
      </c>
      <c r="Q206" s="39">
        <v>2007</v>
      </c>
      <c r="R206" s="39">
        <v>11</v>
      </c>
      <c r="S206" s="41">
        <f>1000*M33</f>
        <v>33930</v>
      </c>
      <c r="T206" s="41">
        <f>1000*M99</f>
        <v>27032</v>
      </c>
      <c r="U206" s="41">
        <f>1000*M165</f>
        <v>4750</v>
      </c>
      <c r="V206" s="41">
        <f>1000*M231</f>
        <v>921</v>
      </c>
      <c r="W206" s="41">
        <f>1000*M297</f>
        <v>7161</v>
      </c>
      <c r="X206" s="31">
        <f t="shared" si="20"/>
        <v>73794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</row>
    <row r="207" spans="1:38">
      <c r="B207">
        <v>1983</v>
      </c>
      <c r="C207" s="1">
        <f>ROUND(Forecast!C208,3)</f>
        <v>0.183</v>
      </c>
      <c r="D207" s="1">
        <f>ROUND(Forecast!D208,3)</f>
        <v>0.161</v>
      </c>
      <c r="E207" s="1">
        <f>ROUND(Forecast!E208,3)</f>
        <v>0.16500000000000001</v>
      </c>
      <c r="F207" s="1">
        <f>ROUND(Forecast!F208,3)</f>
        <v>0.16</v>
      </c>
      <c r="G207" s="1">
        <f>ROUND(Forecast!G208,3)</f>
        <v>0.17299999999999999</v>
      </c>
      <c r="H207" s="1">
        <f>ROUND(Forecast!H208,3)</f>
        <v>0.19500000000000001</v>
      </c>
      <c r="I207" s="1">
        <f>ROUND(Forecast!I208,3)</f>
        <v>0.19600000000000001</v>
      </c>
      <c r="J207" s="1">
        <f>ROUND(Forecast!J208,3)</f>
        <v>0.23300000000000001</v>
      </c>
      <c r="K207" s="1">
        <f>ROUND(Forecast!K208,3)</f>
        <v>0.23799999999999999</v>
      </c>
      <c r="L207" s="1">
        <f>ROUND(Forecast!L208,3)</f>
        <v>0.22600000000000001</v>
      </c>
      <c r="M207" s="1">
        <f>ROUND(Forecast!M208,3)</f>
        <v>0.25</v>
      </c>
      <c r="N207" s="1">
        <f>ROUND(Forecast!N208,3)</f>
        <v>0.35099999999999998</v>
      </c>
      <c r="O207" s="1">
        <f t="shared" si="21"/>
        <v>2.5310000000000001</v>
      </c>
      <c r="Q207" s="39">
        <v>2007</v>
      </c>
      <c r="R207" s="39">
        <v>12</v>
      </c>
      <c r="S207" s="41">
        <f>1000*N33</f>
        <v>57108</v>
      </c>
      <c r="T207" s="41">
        <f>1000*N99</f>
        <v>33831</v>
      </c>
      <c r="U207" s="41">
        <f>1000*N165</f>
        <v>5130</v>
      </c>
      <c r="V207" s="41">
        <f>1000*N231</f>
        <v>1228</v>
      </c>
      <c r="W207" s="41">
        <f>1000*N297</f>
        <v>8208</v>
      </c>
      <c r="X207" s="31">
        <f t="shared" si="20"/>
        <v>105505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</row>
    <row r="208" spans="1:38">
      <c r="B208">
        <v>1984</v>
      </c>
      <c r="C208" s="1">
        <f>ROUND(Forecast!C209,3)</f>
        <v>0.43</v>
      </c>
      <c r="D208" s="1">
        <f>ROUND(Forecast!D209,3)</f>
        <v>0.35199999999999998</v>
      </c>
      <c r="E208" s="1">
        <f>ROUND(Forecast!E209,3)</f>
        <v>0.33800000000000002</v>
      </c>
      <c r="F208" s="1">
        <f>ROUND(Forecast!F209,3)</f>
        <v>0.309</v>
      </c>
      <c r="G208" s="1">
        <f>ROUND(Forecast!G209,3)</f>
        <v>0.31900000000000001</v>
      </c>
      <c r="H208" s="1">
        <f>ROUND(Forecast!H209,3)</f>
        <v>0.34300000000000003</v>
      </c>
      <c r="I208" s="1">
        <f>ROUND(Forecast!I209,3)</f>
        <v>0.33200000000000002</v>
      </c>
      <c r="J208" s="1">
        <f>ROUND(Forecast!J209,3)</f>
        <v>0.379</v>
      </c>
      <c r="K208" s="1">
        <f>ROUND(Forecast!K209,3)</f>
        <v>0.375</v>
      </c>
      <c r="L208" s="1">
        <f>ROUND(Forecast!L209,3)</f>
        <v>0.34499999999999997</v>
      </c>
      <c r="M208" s="1">
        <f>ROUND(Forecast!M209,3)</f>
        <v>0.371</v>
      </c>
      <c r="N208" s="1">
        <f>ROUND(Forecast!N209,3)</f>
        <v>0.50800000000000001</v>
      </c>
      <c r="O208" s="1">
        <f t="shared" si="21"/>
        <v>4.4009999999999998</v>
      </c>
      <c r="Q208" s="39">
        <v>2008</v>
      </c>
      <c r="R208" s="39">
        <v>1</v>
      </c>
      <c r="S208" s="41">
        <f>1000*C34</f>
        <v>70467</v>
      </c>
      <c r="T208" s="41">
        <f>1000*C100</f>
        <v>37730</v>
      </c>
      <c r="U208" s="41">
        <f>1000*C166</f>
        <v>5476</v>
      </c>
      <c r="V208" s="41">
        <f>1000*C232</f>
        <v>1453</v>
      </c>
      <c r="W208" s="41">
        <f>1000*C298</f>
        <v>8321</v>
      </c>
      <c r="X208" s="31">
        <f t="shared" si="20"/>
        <v>123447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</row>
    <row r="209" spans="2:38">
      <c r="B209">
        <v>1985</v>
      </c>
      <c r="C209" s="1">
        <f>ROUND(Forecast!C210,3)</f>
        <v>0.61699999999999999</v>
      </c>
      <c r="D209" s="1">
        <f>ROUND(Forecast!D210,3)</f>
        <v>0.5</v>
      </c>
      <c r="E209" s="1">
        <f>ROUND(Forecast!E210,3)</f>
        <v>0.47599999999999998</v>
      </c>
      <c r="F209" s="1">
        <f>ROUND(Forecast!F210,3)</f>
        <v>0.432</v>
      </c>
      <c r="G209" s="1">
        <f>ROUND(Forecast!G210,3)</f>
        <v>0.443</v>
      </c>
      <c r="H209" s="1">
        <f>ROUND(Forecast!H210,3)</f>
        <v>0.47299999999999998</v>
      </c>
      <c r="I209" s="1">
        <f>ROUND(Forecast!I210,3)</f>
        <v>0.45400000000000001</v>
      </c>
      <c r="J209" s="1">
        <f>ROUND(Forecast!J210,3)</f>
        <v>0.51600000000000001</v>
      </c>
      <c r="K209" s="1">
        <f>ROUND(Forecast!K210,3)</f>
        <v>0.50600000000000001</v>
      </c>
      <c r="L209" s="1">
        <f>ROUND(Forecast!L210,3)</f>
        <v>0.46400000000000002</v>
      </c>
      <c r="M209" s="1">
        <f>ROUND(Forecast!M210,3)</f>
        <v>0.496</v>
      </c>
      <c r="N209" s="1">
        <f>ROUND(Forecast!N210,3)</f>
        <v>0.67500000000000004</v>
      </c>
      <c r="O209" s="1">
        <f t="shared" si="21"/>
        <v>6.0520000000000005</v>
      </c>
      <c r="Q209" s="39">
        <v>2008</v>
      </c>
      <c r="R209" s="39">
        <v>2</v>
      </c>
      <c r="S209" s="41">
        <f>1000*D34</f>
        <v>55517</v>
      </c>
      <c r="T209" s="41">
        <f>1000*D100</f>
        <v>32250.999999999996</v>
      </c>
      <c r="U209" s="41">
        <f>1000*D166</f>
        <v>5189</v>
      </c>
      <c r="V209" s="41">
        <f>1000*D232</f>
        <v>1146</v>
      </c>
      <c r="W209" s="41">
        <f>1000*D298</f>
        <v>7559</v>
      </c>
      <c r="X209" s="31">
        <f t="shared" si="20"/>
        <v>101662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</row>
    <row r="210" spans="2:38">
      <c r="B210">
        <v>1986</v>
      </c>
      <c r="C210" s="1">
        <f>ROUND(Forecast!C211,3)</f>
        <v>0.80900000000000005</v>
      </c>
      <c r="D210" s="1">
        <f>ROUND(Forecast!D211,3)</f>
        <v>0.64700000000000002</v>
      </c>
      <c r="E210" s="1">
        <f>ROUND(Forecast!E211,3)</f>
        <v>0.60799999999999998</v>
      </c>
      <c r="F210" s="1">
        <f>ROUND(Forecast!F211,3)</f>
        <v>0.54500000000000004</v>
      </c>
      <c r="G210" s="1">
        <f>ROUND(Forecast!G211,3)</f>
        <v>0.55200000000000005</v>
      </c>
      <c r="H210" s="1">
        <f>ROUND(Forecast!H211,3)</f>
        <v>0.58299999999999996</v>
      </c>
      <c r="I210" s="1">
        <f>ROUND(Forecast!I211,3)</f>
        <v>0.55300000000000005</v>
      </c>
      <c r="J210" s="1">
        <f>ROUND(Forecast!J211,3)</f>
        <v>0.622</v>
      </c>
      <c r="K210" s="1">
        <f>ROUND(Forecast!K211,3)</f>
        <v>0.60399999999999998</v>
      </c>
      <c r="L210" s="1">
        <f>ROUND(Forecast!L211,3)</f>
        <v>0.54800000000000004</v>
      </c>
      <c r="M210" s="1">
        <f>ROUND(Forecast!M211,3)</f>
        <v>0.57999999999999996</v>
      </c>
      <c r="N210" s="1">
        <f>ROUND(Forecast!N211,3)</f>
        <v>0.78300000000000003</v>
      </c>
      <c r="O210" s="1">
        <f t="shared" si="21"/>
        <v>7.4340000000000002</v>
      </c>
      <c r="Q210" s="39">
        <v>2008</v>
      </c>
      <c r="R210" s="39">
        <v>3</v>
      </c>
      <c r="S210" s="41">
        <f>1000*E34</f>
        <v>44179</v>
      </c>
      <c r="T210" s="41">
        <f>1000*E100</f>
        <v>26338</v>
      </c>
      <c r="U210" s="41">
        <f>1000*E166</f>
        <v>4388</v>
      </c>
      <c r="V210" s="41">
        <f>1000*E232</f>
        <v>1064</v>
      </c>
      <c r="W210" s="41">
        <f>1000*E298</f>
        <v>6660</v>
      </c>
      <c r="X210" s="31">
        <f t="shared" si="20"/>
        <v>82629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</row>
    <row r="211" spans="2:38">
      <c r="B211">
        <v>1987</v>
      </c>
      <c r="C211" s="1">
        <f>ROUND(Forecast!C212,3)</f>
        <v>0.93899999999999995</v>
      </c>
      <c r="D211" s="1">
        <f>ROUND(Forecast!D212,3)</f>
        <v>0.75</v>
      </c>
      <c r="E211" s="1">
        <f>ROUND(Forecast!E212,3)</f>
        <v>0.70599999999999996</v>
      </c>
      <c r="F211" s="1">
        <f>ROUND(Forecast!F212,3)</f>
        <v>0.63300000000000001</v>
      </c>
      <c r="G211" s="1">
        <f>ROUND(Forecast!G212,3)</f>
        <v>0.64100000000000001</v>
      </c>
      <c r="H211" s="1">
        <f>ROUND(Forecast!H212,3)</f>
        <v>0.67700000000000005</v>
      </c>
      <c r="I211" s="1">
        <f>ROUND(Forecast!I212,3)</f>
        <v>0.64300000000000002</v>
      </c>
      <c r="J211" s="1">
        <f>ROUND(Forecast!J212,3)</f>
        <v>0.72299999999999998</v>
      </c>
      <c r="K211" s="1">
        <f>ROUND(Forecast!K212,3)</f>
        <v>0.70299999999999996</v>
      </c>
      <c r="L211" s="1">
        <f>ROUND(Forecast!L212,3)</f>
        <v>0.63700000000000001</v>
      </c>
      <c r="M211" s="1">
        <f>ROUND(Forecast!M212,3)</f>
        <v>0.67500000000000004</v>
      </c>
      <c r="N211" s="1">
        <f>ROUND(Forecast!N212,3)</f>
        <v>0.91</v>
      </c>
      <c r="O211" s="1">
        <f t="shared" si="21"/>
        <v>8.6369999999999987</v>
      </c>
      <c r="Q211" s="39">
        <v>2008</v>
      </c>
      <c r="R211" s="39">
        <v>4</v>
      </c>
      <c r="S211" s="41">
        <f>1000*F34</f>
        <v>33200</v>
      </c>
      <c r="T211" s="41">
        <f>1000*F100</f>
        <v>25546</v>
      </c>
      <c r="U211" s="41">
        <f>1000*F166</f>
        <v>4422</v>
      </c>
      <c r="V211" s="41">
        <f>1000*F232</f>
        <v>942</v>
      </c>
      <c r="W211" s="41">
        <f>1000*F298</f>
        <v>7111</v>
      </c>
      <c r="X211" s="31">
        <f t="shared" si="20"/>
        <v>71221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</row>
    <row r="212" spans="2:38">
      <c r="B212">
        <v>1988</v>
      </c>
      <c r="C212" s="1">
        <f>ROUND(Forecast!C213,3)</f>
        <v>1.0960000000000001</v>
      </c>
      <c r="D212" s="1">
        <f>ROUND(Forecast!D213,3)</f>
        <v>0.88</v>
      </c>
      <c r="E212" s="1">
        <f>ROUND(Forecast!E213,3)</f>
        <v>0.83199999999999996</v>
      </c>
      <c r="F212" s="1">
        <f>ROUND(Forecast!F213,3)</f>
        <v>0.748</v>
      </c>
      <c r="G212" s="1">
        <f>ROUND(Forecast!G213,3)</f>
        <v>0.76100000000000001</v>
      </c>
      <c r="H212" s="1">
        <f>ROUND(Forecast!H213,3)</f>
        <v>0.80700000000000005</v>
      </c>
      <c r="I212" s="1">
        <f>ROUND(Forecast!I213,3)</f>
        <v>0.76900000000000002</v>
      </c>
      <c r="J212" s="1">
        <f>ROUND(Forecast!J213,3)</f>
        <v>0.86799999999999999</v>
      </c>
      <c r="K212" s="1">
        <f>ROUND(Forecast!K213,3)</f>
        <v>0.84699999999999998</v>
      </c>
      <c r="L212" s="1">
        <f>ROUND(Forecast!L213,3)</f>
        <v>0.77</v>
      </c>
      <c r="M212" s="1">
        <f>ROUND(Forecast!M213,3)</f>
        <v>0.81799999999999995</v>
      </c>
      <c r="N212" s="1">
        <f>ROUND(Forecast!N213,3)</f>
        <v>1.1080000000000001</v>
      </c>
      <c r="O212" s="1">
        <f t="shared" si="21"/>
        <v>10.304</v>
      </c>
      <c r="Q212" s="39">
        <v>2008</v>
      </c>
      <c r="R212" s="39">
        <v>5</v>
      </c>
      <c r="S212" s="41">
        <f>1000*G34</f>
        <v>37569</v>
      </c>
      <c r="T212" s="41">
        <f>1000*G100</f>
        <v>27498</v>
      </c>
      <c r="U212" s="41">
        <f>1000*G166</f>
        <v>4704</v>
      </c>
      <c r="V212" s="41">
        <f>1000*G232</f>
        <v>942</v>
      </c>
      <c r="W212" s="41">
        <f>1000*G298</f>
        <v>7356</v>
      </c>
      <c r="X212" s="31">
        <f t="shared" si="20"/>
        <v>78069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</row>
    <row r="213" spans="2:38">
      <c r="B213">
        <v>1989</v>
      </c>
      <c r="C213" s="1">
        <f>ROUND(Forecast!C214,3)</f>
        <v>1.3129999999999999</v>
      </c>
      <c r="D213" s="1">
        <f>ROUND(Forecast!D214,3)</f>
        <v>1.0369999999999999</v>
      </c>
      <c r="E213" s="1">
        <f>ROUND(Forecast!E214,3)</f>
        <v>0.96499999999999997</v>
      </c>
      <c r="F213" s="1">
        <f>ROUND(Forecast!F214,3)</f>
        <v>0.85499999999999998</v>
      </c>
      <c r="G213" s="1">
        <f>ROUND(Forecast!G214,3)</f>
        <v>0.85599999999999998</v>
      </c>
      <c r="H213" s="1">
        <f>ROUND(Forecast!H214,3)</f>
        <v>0.89400000000000002</v>
      </c>
      <c r="I213" s="1">
        <f>ROUND(Forecast!I214,3)</f>
        <v>0.84</v>
      </c>
      <c r="J213" s="1">
        <f>ROUND(Forecast!J214,3)</f>
        <v>0.93500000000000005</v>
      </c>
      <c r="K213" s="1">
        <f>ROUND(Forecast!K214,3)</f>
        <v>0.89900000000000002</v>
      </c>
      <c r="L213" s="1">
        <f>ROUND(Forecast!L214,3)</f>
        <v>0.80600000000000005</v>
      </c>
      <c r="M213" s="1">
        <f>ROUND(Forecast!M214,3)</f>
        <v>0.84499999999999997</v>
      </c>
      <c r="N213" s="1">
        <f>ROUND(Forecast!N214,3)</f>
        <v>1.1279999999999999</v>
      </c>
      <c r="O213" s="1">
        <f t="shared" si="21"/>
        <v>11.373000000000003</v>
      </c>
      <c r="Q213" s="39">
        <v>2008</v>
      </c>
      <c r="R213" s="39">
        <v>6</v>
      </c>
      <c r="S213" s="41">
        <f>1000*H34</f>
        <v>42007</v>
      </c>
      <c r="T213" s="41">
        <f>1000*H100</f>
        <v>29932</v>
      </c>
      <c r="U213" s="41">
        <f>1000*H166</f>
        <v>5215</v>
      </c>
      <c r="V213" s="41">
        <f>1000*H232</f>
        <v>983</v>
      </c>
      <c r="W213" s="41">
        <f>1000*H298</f>
        <v>7745</v>
      </c>
      <c r="X213" s="31">
        <f t="shared" si="20"/>
        <v>85882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</row>
    <row r="214" spans="2:38">
      <c r="B214">
        <v>1990</v>
      </c>
      <c r="C214" s="1">
        <f>ROUND(Forecast!C215,3)</f>
        <v>1.345</v>
      </c>
      <c r="D214" s="1">
        <f>ROUND(Forecast!D215,3)</f>
        <v>1.069</v>
      </c>
      <c r="E214" s="1">
        <f>ROUND(Forecast!E215,3)</f>
        <v>1</v>
      </c>
      <c r="F214" s="1">
        <f>ROUND(Forecast!F215,3)</f>
        <v>0.89100000000000001</v>
      </c>
      <c r="G214" s="1">
        <f>ROUND(Forecast!G215,3)</f>
        <v>0.89700000000000002</v>
      </c>
      <c r="H214" s="1">
        <f>ROUND(Forecast!H215,3)</f>
        <v>0.94299999999999995</v>
      </c>
      <c r="I214" s="1">
        <f>ROUND(Forecast!I215,3)</f>
        <v>0.89</v>
      </c>
      <c r="J214" s="1">
        <f>ROUND(Forecast!J215,3)</f>
        <v>0.996</v>
      </c>
      <c r="K214" s="1">
        <f>ROUND(Forecast!K215,3)</f>
        <v>0.96299999999999997</v>
      </c>
      <c r="L214" s="1">
        <f>ROUND(Forecast!L215,3)</f>
        <v>0.86799999999999999</v>
      </c>
      <c r="M214" s="1">
        <f>ROUND(Forecast!M215,3)</f>
        <v>0.91500000000000004</v>
      </c>
      <c r="N214" s="1">
        <f>ROUND(Forecast!N215,3)</f>
        <v>1.228</v>
      </c>
      <c r="O214" s="1">
        <f t="shared" si="21"/>
        <v>12.004999999999997</v>
      </c>
      <c r="Q214" s="39">
        <v>2008</v>
      </c>
      <c r="R214" s="39">
        <v>7</v>
      </c>
      <c r="S214" s="41">
        <f>1000*I34</f>
        <v>42093</v>
      </c>
      <c r="T214" s="41">
        <f>1000*I100</f>
        <v>31647</v>
      </c>
      <c r="U214" s="41">
        <f>1000*I166</f>
        <v>5605</v>
      </c>
      <c r="V214" s="41">
        <f>1000*I232</f>
        <v>921</v>
      </c>
      <c r="W214" s="41">
        <f>1000*I298</f>
        <v>7697</v>
      </c>
      <c r="X214" s="31">
        <f t="shared" si="20"/>
        <v>87963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</row>
    <row r="215" spans="2:38">
      <c r="B215">
        <v>1991</v>
      </c>
      <c r="C215" s="1">
        <f>ROUND(Forecast!C216,3)</f>
        <v>1.4530000000000001</v>
      </c>
      <c r="D215" s="1">
        <f>ROUND(Forecast!D216,3)</f>
        <v>1.1459999999999999</v>
      </c>
      <c r="E215" s="1">
        <f>ROUND(Forecast!E216,3)</f>
        <v>1.0640000000000001</v>
      </c>
      <c r="F215" s="1">
        <f>ROUND(Forecast!F216,3)</f>
        <v>0.94199999999999995</v>
      </c>
      <c r="G215" s="1">
        <f>ROUND(Forecast!G216,3)</f>
        <v>0.94199999999999995</v>
      </c>
      <c r="H215" s="1">
        <f>ROUND(Forecast!H216,3)</f>
        <v>0.98299999999999998</v>
      </c>
      <c r="I215" s="1">
        <f>ROUND(Forecast!I216,3)</f>
        <v>0.92100000000000004</v>
      </c>
      <c r="J215" s="1">
        <f>ROUND(Forecast!J216,3)</f>
        <v>1.0229999999999999</v>
      </c>
      <c r="K215" s="1">
        <f>ROUND(Forecast!K216,3)</f>
        <v>0.98299999999999998</v>
      </c>
      <c r="L215" s="1">
        <f>ROUND(Forecast!L216,3)</f>
        <v>0.88</v>
      </c>
      <c r="M215" s="1">
        <f>ROUND(Forecast!M216,3)</f>
        <v>0.92100000000000004</v>
      </c>
      <c r="N215" s="1">
        <f>ROUND(Forecast!N216,3)</f>
        <v>1.228</v>
      </c>
      <c r="O215" s="1">
        <f t="shared" si="21"/>
        <v>12.486000000000001</v>
      </c>
      <c r="Q215" s="39">
        <v>2008</v>
      </c>
      <c r="R215" s="39">
        <v>8</v>
      </c>
      <c r="S215" s="41">
        <f>1000*J34</f>
        <v>45252</v>
      </c>
      <c r="T215" s="41">
        <f>1000*J100</f>
        <v>36194</v>
      </c>
      <c r="U215" s="41">
        <f>1000*J166</f>
        <v>6267</v>
      </c>
      <c r="V215" s="41">
        <f>1000*J232</f>
        <v>1022.9999999999999</v>
      </c>
      <c r="W215" s="41">
        <f>1000*J298</f>
        <v>8548</v>
      </c>
      <c r="X215" s="31">
        <f t="shared" si="20"/>
        <v>97284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</row>
    <row r="216" spans="2:38">
      <c r="B216">
        <v>1992</v>
      </c>
      <c r="C216" s="1">
        <f>ROUND(Forecast!C217,3)</f>
        <v>1.4530000000000001</v>
      </c>
      <c r="D216" s="1">
        <f>ROUND(Forecast!D217,3)</f>
        <v>1.1459999999999999</v>
      </c>
      <c r="E216" s="1">
        <f>ROUND(Forecast!E217,3)</f>
        <v>1.0640000000000001</v>
      </c>
      <c r="F216" s="1">
        <f>ROUND(Forecast!F217,3)</f>
        <v>0.94199999999999995</v>
      </c>
      <c r="G216" s="1">
        <f>ROUND(Forecast!G217,3)</f>
        <v>0.94199999999999995</v>
      </c>
      <c r="H216" s="1">
        <f>ROUND(Forecast!H217,3)</f>
        <v>0.98299999999999998</v>
      </c>
      <c r="I216" s="1">
        <f>ROUND(Forecast!I217,3)</f>
        <v>0.92100000000000004</v>
      </c>
      <c r="J216" s="1">
        <f>ROUND(Forecast!J217,3)</f>
        <v>1.0229999999999999</v>
      </c>
      <c r="K216" s="1">
        <f>ROUND(Forecast!K217,3)</f>
        <v>0.98299999999999998</v>
      </c>
      <c r="L216" s="1">
        <f>ROUND(Forecast!L217,3)</f>
        <v>0.88</v>
      </c>
      <c r="M216" s="1">
        <f>ROUND(Forecast!M217,3)</f>
        <v>0.92100000000000004</v>
      </c>
      <c r="N216" s="1">
        <f>ROUND(Forecast!N217,3)</f>
        <v>1.228</v>
      </c>
      <c r="O216" s="1">
        <f t="shared" si="21"/>
        <v>12.486000000000001</v>
      </c>
      <c r="Q216" s="39">
        <v>2008</v>
      </c>
      <c r="R216" s="39">
        <v>9</v>
      </c>
      <c r="S216" s="41">
        <f>1000*K34</f>
        <v>42672</v>
      </c>
      <c r="T216" s="41">
        <f>1000*K100</f>
        <v>31955</v>
      </c>
      <c r="U216" s="41">
        <f>1000*K166</f>
        <v>5605</v>
      </c>
      <c r="V216" s="41">
        <f>1000*K232</f>
        <v>983</v>
      </c>
      <c r="W216" s="41">
        <f>1000*K298</f>
        <v>7852</v>
      </c>
      <c r="X216" s="31">
        <f t="shared" si="20"/>
        <v>89067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</row>
    <row r="217" spans="2:38">
      <c r="B217">
        <v>1993</v>
      </c>
      <c r="C217" s="1">
        <f>ROUND(Forecast!C218,3)</f>
        <v>1.4530000000000001</v>
      </c>
      <c r="D217" s="1">
        <f>ROUND(Forecast!D218,3)</f>
        <v>1.1459999999999999</v>
      </c>
      <c r="E217" s="1">
        <f>ROUND(Forecast!E218,3)</f>
        <v>1.0640000000000001</v>
      </c>
      <c r="F217" s="1">
        <f>ROUND(Forecast!F218,3)</f>
        <v>0.94199999999999995</v>
      </c>
      <c r="G217" s="1">
        <f>ROUND(Forecast!G218,3)</f>
        <v>0.94199999999999995</v>
      </c>
      <c r="H217" s="1">
        <f>ROUND(Forecast!H218,3)</f>
        <v>0.98299999999999998</v>
      </c>
      <c r="I217" s="1">
        <f>ROUND(Forecast!I218,3)</f>
        <v>0.92100000000000004</v>
      </c>
      <c r="J217" s="1">
        <f>ROUND(Forecast!J218,3)</f>
        <v>1.0229999999999999</v>
      </c>
      <c r="K217" s="1">
        <f>ROUND(Forecast!K218,3)</f>
        <v>0.98299999999999998</v>
      </c>
      <c r="L217" s="1">
        <f>ROUND(Forecast!L218,3)</f>
        <v>0.88</v>
      </c>
      <c r="M217" s="1">
        <f>ROUND(Forecast!M218,3)</f>
        <v>0.92100000000000004</v>
      </c>
      <c r="N217" s="1">
        <f>ROUND(Forecast!N218,3)</f>
        <v>1.228</v>
      </c>
      <c r="O217" s="1">
        <f t="shared" si="21"/>
        <v>12.486000000000001</v>
      </c>
      <c r="Q217" s="39">
        <v>2008</v>
      </c>
      <c r="R217" s="39">
        <v>10</v>
      </c>
      <c r="S217" s="41">
        <f>1000*L34</f>
        <v>33599</v>
      </c>
      <c r="T217" s="41">
        <f>1000*L100</f>
        <v>29761</v>
      </c>
      <c r="U217" s="41">
        <f>1000*L166</f>
        <v>5357</v>
      </c>
      <c r="V217" s="41">
        <f>1000*L232</f>
        <v>880</v>
      </c>
      <c r="W217" s="41">
        <f>1000*L298</f>
        <v>7379</v>
      </c>
      <c r="X217" s="31">
        <f t="shared" si="20"/>
        <v>76976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</row>
    <row r="218" spans="2:38">
      <c r="B218">
        <v>1994</v>
      </c>
      <c r="C218" s="1">
        <f>ROUND(Forecast!C219,3)</f>
        <v>1.4530000000000001</v>
      </c>
      <c r="D218" s="1">
        <f>ROUND(Forecast!D219,3)</f>
        <v>1.1459999999999999</v>
      </c>
      <c r="E218" s="1">
        <f>ROUND(Forecast!E219,3)</f>
        <v>1.0640000000000001</v>
      </c>
      <c r="F218" s="1">
        <f>ROUND(Forecast!F219,3)</f>
        <v>0.94199999999999995</v>
      </c>
      <c r="G218" s="1">
        <f>ROUND(Forecast!G219,3)</f>
        <v>0.94199999999999995</v>
      </c>
      <c r="H218" s="1">
        <f>ROUND(Forecast!H219,3)</f>
        <v>0.98299999999999998</v>
      </c>
      <c r="I218" s="1">
        <f>ROUND(Forecast!I219,3)</f>
        <v>0.92100000000000004</v>
      </c>
      <c r="J218" s="1">
        <f>ROUND(Forecast!J219,3)</f>
        <v>1.0229999999999999</v>
      </c>
      <c r="K218" s="1">
        <f>ROUND(Forecast!K219,3)</f>
        <v>0.98299999999999998</v>
      </c>
      <c r="L218" s="1">
        <f>ROUND(Forecast!L219,3)</f>
        <v>0.88</v>
      </c>
      <c r="M218" s="1">
        <f>ROUND(Forecast!M219,3)</f>
        <v>0.92100000000000004</v>
      </c>
      <c r="N218" s="1">
        <f>ROUND(Forecast!N219,3)</f>
        <v>1.228</v>
      </c>
      <c r="O218" s="1">
        <f t="shared" si="21"/>
        <v>12.486000000000001</v>
      </c>
      <c r="Q218" s="39">
        <v>2008</v>
      </c>
      <c r="R218" s="39">
        <v>11</v>
      </c>
      <c r="S218" s="41">
        <f>1000*M34</f>
        <v>36055</v>
      </c>
      <c r="T218" s="41">
        <f>1000*M100</f>
        <v>30877</v>
      </c>
      <c r="U218" s="41">
        <f>1000*M166</f>
        <v>5420</v>
      </c>
      <c r="V218" s="41">
        <f>1000*M232</f>
        <v>921</v>
      </c>
      <c r="W218" s="41">
        <f>1000*M298</f>
        <v>7161</v>
      </c>
      <c r="X218" s="31">
        <f t="shared" si="20"/>
        <v>80434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</row>
    <row r="219" spans="2:38">
      <c r="B219">
        <v>1995</v>
      </c>
      <c r="C219" s="1">
        <f>ROUND(Forecast!C220,3)</f>
        <v>1.4530000000000001</v>
      </c>
      <c r="D219" s="1">
        <f>ROUND(Forecast!D220,3)</f>
        <v>1.1459999999999999</v>
      </c>
      <c r="E219" s="1">
        <f>ROUND(Forecast!E220,3)</f>
        <v>1.0640000000000001</v>
      </c>
      <c r="F219" s="1">
        <f>ROUND(Forecast!F220,3)</f>
        <v>0.94199999999999995</v>
      </c>
      <c r="G219" s="1">
        <f>ROUND(Forecast!G220,3)</f>
        <v>0.94199999999999995</v>
      </c>
      <c r="H219" s="1">
        <f>ROUND(Forecast!H220,3)</f>
        <v>0.98299999999999998</v>
      </c>
      <c r="I219" s="1">
        <f>ROUND(Forecast!I220,3)</f>
        <v>0.92100000000000004</v>
      </c>
      <c r="J219" s="1">
        <f>ROUND(Forecast!J220,3)</f>
        <v>1.0229999999999999</v>
      </c>
      <c r="K219" s="1">
        <f>ROUND(Forecast!K220,3)</f>
        <v>0.98299999999999998</v>
      </c>
      <c r="L219" s="1">
        <f>ROUND(Forecast!L220,3)</f>
        <v>0.88</v>
      </c>
      <c r="M219" s="1">
        <f>ROUND(Forecast!M220,3)</f>
        <v>0.92100000000000004</v>
      </c>
      <c r="N219" s="1">
        <f>ROUND(Forecast!N220,3)</f>
        <v>1.228</v>
      </c>
      <c r="O219" s="1">
        <f t="shared" si="21"/>
        <v>12.486000000000001</v>
      </c>
      <c r="Q219" s="39">
        <v>2008</v>
      </c>
      <c r="R219" s="39">
        <v>12</v>
      </c>
      <c r="S219" s="41">
        <f>1000*N34</f>
        <v>60758</v>
      </c>
      <c r="T219" s="41">
        <f>1000*N100</f>
        <v>38673</v>
      </c>
      <c r="U219" s="41">
        <f>1000*N166</f>
        <v>5869</v>
      </c>
      <c r="V219" s="41">
        <f>1000*N232</f>
        <v>1228</v>
      </c>
      <c r="W219" s="41">
        <f>1000*N298</f>
        <v>8208</v>
      </c>
      <c r="X219" s="31">
        <f t="shared" si="20"/>
        <v>114736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</row>
    <row r="220" spans="2:38">
      <c r="B220">
        <v>1996</v>
      </c>
      <c r="C220" s="1">
        <f>ROUND(Forecast!C221,3)</f>
        <v>1.4530000000000001</v>
      </c>
      <c r="D220" s="1">
        <f>ROUND(Forecast!D221,3)</f>
        <v>1.1459999999999999</v>
      </c>
      <c r="E220" s="1">
        <f>ROUND(Forecast!E221,3)</f>
        <v>1.0640000000000001</v>
      </c>
      <c r="F220" s="1">
        <f>ROUND(Forecast!F221,3)</f>
        <v>0.94199999999999995</v>
      </c>
      <c r="G220" s="1">
        <f>ROUND(Forecast!G221,3)</f>
        <v>0.94199999999999995</v>
      </c>
      <c r="H220" s="1">
        <f>ROUND(Forecast!H221,3)</f>
        <v>0.98299999999999998</v>
      </c>
      <c r="I220" s="1">
        <f>ROUND(Forecast!I221,3)</f>
        <v>0.92100000000000004</v>
      </c>
      <c r="J220" s="1">
        <f>ROUND(Forecast!J221,3)</f>
        <v>1.0229999999999999</v>
      </c>
      <c r="K220" s="1">
        <f>ROUND(Forecast!K221,3)</f>
        <v>0.98299999999999998</v>
      </c>
      <c r="L220" s="1">
        <f>ROUND(Forecast!L221,3)</f>
        <v>0.88</v>
      </c>
      <c r="M220" s="1">
        <f>ROUND(Forecast!M221,3)</f>
        <v>0.92100000000000004</v>
      </c>
      <c r="N220" s="1">
        <f>ROUND(Forecast!N221,3)</f>
        <v>1.228</v>
      </c>
      <c r="O220" s="1">
        <f t="shared" si="21"/>
        <v>12.486000000000001</v>
      </c>
      <c r="Q220" s="39">
        <v>2009</v>
      </c>
      <c r="R220" s="39">
        <v>1</v>
      </c>
      <c r="S220" s="41">
        <f>1000*C35</f>
        <v>75699</v>
      </c>
      <c r="T220" s="41">
        <f>1000*C101</f>
        <v>42469</v>
      </c>
      <c r="U220" s="41">
        <f>1000*C167</f>
        <v>5745</v>
      </c>
      <c r="V220" s="41">
        <f>1000*C233</f>
        <v>1453</v>
      </c>
      <c r="W220" s="41">
        <f>1000*C299</f>
        <v>8321</v>
      </c>
      <c r="X220" s="31">
        <f t="shared" si="20"/>
        <v>133687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</row>
    <row r="221" spans="2:38">
      <c r="B221">
        <v>1997</v>
      </c>
      <c r="C221" s="1">
        <f>ROUND(Forecast!C222,3)</f>
        <v>1.4530000000000001</v>
      </c>
      <c r="D221" s="1">
        <f>ROUND(Forecast!D222,3)</f>
        <v>1.1459999999999999</v>
      </c>
      <c r="E221" s="1">
        <f>ROUND(Forecast!E222,3)</f>
        <v>1.0640000000000001</v>
      </c>
      <c r="F221" s="1">
        <f>ROUND(Forecast!F222,3)</f>
        <v>0.94199999999999995</v>
      </c>
      <c r="G221" s="1">
        <f>ROUND(Forecast!G222,3)</f>
        <v>0.94199999999999995</v>
      </c>
      <c r="H221" s="1">
        <f>ROUND(Forecast!H222,3)</f>
        <v>0.98299999999999998</v>
      </c>
      <c r="I221" s="1">
        <f>ROUND(Forecast!I222,3)</f>
        <v>0.92100000000000004</v>
      </c>
      <c r="J221" s="1">
        <f>ROUND(Forecast!J222,3)</f>
        <v>1.0229999999999999</v>
      </c>
      <c r="K221" s="1">
        <f>ROUND(Forecast!K222,3)</f>
        <v>0.98299999999999998</v>
      </c>
      <c r="L221" s="1">
        <f>ROUND(Forecast!L222,3)</f>
        <v>0.88</v>
      </c>
      <c r="M221" s="1">
        <f>ROUND(Forecast!M222,3)</f>
        <v>0.92100000000000004</v>
      </c>
      <c r="N221" s="1">
        <f>ROUND(Forecast!N222,3)</f>
        <v>1.228</v>
      </c>
      <c r="O221" s="1">
        <f t="shared" si="21"/>
        <v>12.486000000000001</v>
      </c>
      <c r="Q221" s="39">
        <v>2009</v>
      </c>
      <c r="R221" s="39">
        <v>2</v>
      </c>
      <c r="S221" s="41">
        <f>1000*D35</f>
        <v>59619</v>
      </c>
      <c r="T221" s="41">
        <f>1000*D101</f>
        <v>36290</v>
      </c>
      <c r="U221" s="41">
        <f>1000*D167</f>
        <v>5439</v>
      </c>
      <c r="V221" s="41">
        <f>1000*D233</f>
        <v>1146</v>
      </c>
      <c r="W221" s="41">
        <f>1000*D299</f>
        <v>7559</v>
      </c>
      <c r="X221" s="31">
        <f t="shared" si="20"/>
        <v>110053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</row>
    <row r="222" spans="2:38">
      <c r="B222">
        <v>1998</v>
      </c>
      <c r="C222" s="1">
        <f>ROUND(Forecast!C223,3)</f>
        <v>1.4530000000000001</v>
      </c>
      <c r="D222" s="1">
        <f>ROUND(Forecast!D223,3)</f>
        <v>1.1459999999999999</v>
      </c>
      <c r="E222" s="1">
        <f>ROUND(Forecast!E223,3)</f>
        <v>1.0640000000000001</v>
      </c>
      <c r="F222" s="1">
        <f>ROUND(Forecast!F223,3)</f>
        <v>0.94199999999999995</v>
      </c>
      <c r="G222" s="1">
        <f>ROUND(Forecast!G223,3)</f>
        <v>0.94199999999999995</v>
      </c>
      <c r="H222" s="1">
        <f>ROUND(Forecast!H223,3)</f>
        <v>0.98299999999999998</v>
      </c>
      <c r="I222" s="1">
        <f>ROUND(Forecast!I223,3)</f>
        <v>0.92100000000000004</v>
      </c>
      <c r="J222" s="1">
        <f>ROUND(Forecast!J223,3)</f>
        <v>1.0229999999999999</v>
      </c>
      <c r="K222" s="1">
        <f>ROUND(Forecast!K223,3)</f>
        <v>0.98299999999999998</v>
      </c>
      <c r="L222" s="1">
        <f>ROUND(Forecast!L223,3)</f>
        <v>0.88</v>
      </c>
      <c r="M222" s="1">
        <f>ROUND(Forecast!M223,3)</f>
        <v>0.92100000000000004</v>
      </c>
      <c r="N222" s="1">
        <f>ROUND(Forecast!N223,3)</f>
        <v>1.228</v>
      </c>
      <c r="O222" s="1">
        <f t="shared" si="21"/>
        <v>12.486000000000001</v>
      </c>
      <c r="Q222" s="39">
        <v>2009</v>
      </c>
      <c r="R222" s="39">
        <v>3</v>
      </c>
      <c r="S222" s="41">
        <f>1000*E35</f>
        <v>47383</v>
      </c>
      <c r="T222" s="41">
        <f>1000*E101</f>
        <v>29640</v>
      </c>
      <c r="U222" s="41">
        <f>1000*E167</f>
        <v>4598</v>
      </c>
      <c r="V222" s="41">
        <f>1000*E233</f>
        <v>1064</v>
      </c>
      <c r="W222" s="41">
        <f>1000*E299</f>
        <v>6660</v>
      </c>
      <c r="X222" s="31">
        <f t="shared" si="20"/>
        <v>89345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</row>
    <row r="223" spans="2:38">
      <c r="B223">
        <v>1999</v>
      </c>
      <c r="C223" s="1">
        <f>ROUND(Forecast!C224,3)</f>
        <v>1.4530000000000001</v>
      </c>
      <c r="D223" s="1">
        <f>ROUND(Forecast!D224,3)</f>
        <v>1.1459999999999999</v>
      </c>
      <c r="E223" s="1">
        <f>ROUND(Forecast!E224,3)</f>
        <v>1.0640000000000001</v>
      </c>
      <c r="F223" s="1">
        <f>ROUND(Forecast!F224,3)</f>
        <v>0.94199999999999995</v>
      </c>
      <c r="G223" s="1">
        <f>ROUND(Forecast!G224,3)</f>
        <v>0.94199999999999995</v>
      </c>
      <c r="H223" s="1">
        <f>ROUND(Forecast!H224,3)</f>
        <v>0.98299999999999998</v>
      </c>
      <c r="I223" s="1">
        <f>ROUND(Forecast!I224,3)</f>
        <v>0.92100000000000004</v>
      </c>
      <c r="J223" s="1">
        <f>ROUND(Forecast!J224,3)</f>
        <v>1.0229999999999999</v>
      </c>
      <c r="K223" s="1">
        <f>ROUND(Forecast!K224,3)</f>
        <v>0.98299999999999998</v>
      </c>
      <c r="L223" s="1">
        <f>ROUND(Forecast!L224,3)</f>
        <v>0.88</v>
      </c>
      <c r="M223" s="1">
        <f>ROUND(Forecast!M224,3)</f>
        <v>0.92100000000000004</v>
      </c>
      <c r="N223" s="1">
        <f>ROUND(Forecast!N224,3)</f>
        <v>1.228</v>
      </c>
      <c r="O223" s="1">
        <f t="shared" si="21"/>
        <v>12.486000000000001</v>
      </c>
      <c r="Q223" s="39">
        <v>2009</v>
      </c>
      <c r="R223" s="39">
        <v>4</v>
      </c>
      <c r="S223" s="41">
        <f>1000*F35</f>
        <v>35574</v>
      </c>
      <c r="T223" s="41">
        <f>1000*F101</f>
        <v>28748</v>
      </c>
      <c r="U223" s="41">
        <f>1000*F167</f>
        <v>4634</v>
      </c>
      <c r="V223" s="41">
        <f>1000*F233</f>
        <v>942</v>
      </c>
      <c r="W223" s="41">
        <f>1000*F299</f>
        <v>7111</v>
      </c>
      <c r="X223" s="31">
        <f t="shared" si="20"/>
        <v>77009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</row>
    <row r="224" spans="2:38">
      <c r="B224">
        <v>2000</v>
      </c>
      <c r="C224" s="1">
        <f>ROUND(Forecast!C225,3)</f>
        <v>1.4530000000000001</v>
      </c>
      <c r="D224" s="1">
        <f>ROUND(Forecast!D225,3)</f>
        <v>1.1459999999999999</v>
      </c>
      <c r="E224" s="1">
        <f>ROUND(Forecast!E225,3)</f>
        <v>1.0640000000000001</v>
      </c>
      <c r="F224" s="1">
        <f>ROUND(Forecast!F225,3)</f>
        <v>0.94199999999999995</v>
      </c>
      <c r="G224" s="1">
        <f>ROUND(Forecast!G225,3)</f>
        <v>0.94199999999999995</v>
      </c>
      <c r="H224" s="1">
        <f>ROUND(Forecast!H225,3)</f>
        <v>0.98299999999999998</v>
      </c>
      <c r="I224" s="1">
        <f>ROUND(Forecast!I225,3)</f>
        <v>0.92100000000000004</v>
      </c>
      <c r="J224" s="1">
        <f>ROUND(Forecast!J225,3)</f>
        <v>1.0229999999999999</v>
      </c>
      <c r="K224" s="1">
        <f>ROUND(Forecast!K225,3)</f>
        <v>0.98299999999999998</v>
      </c>
      <c r="L224" s="1">
        <f>ROUND(Forecast!L225,3)</f>
        <v>0.88</v>
      </c>
      <c r="M224" s="1">
        <f>ROUND(Forecast!M225,3)</f>
        <v>0.92100000000000004</v>
      </c>
      <c r="N224" s="1">
        <f>ROUND(Forecast!N225,3)</f>
        <v>1.228</v>
      </c>
      <c r="O224" s="1">
        <f t="shared" si="21"/>
        <v>12.486000000000001</v>
      </c>
      <c r="Q224" s="39">
        <v>2009</v>
      </c>
      <c r="R224" s="39">
        <v>5</v>
      </c>
      <c r="S224" s="41">
        <f>1000*G35</f>
        <v>40276</v>
      </c>
      <c r="T224" s="41">
        <f>1000*G101</f>
        <v>30941</v>
      </c>
      <c r="U224" s="41">
        <f>1000*G167</f>
        <v>4929</v>
      </c>
      <c r="V224" s="41">
        <f>1000*G233</f>
        <v>942</v>
      </c>
      <c r="W224" s="41">
        <f>1000*G299</f>
        <v>7356</v>
      </c>
      <c r="X224" s="31">
        <f t="shared" si="20"/>
        <v>84444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</row>
    <row r="225" spans="1:38">
      <c r="B225">
        <v>2001</v>
      </c>
      <c r="C225" s="1">
        <f>ROUND(Forecast!C226,3)</f>
        <v>1.4530000000000001</v>
      </c>
      <c r="D225" s="1">
        <f>ROUND(Forecast!D226,3)</f>
        <v>1.1459999999999999</v>
      </c>
      <c r="E225" s="1">
        <f>ROUND(Forecast!E226,3)</f>
        <v>1.0640000000000001</v>
      </c>
      <c r="F225" s="1">
        <f>ROUND(Forecast!F226,3)</f>
        <v>0.94199999999999995</v>
      </c>
      <c r="G225" s="1">
        <f>ROUND(Forecast!G226,3)</f>
        <v>0.94199999999999995</v>
      </c>
      <c r="H225" s="1">
        <f>ROUND(Forecast!H226,3)</f>
        <v>0.98299999999999998</v>
      </c>
      <c r="I225" s="1">
        <f>ROUND(Forecast!I226,3)</f>
        <v>0.92100000000000004</v>
      </c>
      <c r="J225" s="1">
        <f>ROUND(Forecast!J226,3)</f>
        <v>1.0229999999999999</v>
      </c>
      <c r="K225" s="1">
        <f>ROUND(Forecast!K226,3)</f>
        <v>0.98299999999999998</v>
      </c>
      <c r="L225" s="1">
        <f>ROUND(Forecast!L226,3)</f>
        <v>0.88</v>
      </c>
      <c r="M225" s="1">
        <f>ROUND(Forecast!M226,3)</f>
        <v>0.92100000000000004</v>
      </c>
      <c r="N225" s="1">
        <f>ROUND(Forecast!N226,3)</f>
        <v>1.228</v>
      </c>
      <c r="O225" s="1">
        <f t="shared" si="21"/>
        <v>12.486000000000001</v>
      </c>
      <c r="Q225" s="39">
        <v>2009</v>
      </c>
      <c r="R225" s="39">
        <v>6</v>
      </c>
      <c r="S225" s="41">
        <f>1000*H35</f>
        <v>45075</v>
      </c>
      <c r="T225" s="41">
        <f>1000*H101</f>
        <v>33680</v>
      </c>
      <c r="U225" s="41">
        <f>1000*H167</f>
        <v>5464</v>
      </c>
      <c r="V225" s="41">
        <f>1000*H233</f>
        <v>983</v>
      </c>
      <c r="W225" s="41">
        <f>1000*H299</f>
        <v>7745</v>
      </c>
      <c r="X225" s="31">
        <f t="shared" si="20"/>
        <v>92947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</row>
    <row r="226" spans="1:38">
      <c r="B226" s="12">
        <v>2002</v>
      </c>
      <c r="C226" s="6">
        <f>ROUND(Forecast!C227,3)</f>
        <v>1.4530000000000001</v>
      </c>
      <c r="D226" s="6">
        <f>ROUND(Forecast!D227,3)</f>
        <v>1.1459999999999999</v>
      </c>
      <c r="E226" s="6">
        <f>ROUND(Forecast!E227,3)</f>
        <v>1.0640000000000001</v>
      </c>
      <c r="F226" s="6">
        <f>ROUND(Forecast!F227,3)</f>
        <v>0.94199999999999995</v>
      </c>
      <c r="G226" s="6">
        <f>ROUND(Forecast!G227,3)</f>
        <v>0.94199999999999995</v>
      </c>
      <c r="H226" s="6">
        <f>ROUND(Forecast!H227,3)</f>
        <v>0.98299999999999998</v>
      </c>
      <c r="I226" s="6">
        <f>ROUND(Forecast!I227,3)</f>
        <v>0.92100000000000004</v>
      </c>
      <c r="J226" s="6">
        <f>ROUND(Forecast!J227,3)</f>
        <v>1.0229999999999999</v>
      </c>
      <c r="K226" s="6">
        <f>ROUND(Forecast!K227,3)</f>
        <v>0.98299999999999998</v>
      </c>
      <c r="L226" s="6">
        <f>ROUND(Forecast!L227,3)</f>
        <v>0.88</v>
      </c>
      <c r="M226" s="6">
        <f>ROUND(Forecast!M227,3)</f>
        <v>0.92100000000000004</v>
      </c>
      <c r="N226" s="6">
        <f>ROUND(Forecast!N227,3)</f>
        <v>1.228</v>
      </c>
      <c r="O226" s="6">
        <f t="shared" si="21"/>
        <v>12.486000000000001</v>
      </c>
      <c r="Q226" s="39">
        <v>2009</v>
      </c>
      <c r="R226" s="39">
        <v>7</v>
      </c>
      <c r="S226" s="41">
        <f>1000*I35</f>
        <v>45199</v>
      </c>
      <c r="T226" s="41">
        <f>1000*I101</f>
        <v>35612</v>
      </c>
      <c r="U226" s="41">
        <f>1000*I167</f>
        <v>5872</v>
      </c>
      <c r="V226" s="41">
        <f>1000*I233</f>
        <v>921</v>
      </c>
      <c r="W226" s="41">
        <f>1000*I299</f>
        <v>7697</v>
      </c>
      <c r="X226" s="31">
        <f t="shared" si="20"/>
        <v>95301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</row>
    <row r="227" spans="1:38">
      <c r="B227" s="12">
        <v>2003</v>
      </c>
      <c r="C227" s="6">
        <f>ROUND(Forecast!C228,3)</f>
        <v>1.4530000000000001</v>
      </c>
      <c r="D227" s="6">
        <f>ROUND(Forecast!D228,3)</f>
        <v>1.1459999999999999</v>
      </c>
      <c r="E227" s="6">
        <f>ROUND(Forecast!E228,3)</f>
        <v>1.0640000000000001</v>
      </c>
      <c r="F227" s="6">
        <f>ROUND(Forecast!F228,3)</f>
        <v>0.94199999999999995</v>
      </c>
      <c r="G227" s="6">
        <f>ROUND(Forecast!G228,3)</f>
        <v>0.94199999999999995</v>
      </c>
      <c r="H227" s="6">
        <f>ROUND(Forecast!H228,3)</f>
        <v>0.98299999999999998</v>
      </c>
      <c r="I227" s="6">
        <f>ROUND(Forecast!I228,3)</f>
        <v>0.92100000000000004</v>
      </c>
      <c r="J227" s="6">
        <f>ROUND(Forecast!J228,3)</f>
        <v>1.0229999999999999</v>
      </c>
      <c r="K227" s="6">
        <f>ROUND(Forecast!K228,3)</f>
        <v>0.98299999999999998</v>
      </c>
      <c r="L227" s="6">
        <f>ROUND(Forecast!L228,3)</f>
        <v>0.88</v>
      </c>
      <c r="M227" s="6">
        <f>ROUND(Forecast!M228,3)</f>
        <v>0.92100000000000004</v>
      </c>
      <c r="N227" s="6">
        <f>ROUND(Forecast!N228,3)</f>
        <v>1.228</v>
      </c>
      <c r="O227" s="6">
        <f t="shared" si="21"/>
        <v>12.486000000000001</v>
      </c>
      <c r="Q227" s="39">
        <v>2009</v>
      </c>
      <c r="R227" s="39">
        <v>8</v>
      </c>
      <c r="S227" s="41">
        <f>1000*J35</f>
        <v>48569</v>
      </c>
      <c r="T227" s="41">
        <f>1000*J101</f>
        <v>40699</v>
      </c>
      <c r="U227" s="41">
        <f>1000*J167</f>
        <v>6564</v>
      </c>
      <c r="V227" s="41">
        <f>1000*J233</f>
        <v>1022.9999999999999</v>
      </c>
      <c r="W227" s="41">
        <f>1000*J299</f>
        <v>8548</v>
      </c>
      <c r="X227" s="31">
        <f t="shared" si="20"/>
        <v>105403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</row>
    <row r="228" spans="1:38">
      <c r="B228" s="12">
        <v>2004</v>
      </c>
      <c r="C228" s="6">
        <f>ROUND(Forecast!C229,3)</f>
        <v>1.4530000000000001</v>
      </c>
      <c r="D228" s="6">
        <f>ROUND(Forecast!D229,3)</f>
        <v>1.1459999999999999</v>
      </c>
      <c r="E228" s="6">
        <f>ROUND(Forecast!E229,3)</f>
        <v>1.0640000000000001</v>
      </c>
      <c r="F228" s="6">
        <f>ROUND(Forecast!F229,3)</f>
        <v>0.94199999999999995</v>
      </c>
      <c r="G228" s="6">
        <f>ROUND(Forecast!G229,3)</f>
        <v>0.94199999999999995</v>
      </c>
      <c r="H228" s="6">
        <f>ROUND(Forecast!H229,3)</f>
        <v>0.98299999999999998</v>
      </c>
      <c r="I228" s="6">
        <f>ROUND(Forecast!I229,3)</f>
        <v>0.92100000000000004</v>
      </c>
      <c r="J228" s="6">
        <f>ROUND(Forecast!J229,3)</f>
        <v>1.0229999999999999</v>
      </c>
      <c r="K228" s="6">
        <f>ROUND(Forecast!K229,3)</f>
        <v>0.98299999999999998</v>
      </c>
      <c r="L228" s="6">
        <f>ROUND(Forecast!L229,3)</f>
        <v>0.88</v>
      </c>
      <c r="M228" s="6">
        <f>ROUND(Forecast!M229,3)</f>
        <v>0.92100000000000004</v>
      </c>
      <c r="N228" s="6">
        <f>ROUND(Forecast!N229,3)</f>
        <v>1.228</v>
      </c>
      <c r="O228" s="6">
        <f t="shared" si="21"/>
        <v>12.486000000000001</v>
      </c>
      <c r="Q228" s="39">
        <v>2009</v>
      </c>
      <c r="R228" s="39">
        <v>9</v>
      </c>
      <c r="S228" s="41">
        <f>1000*K35</f>
        <v>45773</v>
      </c>
      <c r="T228" s="41">
        <f>1000*K101</f>
        <v>35948</v>
      </c>
      <c r="U228" s="41">
        <f>1000*K167</f>
        <v>5871</v>
      </c>
      <c r="V228" s="41">
        <f>1000*K233</f>
        <v>983</v>
      </c>
      <c r="W228" s="41">
        <f>1000*K299</f>
        <v>7852</v>
      </c>
      <c r="X228" s="31">
        <f t="shared" si="20"/>
        <v>96427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</row>
    <row r="229" spans="1:38">
      <c r="B229" s="12">
        <v>2005</v>
      </c>
      <c r="C229" s="6">
        <f>ROUND(Forecast!C230,3)</f>
        <v>1.4530000000000001</v>
      </c>
      <c r="D229" s="6">
        <f>ROUND(Forecast!D230,3)</f>
        <v>1.1459999999999999</v>
      </c>
      <c r="E229" s="6">
        <f>ROUND(Forecast!E230,3)</f>
        <v>1.0640000000000001</v>
      </c>
      <c r="F229" s="6">
        <f>ROUND(Forecast!F230,3)</f>
        <v>0.94199999999999995</v>
      </c>
      <c r="G229" s="6">
        <f>ROUND(Forecast!G230,3)</f>
        <v>0.94199999999999995</v>
      </c>
      <c r="H229" s="6">
        <f>ROUND(Forecast!H230,3)</f>
        <v>0.98299999999999998</v>
      </c>
      <c r="I229" s="6">
        <f>ROUND(Forecast!I230,3)</f>
        <v>0.92100000000000004</v>
      </c>
      <c r="J229" s="6">
        <f>ROUND(Forecast!J230,3)</f>
        <v>1.0229999999999999</v>
      </c>
      <c r="K229" s="6">
        <f>ROUND(Forecast!K230,3)</f>
        <v>0.98299999999999998</v>
      </c>
      <c r="L229" s="6">
        <f>ROUND(Forecast!L230,3)</f>
        <v>0.88</v>
      </c>
      <c r="M229" s="6">
        <f>ROUND(Forecast!M230,3)</f>
        <v>0.92100000000000004</v>
      </c>
      <c r="N229" s="6">
        <f>ROUND(Forecast!N230,3)</f>
        <v>1.228</v>
      </c>
      <c r="O229" s="6">
        <f t="shared" si="21"/>
        <v>12.486000000000001</v>
      </c>
      <c r="Q229" s="39">
        <v>2009</v>
      </c>
      <c r="R229" s="39">
        <v>10</v>
      </c>
      <c r="S229" s="41">
        <f>1000*L35</f>
        <v>36000</v>
      </c>
      <c r="T229" s="41">
        <f>1000*L101</f>
        <v>33487</v>
      </c>
      <c r="U229" s="41">
        <f>1000*L167</f>
        <v>5611</v>
      </c>
      <c r="V229" s="41">
        <f>1000*L233</f>
        <v>880</v>
      </c>
      <c r="W229" s="41">
        <f>1000*L299</f>
        <v>7379</v>
      </c>
      <c r="X229" s="31">
        <f t="shared" si="20"/>
        <v>83357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</row>
    <row r="230" spans="1:38">
      <c r="B230" s="12">
        <v>2006</v>
      </c>
      <c r="C230" s="6">
        <f>ROUND(Forecast!C231,3)</f>
        <v>1.4530000000000001</v>
      </c>
      <c r="D230" s="6">
        <f>ROUND(Forecast!D231,3)</f>
        <v>1.1459999999999999</v>
      </c>
      <c r="E230" s="6">
        <f>ROUND(Forecast!E231,3)</f>
        <v>1.0640000000000001</v>
      </c>
      <c r="F230" s="6">
        <f>ROUND(Forecast!F231,3)</f>
        <v>0.94199999999999995</v>
      </c>
      <c r="G230" s="6">
        <f>ROUND(Forecast!G231,3)</f>
        <v>0.94199999999999995</v>
      </c>
      <c r="H230" s="6">
        <f>ROUND(Forecast!H231,3)</f>
        <v>0.98299999999999998</v>
      </c>
      <c r="I230" s="6">
        <f>ROUND(Forecast!I231,3)</f>
        <v>0.92100000000000004</v>
      </c>
      <c r="J230" s="6">
        <f>ROUND(Forecast!J231,3)</f>
        <v>1.0229999999999999</v>
      </c>
      <c r="K230" s="6">
        <f>ROUND(Forecast!K231,3)</f>
        <v>0.98299999999999998</v>
      </c>
      <c r="L230" s="6">
        <f>ROUND(Forecast!L231,3)</f>
        <v>0.88</v>
      </c>
      <c r="M230" s="6">
        <f>ROUND(Forecast!M231,3)</f>
        <v>0.92100000000000004</v>
      </c>
      <c r="N230" s="6">
        <f>ROUND(Forecast!N231,3)</f>
        <v>1.228</v>
      </c>
      <c r="O230" s="6">
        <f t="shared" si="21"/>
        <v>12.486000000000001</v>
      </c>
      <c r="Q230" s="39">
        <v>2009</v>
      </c>
      <c r="R230" s="39">
        <v>11</v>
      </c>
      <c r="S230" s="41">
        <f>1000*M35</f>
        <v>38667</v>
      </c>
      <c r="T230" s="41">
        <f>1000*M101</f>
        <v>34720</v>
      </c>
      <c r="U230" s="41">
        <f>1000*M167</f>
        <v>5676</v>
      </c>
      <c r="V230" s="41">
        <f>1000*M233</f>
        <v>921</v>
      </c>
      <c r="W230" s="41">
        <f>1000*M299</f>
        <v>7161</v>
      </c>
      <c r="X230" s="31">
        <f t="shared" si="20"/>
        <v>87145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</row>
    <row r="231" spans="1:38">
      <c r="B231" s="12">
        <v>2007</v>
      </c>
      <c r="C231" s="12">
        <f>ROUND(Forecast!C232,3)</f>
        <v>1.4530000000000001</v>
      </c>
      <c r="D231" s="12">
        <f>ROUND(Forecast!D232,3)</f>
        <v>1.1459999999999999</v>
      </c>
      <c r="E231" s="12">
        <f>ROUND(Forecast!E232,3)</f>
        <v>1.0640000000000001</v>
      </c>
      <c r="F231" s="12">
        <f>ROUND(Forecast!F232,3)</f>
        <v>0.94199999999999995</v>
      </c>
      <c r="G231" s="12">
        <f>ROUND(Forecast!G232,3)</f>
        <v>0.94199999999999995</v>
      </c>
      <c r="H231" s="12">
        <f>ROUND(Forecast!H232,3)</f>
        <v>0.98299999999999998</v>
      </c>
      <c r="I231" s="12">
        <f>ROUND(Forecast!I232,3)</f>
        <v>0.92100000000000004</v>
      </c>
      <c r="J231" s="12">
        <f>ROUND(Forecast!J232,3)</f>
        <v>1.0229999999999999</v>
      </c>
      <c r="K231" s="12">
        <f>ROUND(Forecast!K232,3)</f>
        <v>0.98299999999999998</v>
      </c>
      <c r="L231" s="12">
        <f>ROUND(Forecast!L232,3)</f>
        <v>0.88</v>
      </c>
      <c r="M231" s="12">
        <f>ROUND(Forecast!M232,3)</f>
        <v>0.92100000000000004</v>
      </c>
      <c r="N231" s="12">
        <f>ROUND(Forecast!N232,3)</f>
        <v>1.228</v>
      </c>
      <c r="O231" s="12">
        <f t="shared" si="21"/>
        <v>12.486000000000001</v>
      </c>
      <c r="Q231" s="39">
        <v>2009</v>
      </c>
      <c r="R231" s="39">
        <v>12</v>
      </c>
      <c r="S231" s="41">
        <f>1000*N35</f>
        <v>65242.000000000007</v>
      </c>
      <c r="T231" s="41">
        <f>1000*N101</f>
        <v>43512</v>
      </c>
      <c r="U231" s="41">
        <f>1000*N167</f>
        <v>6152</v>
      </c>
      <c r="V231" s="41">
        <f>1000*N233</f>
        <v>1228</v>
      </c>
      <c r="W231" s="41">
        <f>1000*N299</f>
        <v>8208</v>
      </c>
      <c r="X231" s="31">
        <f t="shared" si="20"/>
        <v>124342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</row>
    <row r="232" spans="1:38">
      <c r="B232" s="12">
        <v>2008</v>
      </c>
      <c r="C232" s="12">
        <f>ROUND(Forecast!C233,3)</f>
        <v>1.4530000000000001</v>
      </c>
      <c r="D232" s="12">
        <f>ROUND(Forecast!D233,3)</f>
        <v>1.1459999999999999</v>
      </c>
      <c r="E232" s="12">
        <f>ROUND(Forecast!E233,3)</f>
        <v>1.0640000000000001</v>
      </c>
      <c r="F232" s="12">
        <f>ROUND(Forecast!F233,3)</f>
        <v>0.94199999999999995</v>
      </c>
      <c r="G232" s="12">
        <f>ROUND(Forecast!G233,3)</f>
        <v>0.94199999999999995</v>
      </c>
      <c r="H232" s="12">
        <f>ROUND(Forecast!H233,3)</f>
        <v>0.98299999999999998</v>
      </c>
      <c r="I232" s="12">
        <f>ROUND(Forecast!I233,3)</f>
        <v>0.92100000000000004</v>
      </c>
      <c r="J232" s="12">
        <f>ROUND(Forecast!J233,3)</f>
        <v>1.0229999999999999</v>
      </c>
      <c r="K232" s="12">
        <f>ROUND(Forecast!K233,3)</f>
        <v>0.98299999999999998</v>
      </c>
      <c r="L232" s="12">
        <f>ROUND(Forecast!L233,3)</f>
        <v>0.88</v>
      </c>
      <c r="M232" s="12">
        <f>ROUND(Forecast!M233,3)</f>
        <v>0.92100000000000004</v>
      </c>
      <c r="N232" s="12">
        <f>ROUND(Forecast!N233,3)</f>
        <v>1.228</v>
      </c>
      <c r="O232" s="12">
        <f t="shared" si="21"/>
        <v>12.486000000000001</v>
      </c>
      <c r="Q232" s="42">
        <v>2010</v>
      </c>
      <c r="R232" s="42">
        <v>1</v>
      </c>
      <c r="S232" s="41">
        <f>1000*C36</f>
        <v>82935</v>
      </c>
      <c r="T232" s="41">
        <f>1000*C102</f>
        <v>48698</v>
      </c>
      <c r="U232" s="41">
        <f>1000*C168</f>
        <v>6013</v>
      </c>
      <c r="V232" s="41">
        <f>1000*C234</f>
        <v>1453</v>
      </c>
      <c r="W232" s="41">
        <f>1000*C300</f>
        <v>8321</v>
      </c>
      <c r="X232" s="31">
        <f t="shared" si="20"/>
        <v>147420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</row>
    <row r="233" spans="1:38">
      <c r="B233" s="12">
        <v>2009</v>
      </c>
      <c r="C233" s="12">
        <f>ROUND(Forecast!C234,3)</f>
        <v>1.4530000000000001</v>
      </c>
      <c r="D233" s="12">
        <f>ROUND(Forecast!D234,3)</f>
        <v>1.1459999999999999</v>
      </c>
      <c r="E233" s="12">
        <f>ROUND(Forecast!E234,3)</f>
        <v>1.0640000000000001</v>
      </c>
      <c r="F233" s="12">
        <f>ROUND(Forecast!F234,3)</f>
        <v>0.94199999999999995</v>
      </c>
      <c r="G233" s="12">
        <f>ROUND(Forecast!G234,3)</f>
        <v>0.94199999999999995</v>
      </c>
      <c r="H233" s="12">
        <f>ROUND(Forecast!H234,3)</f>
        <v>0.98299999999999998</v>
      </c>
      <c r="I233" s="12">
        <f>ROUND(Forecast!I234,3)</f>
        <v>0.92100000000000004</v>
      </c>
      <c r="J233" s="12">
        <f>ROUND(Forecast!J234,3)</f>
        <v>1.0229999999999999</v>
      </c>
      <c r="K233" s="12">
        <f>ROUND(Forecast!K234,3)</f>
        <v>0.98299999999999998</v>
      </c>
      <c r="L233" s="12">
        <f>ROUND(Forecast!L234,3)</f>
        <v>0.88</v>
      </c>
      <c r="M233" s="12">
        <f>ROUND(Forecast!M234,3)</f>
        <v>0.92100000000000004</v>
      </c>
      <c r="N233" s="12">
        <f>ROUND(Forecast!N234,3)</f>
        <v>1.228</v>
      </c>
      <c r="O233" s="12">
        <f t="shared" si="21"/>
        <v>12.486000000000001</v>
      </c>
      <c r="Q233" s="42">
        <v>2010</v>
      </c>
      <c r="R233" s="42">
        <v>2</v>
      </c>
      <c r="S233" s="41">
        <f>1000*D36</f>
        <v>65292</v>
      </c>
      <c r="T233" s="41">
        <f>1000*D102</f>
        <v>41599</v>
      </c>
      <c r="U233" s="41">
        <f>1000*D168</f>
        <v>5689</v>
      </c>
      <c r="V233" s="41">
        <f>1000*D234</f>
        <v>1146</v>
      </c>
      <c r="W233" s="41">
        <f>1000*D300</f>
        <v>7559</v>
      </c>
      <c r="X233" s="31">
        <f t="shared" si="20"/>
        <v>121285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</row>
    <row r="234" spans="1:38">
      <c r="B234" s="12">
        <v>2010</v>
      </c>
      <c r="C234" s="12">
        <f>ROUND(Forecast!C235,3)</f>
        <v>1.4530000000000001</v>
      </c>
      <c r="D234" s="12">
        <f>ROUND(Forecast!D235,3)</f>
        <v>1.1459999999999999</v>
      </c>
      <c r="E234" s="12">
        <f>ROUND(Forecast!E235,3)</f>
        <v>1.0640000000000001</v>
      </c>
      <c r="F234" s="12">
        <f>ROUND(Forecast!F235,3)</f>
        <v>0.94199999999999995</v>
      </c>
      <c r="G234" s="12">
        <f>ROUND(Forecast!G235,3)</f>
        <v>0.94199999999999995</v>
      </c>
      <c r="H234" s="12">
        <f>ROUND(Forecast!H235,3)</f>
        <v>0.98299999999999998</v>
      </c>
      <c r="I234" s="12">
        <f>ROUND(Forecast!I235,3)</f>
        <v>0.92100000000000004</v>
      </c>
      <c r="J234" s="12">
        <f>ROUND(Forecast!J235,3)</f>
        <v>1.0229999999999999</v>
      </c>
      <c r="K234" s="12">
        <f>ROUND(Forecast!K235,3)</f>
        <v>0.98299999999999998</v>
      </c>
      <c r="L234" s="12">
        <f>ROUND(Forecast!L235,3)</f>
        <v>0.88</v>
      </c>
      <c r="M234" s="12">
        <f>ROUND(Forecast!M235,3)</f>
        <v>0.92100000000000004</v>
      </c>
      <c r="N234" s="12">
        <f>ROUND(Forecast!N235,3)</f>
        <v>1.228</v>
      </c>
      <c r="O234" s="12">
        <f t="shared" si="21"/>
        <v>12.486000000000001</v>
      </c>
      <c r="Q234" s="42">
        <v>2010</v>
      </c>
      <c r="R234" s="42">
        <v>3</v>
      </c>
      <c r="S234" s="41">
        <f>1000*E36</f>
        <v>51814</v>
      </c>
      <c r="T234" s="41">
        <f>1000*E102</f>
        <v>33979</v>
      </c>
      <c r="U234" s="41">
        <f>1000*E168</f>
        <v>4809</v>
      </c>
      <c r="V234" s="41">
        <f>1000*E234</f>
        <v>1064</v>
      </c>
      <c r="W234" s="41">
        <f>1000*E300</f>
        <v>6660</v>
      </c>
      <c r="X234" s="31">
        <f t="shared" si="20"/>
        <v>98326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</row>
    <row r="235" spans="1:38">
      <c r="B235" s="12">
        <v>2011</v>
      </c>
      <c r="C235" s="12">
        <f>ROUND(Forecast!C236,3)</f>
        <v>1.4530000000000001</v>
      </c>
      <c r="D235" s="12">
        <f>ROUND(Forecast!D236,3)</f>
        <v>1.1459999999999999</v>
      </c>
      <c r="E235" s="12">
        <f>ROUND(Forecast!E236,3)</f>
        <v>1.0640000000000001</v>
      </c>
      <c r="F235" s="12">
        <f>ROUND(Forecast!F236,3)</f>
        <v>0.94199999999999995</v>
      </c>
      <c r="G235" s="12">
        <f>ROUND(Forecast!G236,3)</f>
        <v>0.94199999999999995</v>
      </c>
      <c r="H235" s="12">
        <f>ROUND(Forecast!H236,3)</f>
        <v>0.98299999999999998</v>
      </c>
      <c r="I235" s="12">
        <f>ROUND(Forecast!I236,3)</f>
        <v>0.92100000000000004</v>
      </c>
      <c r="J235" s="12">
        <f>ROUND(Forecast!J236,3)</f>
        <v>1.0229999999999999</v>
      </c>
      <c r="K235" s="12">
        <f>ROUND(Forecast!K236,3)</f>
        <v>0.98299999999999998</v>
      </c>
      <c r="L235" s="12">
        <f>ROUND(Forecast!L236,3)</f>
        <v>0.88</v>
      </c>
      <c r="M235" s="12">
        <f>ROUND(Forecast!M236,3)</f>
        <v>0.92100000000000004</v>
      </c>
      <c r="N235" s="12">
        <f>ROUND(Forecast!N236,3)</f>
        <v>1.228</v>
      </c>
      <c r="O235" s="12">
        <f t="shared" si="21"/>
        <v>12.486000000000001</v>
      </c>
      <c r="Q235" s="42">
        <v>2010</v>
      </c>
      <c r="R235" s="42">
        <v>4</v>
      </c>
      <c r="S235" s="41">
        <f>1000*F36</f>
        <v>38856</v>
      </c>
      <c r="T235" s="41">
        <f>1000*F102</f>
        <v>32955</v>
      </c>
      <c r="U235" s="41">
        <f>1000*F168</f>
        <v>4845</v>
      </c>
      <c r="V235" s="41">
        <f>1000*F234</f>
        <v>942</v>
      </c>
      <c r="W235" s="41">
        <f>1000*F300</f>
        <v>7111</v>
      </c>
      <c r="X235" s="31">
        <f t="shared" si="20"/>
        <v>84709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</row>
    <row r="236" spans="1:38">
      <c r="B236" s="12">
        <v>2012</v>
      </c>
      <c r="C236" s="12">
        <f>ROUND(Forecast!C237,3)</f>
        <v>1.4530000000000001</v>
      </c>
      <c r="D236" s="12">
        <f>ROUND(Forecast!D237,3)</f>
        <v>1.1459999999999999</v>
      </c>
      <c r="E236" s="12">
        <f>ROUND(Forecast!E237,3)</f>
        <v>1.0640000000000001</v>
      </c>
      <c r="F236" s="12">
        <f>ROUND(Forecast!F237,3)</f>
        <v>0.94199999999999995</v>
      </c>
      <c r="G236" s="12">
        <f>ROUND(Forecast!G237,3)</f>
        <v>0.94199999999999995</v>
      </c>
      <c r="H236" s="12">
        <f>ROUND(Forecast!H237,3)</f>
        <v>0.98299999999999998</v>
      </c>
      <c r="I236" s="12">
        <f>ROUND(Forecast!I237,3)</f>
        <v>0.92100000000000004</v>
      </c>
      <c r="J236" s="12">
        <f>ROUND(Forecast!J237,3)</f>
        <v>1.0229999999999999</v>
      </c>
      <c r="K236" s="12">
        <f>ROUND(Forecast!K237,3)</f>
        <v>0.98299999999999998</v>
      </c>
      <c r="L236" s="12">
        <f>ROUND(Forecast!L237,3)</f>
        <v>0.88</v>
      </c>
      <c r="M236" s="12">
        <f>ROUND(Forecast!M237,3)</f>
        <v>0.92100000000000004</v>
      </c>
      <c r="N236" s="12">
        <f>ROUND(Forecast!N237,3)</f>
        <v>1.228</v>
      </c>
      <c r="O236" s="12">
        <f t="shared" si="21"/>
        <v>12.486000000000001</v>
      </c>
      <c r="Q236" s="42">
        <v>2010</v>
      </c>
      <c r="R236" s="42">
        <v>5</v>
      </c>
      <c r="S236" s="41">
        <f>1000*G36</f>
        <v>44020</v>
      </c>
      <c r="T236" s="41">
        <f>1000*G102</f>
        <v>35465</v>
      </c>
      <c r="U236" s="41">
        <f>1000*G168</f>
        <v>5154</v>
      </c>
      <c r="V236" s="41">
        <f>1000*G234</f>
        <v>942</v>
      </c>
      <c r="W236" s="41">
        <f>1000*G300</f>
        <v>7356</v>
      </c>
      <c r="X236" s="31">
        <f t="shared" si="20"/>
        <v>92937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</row>
    <row r="237" spans="1:38">
      <c r="A237" s="2" t="s">
        <v>15</v>
      </c>
      <c r="B237" s="11">
        <v>2013</v>
      </c>
      <c r="C237" s="5">
        <f>ROUND(Forecast!C238,3)</f>
        <v>1.4530000000000001</v>
      </c>
      <c r="D237" s="5">
        <f>ROUND(Forecast!D238,3)</f>
        <v>1.1459999999999999</v>
      </c>
      <c r="E237" s="5">
        <f>ROUND(Forecast!E238,3)</f>
        <v>1.0640000000000001</v>
      </c>
      <c r="F237" s="5">
        <f>ROUND(Forecast!F238,3)</f>
        <v>0.94199999999999995</v>
      </c>
      <c r="G237" s="5">
        <f>ROUND(Forecast!G238,3)</f>
        <v>0.94199999999999995</v>
      </c>
      <c r="H237" s="5">
        <f>ROUND(Forecast!H238,3)</f>
        <v>0.98299999999999998</v>
      </c>
      <c r="I237" s="5">
        <f>ROUND(Forecast!I238,3)</f>
        <v>0.92100000000000004</v>
      </c>
      <c r="J237" s="5">
        <f>ROUND(Forecast!J238,3)</f>
        <v>1.0229999999999999</v>
      </c>
      <c r="K237" s="5">
        <f>ROUND(Forecast!K238,3)</f>
        <v>0.98299999999999998</v>
      </c>
      <c r="L237" s="5">
        <f>ROUND(Forecast!L238,3)</f>
        <v>0.88</v>
      </c>
      <c r="M237" s="5">
        <f>ROUND(Forecast!M238,3)</f>
        <v>0.92100000000000004</v>
      </c>
      <c r="N237" s="5">
        <f>ROUND(Forecast!N238,3)</f>
        <v>1.228</v>
      </c>
      <c r="O237" s="5">
        <f t="shared" si="21"/>
        <v>12.486000000000001</v>
      </c>
      <c r="Q237" s="42">
        <v>2010</v>
      </c>
      <c r="R237" s="42">
        <v>6</v>
      </c>
      <c r="S237" s="41">
        <f>1000*H36</f>
        <v>49318</v>
      </c>
      <c r="T237" s="41">
        <f>1000*H102</f>
        <v>38607</v>
      </c>
      <c r="U237" s="41">
        <f>1000*H168</f>
        <v>5713</v>
      </c>
      <c r="V237" s="41">
        <f>1000*H234</f>
        <v>983</v>
      </c>
      <c r="W237" s="41">
        <f>1000*H300</f>
        <v>7745</v>
      </c>
      <c r="X237" s="31">
        <f t="shared" si="20"/>
        <v>102366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</row>
    <row r="238" spans="1:38">
      <c r="B238" s="11">
        <v>2014</v>
      </c>
      <c r="C238" s="5">
        <f>ROUND(Forecast!C239,3)</f>
        <v>1.4530000000000001</v>
      </c>
      <c r="D238" s="5">
        <f>ROUND(Forecast!D239,3)</f>
        <v>1.1459999999999999</v>
      </c>
      <c r="E238" s="5">
        <f>ROUND(Forecast!E239,3)</f>
        <v>1.0640000000000001</v>
      </c>
      <c r="F238" s="5">
        <f>ROUND(Forecast!F239,3)</f>
        <v>0.94199999999999995</v>
      </c>
      <c r="G238" s="5">
        <f>ROUND(Forecast!G239,3)</f>
        <v>0.94199999999999995</v>
      </c>
      <c r="H238" s="5">
        <f>ROUND(Forecast!H239,3)</f>
        <v>0.98299999999999998</v>
      </c>
      <c r="I238" s="5">
        <f>ROUND(Forecast!I239,3)</f>
        <v>0.92100000000000004</v>
      </c>
      <c r="J238" s="5">
        <f>ROUND(Forecast!J239,3)</f>
        <v>1.0229999999999999</v>
      </c>
      <c r="K238" s="5">
        <f>ROUND(Forecast!K239,3)</f>
        <v>0.98299999999999998</v>
      </c>
      <c r="L238" s="5">
        <f>ROUND(Forecast!L239,3)</f>
        <v>0.88</v>
      </c>
      <c r="M238" s="5">
        <f>ROUND(Forecast!M239,3)</f>
        <v>0.92100000000000004</v>
      </c>
      <c r="N238" s="5">
        <f>ROUND(Forecast!N239,3)</f>
        <v>1.228</v>
      </c>
      <c r="O238" s="5">
        <f t="shared" si="21"/>
        <v>12.486000000000001</v>
      </c>
      <c r="Q238" s="42">
        <v>2010</v>
      </c>
      <c r="R238" s="42">
        <v>7</v>
      </c>
      <c r="S238" s="41">
        <f>1000*I36</f>
        <v>49495</v>
      </c>
      <c r="T238" s="41">
        <f>1000*I102</f>
        <v>40824</v>
      </c>
      <c r="U238" s="41">
        <f>1000*I168</f>
        <v>6139</v>
      </c>
      <c r="V238" s="41">
        <f>1000*I234</f>
        <v>921</v>
      </c>
      <c r="W238" s="41">
        <f>1000*I300</f>
        <v>7697</v>
      </c>
      <c r="X238" s="31">
        <f t="shared" si="20"/>
        <v>105076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</row>
    <row r="239" spans="1:38">
      <c r="B239" s="11">
        <v>2015</v>
      </c>
      <c r="C239" s="5">
        <f>ROUND(Forecast!C240,3)</f>
        <v>1.4530000000000001</v>
      </c>
      <c r="D239" s="5">
        <f>ROUND(Forecast!D240,3)</f>
        <v>1.1459999999999999</v>
      </c>
      <c r="E239" s="5">
        <f>ROUND(Forecast!E240,3)</f>
        <v>1.0640000000000001</v>
      </c>
      <c r="F239" s="5">
        <f>ROUND(Forecast!F240,3)</f>
        <v>0.94199999999999995</v>
      </c>
      <c r="G239" s="5">
        <f>ROUND(Forecast!G240,3)</f>
        <v>0.94199999999999995</v>
      </c>
      <c r="H239" s="5">
        <f>ROUND(Forecast!H240,3)</f>
        <v>0.98299999999999998</v>
      </c>
      <c r="I239" s="5">
        <f>ROUND(Forecast!I240,3)</f>
        <v>0.92100000000000004</v>
      </c>
      <c r="J239" s="5">
        <f>ROUND(Forecast!J240,3)</f>
        <v>1.0229999999999999</v>
      </c>
      <c r="K239" s="5">
        <f>ROUND(Forecast!K240,3)</f>
        <v>0.98299999999999998</v>
      </c>
      <c r="L239" s="5">
        <f>ROUND(Forecast!L240,3)</f>
        <v>0.88</v>
      </c>
      <c r="M239" s="5">
        <f>ROUND(Forecast!M240,3)</f>
        <v>0.92100000000000004</v>
      </c>
      <c r="N239" s="5">
        <f>ROUND(Forecast!N240,3)</f>
        <v>1.228</v>
      </c>
      <c r="O239" s="5">
        <f t="shared" si="21"/>
        <v>12.486000000000001</v>
      </c>
      <c r="Q239" s="42">
        <v>2010</v>
      </c>
      <c r="R239" s="42">
        <v>8</v>
      </c>
      <c r="S239" s="41">
        <f>1000*J36</f>
        <v>53156</v>
      </c>
      <c r="T239" s="41">
        <f>1000*J102</f>
        <v>46621</v>
      </c>
      <c r="U239" s="41">
        <f>1000*J168</f>
        <v>6862</v>
      </c>
      <c r="V239" s="41">
        <f>1000*J234</f>
        <v>1022.9999999999999</v>
      </c>
      <c r="W239" s="41">
        <f>1000*J300</f>
        <v>8548</v>
      </c>
      <c r="X239" s="31">
        <f t="shared" si="20"/>
        <v>116210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</row>
    <row r="240" spans="1:38">
      <c r="B240" s="11">
        <v>2016</v>
      </c>
      <c r="C240" s="5">
        <f>ROUND(Forecast!C241,3)</f>
        <v>1.4530000000000001</v>
      </c>
      <c r="D240" s="5">
        <f>ROUND(Forecast!D241,3)</f>
        <v>1.1459999999999999</v>
      </c>
      <c r="E240" s="5">
        <f>ROUND(Forecast!E241,3)</f>
        <v>1.0640000000000001</v>
      </c>
      <c r="F240" s="5">
        <f>ROUND(Forecast!F241,3)</f>
        <v>0.94199999999999995</v>
      </c>
      <c r="G240" s="5">
        <f>ROUND(Forecast!G241,3)</f>
        <v>0.94199999999999995</v>
      </c>
      <c r="H240" s="5">
        <f>ROUND(Forecast!H241,3)</f>
        <v>0.98299999999999998</v>
      </c>
      <c r="I240" s="5">
        <f>ROUND(Forecast!I241,3)</f>
        <v>0.92100000000000004</v>
      </c>
      <c r="J240" s="5">
        <f>ROUND(Forecast!J241,3)</f>
        <v>1.0229999999999999</v>
      </c>
      <c r="K240" s="5">
        <f>ROUND(Forecast!K241,3)</f>
        <v>0.98299999999999998</v>
      </c>
      <c r="L240" s="5">
        <f>ROUND(Forecast!L241,3)</f>
        <v>0.88</v>
      </c>
      <c r="M240" s="5">
        <f>ROUND(Forecast!M241,3)</f>
        <v>0.92100000000000004</v>
      </c>
      <c r="N240" s="5">
        <f>ROUND(Forecast!N241,3)</f>
        <v>1.228</v>
      </c>
      <c r="O240" s="5">
        <f t="shared" si="21"/>
        <v>12.486000000000001</v>
      </c>
      <c r="Q240" s="42">
        <v>2010</v>
      </c>
      <c r="R240" s="42">
        <v>9</v>
      </c>
      <c r="S240" s="41">
        <f>1000*K36</f>
        <v>50062</v>
      </c>
      <c r="T240" s="41">
        <f>1000*K102</f>
        <v>41195</v>
      </c>
      <c r="U240" s="41">
        <f>1000*K168</f>
        <v>6138</v>
      </c>
      <c r="V240" s="41">
        <f>1000*K234</f>
        <v>983</v>
      </c>
      <c r="W240" s="41">
        <f>1000*K300</f>
        <v>7852</v>
      </c>
      <c r="X240" s="31">
        <f t="shared" si="20"/>
        <v>106230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</row>
    <row r="241" spans="2:38">
      <c r="B241" s="11">
        <v>2017</v>
      </c>
      <c r="C241" s="5">
        <f>ROUND(Forecast!C242,3)</f>
        <v>1.4530000000000001</v>
      </c>
      <c r="D241" s="5">
        <f>ROUND(Forecast!D242,3)</f>
        <v>1.1459999999999999</v>
      </c>
      <c r="E241" s="5">
        <f>ROUND(Forecast!E242,3)</f>
        <v>1.0640000000000001</v>
      </c>
      <c r="F241" s="5">
        <f>ROUND(Forecast!F242,3)</f>
        <v>0.94199999999999995</v>
      </c>
      <c r="G241" s="5">
        <f>ROUND(Forecast!G242,3)</f>
        <v>0.94199999999999995</v>
      </c>
      <c r="H241" s="5">
        <f>ROUND(Forecast!H242,3)</f>
        <v>0.98299999999999998</v>
      </c>
      <c r="I241" s="5">
        <f>ROUND(Forecast!I242,3)</f>
        <v>0.92100000000000004</v>
      </c>
      <c r="J241" s="5">
        <f>ROUND(Forecast!J242,3)</f>
        <v>1.0229999999999999</v>
      </c>
      <c r="K241" s="5">
        <f>ROUND(Forecast!K242,3)</f>
        <v>0.98299999999999998</v>
      </c>
      <c r="L241" s="5">
        <f>ROUND(Forecast!L242,3)</f>
        <v>0.88</v>
      </c>
      <c r="M241" s="5">
        <f>ROUND(Forecast!M242,3)</f>
        <v>0.92100000000000004</v>
      </c>
      <c r="N241" s="5">
        <f>ROUND(Forecast!N242,3)</f>
        <v>1.228</v>
      </c>
      <c r="O241" s="5">
        <f t="shared" si="21"/>
        <v>12.486000000000001</v>
      </c>
      <c r="Q241" s="42">
        <v>2010</v>
      </c>
      <c r="R241" s="42">
        <v>10</v>
      </c>
      <c r="S241" s="41">
        <f>1000*L36</f>
        <v>39320</v>
      </c>
      <c r="T241" s="41">
        <f>1000*L102</f>
        <v>38385</v>
      </c>
      <c r="U241" s="41">
        <f>1000*L168</f>
        <v>5865</v>
      </c>
      <c r="V241" s="41">
        <f>1000*L234</f>
        <v>880</v>
      </c>
      <c r="W241" s="41">
        <f>1000*L300</f>
        <v>7379</v>
      </c>
      <c r="X241" s="31">
        <f t="shared" si="20"/>
        <v>91829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</row>
    <row r="242" spans="2:38">
      <c r="B242" s="11">
        <v>2018</v>
      </c>
      <c r="C242" s="5">
        <f>ROUND(Forecast!C243,3)</f>
        <v>1.4530000000000001</v>
      </c>
      <c r="D242" s="5">
        <f>ROUND(Forecast!D243,3)</f>
        <v>1.1459999999999999</v>
      </c>
      <c r="E242" s="5">
        <f>ROUND(Forecast!E243,3)</f>
        <v>1.0640000000000001</v>
      </c>
      <c r="F242" s="5">
        <f>ROUND(Forecast!F243,3)</f>
        <v>0.94199999999999995</v>
      </c>
      <c r="G242" s="5">
        <f>ROUND(Forecast!G243,3)</f>
        <v>0.94199999999999995</v>
      </c>
      <c r="H242" s="5">
        <f>ROUND(Forecast!H243,3)</f>
        <v>0.98299999999999998</v>
      </c>
      <c r="I242" s="5">
        <f>ROUND(Forecast!I243,3)</f>
        <v>0.92100000000000004</v>
      </c>
      <c r="J242" s="5">
        <f>ROUND(Forecast!J243,3)</f>
        <v>1.0229999999999999</v>
      </c>
      <c r="K242" s="5">
        <f>ROUND(Forecast!K243,3)</f>
        <v>0.98299999999999998</v>
      </c>
      <c r="L242" s="5">
        <f>ROUND(Forecast!L243,3)</f>
        <v>0.88</v>
      </c>
      <c r="M242" s="5">
        <f>ROUND(Forecast!M243,3)</f>
        <v>0.92100000000000004</v>
      </c>
      <c r="N242" s="5">
        <f>ROUND(Forecast!N243,3)</f>
        <v>1.228</v>
      </c>
      <c r="O242" s="5">
        <f t="shared" si="21"/>
        <v>12.486000000000001</v>
      </c>
      <c r="Q242" s="42">
        <v>2010</v>
      </c>
      <c r="R242" s="42">
        <v>11</v>
      </c>
      <c r="S242" s="41">
        <f>1000*M36</f>
        <v>42278</v>
      </c>
      <c r="T242" s="41">
        <f>1000*M102</f>
        <v>39771</v>
      </c>
      <c r="U242" s="41">
        <f>1000*M168</f>
        <v>5933</v>
      </c>
      <c r="V242" s="41">
        <f>1000*M234</f>
        <v>921</v>
      </c>
      <c r="W242" s="41">
        <f>1000*M300</f>
        <v>7161</v>
      </c>
      <c r="X242" s="31">
        <f t="shared" si="20"/>
        <v>96064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</row>
    <row r="243" spans="2:38">
      <c r="B243" s="11">
        <v>2019</v>
      </c>
      <c r="C243" s="5">
        <f>ROUND(Forecast!C244,3)</f>
        <v>1.4530000000000001</v>
      </c>
      <c r="D243" s="5">
        <f>ROUND(Forecast!D244,3)</f>
        <v>1.1459999999999999</v>
      </c>
      <c r="E243" s="5">
        <f>ROUND(Forecast!E244,3)</f>
        <v>1.0640000000000001</v>
      </c>
      <c r="F243" s="5">
        <f>ROUND(Forecast!F244,3)</f>
        <v>0.94199999999999995</v>
      </c>
      <c r="G243" s="5">
        <f>ROUND(Forecast!G244,3)</f>
        <v>0.94199999999999995</v>
      </c>
      <c r="H243" s="5">
        <f>ROUND(Forecast!H244,3)</f>
        <v>0.98299999999999998</v>
      </c>
      <c r="I243" s="5">
        <f>ROUND(Forecast!I244,3)</f>
        <v>0.92100000000000004</v>
      </c>
      <c r="J243" s="5">
        <f>ROUND(Forecast!J244,3)</f>
        <v>1.0229999999999999</v>
      </c>
      <c r="K243" s="5">
        <f>ROUND(Forecast!K244,3)</f>
        <v>0.98299999999999998</v>
      </c>
      <c r="L243" s="5">
        <f>ROUND(Forecast!L244,3)</f>
        <v>0.88</v>
      </c>
      <c r="M243" s="5">
        <f>ROUND(Forecast!M244,3)</f>
        <v>0.92100000000000004</v>
      </c>
      <c r="N243" s="5">
        <f>ROUND(Forecast!N244,3)</f>
        <v>1.228</v>
      </c>
      <c r="O243" s="5">
        <f t="shared" si="21"/>
        <v>12.486000000000001</v>
      </c>
      <c r="Q243" s="42">
        <v>2010</v>
      </c>
      <c r="R243" s="42">
        <v>12</v>
      </c>
      <c r="S243" s="41">
        <f>1000*N36</f>
        <v>71444</v>
      </c>
      <c r="T243" s="41">
        <f>1000*N102</f>
        <v>49872</v>
      </c>
      <c r="U243" s="41">
        <f>1000*N168</f>
        <v>6437</v>
      </c>
      <c r="V243" s="41">
        <f>1000*N234</f>
        <v>1228</v>
      </c>
      <c r="W243" s="41">
        <f>1000*N300</f>
        <v>8208</v>
      </c>
      <c r="X243" s="31">
        <f t="shared" si="20"/>
        <v>137189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</row>
    <row r="244" spans="2:38">
      <c r="B244" s="11">
        <v>2020</v>
      </c>
      <c r="C244" s="5">
        <f>ROUND(Forecast!C245,3)</f>
        <v>1.4530000000000001</v>
      </c>
      <c r="D244" s="5">
        <f>ROUND(Forecast!D245,3)</f>
        <v>1.1459999999999999</v>
      </c>
      <c r="E244" s="5">
        <f>ROUND(Forecast!E245,3)</f>
        <v>1.0640000000000001</v>
      </c>
      <c r="F244" s="5">
        <f>ROUND(Forecast!F245,3)</f>
        <v>0.94199999999999995</v>
      </c>
      <c r="G244" s="5">
        <f>ROUND(Forecast!G245,3)</f>
        <v>0.94199999999999995</v>
      </c>
      <c r="H244" s="5">
        <f>ROUND(Forecast!H245,3)</f>
        <v>0.98299999999999998</v>
      </c>
      <c r="I244" s="5">
        <f>ROUND(Forecast!I245,3)</f>
        <v>0.92100000000000004</v>
      </c>
      <c r="J244" s="5">
        <f>ROUND(Forecast!J245,3)</f>
        <v>1.0229999999999999</v>
      </c>
      <c r="K244" s="5">
        <f>ROUND(Forecast!K245,3)</f>
        <v>0.98299999999999998</v>
      </c>
      <c r="L244" s="5">
        <f>ROUND(Forecast!L245,3)</f>
        <v>0.88</v>
      </c>
      <c r="M244" s="5">
        <f>ROUND(Forecast!M245,3)</f>
        <v>0.92100000000000004</v>
      </c>
      <c r="N244" s="5">
        <f>ROUND(Forecast!N245,3)</f>
        <v>1.228</v>
      </c>
      <c r="O244" s="5">
        <f t="shared" si="21"/>
        <v>12.486000000000001</v>
      </c>
      <c r="Q244" s="39">
        <v>2011</v>
      </c>
      <c r="R244" s="39">
        <v>1</v>
      </c>
      <c r="S244" s="41">
        <f>1000*C37</f>
        <v>89403</v>
      </c>
      <c r="T244" s="41">
        <f>1000*C103</f>
        <v>54998</v>
      </c>
      <c r="U244" s="41">
        <f>1000*C169</f>
        <v>6282</v>
      </c>
      <c r="V244" s="41">
        <f>1000*C235</f>
        <v>1453</v>
      </c>
      <c r="W244" s="41">
        <f>1000*C301</f>
        <v>8321</v>
      </c>
      <c r="X244" s="46">
        <f t="shared" si="20"/>
        <v>160457</v>
      </c>
      <c r="Y244" s="31"/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</row>
    <row r="245" spans="2:38">
      <c r="B245" s="11">
        <f>+B244+1</f>
        <v>2021</v>
      </c>
      <c r="C245" s="5">
        <f>ROUND(Forecast!C246,3)</f>
        <v>1.4530000000000001</v>
      </c>
      <c r="D245" s="5">
        <f>ROUND(Forecast!D246,3)</f>
        <v>1.1459999999999999</v>
      </c>
      <c r="E245" s="5">
        <f>ROUND(Forecast!E246,3)</f>
        <v>1.0640000000000001</v>
      </c>
      <c r="F245" s="5">
        <f>ROUND(Forecast!F246,3)</f>
        <v>0.94199999999999995</v>
      </c>
      <c r="G245" s="5">
        <f>ROUND(Forecast!G246,3)</f>
        <v>0.94199999999999995</v>
      </c>
      <c r="H245" s="5">
        <f>ROUND(Forecast!H246,3)</f>
        <v>0.98299999999999998</v>
      </c>
      <c r="I245" s="5">
        <f>ROUND(Forecast!I246,3)</f>
        <v>0.92100000000000004</v>
      </c>
      <c r="J245" s="5">
        <f>ROUND(Forecast!J246,3)</f>
        <v>1.0229999999999999</v>
      </c>
      <c r="K245" s="5">
        <f>ROUND(Forecast!K246,3)</f>
        <v>0.98299999999999998</v>
      </c>
      <c r="L245" s="5">
        <f>ROUND(Forecast!L246,3)</f>
        <v>0.88</v>
      </c>
      <c r="M245" s="5">
        <f>ROUND(Forecast!M246,3)</f>
        <v>0.92100000000000004</v>
      </c>
      <c r="N245" s="5">
        <f>ROUND(Forecast!N246,3)</f>
        <v>1.228</v>
      </c>
      <c r="O245" s="5">
        <f>SUM(C245:N245)</f>
        <v>12.486000000000001</v>
      </c>
      <c r="Q245" s="39">
        <v>2011</v>
      </c>
      <c r="R245" s="39">
        <v>2</v>
      </c>
      <c r="S245" s="41">
        <f>1000*D37</f>
        <v>70363</v>
      </c>
      <c r="T245" s="41">
        <f>1000*D103</f>
        <v>46969</v>
      </c>
      <c r="U245" s="41">
        <f>1000*D169</f>
        <v>5940</v>
      </c>
      <c r="V245" s="41">
        <f>1000*D235</f>
        <v>1146</v>
      </c>
      <c r="W245" s="41">
        <f>1000*D301</f>
        <v>7559</v>
      </c>
      <c r="X245" s="46">
        <f t="shared" si="20"/>
        <v>131977</v>
      </c>
      <c r="Y245" s="31"/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</row>
    <row r="246" spans="2:38">
      <c r="B246" s="11">
        <f>+B245+1</f>
        <v>2022</v>
      </c>
      <c r="C246" s="5">
        <f>ROUND(Forecast!C247,3)</f>
        <v>1.4530000000000001</v>
      </c>
      <c r="D246" s="5">
        <f>ROUND(Forecast!D247,3)</f>
        <v>1.1459999999999999</v>
      </c>
      <c r="E246" s="5">
        <f>ROUND(Forecast!E247,3)</f>
        <v>1.0640000000000001</v>
      </c>
      <c r="F246" s="5">
        <f>ROUND(Forecast!F247,3)</f>
        <v>0.94199999999999995</v>
      </c>
      <c r="G246" s="5">
        <f>ROUND(Forecast!G247,3)</f>
        <v>0.94199999999999995</v>
      </c>
      <c r="H246" s="5">
        <f>ROUND(Forecast!H247,3)</f>
        <v>0.98299999999999998</v>
      </c>
      <c r="I246" s="5">
        <f>ROUND(Forecast!I247,3)</f>
        <v>0.92100000000000004</v>
      </c>
      <c r="J246" s="5">
        <f>ROUND(Forecast!J247,3)</f>
        <v>1.0229999999999999</v>
      </c>
      <c r="K246" s="5">
        <f>ROUND(Forecast!K247,3)</f>
        <v>0.98299999999999998</v>
      </c>
      <c r="L246" s="5">
        <f>ROUND(Forecast!L247,3)</f>
        <v>0.88</v>
      </c>
      <c r="M246" s="5">
        <f>ROUND(Forecast!M247,3)</f>
        <v>0.92100000000000004</v>
      </c>
      <c r="N246" s="5">
        <f>ROUND(Forecast!N247,3)</f>
        <v>1.228</v>
      </c>
      <c r="O246" s="5">
        <f>SUM(C246:N246)</f>
        <v>12.486000000000001</v>
      </c>
      <c r="Q246" s="39">
        <v>2011</v>
      </c>
      <c r="R246" s="39">
        <v>3</v>
      </c>
      <c r="S246" s="41">
        <f>1000*E37</f>
        <v>55775</v>
      </c>
      <c r="T246" s="41">
        <f>1000*E103</f>
        <v>38368</v>
      </c>
      <c r="U246" s="41">
        <f>1000*E169</f>
        <v>5020</v>
      </c>
      <c r="V246" s="41">
        <f>1000*E235</f>
        <v>1064</v>
      </c>
      <c r="W246" s="41">
        <f>1000*E301</f>
        <v>6660</v>
      </c>
      <c r="X246" s="46">
        <f t="shared" si="20"/>
        <v>106887</v>
      </c>
      <c r="Y246" s="31"/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</row>
    <row r="247" spans="2:38">
      <c r="B247" s="11">
        <f>+B246+1</f>
        <v>2023</v>
      </c>
      <c r="C247" s="5">
        <f>ROUND(Forecast!C248,3)</f>
        <v>1.4530000000000001</v>
      </c>
      <c r="D247" s="5">
        <f>ROUND(Forecast!D248,3)</f>
        <v>1.1459999999999999</v>
      </c>
      <c r="E247" s="5">
        <f>ROUND(Forecast!E248,3)</f>
        <v>1.0640000000000001</v>
      </c>
      <c r="F247" s="5">
        <f>ROUND(Forecast!F248,3)</f>
        <v>0.94199999999999995</v>
      </c>
      <c r="G247" s="5">
        <f>ROUND(Forecast!G248,3)</f>
        <v>0.94199999999999995</v>
      </c>
      <c r="H247" s="5">
        <f>ROUND(Forecast!H248,3)</f>
        <v>0.98299999999999998</v>
      </c>
      <c r="I247" s="5">
        <f>ROUND(Forecast!I248,3)</f>
        <v>0.92100000000000004</v>
      </c>
      <c r="J247" s="5">
        <f>ROUND(Forecast!J248,3)</f>
        <v>1.0229999999999999</v>
      </c>
      <c r="K247" s="5">
        <f>ROUND(Forecast!K248,3)</f>
        <v>0.98299999999999998</v>
      </c>
      <c r="L247" s="5">
        <f>ROUND(Forecast!L248,3)</f>
        <v>0.88</v>
      </c>
      <c r="M247" s="5">
        <f>ROUND(Forecast!M248,3)</f>
        <v>0.92100000000000004</v>
      </c>
      <c r="N247" s="5">
        <f>ROUND(Forecast!N248,3)</f>
        <v>1.228</v>
      </c>
      <c r="O247" s="5">
        <f>SUM(C247:N247)</f>
        <v>12.486000000000001</v>
      </c>
      <c r="Q247" s="39">
        <v>2011</v>
      </c>
      <c r="R247" s="39">
        <v>4</v>
      </c>
      <c r="S247" s="41">
        <f>1000*F37</f>
        <v>41790</v>
      </c>
      <c r="T247" s="41">
        <f>1000*F103</f>
        <v>37210</v>
      </c>
      <c r="U247" s="41">
        <f>1000*F169</f>
        <v>5057</v>
      </c>
      <c r="V247" s="41">
        <f>1000*F235</f>
        <v>942</v>
      </c>
      <c r="W247" s="41">
        <f>1000*F301</f>
        <v>7111</v>
      </c>
      <c r="X247" s="46">
        <f t="shared" si="20"/>
        <v>92110</v>
      </c>
      <c r="Y247" s="31"/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</row>
    <row r="248" spans="2:38">
      <c r="B248" s="11">
        <f>+B247+1</f>
        <v>2024</v>
      </c>
      <c r="C248" s="5">
        <f>ROUND(Forecast!C249,3)</f>
        <v>1.4530000000000001</v>
      </c>
      <c r="D248" s="5">
        <f>ROUND(Forecast!D249,3)</f>
        <v>1.1459999999999999</v>
      </c>
      <c r="E248" s="5">
        <f>ROUND(Forecast!E249,3)</f>
        <v>1.0640000000000001</v>
      </c>
      <c r="F248" s="5">
        <f>ROUND(Forecast!F249,3)</f>
        <v>0.94199999999999995</v>
      </c>
      <c r="G248" s="5">
        <f>ROUND(Forecast!G249,3)</f>
        <v>0.94199999999999995</v>
      </c>
      <c r="H248" s="5">
        <f>ROUND(Forecast!H249,3)</f>
        <v>0.98299999999999998</v>
      </c>
      <c r="I248" s="5">
        <f>ROUND(Forecast!I249,3)</f>
        <v>0.92100000000000004</v>
      </c>
      <c r="J248" s="5">
        <f>ROUND(Forecast!J249,3)</f>
        <v>1.0229999999999999</v>
      </c>
      <c r="K248" s="5">
        <f>ROUND(Forecast!K249,3)</f>
        <v>0.98299999999999998</v>
      </c>
      <c r="L248" s="5">
        <f>ROUND(Forecast!L249,3)</f>
        <v>0.88</v>
      </c>
      <c r="M248" s="5">
        <f>ROUND(Forecast!M249,3)</f>
        <v>0.92100000000000004</v>
      </c>
      <c r="N248" s="5">
        <f>ROUND(Forecast!N249,3)</f>
        <v>1.228</v>
      </c>
      <c r="O248" s="5">
        <f>SUM(C248:N248)</f>
        <v>12.486000000000001</v>
      </c>
      <c r="Q248" s="39">
        <v>2011</v>
      </c>
      <c r="R248" s="39">
        <v>5</v>
      </c>
      <c r="S248" s="41">
        <f>1000*G37</f>
        <v>47367</v>
      </c>
      <c r="T248" s="41">
        <f>1000*G103</f>
        <v>40041</v>
      </c>
      <c r="U248" s="41">
        <f>1000*G169</f>
        <v>5379</v>
      </c>
      <c r="V248" s="41">
        <f>1000*G235</f>
        <v>942</v>
      </c>
      <c r="W248" s="41">
        <f>1000*G301</f>
        <v>7356</v>
      </c>
      <c r="X248" s="46">
        <f t="shared" si="20"/>
        <v>101085</v>
      </c>
      <c r="Y248" s="31"/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</row>
    <row r="249" spans="2:38">
      <c r="B249" s="11">
        <f t="shared" ref="B249:B254" si="22">+B248+1</f>
        <v>2025</v>
      </c>
      <c r="C249" s="5">
        <f>ROUND(Forecast!C250,3)</f>
        <v>1.4530000000000001</v>
      </c>
      <c r="D249" s="5">
        <f>ROUND(Forecast!D250,3)</f>
        <v>1.1459999999999999</v>
      </c>
      <c r="E249" s="5">
        <f>ROUND(Forecast!E250,3)</f>
        <v>1.0640000000000001</v>
      </c>
      <c r="F249" s="5">
        <f>ROUND(Forecast!F250,3)</f>
        <v>0.94199999999999995</v>
      </c>
      <c r="G249" s="5">
        <f>ROUND(Forecast!G250,3)</f>
        <v>0.94199999999999995</v>
      </c>
      <c r="H249" s="5">
        <f>ROUND(Forecast!H250,3)</f>
        <v>0.98299999999999998</v>
      </c>
      <c r="I249" s="5">
        <f>ROUND(Forecast!I250,3)</f>
        <v>0.92100000000000004</v>
      </c>
      <c r="J249" s="5">
        <f>ROUND(Forecast!J250,3)</f>
        <v>1.0229999999999999</v>
      </c>
      <c r="K249" s="5">
        <f>ROUND(Forecast!K250,3)</f>
        <v>0.98299999999999998</v>
      </c>
      <c r="L249" s="5">
        <f>ROUND(Forecast!L250,3)</f>
        <v>0.88</v>
      </c>
      <c r="M249" s="5">
        <f>ROUND(Forecast!M250,3)</f>
        <v>0.92100000000000004</v>
      </c>
      <c r="N249" s="5">
        <f>ROUND(Forecast!N250,3)</f>
        <v>1.228</v>
      </c>
      <c r="O249" s="5">
        <f t="shared" ref="O249:O254" si="23">SUM(C249:N249)</f>
        <v>12.486000000000001</v>
      </c>
      <c r="Q249" s="39">
        <v>2011</v>
      </c>
      <c r="R249" s="39">
        <v>6</v>
      </c>
      <c r="S249" s="41">
        <f>1000*H37</f>
        <v>53111</v>
      </c>
      <c r="T249" s="41">
        <f>1000*H103</f>
        <v>43590</v>
      </c>
      <c r="U249" s="41">
        <f>1000*H169</f>
        <v>5962</v>
      </c>
      <c r="V249" s="41">
        <f>1000*H235</f>
        <v>983</v>
      </c>
      <c r="W249" s="41">
        <f>1000*H301</f>
        <v>7745</v>
      </c>
      <c r="X249" s="46">
        <f t="shared" si="20"/>
        <v>111391</v>
      </c>
      <c r="Y249" s="31"/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</row>
    <row r="250" spans="2:38">
      <c r="B250" s="11">
        <f t="shared" si="22"/>
        <v>2026</v>
      </c>
      <c r="C250" s="5">
        <f>ROUND(Forecast!C251,3)</f>
        <v>1.4530000000000001</v>
      </c>
      <c r="D250" s="5">
        <f>ROUND(Forecast!D251,3)</f>
        <v>1.1459999999999999</v>
      </c>
      <c r="E250" s="5">
        <f>ROUND(Forecast!E251,3)</f>
        <v>1.0640000000000001</v>
      </c>
      <c r="F250" s="5">
        <f>ROUND(Forecast!F251,3)</f>
        <v>0.94199999999999995</v>
      </c>
      <c r="G250" s="5">
        <f>ROUND(Forecast!G251,3)</f>
        <v>0.94199999999999995</v>
      </c>
      <c r="H250" s="5">
        <f>ROUND(Forecast!H251,3)</f>
        <v>0.98299999999999998</v>
      </c>
      <c r="I250" s="5">
        <f>ROUND(Forecast!I251,3)</f>
        <v>0.92100000000000004</v>
      </c>
      <c r="J250" s="5">
        <f>ROUND(Forecast!J251,3)</f>
        <v>1.0229999999999999</v>
      </c>
      <c r="K250" s="5">
        <f>ROUND(Forecast!K251,3)</f>
        <v>0.98299999999999998</v>
      </c>
      <c r="L250" s="5">
        <f>ROUND(Forecast!L251,3)</f>
        <v>0.88</v>
      </c>
      <c r="M250" s="5">
        <f>ROUND(Forecast!M251,3)</f>
        <v>0.92100000000000004</v>
      </c>
      <c r="N250" s="5">
        <f>ROUND(Forecast!N251,3)</f>
        <v>1.228</v>
      </c>
      <c r="O250" s="5">
        <f t="shared" si="23"/>
        <v>12.486000000000001</v>
      </c>
      <c r="Q250" s="39">
        <v>2011</v>
      </c>
      <c r="R250" s="39">
        <v>7</v>
      </c>
      <c r="S250" s="41">
        <f>1000*I37</f>
        <v>53335</v>
      </c>
      <c r="T250" s="41">
        <f>1000*I103</f>
        <v>46095</v>
      </c>
      <c r="U250" s="41">
        <f>1000*I169</f>
        <v>6406</v>
      </c>
      <c r="V250" s="41">
        <f>1000*I235</f>
        <v>921</v>
      </c>
      <c r="W250" s="41">
        <f>1000*I301</f>
        <v>7697</v>
      </c>
      <c r="X250" s="46">
        <f t="shared" si="20"/>
        <v>114454</v>
      </c>
      <c r="Y250" s="31"/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</row>
    <row r="251" spans="2:38">
      <c r="B251" s="11">
        <f t="shared" si="22"/>
        <v>2027</v>
      </c>
      <c r="C251" s="5">
        <f>ROUND(Forecast!C252,3)</f>
        <v>1.4530000000000001</v>
      </c>
      <c r="D251" s="5">
        <f>ROUND(Forecast!D252,3)</f>
        <v>1.1459999999999999</v>
      </c>
      <c r="E251" s="5">
        <f>ROUND(Forecast!E252,3)</f>
        <v>1.0640000000000001</v>
      </c>
      <c r="F251" s="5">
        <f>ROUND(Forecast!F252,3)</f>
        <v>0.94199999999999995</v>
      </c>
      <c r="G251" s="5">
        <f>ROUND(Forecast!G252,3)</f>
        <v>0.94199999999999995</v>
      </c>
      <c r="H251" s="5">
        <f>ROUND(Forecast!H252,3)</f>
        <v>0.98299999999999998</v>
      </c>
      <c r="I251" s="5">
        <f>ROUND(Forecast!I252,3)</f>
        <v>0.92100000000000004</v>
      </c>
      <c r="J251" s="5">
        <f>ROUND(Forecast!J252,3)</f>
        <v>1.0229999999999999</v>
      </c>
      <c r="K251" s="5">
        <f>ROUND(Forecast!K252,3)</f>
        <v>0.98299999999999998</v>
      </c>
      <c r="L251" s="5">
        <f>ROUND(Forecast!L252,3)</f>
        <v>0.88</v>
      </c>
      <c r="M251" s="5">
        <f>ROUND(Forecast!M252,3)</f>
        <v>0.92100000000000004</v>
      </c>
      <c r="N251" s="5">
        <f>ROUND(Forecast!N252,3)</f>
        <v>1.228</v>
      </c>
      <c r="O251" s="5">
        <f t="shared" si="23"/>
        <v>12.486000000000001</v>
      </c>
      <c r="Q251" s="39">
        <v>2011</v>
      </c>
      <c r="R251" s="39">
        <v>8</v>
      </c>
      <c r="S251" s="41">
        <f>1000*J37</f>
        <v>57258</v>
      </c>
      <c r="T251" s="41">
        <f>1000*J103</f>
        <v>52610</v>
      </c>
      <c r="U251" s="41">
        <f>1000*J169</f>
        <v>7160</v>
      </c>
      <c r="V251" s="41">
        <f>1000*J235</f>
        <v>1022.9999999999999</v>
      </c>
      <c r="W251" s="41">
        <f>1000*J301</f>
        <v>8548</v>
      </c>
      <c r="X251" s="46">
        <f t="shared" si="20"/>
        <v>126599</v>
      </c>
      <c r="Y251" s="31"/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</row>
    <row r="252" spans="2:38">
      <c r="B252" s="11">
        <f t="shared" si="22"/>
        <v>2028</v>
      </c>
      <c r="C252" s="5">
        <f>ROUND(Forecast!C253,3)</f>
        <v>1.4530000000000001</v>
      </c>
      <c r="D252" s="5">
        <f>ROUND(Forecast!D253,3)</f>
        <v>1.1459999999999999</v>
      </c>
      <c r="E252" s="5">
        <f>ROUND(Forecast!E253,3)</f>
        <v>1.0640000000000001</v>
      </c>
      <c r="F252" s="5">
        <f>ROUND(Forecast!F253,3)</f>
        <v>0.94199999999999995</v>
      </c>
      <c r="G252" s="5">
        <f>ROUND(Forecast!G253,3)</f>
        <v>0.94199999999999995</v>
      </c>
      <c r="H252" s="5">
        <f>ROUND(Forecast!H253,3)</f>
        <v>0.98299999999999998</v>
      </c>
      <c r="I252" s="5">
        <f>ROUND(Forecast!I253,3)</f>
        <v>0.92100000000000004</v>
      </c>
      <c r="J252" s="5">
        <f>ROUND(Forecast!J253,3)</f>
        <v>1.0229999999999999</v>
      </c>
      <c r="K252" s="5">
        <f>ROUND(Forecast!K253,3)</f>
        <v>0.98299999999999998</v>
      </c>
      <c r="L252" s="5">
        <f>ROUND(Forecast!L253,3)</f>
        <v>0.88</v>
      </c>
      <c r="M252" s="5">
        <f>ROUND(Forecast!M253,3)</f>
        <v>0.92100000000000004</v>
      </c>
      <c r="N252" s="5">
        <f>ROUND(Forecast!N253,3)</f>
        <v>1.228</v>
      </c>
      <c r="O252" s="5">
        <f t="shared" si="23"/>
        <v>12.486000000000001</v>
      </c>
      <c r="Q252" s="39">
        <v>2011</v>
      </c>
      <c r="R252" s="39">
        <v>9</v>
      </c>
      <c r="S252" s="41">
        <f>1000*K37</f>
        <v>53895</v>
      </c>
      <c r="T252" s="41">
        <f>1000*K103</f>
        <v>46502</v>
      </c>
      <c r="U252" s="41">
        <f>1000*K169</f>
        <v>6405</v>
      </c>
      <c r="V252" s="41">
        <f>1000*K235</f>
        <v>983</v>
      </c>
      <c r="W252" s="41">
        <f>1000*K301</f>
        <v>7852</v>
      </c>
      <c r="X252" s="46">
        <f t="shared" si="20"/>
        <v>115637</v>
      </c>
      <c r="Y252" s="31"/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</row>
    <row r="253" spans="2:38">
      <c r="B253" s="11">
        <f t="shared" si="22"/>
        <v>2029</v>
      </c>
      <c r="C253" s="5">
        <f>ROUND(Forecast!C254,3)</f>
        <v>1.4530000000000001</v>
      </c>
      <c r="D253" s="5">
        <f>ROUND(Forecast!D254,3)</f>
        <v>1.1459999999999999</v>
      </c>
      <c r="E253" s="5">
        <f>ROUND(Forecast!E254,3)</f>
        <v>1.0640000000000001</v>
      </c>
      <c r="F253" s="5">
        <f>ROUND(Forecast!F254,3)</f>
        <v>0.94199999999999995</v>
      </c>
      <c r="G253" s="5">
        <f>ROUND(Forecast!G254,3)</f>
        <v>0.94199999999999995</v>
      </c>
      <c r="H253" s="5">
        <f>ROUND(Forecast!H254,3)</f>
        <v>0.98299999999999998</v>
      </c>
      <c r="I253" s="5">
        <f>ROUND(Forecast!I254,3)</f>
        <v>0.92100000000000004</v>
      </c>
      <c r="J253" s="5">
        <f>ROUND(Forecast!J254,3)</f>
        <v>1.0229999999999999</v>
      </c>
      <c r="K253" s="5">
        <f>ROUND(Forecast!K254,3)</f>
        <v>0.98299999999999998</v>
      </c>
      <c r="L253" s="5">
        <f>ROUND(Forecast!L254,3)</f>
        <v>0.88</v>
      </c>
      <c r="M253" s="5">
        <f>ROUND(Forecast!M254,3)</f>
        <v>0.92100000000000004</v>
      </c>
      <c r="N253" s="5">
        <f>ROUND(Forecast!N254,3)</f>
        <v>1.228</v>
      </c>
      <c r="O253" s="5">
        <f t="shared" si="23"/>
        <v>12.486000000000001</v>
      </c>
      <c r="Q253" s="39">
        <v>2011</v>
      </c>
      <c r="R253" s="39">
        <v>10</v>
      </c>
      <c r="S253" s="41">
        <f>1000*L37</f>
        <v>42288</v>
      </c>
      <c r="T253" s="41">
        <f>1000*L103</f>
        <v>43338</v>
      </c>
      <c r="U253" s="41">
        <f>1000*L169</f>
        <v>6120</v>
      </c>
      <c r="V253" s="41">
        <f>1000*L235</f>
        <v>880</v>
      </c>
      <c r="W253" s="41">
        <f>1000*L301</f>
        <v>7379</v>
      </c>
      <c r="X253" s="46">
        <f t="shared" si="20"/>
        <v>100005</v>
      </c>
      <c r="Y253" s="31"/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</row>
    <row r="254" spans="2:38">
      <c r="B254" s="11">
        <f t="shared" si="22"/>
        <v>2030</v>
      </c>
      <c r="C254" s="5">
        <f>ROUND(Forecast!C255,3)</f>
        <v>1.4530000000000001</v>
      </c>
      <c r="D254" s="5">
        <f>ROUND(Forecast!D255,3)</f>
        <v>1.1459999999999999</v>
      </c>
      <c r="E254" s="5">
        <f>ROUND(Forecast!E255,3)</f>
        <v>1.0640000000000001</v>
      </c>
      <c r="F254" s="5">
        <f>ROUND(Forecast!F255,3)</f>
        <v>0.94199999999999995</v>
      </c>
      <c r="G254" s="5">
        <f>ROUND(Forecast!G255,3)</f>
        <v>0.94199999999999995</v>
      </c>
      <c r="H254" s="5">
        <f>ROUND(Forecast!H255,3)</f>
        <v>0.98299999999999998</v>
      </c>
      <c r="I254" s="5">
        <f>ROUND(Forecast!I255,3)</f>
        <v>0.92100000000000004</v>
      </c>
      <c r="J254" s="5">
        <f>ROUND(Forecast!J255,3)</f>
        <v>1.0229999999999999</v>
      </c>
      <c r="K254" s="5">
        <f>ROUND(Forecast!K255,3)</f>
        <v>0.98299999999999998</v>
      </c>
      <c r="L254" s="5">
        <f>ROUND(Forecast!L255,3)</f>
        <v>0.88</v>
      </c>
      <c r="M254" s="5">
        <f>ROUND(Forecast!M255,3)</f>
        <v>0.92100000000000004</v>
      </c>
      <c r="N254" s="5">
        <f>ROUND(Forecast!N255,3)</f>
        <v>1.228</v>
      </c>
      <c r="O254" s="5">
        <f t="shared" si="23"/>
        <v>12.486000000000001</v>
      </c>
      <c r="Q254" s="39">
        <v>2011</v>
      </c>
      <c r="R254" s="39">
        <v>11</v>
      </c>
      <c r="S254" s="41">
        <f>1000*M37</f>
        <v>45507</v>
      </c>
      <c r="T254" s="41">
        <f>1000*M103</f>
        <v>44879</v>
      </c>
      <c r="U254" s="41">
        <f>1000*M169</f>
        <v>6190</v>
      </c>
      <c r="V254" s="41">
        <f>1000*M235</f>
        <v>921</v>
      </c>
      <c r="W254" s="41">
        <f>1000*M301</f>
        <v>7161</v>
      </c>
      <c r="X254" s="46">
        <f t="shared" si="20"/>
        <v>104658</v>
      </c>
      <c r="Y254" s="31"/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</row>
    <row r="255" spans="2:38">
      <c r="B255" s="11">
        <f>+B254+1</f>
        <v>2031</v>
      </c>
      <c r="C255" s="5">
        <f>ROUND(Forecast!C256,3)</f>
        <v>1.4530000000000001</v>
      </c>
      <c r="D255" s="5">
        <f>ROUND(Forecast!D256,3)</f>
        <v>1.1459999999999999</v>
      </c>
      <c r="E255" s="5">
        <f>ROUND(Forecast!E256,3)</f>
        <v>1.0640000000000001</v>
      </c>
      <c r="F255" s="5">
        <f>ROUND(Forecast!F256,3)</f>
        <v>0.94199999999999995</v>
      </c>
      <c r="G255" s="5">
        <f>ROUND(Forecast!G256,3)</f>
        <v>0.94199999999999995</v>
      </c>
      <c r="H255" s="5">
        <f>ROUND(Forecast!H256,3)</f>
        <v>0.98299999999999998</v>
      </c>
      <c r="I255" s="5">
        <f>ROUND(Forecast!I256,3)</f>
        <v>0.92100000000000004</v>
      </c>
      <c r="J255" s="5">
        <f>ROUND(Forecast!J256,3)</f>
        <v>1.0229999999999999</v>
      </c>
      <c r="K255" s="5">
        <f>ROUND(Forecast!K256,3)</f>
        <v>0.98299999999999998</v>
      </c>
      <c r="L255" s="5">
        <f>ROUND(Forecast!L256,3)</f>
        <v>0.88</v>
      </c>
      <c r="M255" s="5">
        <f>ROUND(Forecast!M256,3)</f>
        <v>0.92100000000000004</v>
      </c>
      <c r="N255" s="5">
        <f>ROUND(Forecast!N256,3)</f>
        <v>1.228</v>
      </c>
      <c r="O255" s="5">
        <f>SUM(C255:N255)</f>
        <v>12.486000000000001</v>
      </c>
      <c r="Q255" s="39">
        <v>2011</v>
      </c>
      <c r="R255" s="39">
        <v>12</v>
      </c>
      <c r="S255" s="41">
        <f>1000*N37</f>
        <v>76988</v>
      </c>
      <c r="T255" s="41">
        <f>1000*N103</f>
        <v>56305</v>
      </c>
      <c r="U255" s="41">
        <f>1000*N169</f>
        <v>6721</v>
      </c>
      <c r="V255" s="41">
        <f>1000*N235</f>
        <v>1228</v>
      </c>
      <c r="W255" s="41">
        <f>1000*N301</f>
        <v>8208</v>
      </c>
      <c r="X255" s="46">
        <f t="shared" si="20"/>
        <v>149450</v>
      </c>
      <c r="Y255" s="31"/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</row>
    <row r="256" spans="2:38">
      <c r="B256" s="11">
        <f>+B255+1</f>
        <v>2032</v>
      </c>
      <c r="C256" s="5">
        <f>ROUND(Forecast!C257,3)</f>
        <v>1.4530000000000001</v>
      </c>
      <c r="D256" s="5">
        <f>ROUND(Forecast!D257,3)</f>
        <v>1.1459999999999999</v>
      </c>
      <c r="E256" s="5">
        <f>ROUND(Forecast!E257,3)</f>
        <v>1.0640000000000001</v>
      </c>
      <c r="F256" s="5">
        <f>ROUND(Forecast!F257,3)</f>
        <v>0.94199999999999995</v>
      </c>
      <c r="G256" s="5">
        <f>ROUND(Forecast!G257,3)</f>
        <v>0.94199999999999995</v>
      </c>
      <c r="H256" s="5">
        <f>ROUND(Forecast!H257,3)</f>
        <v>0.98299999999999998</v>
      </c>
      <c r="I256" s="5">
        <f>ROUND(Forecast!I257,3)</f>
        <v>0.92100000000000004</v>
      </c>
      <c r="J256" s="5">
        <f>ROUND(Forecast!J257,3)</f>
        <v>1.0229999999999999</v>
      </c>
      <c r="K256" s="5">
        <f>ROUND(Forecast!K257,3)</f>
        <v>0.98299999999999998</v>
      </c>
      <c r="L256" s="5">
        <f>ROUND(Forecast!L257,3)</f>
        <v>0.88</v>
      </c>
      <c r="M256" s="5">
        <f>ROUND(Forecast!M257,3)</f>
        <v>0.92100000000000004</v>
      </c>
      <c r="N256" s="5">
        <f>ROUND(Forecast!N257,3)</f>
        <v>1.228</v>
      </c>
      <c r="O256" s="5">
        <f>SUM(C256:N256)</f>
        <v>12.486000000000001</v>
      </c>
      <c r="Q256" s="39">
        <v>2012</v>
      </c>
      <c r="R256" s="39">
        <v>1</v>
      </c>
      <c r="S256" s="41">
        <f>1000*C38</f>
        <v>95462</v>
      </c>
      <c r="T256" s="41">
        <f>1000*C104</f>
        <v>61366</v>
      </c>
      <c r="U256" s="41">
        <f>1000*C170</f>
        <v>6551</v>
      </c>
      <c r="V256" s="41">
        <f>1000*C236</f>
        <v>1453</v>
      </c>
      <c r="W256" s="41">
        <f>1000*C302</f>
        <v>8321</v>
      </c>
      <c r="X256" s="46">
        <f t="shared" si="20"/>
        <v>173153</v>
      </c>
      <c r="Y256" s="31"/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</row>
    <row r="257" spans="1:38">
      <c r="B257" s="11">
        <f>+B256+1</f>
        <v>2033</v>
      </c>
      <c r="C257" s="5">
        <f>ROUND(Forecast!C258,3)</f>
        <v>1.4530000000000001</v>
      </c>
      <c r="D257" s="5">
        <f>ROUND(Forecast!D258,3)</f>
        <v>1.1459999999999999</v>
      </c>
      <c r="E257" s="5">
        <f>ROUND(Forecast!E258,3)</f>
        <v>1.0640000000000001</v>
      </c>
      <c r="F257" s="5">
        <f>ROUND(Forecast!F258,3)</f>
        <v>0.94199999999999995</v>
      </c>
      <c r="G257" s="5">
        <f>ROUND(Forecast!G258,3)</f>
        <v>0.94199999999999995</v>
      </c>
      <c r="H257" s="5">
        <f>ROUND(Forecast!H258,3)</f>
        <v>0.98299999999999998</v>
      </c>
      <c r="I257" s="5">
        <f>ROUND(Forecast!I258,3)</f>
        <v>0.92100000000000004</v>
      </c>
      <c r="J257" s="5">
        <f>ROUND(Forecast!J258,3)</f>
        <v>1.0229999999999999</v>
      </c>
      <c r="K257" s="5">
        <f>ROUND(Forecast!K258,3)</f>
        <v>0.98299999999999998</v>
      </c>
      <c r="L257" s="5">
        <f>ROUND(Forecast!L258,3)</f>
        <v>0.88</v>
      </c>
      <c r="M257" s="5">
        <f>ROUND(Forecast!M258,3)</f>
        <v>0.92100000000000004</v>
      </c>
      <c r="N257" s="5">
        <f>ROUND(Forecast!N258,3)</f>
        <v>1.228</v>
      </c>
      <c r="O257" s="5">
        <f>SUM(C257:N257)</f>
        <v>12.486000000000001</v>
      </c>
      <c r="Q257" s="39">
        <v>2012</v>
      </c>
      <c r="R257" s="39">
        <v>2</v>
      </c>
      <c r="S257" s="41">
        <f>1000*D38</f>
        <v>75114</v>
      </c>
      <c r="T257" s="41">
        <f>1000*D104</f>
        <v>52397</v>
      </c>
      <c r="U257" s="41">
        <f>1000*D170</f>
        <v>6190</v>
      </c>
      <c r="V257" s="41">
        <f>1000*D236</f>
        <v>1146</v>
      </c>
      <c r="W257" s="41">
        <f>1000*D302</f>
        <v>7559</v>
      </c>
      <c r="X257" s="46">
        <f t="shared" si="20"/>
        <v>142406</v>
      </c>
      <c r="Y257" s="31"/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</row>
    <row r="258" spans="1:38">
      <c r="B258" s="11">
        <f>+B257+1</f>
        <v>2034</v>
      </c>
      <c r="C258" s="5">
        <f>ROUND(Forecast!C259,3)</f>
        <v>1.4530000000000001</v>
      </c>
      <c r="D258" s="5">
        <f>ROUND(Forecast!D259,3)</f>
        <v>1.1459999999999999</v>
      </c>
      <c r="E258" s="5">
        <f>ROUND(Forecast!E259,3)</f>
        <v>1.0640000000000001</v>
      </c>
      <c r="F258" s="5">
        <f>ROUND(Forecast!F259,3)</f>
        <v>0.94199999999999995</v>
      </c>
      <c r="G258" s="5">
        <f>ROUND(Forecast!G259,3)</f>
        <v>0.94199999999999995</v>
      </c>
      <c r="H258" s="5">
        <f>ROUND(Forecast!H259,3)</f>
        <v>0.98299999999999998</v>
      </c>
      <c r="I258" s="5">
        <f>ROUND(Forecast!I259,3)</f>
        <v>0.92100000000000004</v>
      </c>
      <c r="J258" s="5">
        <f>ROUND(Forecast!J259,3)</f>
        <v>1.0229999999999999</v>
      </c>
      <c r="K258" s="5">
        <f>ROUND(Forecast!K259,3)</f>
        <v>0.98299999999999998</v>
      </c>
      <c r="L258" s="5">
        <f>ROUND(Forecast!L259,3)</f>
        <v>0.88</v>
      </c>
      <c r="M258" s="5">
        <f>ROUND(Forecast!M259,3)</f>
        <v>0.92100000000000004</v>
      </c>
      <c r="N258" s="5">
        <f>ROUND(Forecast!N259,3)</f>
        <v>1.228</v>
      </c>
      <c r="O258" s="5">
        <f>SUM(C258:N258)</f>
        <v>12.486000000000001</v>
      </c>
      <c r="Q258" s="39">
        <v>2012</v>
      </c>
      <c r="R258" s="39">
        <v>3</v>
      </c>
      <c r="S258" s="41">
        <f>1000*E38</f>
        <v>59486</v>
      </c>
      <c r="T258" s="41">
        <f>1000*E104</f>
        <v>42805</v>
      </c>
      <c r="U258" s="41">
        <f>1000*E170</f>
        <v>5232</v>
      </c>
      <c r="V258" s="41">
        <f>1000*E236</f>
        <v>1064</v>
      </c>
      <c r="W258" s="41">
        <f>1000*E302</f>
        <v>6660</v>
      </c>
      <c r="X258" s="46">
        <f t="shared" si="20"/>
        <v>115247</v>
      </c>
      <c r="Y258" s="31"/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</row>
    <row r="259" spans="1:38">
      <c r="B259" s="11">
        <f t="shared" ref="B259:B264" si="24">+B258+1</f>
        <v>2035</v>
      </c>
      <c r="C259" s="5">
        <f>ROUND(Forecast!C260,3)</f>
        <v>1.4530000000000001</v>
      </c>
      <c r="D259" s="5">
        <f>ROUND(Forecast!D260,3)</f>
        <v>1.1459999999999999</v>
      </c>
      <c r="E259" s="5">
        <f>ROUND(Forecast!E260,3)</f>
        <v>1.0640000000000001</v>
      </c>
      <c r="F259" s="5">
        <f>ROUND(Forecast!F260,3)</f>
        <v>0.94199999999999995</v>
      </c>
      <c r="G259" s="5">
        <f>ROUND(Forecast!G260,3)</f>
        <v>0.94199999999999995</v>
      </c>
      <c r="H259" s="5">
        <f>ROUND(Forecast!H260,3)</f>
        <v>0.98299999999999998</v>
      </c>
      <c r="I259" s="5">
        <f>ROUND(Forecast!I260,3)</f>
        <v>0.92100000000000004</v>
      </c>
      <c r="J259" s="5">
        <f>ROUND(Forecast!J260,3)</f>
        <v>1.0229999999999999</v>
      </c>
      <c r="K259" s="5">
        <f>ROUND(Forecast!K260,3)</f>
        <v>0.98299999999999998</v>
      </c>
      <c r="L259" s="5">
        <f>ROUND(Forecast!L260,3)</f>
        <v>0.88</v>
      </c>
      <c r="M259" s="5">
        <f>ROUND(Forecast!M260,3)</f>
        <v>0.92100000000000004</v>
      </c>
      <c r="N259" s="5">
        <f>ROUND(Forecast!N260,3)</f>
        <v>1.228</v>
      </c>
      <c r="O259" s="5">
        <f t="shared" ref="O259:O264" si="25">SUM(C259:N259)</f>
        <v>12.486000000000001</v>
      </c>
      <c r="Q259" s="39">
        <v>2012</v>
      </c>
      <c r="R259" s="39">
        <v>4</v>
      </c>
      <c r="S259" s="41">
        <f>1000*F38</f>
        <v>44539</v>
      </c>
      <c r="T259" s="41">
        <f>1000*F104</f>
        <v>41511</v>
      </c>
      <c r="U259" s="41">
        <f>1000*F170</f>
        <v>5269</v>
      </c>
      <c r="V259" s="41">
        <f>1000*F236</f>
        <v>942</v>
      </c>
      <c r="W259" s="41">
        <f>1000*F302</f>
        <v>7111</v>
      </c>
      <c r="X259" s="46">
        <f t="shared" si="20"/>
        <v>99372</v>
      </c>
      <c r="Y259" s="31"/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</row>
    <row r="260" spans="1:38">
      <c r="B260" s="11">
        <f t="shared" si="24"/>
        <v>2036</v>
      </c>
      <c r="C260" s="5">
        <f>ROUND(Forecast!C261,3)</f>
        <v>1.4530000000000001</v>
      </c>
      <c r="D260" s="5">
        <f>ROUND(Forecast!D261,3)</f>
        <v>1.1459999999999999</v>
      </c>
      <c r="E260" s="5">
        <f>ROUND(Forecast!E261,3)</f>
        <v>1.0640000000000001</v>
      </c>
      <c r="F260" s="5">
        <f>ROUND(Forecast!F261,3)</f>
        <v>0.94199999999999995</v>
      </c>
      <c r="G260" s="5">
        <f>ROUND(Forecast!G261,3)</f>
        <v>0.94199999999999995</v>
      </c>
      <c r="H260" s="5">
        <f>ROUND(Forecast!H261,3)</f>
        <v>0.98299999999999998</v>
      </c>
      <c r="I260" s="5">
        <f>ROUND(Forecast!I261,3)</f>
        <v>0.92100000000000004</v>
      </c>
      <c r="J260" s="5">
        <f>ROUND(Forecast!J261,3)</f>
        <v>1.0229999999999999</v>
      </c>
      <c r="K260" s="5">
        <f>ROUND(Forecast!K261,3)</f>
        <v>0.98299999999999998</v>
      </c>
      <c r="L260" s="5">
        <f>ROUND(Forecast!L261,3)</f>
        <v>0.88</v>
      </c>
      <c r="M260" s="5">
        <f>ROUND(Forecast!M261,3)</f>
        <v>0.92100000000000004</v>
      </c>
      <c r="N260" s="5">
        <f>ROUND(Forecast!N261,3)</f>
        <v>1.228</v>
      </c>
      <c r="O260" s="5">
        <f t="shared" si="25"/>
        <v>12.486000000000001</v>
      </c>
      <c r="Q260" s="39">
        <v>2012</v>
      </c>
      <c r="R260" s="39">
        <v>5</v>
      </c>
      <c r="S260" s="41">
        <f>1000*G38</f>
        <v>50502</v>
      </c>
      <c r="T260" s="41">
        <f>1000*G104</f>
        <v>44666</v>
      </c>
      <c r="U260" s="41">
        <f>1000*G170</f>
        <v>5604</v>
      </c>
      <c r="V260" s="41">
        <f>1000*G236</f>
        <v>942</v>
      </c>
      <c r="W260" s="41">
        <f>1000*G302</f>
        <v>7356</v>
      </c>
      <c r="X260" s="46">
        <f t="shared" si="20"/>
        <v>109070</v>
      </c>
      <c r="Y260" s="31"/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</row>
    <row r="261" spans="1:38">
      <c r="B261" s="11">
        <f t="shared" si="24"/>
        <v>2037</v>
      </c>
      <c r="C261" s="5">
        <f>ROUND(Forecast!C262,3)</f>
        <v>1.4530000000000001</v>
      </c>
      <c r="D261" s="5">
        <f>ROUND(Forecast!D262,3)</f>
        <v>1.1459999999999999</v>
      </c>
      <c r="E261" s="5">
        <f>ROUND(Forecast!E262,3)</f>
        <v>1.0640000000000001</v>
      </c>
      <c r="F261" s="5">
        <f>ROUND(Forecast!F262,3)</f>
        <v>0.94199999999999995</v>
      </c>
      <c r="G261" s="5">
        <f>ROUND(Forecast!G262,3)</f>
        <v>0.94199999999999995</v>
      </c>
      <c r="H261" s="5">
        <f>ROUND(Forecast!H262,3)</f>
        <v>0.98299999999999998</v>
      </c>
      <c r="I261" s="5">
        <f>ROUND(Forecast!I262,3)</f>
        <v>0.92100000000000004</v>
      </c>
      <c r="J261" s="5">
        <f>ROUND(Forecast!J262,3)</f>
        <v>1.0229999999999999</v>
      </c>
      <c r="K261" s="5">
        <f>ROUND(Forecast!K262,3)</f>
        <v>0.98299999999999998</v>
      </c>
      <c r="L261" s="5">
        <f>ROUND(Forecast!L262,3)</f>
        <v>0.88</v>
      </c>
      <c r="M261" s="5">
        <f>ROUND(Forecast!M262,3)</f>
        <v>0.92100000000000004</v>
      </c>
      <c r="N261" s="5">
        <f>ROUND(Forecast!N262,3)</f>
        <v>1.228</v>
      </c>
      <c r="O261" s="5">
        <f t="shared" si="25"/>
        <v>12.486000000000001</v>
      </c>
      <c r="Q261" s="39">
        <v>2012</v>
      </c>
      <c r="R261" s="39">
        <v>6</v>
      </c>
      <c r="S261" s="41">
        <f>1000*H38</f>
        <v>56665</v>
      </c>
      <c r="T261" s="41">
        <f>1000*H104</f>
        <v>48627</v>
      </c>
      <c r="U261" s="41">
        <f>1000*H170</f>
        <v>6211</v>
      </c>
      <c r="V261" s="41">
        <f>1000*H236</f>
        <v>983</v>
      </c>
      <c r="W261" s="41">
        <f>1000*H302</f>
        <v>7745</v>
      </c>
      <c r="X261" s="46">
        <f t="shared" ref="X261:X324" si="26">SUM(S261:W261)</f>
        <v>120231</v>
      </c>
      <c r="Y261" s="31"/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</row>
    <row r="262" spans="1:38">
      <c r="B262" s="11">
        <f t="shared" si="24"/>
        <v>2038</v>
      </c>
      <c r="C262" s="5">
        <f>ROUND(Forecast!C263,3)</f>
        <v>1.4530000000000001</v>
      </c>
      <c r="D262" s="5">
        <f>ROUND(Forecast!D263,3)</f>
        <v>1.1459999999999999</v>
      </c>
      <c r="E262" s="5">
        <f>ROUND(Forecast!E263,3)</f>
        <v>1.0640000000000001</v>
      </c>
      <c r="F262" s="5">
        <f>ROUND(Forecast!F263,3)</f>
        <v>0.94199999999999995</v>
      </c>
      <c r="G262" s="5">
        <f>ROUND(Forecast!G263,3)</f>
        <v>0.94199999999999995</v>
      </c>
      <c r="H262" s="5">
        <f>ROUND(Forecast!H263,3)</f>
        <v>0.98299999999999998</v>
      </c>
      <c r="I262" s="5">
        <f>ROUND(Forecast!I263,3)</f>
        <v>0.92100000000000004</v>
      </c>
      <c r="J262" s="5">
        <f>ROUND(Forecast!J263,3)</f>
        <v>1.0229999999999999</v>
      </c>
      <c r="K262" s="5">
        <f>ROUND(Forecast!K263,3)</f>
        <v>0.98299999999999998</v>
      </c>
      <c r="L262" s="5">
        <f>ROUND(Forecast!L263,3)</f>
        <v>0.88</v>
      </c>
      <c r="M262" s="5">
        <f>ROUND(Forecast!M263,3)</f>
        <v>0.92100000000000004</v>
      </c>
      <c r="N262" s="5">
        <f>ROUND(Forecast!N263,3)</f>
        <v>1.228</v>
      </c>
      <c r="O262" s="5">
        <f t="shared" si="25"/>
        <v>12.486000000000001</v>
      </c>
      <c r="Q262" s="39">
        <v>2012</v>
      </c>
      <c r="R262" s="39">
        <v>7</v>
      </c>
      <c r="S262" s="41">
        <f>1000*I38</f>
        <v>56933</v>
      </c>
      <c r="T262" s="41">
        <f>1000*I104</f>
        <v>51424</v>
      </c>
      <c r="U262" s="41">
        <f>1000*I170</f>
        <v>6673</v>
      </c>
      <c r="V262" s="41">
        <f>1000*I236</f>
        <v>921</v>
      </c>
      <c r="W262" s="41">
        <f>1000*I302</f>
        <v>7697</v>
      </c>
      <c r="X262" s="46">
        <f t="shared" si="26"/>
        <v>123648</v>
      </c>
      <c r="Y262" s="31"/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</row>
    <row r="263" spans="1:38">
      <c r="B263" s="11">
        <f t="shared" si="24"/>
        <v>2039</v>
      </c>
      <c r="C263" s="5">
        <f>ROUND(Forecast!C264,3)</f>
        <v>1.4530000000000001</v>
      </c>
      <c r="D263" s="5">
        <f>ROUND(Forecast!D264,3)</f>
        <v>1.1459999999999999</v>
      </c>
      <c r="E263" s="5">
        <f>ROUND(Forecast!E264,3)</f>
        <v>1.0640000000000001</v>
      </c>
      <c r="F263" s="5">
        <f>ROUND(Forecast!F264,3)</f>
        <v>0.94199999999999995</v>
      </c>
      <c r="G263" s="5">
        <f>ROUND(Forecast!G264,3)</f>
        <v>0.94199999999999995</v>
      </c>
      <c r="H263" s="5">
        <f>ROUND(Forecast!H264,3)</f>
        <v>0.98299999999999998</v>
      </c>
      <c r="I263" s="5">
        <f>ROUND(Forecast!I264,3)</f>
        <v>0.92100000000000004</v>
      </c>
      <c r="J263" s="5">
        <f>ROUND(Forecast!J264,3)</f>
        <v>1.0229999999999999</v>
      </c>
      <c r="K263" s="5">
        <f>ROUND(Forecast!K264,3)</f>
        <v>0.98299999999999998</v>
      </c>
      <c r="L263" s="5">
        <f>ROUND(Forecast!L264,3)</f>
        <v>0.88</v>
      </c>
      <c r="M263" s="5">
        <f>ROUND(Forecast!M264,3)</f>
        <v>0.92100000000000004</v>
      </c>
      <c r="N263" s="5">
        <f>ROUND(Forecast!N264,3)</f>
        <v>1.228</v>
      </c>
      <c r="O263" s="5">
        <f t="shared" si="25"/>
        <v>12.486000000000001</v>
      </c>
      <c r="Q263" s="39">
        <v>2012</v>
      </c>
      <c r="R263" s="39">
        <v>8</v>
      </c>
      <c r="S263" s="41">
        <f>1000*J38</f>
        <v>61100</v>
      </c>
      <c r="T263" s="41">
        <f>1000*J104</f>
        <v>58664</v>
      </c>
      <c r="U263" s="41">
        <f>1000*J170</f>
        <v>7458</v>
      </c>
      <c r="V263" s="41">
        <f>1000*J236</f>
        <v>1022.9999999999999</v>
      </c>
      <c r="W263" s="41">
        <f>1000*J302</f>
        <v>8548</v>
      </c>
      <c r="X263" s="46">
        <f t="shared" si="26"/>
        <v>136793</v>
      </c>
      <c r="Y263" s="31"/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</row>
    <row r="264" spans="1:38">
      <c r="B264" s="11">
        <f t="shared" si="24"/>
        <v>2040</v>
      </c>
      <c r="C264" s="5">
        <f>ROUND(Forecast!C265,3)</f>
        <v>1.4530000000000001</v>
      </c>
      <c r="D264" s="5">
        <f>ROUND(Forecast!D265,3)</f>
        <v>1.1459999999999999</v>
      </c>
      <c r="E264" s="5">
        <f>ROUND(Forecast!E265,3)</f>
        <v>1.0640000000000001</v>
      </c>
      <c r="F264" s="5">
        <f>ROUND(Forecast!F265,3)</f>
        <v>0.94199999999999995</v>
      </c>
      <c r="G264" s="5">
        <f>ROUND(Forecast!G265,3)</f>
        <v>0.94199999999999995</v>
      </c>
      <c r="H264" s="5">
        <f>ROUND(Forecast!H265,3)</f>
        <v>0.98299999999999998</v>
      </c>
      <c r="I264" s="5">
        <f>ROUND(Forecast!I265,3)</f>
        <v>0.92100000000000004</v>
      </c>
      <c r="J264" s="5">
        <f>ROUND(Forecast!J265,3)</f>
        <v>1.0229999999999999</v>
      </c>
      <c r="K264" s="5">
        <f>ROUND(Forecast!K265,3)</f>
        <v>0.98299999999999998</v>
      </c>
      <c r="L264" s="5">
        <f>ROUND(Forecast!L265,3)</f>
        <v>0.88</v>
      </c>
      <c r="M264" s="5">
        <f>ROUND(Forecast!M265,3)</f>
        <v>0.92100000000000004</v>
      </c>
      <c r="N264" s="5">
        <f>ROUND(Forecast!N265,3)</f>
        <v>1.228</v>
      </c>
      <c r="O264" s="5">
        <f t="shared" si="25"/>
        <v>12.486000000000001</v>
      </c>
      <c r="Q264" s="39">
        <v>2012</v>
      </c>
      <c r="R264" s="39">
        <v>9</v>
      </c>
      <c r="S264" s="41">
        <f>1000*K38</f>
        <v>57487</v>
      </c>
      <c r="T264" s="41">
        <f>1000*K104</f>
        <v>51867</v>
      </c>
      <c r="U264" s="41">
        <f>1000*K170</f>
        <v>6671</v>
      </c>
      <c r="V264" s="41">
        <f>1000*K236</f>
        <v>983</v>
      </c>
      <c r="W264" s="41">
        <f>1000*K302</f>
        <v>7852</v>
      </c>
      <c r="X264" s="46">
        <f t="shared" si="26"/>
        <v>124860</v>
      </c>
      <c r="Y264" s="31"/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</row>
    <row r="265" spans="1:38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Q265" s="39">
        <v>2012</v>
      </c>
      <c r="R265" s="39">
        <v>10</v>
      </c>
      <c r="S265" s="41">
        <f>1000*L38</f>
        <v>45069</v>
      </c>
      <c r="T265" s="41">
        <f>1000*L104</f>
        <v>48345</v>
      </c>
      <c r="U265" s="41">
        <f>1000*L170</f>
        <v>6374</v>
      </c>
      <c r="V265" s="41">
        <f>1000*L236</f>
        <v>880</v>
      </c>
      <c r="W265" s="41">
        <f>1000*L302</f>
        <v>7379</v>
      </c>
      <c r="X265" s="46">
        <f t="shared" si="26"/>
        <v>108047</v>
      </c>
      <c r="Y265" s="31"/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</row>
    <row r="266" spans="1:38">
      <c r="Q266" s="39">
        <v>2012</v>
      </c>
      <c r="R266" s="39">
        <v>11</v>
      </c>
      <c r="S266" s="41">
        <f>1000*M38</f>
        <v>48532</v>
      </c>
      <c r="T266" s="41">
        <f>1000*M104</f>
        <v>50043</v>
      </c>
      <c r="U266" s="41">
        <f>1000*M170</f>
        <v>6448</v>
      </c>
      <c r="V266" s="41">
        <f>1000*M236</f>
        <v>921</v>
      </c>
      <c r="W266" s="41">
        <f>1000*M302</f>
        <v>7161</v>
      </c>
      <c r="X266" s="46">
        <f t="shared" si="26"/>
        <v>113105</v>
      </c>
      <c r="Y266" s="31"/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</row>
    <row r="267" spans="1:38">
      <c r="A267" s="2" t="s">
        <v>19</v>
      </c>
      <c r="E267" s="19" t="s">
        <v>30</v>
      </c>
      <c r="Q267" s="39">
        <v>2012</v>
      </c>
      <c r="R267" s="39">
        <v>12</v>
      </c>
      <c r="S267" s="41">
        <f>1000*N38</f>
        <v>82182</v>
      </c>
      <c r="T267" s="41">
        <f>1000*N104</f>
        <v>62807</v>
      </c>
      <c r="U267" s="41">
        <f>1000*N170</f>
        <v>7005</v>
      </c>
      <c r="V267" s="41">
        <f>1000*N236</f>
        <v>1228</v>
      </c>
      <c r="W267" s="41">
        <f>1000*N302</f>
        <v>8208</v>
      </c>
      <c r="X267" s="46">
        <f t="shared" si="26"/>
        <v>161430</v>
      </c>
      <c r="Y267" s="31"/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</row>
    <row r="268" spans="1:38">
      <c r="Q268" s="39">
        <v>2013</v>
      </c>
      <c r="R268" s="39">
        <v>1</v>
      </c>
      <c r="S268" s="41">
        <f>1000*C39</f>
        <v>101366</v>
      </c>
      <c r="T268" s="41">
        <f>1000*C105</f>
        <v>65652</v>
      </c>
      <c r="U268" s="41">
        <f>1000*C171</f>
        <v>6820</v>
      </c>
      <c r="V268" s="41">
        <f>1000*C237</f>
        <v>1453</v>
      </c>
      <c r="W268" s="41">
        <f>1000*C303</f>
        <v>8321</v>
      </c>
      <c r="X268" s="46">
        <f t="shared" si="26"/>
        <v>183612</v>
      </c>
      <c r="Y268" s="31"/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G268" s="31">
        <f>S268-S$256</f>
        <v>5904</v>
      </c>
      <c r="AH268" s="31">
        <f t="shared" ref="AH268:AL268" si="27">T268-T$256</f>
        <v>4286</v>
      </c>
      <c r="AI268" s="31">
        <f t="shared" si="27"/>
        <v>269</v>
      </c>
      <c r="AJ268" s="31">
        <f t="shared" si="27"/>
        <v>0</v>
      </c>
      <c r="AK268" s="31">
        <f t="shared" si="27"/>
        <v>0</v>
      </c>
      <c r="AL268" s="31">
        <f t="shared" si="27"/>
        <v>10459</v>
      </c>
    </row>
    <row r="269" spans="1:38">
      <c r="C269" s="3" t="s">
        <v>1</v>
      </c>
      <c r="D269" s="3" t="s">
        <v>2</v>
      </c>
      <c r="E269" s="3" t="s">
        <v>3</v>
      </c>
      <c r="F269" s="3" t="s">
        <v>4</v>
      </c>
      <c r="G269" s="3" t="s">
        <v>5</v>
      </c>
      <c r="H269" s="3" t="s">
        <v>6</v>
      </c>
      <c r="I269" s="3" t="s">
        <v>7</v>
      </c>
      <c r="J269" s="3" t="s">
        <v>8</v>
      </c>
      <c r="K269" s="3" t="s">
        <v>9</v>
      </c>
      <c r="L269" s="3" t="s">
        <v>10</v>
      </c>
      <c r="M269" s="3" t="s">
        <v>11</v>
      </c>
      <c r="N269" s="3" t="s">
        <v>12</v>
      </c>
      <c r="O269" s="3" t="s">
        <v>13</v>
      </c>
      <c r="Q269" s="39">
        <v>2013</v>
      </c>
      <c r="R269" s="39">
        <v>2</v>
      </c>
      <c r="S269" s="41">
        <f>1000*D39</f>
        <v>79743</v>
      </c>
      <c r="T269" s="41">
        <f>1000*D105</f>
        <v>56050</v>
      </c>
      <c r="U269" s="41">
        <f>1000*D171</f>
        <v>6441</v>
      </c>
      <c r="V269" s="41">
        <f>1000*D237</f>
        <v>1146</v>
      </c>
      <c r="W269" s="41">
        <f>1000*D303</f>
        <v>7559</v>
      </c>
      <c r="X269" s="46">
        <f t="shared" si="26"/>
        <v>150939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G269" s="31">
        <f>S269-S$257</f>
        <v>4629</v>
      </c>
      <c r="AH269" s="31">
        <f t="shared" ref="AH269:AL269" si="28">T269-T$257</f>
        <v>3653</v>
      </c>
      <c r="AI269" s="31">
        <f t="shared" si="28"/>
        <v>251</v>
      </c>
      <c r="AJ269" s="31">
        <f t="shared" si="28"/>
        <v>0</v>
      </c>
      <c r="AK269" s="31">
        <f t="shared" si="28"/>
        <v>0</v>
      </c>
      <c r="AL269" s="31">
        <f t="shared" si="28"/>
        <v>8533</v>
      </c>
    </row>
    <row r="270" spans="1:38">
      <c r="A270" s="2" t="s">
        <v>14</v>
      </c>
      <c r="B270">
        <v>1980</v>
      </c>
      <c r="C270" s="1">
        <f>ROUND(Forecast!C271,3)</f>
        <v>0</v>
      </c>
      <c r="D270" s="1">
        <f>ROUND(Forecast!D271,3)</f>
        <v>0</v>
      </c>
      <c r="E270" s="1">
        <f>ROUND(Forecast!E271,3)</f>
        <v>0</v>
      </c>
      <c r="F270" s="1">
        <f>ROUND(Forecast!F271,3)</f>
        <v>0</v>
      </c>
      <c r="G270" s="1">
        <f>ROUND(Forecast!G271,3)</f>
        <v>0</v>
      </c>
      <c r="H270" s="1">
        <f>ROUND(Forecast!H271,3)</f>
        <v>0</v>
      </c>
      <c r="I270" s="1">
        <f>ROUND(Forecast!I271,3)</f>
        <v>0</v>
      </c>
      <c r="J270" s="1">
        <f>ROUND(Forecast!J271,3)</f>
        <v>0</v>
      </c>
      <c r="K270" s="1">
        <f>ROUND(Forecast!K271,3)</f>
        <v>0</v>
      </c>
      <c r="L270" s="1">
        <f>ROUND(Forecast!L271,3)</f>
        <v>0</v>
      </c>
      <c r="M270" s="1">
        <f>ROUND(Forecast!M271,3)</f>
        <v>0</v>
      </c>
      <c r="N270" s="1">
        <f>ROUND(Forecast!N271,3)</f>
        <v>0</v>
      </c>
      <c r="O270" s="1">
        <f t="shared" ref="O270:O310" si="29">SUM(C270:N270)</f>
        <v>0</v>
      </c>
      <c r="Q270" s="39">
        <v>2013</v>
      </c>
      <c r="R270" s="39">
        <v>3</v>
      </c>
      <c r="S270" s="41">
        <f>1000*E39</f>
        <v>63101</v>
      </c>
      <c r="T270" s="41">
        <f>1000*E105</f>
        <v>45791</v>
      </c>
      <c r="U270" s="41">
        <f>1000*E171</f>
        <v>5443</v>
      </c>
      <c r="V270" s="41">
        <f>1000*E237</f>
        <v>1064</v>
      </c>
      <c r="W270" s="41">
        <f>1000*E303</f>
        <v>6660</v>
      </c>
      <c r="X270" s="46">
        <f t="shared" si="26"/>
        <v>122059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G270" s="31">
        <f>S270-S$258</f>
        <v>3615</v>
      </c>
      <c r="AH270" s="31">
        <f t="shared" ref="AH270:AL270" si="30">T270-T$258</f>
        <v>2986</v>
      </c>
      <c r="AI270" s="31">
        <f t="shared" si="30"/>
        <v>211</v>
      </c>
      <c r="AJ270" s="31">
        <f t="shared" si="30"/>
        <v>0</v>
      </c>
      <c r="AK270" s="31">
        <f t="shared" si="30"/>
        <v>0</v>
      </c>
      <c r="AL270" s="31">
        <f t="shared" si="30"/>
        <v>6812</v>
      </c>
    </row>
    <row r="271" spans="1:38">
      <c r="B271">
        <v>1981</v>
      </c>
      <c r="C271" s="1">
        <f>ROUND(Forecast!C272,3)</f>
        <v>1E-3</v>
      </c>
      <c r="D271" s="1">
        <f>ROUND(Forecast!D272,3)</f>
        <v>2E-3</v>
      </c>
      <c r="E271" s="1">
        <f>ROUND(Forecast!E272,3)</f>
        <v>3.0000000000000001E-3</v>
      </c>
      <c r="F271" s="1">
        <f>ROUND(Forecast!F272,3)</f>
        <v>4.0000000000000001E-3</v>
      </c>
      <c r="G271" s="1">
        <f>ROUND(Forecast!G272,3)</f>
        <v>5.0000000000000001E-3</v>
      </c>
      <c r="H271" s="1">
        <f>ROUND(Forecast!H272,3)</f>
        <v>6.0000000000000001E-3</v>
      </c>
      <c r="I271" s="1">
        <f>ROUND(Forecast!I272,3)</f>
        <v>6.0000000000000001E-3</v>
      </c>
      <c r="J271" s="1">
        <f>ROUND(Forecast!J272,3)</f>
        <v>8.0000000000000002E-3</v>
      </c>
      <c r="K271" s="1">
        <f>ROUND(Forecast!K272,3)</f>
        <v>8.9999999999999993E-3</v>
      </c>
      <c r="L271" s="1">
        <f>ROUND(Forecast!L272,3)</f>
        <v>8.9999999999999993E-3</v>
      </c>
      <c r="M271" s="1">
        <f>ROUND(Forecast!M272,3)</f>
        <v>0.01</v>
      </c>
      <c r="N271" s="1">
        <f>ROUND(Forecast!N272,3)</f>
        <v>1.4999999999999999E-2</v>
      </c>
      <c r="O271" s="1">
        <f t="shared" si="29"/>
        <v>7.8E-2</v>
      </c>
      <c r="Q271" s="39">
        <v>2013</v>
      </c>
      <c r="R271" s="39">
        <v>4</v>
      </c>
      <c r="S271" s="41">
        <f>1000*F39</f>
        <v>47217</v>
      </c>
      <c r="T271" s="41">
        <f>1000*F105</f>
        <v>44406</v>
      </c>
      <c r="U271" s="41">
        <f>1000*F171</f>
        <v>5480</v>
      </c>
      <c r="V271" s="41">
        <f>1000*F237</f>
        <v>942</v>
      </c>
      <c r="W271" s="41">
        <f>1000*F303</f>
        <v>7111</v>
      </c>
      <c r="X271" s="46">
        <f t="shared" si="26"/>
        <v>105156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G271" s="31">
        <f>S271-S$259</f>
        <v>2678</v>
      </c>
      <c r="AH271" s="31">
        <f t="shared" ref="AH271:AL271" si="31">T271-T$259</f>
        <v>2895</v>
      </c>
      <c r="AI271" s="31">
        <f t="shared" si="31"/>
        <v>211</v>
      </c>
      <c r="AJ271" s="31">
        <f t="shared" si="31"/>
        <v>0</v>
      </c>
      <c r="AK271" s="31">
        <f t="shared" si="31"/>
        <v>0</v>
      </c>
      <c r="AL271" s="31">
        <f t="shared" si="31"/>
        <v>5784</v>
      </c>
    </row>
    <row r="272" spans="1:38">
      <c r="B272">
        <v>1982</v>
      </c>
      <c r="C272" s="1">
        <f>ROUND(Forecast!C273,3)</f>
        <v>0.05</v>
      </c>
      <c r="D272" s="1">
        <f>ROUND(Forecast!D273,3)</f>
        <v>6.5000000000000002E-2</v>
      </c>
      <c r="E272" s="1">
        <f>ROUND(Forecast!E273,3)</f>
        <v>8.4000000000000005E-2</v>
      </c>
      <c r="F272" s="1">
        <f>ROUND(Forecast!F273,3)</f>
        <v>9.5000000000000001E-2</v>
      </c>
      <c r="G272" s="1">
        <f>ROUND(Forecast!G273,3)</f>
        <v>0.11700000000000001</v>
      </c>
      <c r="H272" s="1">
        <f>ROUND(Forecast!H273,3)</f>
        <v>0.14399999999999999</v>
      </c>
      <c r="I272" s="1">
        <f>ROUND(Forecast!I273,3)</f>
        <v>0.156</v>
      </c>
      <c r="J272" s="1">
        <f>ROUND(Forecast!J273,3)</f>
        <v>0.19600000000000001</v>
      </c>
      <c r="K272" s="1">
        <f>ROUND(Forecast!K273,3)</f>
        <v>0.21</v>
      </c>
      <c r="L272" s="1">
        <f>ROUND(Forecast!L273,3)</f>
        <v>0.20799999999999999</v>
      </c>
      <c r="M272" s="1">
        <f>ROUND(Forecast!M273,3)</f>
        <v>0.23799999999999999</v>
      </c>
      <c r="N272" s="1">
        <f>ROUND(Forecast!N273,3)</f>
        <v>0.34499999999999997</v>
      </c>
      <c r="O272" s="1">
        <f t="shared" si="29"/>
        <v>1.9079999999999999</v>
      </c>
      <c r="Q272" s="39">
        <v>2013</v>
      </c>
      <c r="R272" s="39">
        <v>5</v>
      </c>
      <c r="S272" s="41">
        <f>1000*G39</f>
        <v>53557</v>
      </c>
      <c r="T272" s="41">
        <f>1000*G105</f>
        <v>47779</v>
      </c>
      <c r="U272" s="41">
        <f>1000*G171</f>
        <v>5829</v>
      </c>
      <c r="V272" s="41">
        <f>1000*G237</f>
        <v>942</v>
      </c>
      <c r="W272" s="41">
        <f>1000*G303</f>
        <v>7356</v>
      </c>
      <c r="X272" s="46">
        <f t="shared" si="26"/>
        <v>115463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G272" s="31">
        <f>S272-S$260</f>
        <v>3055</v>
      </c>
      <c r="AH272" s="31">
        <f t="shared" ref="AH272:AL272" si="32">T272-T$260</f>
        <v>3113</v>
      </c>
      <c r="AI272" s="31">
        <f t="shared" si="32"/>
        <v>225</v>
      </c>
      <c r="AJ272" s="31">
        <f t="shared" si="32"/>
        <v>0</v>
      </c>
      <c r="AK272" s="31">
        <f t="shared" si="32"/>
        <v>0</v>
      </c>
      <c r="AL272" s="31">
        <f t="shared" si="32"/>
        <v>6393</v>
      </c>
    </row>
    <row r="273" spans="2:38">
      <c r="B273">
        <v>1983</v>
      </c>
      <c r="C273" s="1">
        <f>ROUND(Forecast!C274,3)</f>
        <v>0.46100000000000002</v>
      </c>
      <c r="D273" s="1">
        <f>ROUND(Forecast!D274,3)</f>
        <v>0.40699999999999997</v>
      </c>
      <c r="E273" s="1">
        <f>ROUND(Forecast!E274,3)</f>
        <v>0.41599999999999998</v>
      </c>
      <c r="F273" s="1">
        <f>ROUND(Forecast!F274,3)</f>
        <v>0.40400000000000003</v>
      </c>
      <c r="G273" s="1">
        <f>ROUND(Forecast!G274,3)</f>
        <v>0.44</v>
      </c>
      <c r="H273" s="1">
        <f>ROUND(Forecast!H274,3)</f>
        <v>0.498</v>
      </c>
      <c r="I273" s="1">
        <f>ROUND(Forecast!I274,3)</f>
        <v>0.504</v>
      </c>
      <c r="J273" s="1">
        <f>ROUND(Forecast!J274,3)</f>
        <v>0.60099999999999998</v>
      </c>
      <c r="K273" s="1">
        <f>ROUND(Forecast!K274,3)</f>
        <v>0.61199999999999999</v>
      </c>
      <c r="L273" s="1">
        <f>ROUND(Forecast!L274,3)</f>
        <v>0.58099999999999996</v>
      </c>
      <c r="M273" s="1">
        <f>ROUND(Forecast!M274,3)</f>
        <v>0.64500000000000002</v>
      </c>
      <c r="N273" s="1">
        <f>ROUND(Forecast!N274,3)</f>
        <v>0.90500000000000003</v>
      </c>
      <c r="O273" s="1">
        <f t="shared" si="29"/>
        <v>6.4739999999999993</v>
      </c>
      <c r="Q273" s="39">
        <v>2013</v>
      </c>
      <c r="R273" s="39">
        <v>6</v>
      </c>
      <c r="S273" s="41">
        <f>1000*H39</f>
        <v>60126</v>
      </c>
      <c r="T273" s="41">
        <f>1000*H105</f>
        <v>52017</v>
      </c>
      <c r="U273" s="41">
        <f>1000*H171</f>
        <v>6460</v>
      </c>
      <c r="V273" s="41">
        <f>1000*H237</f>
        <v>983</v>
      </c>
      <c r="W273" s="41">
        <f>1000*H303</f>
        <v>7745</v>
      </c>
      <c r="X273" s="46">
        <f t="shared" si="26"/>
        <v>127331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G273" s="31">
        <f>S273-S$261</f>
        <v>3461</v>
      </c>
      <c r="AH273" s="31">
        <f t="shared" ref="AH273:AL273" si="33">T273-T$261</f>
        <v>3390</v>
      </c>
      <c r="AI273" s="31">
        <f t="shared" si="33"/>
        <v>249</v>
      </c>
      <c r="AJ273" s="31">
        <f t="shared" si="33"/>
        <v>0</v>
      </c>
      <c r="AK273" s="31">
        <f t="shared" si="33"/>
        <v>0</v>
      </c>
      <c r="AL273" s="31">
        <f t="shared" si="33"/>
        <v>7100</v>
      </c>
    </row>
    <row r="274" spans="2:38">
      <c r="B274">
        <v>1984</v>
      </c>
      <c r="C274" s="1">
        <f>ROUND(Forecast!C275,3)</f>
        <v>1.107</v>
      </c>
      <c r="D274" s="1">
        <f>ROUND(Forecast!D275,3)</f>
        <v>0.90600000000000003</v>
      </c>
      <c r="E274" s="1">
        <f>ROUND(Forecast!E275,3)</f>
        <v>0.86299999999999999</v>
      </c>
      <c r="F274" s="1">
        <f>ROUND(Forecast!F275,3)</f>
        <v>0.79200000000000004</v>
      </c>
      <c r="G274" s="1">
        <f>ROUND(Forecast!G275,3)</f>
        <v>0.82299999999999995</v>
      </c>
      <c r="H274" s="1">
        <f>ROUND(Forecast!H275,3)</f>
        <v>0.89</v>
      </c>
      <c r="I274" s="1">
        <f>ROUND(Forecast!I275,3)</f>
        <v>0.86799999999999999</v>
      </c>
      <c r="J274" s="1">
        <f>ROUND(Forecast!J275,3)</f>
        <v>1</v>
      </c>
      <c r="K274" s="1">
        <f>ROUND(Forecast!K275,3)</f>
        <v>0.98</v>
      </c>
      <c r="L274" s="1">
        <f>ROUND(Forecast!L275,3)</f>
        <v>0.90200000000000002</v>
      </c>
      <c r="M274" s="1">
        <f>ROUND(Forecast!M275,3)</f>
        <v>0.97499999999999998</v>
      </c>
      <c r="N274" s="1">
        <f>ROUND(Forecast!N275,3)</f>
        <v>1.3320000000000001</v>
      </c>
      <c r="O274" s="1">
        <f t="shared" si="29"/>
        <v>11.437999999999999</v>
      </c>
      <c r="Q274" s="39">
        <v>2013</v>
      </c>
      <c r="R274" s="39">
        <v>7</v>
      </c>
      <c r="S274" s="41">
        <f>1000*I39</f>
        <v>60438</v>
      </c>
      <c r="T274" s="41">
        <f>1000*I105</f>
        <v>55010</v>
      </c>
      <c r="U274" s="41">
        <f>1000*I171</f>
        <v>6940</v>
      </c>
      <c r="V274" s="41">
        <f>1000*I237</f>
        <v>921</v>
      </c>
      <c r="W274" s="41">
        <f>1000*I303</f>
        <v>7697</v>
      </c>
      <c r="X274" s="46">
        <f t="shared" si="26"/>
        <v>131006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G274" s="31">
        <f>S274-S$262</f>
        <v>3505</v>
      </c>
      <c r="AH274" s="31">
        <f t="shared" ref="AH274:AL274" si="34">T274-T$262</f>
        <v>3586</v>
      </c>
      <c r="AI274" s="31">
        <f t="shared" si="34"/>
        <v>267</v>
      </c>
      <c r="AJ274" s="31">
        <f t="shared" si="34"/>
        <v>0</v>
      </c>
      <c r="AK274" s="31">
        <f t="shared" si="34"/>
        <v>0</v>
      </c>
      <c r="AL274" s="31">
        <f t="shared" si="34"/>
        <v>7358</v>
      </c>
    </row>
    <row r="275" spans="2:38">
      <c r="B275">
        <v>1985</v>
      </c>
      <c r="C275" s="1">
        <f>ROUND(Forecast!C276,3)</f>
        <v>1.6080000000000001</v>
      </c>
      <c r="D275" s="1">
        <f>ROUND(Forecast!D276,3)</f>
        <v>1.3049999999999999</v>
      </c>
      <c r="E275" s="1">
        <f>ROUND(Forecast!E276,3)</f>
        <v>1.2270000000000001</v>
      </c>
      <c r="F275" s="1">
        <f>ROUND(Forecast!F276,3)</f>
        <v>1.1180000000000001</v>
      </c>
      <c r="G275" s="1">
        <f>ROUND(Forecast!G276,3)</f>
        <v>1.1539999999999999</v>
      </c>
      <c r="H275" s="1">
        <f>ROUND(Forecast!H276,3)</f>
        <v>1.24</v>
      </c>
      <c r="I275" s="1">
        <f>ROUND(Forecast!I276,3)</f>
        <v>1.204</v>
      </c>
      <c r="J275" s="1">
        <f>ROUND(Forecast!J276,3)</f>
        <v>1.38</v>
      </c>
      <c r="K275" s="1">
        <f>ROUND(Forecast!K276,3)</f>
        <v>1.341</v>
      </c>
      <c r="L275" s="1">
        <f>ROUND(Forecast!L276,3)</f>
        <v>1.2270000000000001</v>
      </c>
      <c r="M275" s="1">
        <f>ROUND(Forecast!M276,3)</f>
        <v>1.32</v>
      </c>
      <c r="N275" s="1">
        <f>ROUND(Forecast!N276,3)</f>
        <v>1.7909999999999999</v>
      </c>
      <c r="O275" s="1">
        <f t="shared" si="29"/>
        <v>15.915000000000001</v>
      </c>
      <c r="Q275" s="39">
        <v>2013</v>
      </c>
      <c r="R275" s="39">
        <v>8</v>
      </c>
      <c r="S275" s="41">
        <f>1000*J39</f>
        <v>64843</v>
      </c>
      <c r="T275" s="41">
        <f>1000*J105</f>
        <v>62738</v>
      </c>
      <c r="U275" s="41">
        <f>1000*J171</f>
        <v>7756</v>
      </c>
      <c r="V275" s="41">
        <f>1000*J237</f>
        <v>1022.9999999999999</v>
      </c>
      <c r="W275" s="41">
        <f>1000*J303</f>
        <v>8548</v>
      </c>
      <c r="X275" s="46">
        <f t="shared" si="26"/>
        <v>144908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G275" s="31">
        <f>S275-S$263</f>
        <v>3743</v>
      </c>
      <c r="AH275" s="31">
        <f t="shared" ref="AH275:AL275" si="35">T275-T$263</f>
        <v>4074</v>
      </c>
      <c r="AI275" s="31">
        <f t="shared" si="35"/>
        <v>298</v>
      </c>
      <c r="AJ275" s="31">
        <f t="shared" si="35"/>
        <v>0</v>
      </c>
      <c r="AK275" s="31">
        <f t="shared" si="35"/>
        <v>0</v>
      </c>
      <c r="AL275" s="31">
        <f t="shared" si="35"/>
        <v>8115</v>
      </c>
    </row>
    <row r="276" spans="2:38">
      <c r="B276">
        <v>1986</v>
      </c>
      <c r="C276" s="1">
        <f>ROUND(Forecast!C277,3)</f>
        <v>2.13</v>
      </c>
      <c r="D276" s="1">
        <f>ROUND(Forecast!D277,3)</f>
        <v>1.7050000000000001</v>
      </c>
      <c r="E276" s="1">
        <f>ROUND(Forecast!E277,3)</f>
        <v>1.577</v>
      </c>
      <c r="F276" s="1">
        <f>ROUND(Forecast!F277,3)</f>
        <v>1.42</v>
      </c>
      <c r="G276" s="1">
        <f>ROUND(Forecast!G277,3)</f>
        <v>1.4510000000000001</v>
      </c>
      <c r="H276" s="1">
        <f>ROUND(Forecast!H277,3)</f>
        <v>1.542</v>
      </c>
      <c r="I276" s="1">
        <f>ROUND(Forecast!I277,3)</f>
        <v>1.4830000000000001</v>
      </c>
      <c r="J276" s="1">
        <f>ROUND(Forecast!J277,3)</f>
        <v>1.6830000000000001</v>
      </c>
      <c r="K276" s="1">
        <f>ROUND(Forecast!K277,3)</f>
        <v>1.615</v>
      </c>
      <c r="L276" s="1">
        <f>ROUND(Forecast!L277,3)</f>
        <v>1.4630000000000001</v>
      </c>
      <c r="M276" s="1">
        <f>ROUND(Forecast!M277,3)</f>
        <v>1.5589999999999999</v>
      </c>
      <c r="N276" s="1">
        <f>ROUND(Forecast!N277,3)</f>
        <v>2.0950000000000002</v>
      </c>
      <c r="O276" s="1">
        <f t="shared" si="29"/>
        <v>19.722999999999999</v>
      </c>
      <c r="Q276" s="39">
        <v>2013</v>
      </c>
      <c r="R276" s="39">
        <v>9</v>
      </c>
      <c r="S276" s="41">
        <f>1000*K39</f>
        <v>60986</v>
      </c>
      <c r="T276" s="41">
        <f>1000*K105</f>
        <v>55477</v>
      </c>
      <c r="U276" s="41">
        <f>1000*K171</f>
        <v>6938</v>
      </c>
      <c r="V276" s="41">
        <f>1000*K237</f>
        <v>983</v>
      </c>
      <c r="W276" s="41">
        <f>1000*K303</f>
        <v>7852</v>
      </c>
      <c r="X276" s="46">
        <f t="shared" si="26"/>
        <v>132236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G276" s="31">
        <f>S276-S$264</f>
        <v>3499</v>
      </c>
      <c r="AH276" s="31">
        <f t="shared" ref="AH276:AL276" si="36">T276-T$264</f>
        <v>3610</v>
      </c>
      <c r="AI276" s="31">
        <f t="shared" si="36"/>
        <v>267</v>
      </c>
      <c r="AJ276" s="31">
        <f t="shared" si="36"/>
        <v>0</v>
      </c>
      <c r="AK276" s="31">
        <f t="shared" si="36"/>
        <v>0</v>
      </c>
      <c r="AL276" s="31">
        <f t="shared" si="36"/>
        <v>7376</v>
      </c>
    </row>
    <row r="277" spans="2:38">
      <c r="B277">
        <v>1987</v>
      </c>
      <c r="C277" s="1">
        <f>ROUND(Forecast!C278,3)</f>
        <v>2.4870000000000001</v>
      </c>
      <c r="D277" s="1">
        <f>ROUND(Forecast!D278,3)</f>
        <v>1.9910000000000001</v>
      </c>
      <c r="E277" s="1">
        <f>ROUND(Forecast!E278,3)</f>
        <v>1.8380000000000001</v>
      </c>
      <c r="F277" s="1">
        <f>ROUND(Forecast!F278,3)</f>
        <v>1.6559999999999999</v>
      </c>
      <c r="G277" s="1">
        <f>ROUND(Forecast!G278,3)</f>
        <v>1.6930000000000001</v>
      </c>
      <c r="H277" s="1">
        <f>ROUND(Forecast!H278,3)</f>
        <v>1.8009999999999999</v>
      </c>
      <c r="I277" s="1">
        <f>ROUND(Forecast!I278,3)</f>
        <v>1.7330000000000001</v>
      </c>
      <c r="J277" s="1">
        <f>ROUND(Forecast!J278,3)</f>
        <v>1.968</v>
      </c>
      <c r="K277" s="1">
        <f>ROUND(Forecast!K278,3)</f>
        <v>1.887</v>
      </c>
      <c r="L277" s="1">
        <f>ROUND(Forecast!L278,3)</f>
        <v>1.708</v>
      </c>
      <c r="M277" s="1">
        <f>ROUND(Forecast!M278,3)</f>
        <v>1.821</v>
      </c>
      <c r="N277" s="1">
        <f>ROUND(Forecast!N278,3)</f>
        <v>2.4460000000000002</v>
      </c>
      <c r="O277" s="1">
        <f t="shared" si="29"/>
        <v>23.029</v>
      </c>
      <c r="Q277" s="39">
        <v>2013</v>
      </c>
      <c r="R277" s="39">
        <v>10</v>
      </c>
      <c r="S277" s="41">
        <f>1000*L39</f>
        <v>47778</v>
      </c>
      <c r="T277" s="41">
        <f>1000*L105</f>
        <v>51714</v>
      </c>
      <c r="U277" s="41">
        <f>1000*L171</f>
        <v>6629</v>
      </c>
      <c r="V277" s="41">
        <f>1000*L237</f>
        <v>880</v>
      </c>
      <c r="W277" s="41">
        <f>1000*L303</f>
        <v>7379</v>
      </c>
      <c r="X277" s="46">
        <f t="shared" si="26"/>
        <v>114380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G277" s="31">
        <f>S277-S$265</f>
        <v>2709</v>
      </c>
      <c r="AH277" s="31">
        <f t="shared" ref="AH277:AL277" si="37">T277-T$265</f>
        <v>3369</v>
      </c>
      <c r="AI277" s="31">
        <f t="shared" si="37"/>
        <v>255</v>
      </c>
      <c r="AJ277" s="31">
        <f t="shared" si="37"/>
        <v>0</v>
      </c>
      <c r="AK277" s="31">
        <f t="shared" si="37"/>
        <v>0</v>
      </c>
      <c r="AL277" s="31">
        <f t="shared" si="37"/>
        <v>6333</v>
      </c>
    </row>
    <row r="278" spans="2:38">
      <c r="B278">
        <v>1988</v>
      </c>
      <c r="C278" s="1">
        <f>ROUND(Forecast!C279,3)</f>
        <v>2.915</v>
      </c>
      <c r="D278" s="1">
        <f>ROUND(Forecast!D279,3)</f>
        <v>2.3420000000000001</v>
      </c>
      <c r="E278" s="1">
        <f>ROUND(Forecast!E279,3)</f>
        <v>2.169</v>
      </c>
      <c r="F278" s="1">
        <f>ROUND(Forecast!F279,3)</f>
        <v>1.962</v>
      </c>
      <c r="G278" s="1">
        <f>ROUND(Forecast!G279,3)</f>
        <v>2.0129999999999999</v>
      </c>
      <c r="H278" s="1">
        <f>ROUND(Forecast!H279,3)</f>
        <v>2.149</v>
      </c>
      <c r="I278" s="1">
        <f>ROUND(Forecast!I279,3)</f>
        <v>2.0750000000000002</v>
      </c>
      <c r="J278" s="1">
        <f>ROUND(Forecast!J279,3)</f>
        <v>2.363</v>
      </c>
      <c r="K278" s="1">
        <f>ROUND(Forecast!K279,3)</f>
        <v>2.2730000000000001</v>
      </c>
      <c r="L278" s="1">
        <f>ROUND(Forecast!L279,3)</f>
        <v>2.0640000000000001</v>
      </c>
      <c r="M278" s="1">
        <f>ROUND(Forecast!M279,3)</f>
        <v>2.2069999999999999</v>
      </c>
      <c r="N278" s="1">
        <f>ROUND(Forecast!N279,3)</f>
        <v>2.972</v>
      </c>
      <c r="O278" s="1">
        <f t="shared" si="29"/>
        <v>27.504000000000001</v>
      </c>
      <c r="Q278" s="39">
        <v>2013</v>
      </c>
      <c r="R278" s="39">
        <v>11</v>
      </c>
      <c r="S278" s="41">
        <f>1000*M39</f>
        <v>51479</v>
      </c>
      <c r="T278" s="41">
        <f>1000*M105</f>
        <v>53518</v>
      </c>
      <c r="U278" s="41">
        <f>1000*M171</f>
        <v>6705</v>
      </c>
      <c r="V278" s="41">
        <f>1000*M237</f>
        <v>921</v>
      </c>
      <c r="W278" s="41">
        <f>1000*M303</f>
        <v>7161</v>
      </c>
      <c r="X278" s="46">
        <f t="shared" si="26"/>
        <v>119784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G278" s="31">
        <f>S278-S$266</f>
        <v>2947</v>
      </c>
      <c r="AH278" s="31">
        <f t="shared" ref="AH278:AL278" si="38">T278-T$266</f>
        <v>3475</v>
      </c>
      <c r="AI278" s="31">
        <f t="shared" si="38"/>
        <v>257</v>
      </c>
      <c r="AJ278" s="31">
        <f t="shared" si="38"/>
        <v>0</v>
      </c>
      <c r="AK278" s="31">
        <f t="shared" si="38"/>
        <v>0</v>
      </c>
      <c r="AL278" s="31">
        <f t="shared" si="38"/>
        <v>6679</v>
      </c>
    </row>
    <row r="279" spans="2:38">
      <c r="B279">
        <v>1989</v>
      </c>
      <c r="C279" s="1">
        <f>ROUND(Forecast!C280,3)</f>
        <v>3.488</v>
      </c>
      <c r="D279" s="1">
        <f>ROUND(Forecast!D280,3)</f>
        <v>2.762</v>
      </c>
      <c r="E279" s="1">
        <f>ROUND(Forecast!E280,3)</f>
        <v>2.52</v>
      </c>
      <c r="F279" s="1">
        <f>ROUND(Forecast!F280,3)</f>
        <v>2.2469999999999999</v>
      </c>
      <c r="G279" s="1">
        <f>ROUND(Forecast!G280,3)</f>
        <v>2.2759999999999998</v>
      </c>
      <c r="H279" s="1">
        <f>ROUND(Forecast!H280,3)</f>
        <v>2.3980000000000001</v>
      </c>
      <c r="I279" s="1">
        <f>ROUND(Forecast!I280,3)</f>
        <v>2.29</v>
      </c>
      <c r="J279" s="1">
        <f>ROUND(Forecast!J280,3)</f>
        <v>2.5790000000000002</v>
      </c>
      <c r="K279" s="1">
        <f>ROUND(Forecast!K280,3)</f>
        <v>2.4449999999999998</v>
      </c>
      <c r="L279" s="1">
        <f>ROUND(Forecast!L280,3)</f>
        <v>2.1930000000000001</v>
      </c>
      <c r="M279" s="1">
        <f>ROUND(Forecast!M280,3)</f>
        <v>2.3199999999999998</v>
      </c>
      <c r="N279" s="1">
        <f>ROUND(Forecast!N280,3)</f>
        <v>3.085</v>
      </c>
      <c r="O279" s="1">
        <f t="shared" si="29"/>
        <v>30.603000000000002</v>
      </c>
      <c r="Q279" s="39">
        <v>2013</v>
      </c>
      <c r="R279" s="39">
        <v>12</v>
      </c>
      <c r="S279" s="41">
        <f>1000*N39</f>
        <v>87242</v>
      </c>
      <c r="T279" s="41">
        <f>1000*N105</f>
        <v>67183</v>
      </c>
      <c r="U279" s="41">
        <f>1000*N171</f>
        <v>7289</v>
      </c>
      <c r="V279" s="41">
        <f>1000*N237</f>
        <v>1228</v>
      </c>
      <c r="W279" s="41">
        <f>1000*N303</f>
        <v>8208</v>
      </c>
      <c r="X279" s="46">
        <f t="shared" si="26"/>
        <v>171150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G279" s="31">
        <f>S279-S$267</f>
        <v>5060</v>
      </c>
      <c r="AH279" s="31">
        <f t="shared" ref="AH279:AL279" si="39">T279-T$267</f>
        <v>4376</v>
      </c>
      <c r="AI279" s="31">
        <f t="shared" si="39"/>
        <v>284</v>
      </c>
      <c r="AJ279" s="31">
        <f t="shared" si="39"/>
        <v>0</v>
      </c>
      <c r="AK279" s="31">
        <f t="shared" si="39"/>
        <v>0</v>
      </c>
      <c r="AL279" s="31">
        <f t="shared" si="39"/>
        <v>9720</v>
      </c>
    </row>
    <row r="280" spans="2:38">
      <c r="B280">
        <v>1990</v>
      </c>
      <c r="C280" s="1">
        <f>ROUND(Forecast!C281,3)</f>
        <v>3.6320000000000001</v>
      </c>
      <c r="D280" s="1">
        <f>ROUND(Forecast!D281,3)</f>
        <v>2.8919999999999999</v>
      </c>
      <c r="E280" s="1">
        <f>ROUND(Forecast!E281,3)</f>
        <v>2.64</v>
      </c>
      <c r="F280" s="1">
        <f>ROUND(Forecast!F281,3)</f>
        <v>2.371</v>
      </c>
      <c r="G280" s="1">
        <f>ROUND(Forecast!G281,3)</f>
        <v>2.419</v>
      </c>
      <c r="H280" s="1">
        <f>ROUND(Forecast!H281,3)</f>
        <v>2.5670000000000002</v>
      </c>
      <c r="I280" s="1">
        <f>ROUND(Forecast!I281,3)</f>
        <v>2.4710000000000001</v>
      </c>
      <c r="J280" s="1">
        <f>ROUND(Forecast!J281,3)</f>
        <v>2.8039999999999998</v>
      </c>
      <c r="K280" s="1">
        <f>ROUND(Forecast!K281,3)</f>
        <v>2.6629999999999998</v>
      </c>
      <c r="L280" s="1">
        <f>ROUND(Forecast!L281,3)</f>
        <v>2.4</v>
      </c>
      <c r="M280" s="1">
        <f>ROUND(Forecast!M281,3)</f>
        <v>2.5539999999999998</v>
      </c>
      <c r="N280" s="1">
        <f>ROUND(Forecast!N281,3)</f>
        <v>3.41</v>
      </c>
      <c r="O280" s="1">
        <f t="shared" si="29"/>
        <v>32.822999999999993</v>
      </c>
      <c r="Q280" s="39">
        <v>2014</v>
      </c>
      <c r="R280" s="39">
        <v>1</v>
      </c>
      <c r="S280" s="43">
        <f>1000*C40</f>
        <v>107089</v>
      </c>
      <c r="T280" s="43">
        <f>1000*C106</f>
        <v>68041</v>
      </c>
      <c r="U280" s="43">
        <f>1000*C172</f>
        <v>7088</v>
      </c>
      <c r="V280" s="43">
        <f>1000*C238</f>
        <v>1453</v>
      </c>
      <c r="W280" s="43">
        <f>1000*C304</f>
        <v>8321</v>
      </c>
      <c r="X280" s="44">
        <f t="shared" si="26"/>
        <v>191992</v>
      </c>
      <c r="Z280" s="31">
        <f t="shared" ref="Z280:Z291" si="40">S280-$S268</f>
        <v>5723</v>
      </c>
      <c r="AA280" s="31">
        <f t="shared" ref="AA280:AA291" si="41">T280-$T268</f>
        <v>2389</v>
      </c>
      <c r="AB280" s="31">
        <f t="shared" ref="AB280:AB291" si="42">U280-$U268</f>
        <v>268</v>
      </c>
      <c r="AC280" s="31">
        <f t="shared" ref="AC280:AC291" si="43">V280-$V268</f>
        <v>0</v>
      </c>
      <c r="AD280" s="31">
        <f t="shared" ref="AD280:AD291" si="44">W280-$W268</f>
        <v>0</v>
      </c>
      <c r="AE280" s="31">
        <f t="shared" ref="AE280:AE291" si="45">X280-$X268</f>
        <v>8380</v>
      </c>
      <c r="AG280" s="31">
        <f>S280-S$256</f>
        <v>11627</v>
      </c>
      <c r="AH280" s="31">
        <f t="shared" ref="AH280" si="46">T280-T$256</f>
        <v>6675</v>
      </c>
      <c r="AI280" s="31">
        <f t="shared" ref="AI280" si="47">U280-U$256</f>
        <v>537</v>
      </c>
      <c r="AJ280" s="31">
        <f t="shared" ref="AJ280" si="48">V280-V$256</f>
        <v>0</v>
      </c>
      <c r="AK280" s="31">
        <f t="shared" ref="AK280" si="49">W280-W$256</f>
        <v>0</v>
      </c>
      <c r="AL280" s="31">
        <f t="shared" ref="AL280" si="50">X280-X$256</f>
        <v>18839</v>
      </c>
    </row>
    <row r="281" spans="2:38">
      <c r="B281">
        <v>1991</v>
      </c>
      <c r="C281" s="1">
        <f>ROUND(Forecast!C282,3)</f>
        <v>3.98</v>
      </c>
      <c r="D281" s="1">
        <f>ROUND(Forecast!D282,3)</f>
        <v>3.161</v>
      </c>
      <c r="E281" s="1">
        <f>ROUND(Forecast!E282,3)</f>
        <v>2.87</v>
      </c>
      <c r="F281" s="1">
        <f>ROUND(Forecast!F282,3)</f>
        <v>2.5760000000000001</v>
      </c>
      <c r="G281" s="1">
        <f>ROUND(Forecast!G282,3)</f>
        <v>2.6269999999999998</v>
      </c>
      <c r="H281" s="1">
        <f>ROUND(Forecast!H282,3)</f>
        <v>2.78</v>
      </c>
      <c r="I281" s="1">
        <f>ROUND(Forecast!I282,3)</f>
        <v>2.6789999999999998</v>
      </c>
      <c r="J281" s="1">
        <f>ROUND(Forecast!J282,3)</f>
        <v>3.0339999999999998</v>
      </c>
      <c r="K281" s="1">
        <f>ROUND(Forecast!K282,3)</f>
        <v>2.8650000000000002</v>
      </c>
      <c r="L281" s="1">
        <f>ROUND(Forecast!L282,3)</f>
        <v>2.589</v>
      </c>
      <c r="M281" s="1">
        <f>ROUND(Forecast!M282,3)</f>
        <v>2.7450000000000001</v>
      </c>
      <c r="N281" s="1">
        <f>ROUND(Forecast!N282,3)</f>
        <v>3.6190000000000002</v>
      </c>
      <c r="O281" s="1">
        <f t="shared" si="29"/>
        <v>35.524999999999999</v>
      </c>
      <c r="Q281" s="39">
        <v>2014</v>
      </c>
      <c r="R281" s="39">
        <v>2</v>
      </c>
      <c r="S281" s="43">
        <f>1000*D40</f>
        <v>84230</v>
      </c>
      <c r="T281" s="43">
        <f>1000*D106</f>
        <v>58086</v>
      </c>
      <c r="U281" s="43">
        <f>1000*D172</f>
        <v>6691</v>
      </c>
      <c r="V281" s="43">
        <f>1000*D238</f>
        <v>1146</v>
      </c>
      <c r="W281" s="43">
        <f>1000*D304</f>
        <v>7559</v>
      </c>
      <c r="X281" s="44">
        <f t="shared" si="26"/>
        <v>157712</v>
      </c>
      <c r="Z281" s="31">
        <f t="shared" si="40"/>
        <v>4487</v>
      </c>
      <c r="AA281" s="31">
        <f t="shared" si="41"/>
        <v>2036</v>
      </c>
      <c r="AB281" s="31">
        <f t="shared" si="42"/>
        <v>250</v>
      </c>
      <c r="AC281" s="31">
        <f t="shared" si="43"/>
        <v>0</v>
      </c>
      <c r="AD281" s="31">
        <f t="shared" si="44"/>
        <v>0</v>
      </c>
      <c r="AE281" s="31">
        <f t="shared" si="45"/>
        <v>6773</v>
      </c>
      <c r="AG281" s="31">
        <f>S281-S$257</f>
        <v>9116</v>
      </c>
      <c r="AH281" s="31">
        <f t="shared" ref="AH281" si="51">T281-T$257</f>
        <v>5689</v>
      </c>
      <c r="AI281" s="31">
        <f t="shared" ref="AI281" si="52">U281-U$257</f>
        <v>501</v>
      </c>
      <c r="AJ281" s="31">
        <f t="shared" ref="AJ281" si="53">V281-V$257</f>
        <v>0</v>
      </c>
      <c r="AK281" s="31">
        <f t="shared" ref="AK281" si="54">W281-W$257</f>
        <v>0</v>
      </c>
      <c r="AL281" s="31">
        <f t="shared" ref="AL281" si="55">X281-X$257</f>
        <v>15306</v>
      </c>
    </row>
    <row r="282" spans="2:38">
      <c r="B282">
        <v>1992</v>
      </c>
      <c r="C282" s="1">
        <f>ROUND(Forecast!C283,3)</f>
        <v>4.2</v>
      </c>
      <c r="D282" s="1">
        <f>ROUND(Forecast!D283,3)</f>
        <v>3.4140000000000001</v>
      </c>
      <c r="E282" s="1">
        <f>ROUND(Forecast!E283,3)</f>
        <v>3.149</v>
      </c>
      <c r="F282" s="1">
        <f>ROUND(Forecast!F283,3)</f>
        <v>2.867</v>
      </c>
      <c r="G282" s="1">
        <f>ROUND(Forecast!G283,3)</f>
        <v>2.956</v>
      </c>
      <c r="H282" s="1">
        <f>ROUND(Forecast!H283,3)</f>
        <v>3.15</v>
      </c>
      <c r="I282" s="1">
        <f>ROUND(Forecast!I283,3)</f>
        <v>3.0870000000000002</v>
      </c>
      <c r="J282" s="1">
        <f>ROUND(Forecast!J283,3)</f>
        <v>3.528</v>
      </c>
      <c r="K282" s="1">
        <f>ROUND(Forecast!K283,3)</f>
        <v>3.3439999999999999</v>
      </c>
      <c r="L282" s="1">
        <f>ROUND(Forecast!L283,3)</f>
        <v>3.0960000000000001</v>
      </c>
      <c r="M282" s="1">
        <f>ROUND(Forecast!M283,3)</f>
        <v>3.2770000000000001</v>
      </c>
      <c r="N282" s="1">
        <f>ROUND(Forecast!N283,3)</f>
        <v>4.2249999999999996</v>
      </c>
      <c r="O282" s="1">
        <f t="shared" si="29"/>
        <v>40.292999999999999</v>
      </c>
      <c r="Q282" s="39">
        <v>2014</v>
      </c>
      <c r="R282" s="39">
        <v>3</v>
      </c>
      <c r="S282" s="43">
        <f>1000*E40</f>
        <v>66606</v>
      </c>
      <c r="T282" s="43">
        <f>1000*E106</f>
        <v>47455</v>
      </c>
      <c r="U282" s="43">
        <f>1000*E172</f>
        <v>5654</v>
      </c>
      <c r="V282" s="43">
        <f>1000*E238</f>
        <v>1064</v>
      </c>
      <c r="W282" s="43">
        <f>1000*E304</f>
        <v>6660</v>
      </c>
      <c r="X282" s="44">
        <f t="shared" si="26"/>
        <v>127439</v>
      </c>
      <c r="Z282" s="31">
        <f t="shared" si="40"/>
        <v>3505</v>
      </c>
      <c r="AA282" s="31">
        <f t="shared" si="41"/>
        <v>1664</v>
      </c>
      <c r="AB282" s="31">
        <f t="shared" si="42"/>
        <v>211</v>
      </c>
      <c r="AC282" s="31">
        <f t="shared" si="43"/>
        <v>0</v>
      </c>
      <c r="AD282" s="31">
        <f t="shared" si="44"/>
        <v>0</v>
      </c>
      <c r="AE282" s="31">
        <f t="shared" si="45"/>
        <v>5380</v>
      </c>
      <c r="AG282" s="31">
        <f>S282-S$258</f>
        <v>7120</v>
      </c>
      <c r="AH282" s="31">
        <f t="shared" ref="AH282" si="56">T282-T$258</f>
        <v>4650</v>
      </c>
      <c r="AI282" s="31">
        <f t="shared" ref="AI282" si="57">U282-U$258</f>
        <v>422</v>
      </c>
      <c r="AJ282" s="31">
        <f t="shared" ref="AJ282" si="58">V282-V$258</f>
        <v>0</v>
      </c>
      <c r="AK282" s="31">
        <f t="shared" ref="AK282" si="59">W282-W$258</f>
        <v>0</v>
      </c>
      <c r="AL282" s="31">
        <f t="shared" ref="AL282" si="60">X282-X$258</f>
        <v>12192</v>
      </c>
    </row>
    <row r="283" spans="2:38">
      <c r="B283">
        <v>1993</v>
      </c>
      <c r="C283" s="1">
        <f>ROUND(Forecast!C284,3)</f>
        <v>4.8289999999999997</v>
      </c>
      <c r="D283" s="1">
        <f>ROUND(Forecast!D284,3)</f>
        <v>4.0839999999999996</v>
      </c>
      <c r="E283" s="1">
        <f>ROUND(Forecast!E284,3)</f>
        <v>3.8109999999999999</v>
      </c>
      <c r="F283" s="1">
        <f>ROUND(Forecast!F284,3)</f>
        <v>3.5840000000000001</v>
      </c>
      <c r="G283" s="1">
        <f>ROUND(Forecast!G284,3)</f>
        <v>3.7330000000000001</v>
      </c>
      <c r="H283" s="1">
        <f>ROUND(Forecast!H284,3)</f>
        <v>3.9969999999999999</v>
      </c>
      <c r="I283" s="1">
        <f>ROUND(Forecast!I284,3)</f>
        <v>3.9860000000000002</v>
      </c>
      <c r="J283" s="1">
        <f>ROUND(Forecast!J284,3)</f>
        <v>4.5789999999999997</v>
      </c>
      <c r="K283" s="1">
        <f>ROUND(Forecast!K284,3)</f>
        <v>4.335</v>
      </c>
      <c r="L283" s="1">
        <f>ROUND(Forecast!L284,3)</f>
        <v>4.1020000000000003</v>
      </c>
      <c r="M283" s="1">
        <f>ROUND(Forecast!M284,3)</f>
        <v>4.2619999999999996</v>
      </c>
      <c r="N283" s="1">
        <f>ROUND(Forecast!N284,3)</f>
        <v>5.2640000000000002</v>
      </c>
      <c r="O283" s="1">
        <f t="shared" si="29"/>
        <v>50.56600000000001</v>
      </c>
      <c r="Q283" s="39">
        <v>2014</v>
      </c>
      <c r="R283" s="39">
        <v>4</v>
      </c>
      <c r="S283" s="43">
        <f>1000*F40</f>
        <v>49813</v>
      </c>
      <c r="T283" s="43">
        <f>1000*F106</f>
        <v>46020</v>
      </c>
      <c r="U283" s="43">
        <f>1000*F172</f>
        <v>5692</v>
      </c>
      <c r="V283" s="43">
        <f>1000*F238</f>
        <v>942</v>
      </c>
      <c r="W283" s="43">
        <f>1000*F304</f>
        <v>7111</v>
      </c>
      <c r="X283" s="44">
        <f t="shared" si="26"/>
        <v>109578</v>
      </c>
      <c r="Z283" s="31">
        <f t="shared" si="40"/>
        <v>2596</v>
      </c>
      <c r="AA283" s="31">
        <f t="shared" si="41"/>
        <v>1614</v>
      </c>
      <c r="AB283" s="31">
        <f t="shared" si="42"/>
        <v>212</v>
      </c>
      <c r="AC283" s="31">
        <f t="shared" si="43"/>
        <v>0</v>
      </c>
      <c r="AD283" s="31">
        <f t="shared" si="44"/>
        <v>0</v>
      </c>
      <c r="AE283" s="31">
        <f t="shared" si="45"/>
        <v>4422</v>
      </c>
      <c r="AG283" s="31">
        <f>S283-S$259</f>
        <v>5274</v>
      </c>
      <c r="AH283" s="31">
        <f t="shared" ref="AH283" si="61">T283-T$259</f>
        <v>4509</v>
      </c>
      <c r="AI283" s="31">
        <f t="shared" ref="AI283" si="62">U283-U$259</f>
        <v>423</v>
      </c>
      <c r="AJ283" s="31">
        <f t="shared" ref="AJ283" si="63">V283-V$259</f>
        <v>0</v>
      </c>
      <c r="AK283" s="31">
        <f t="shared" ref="AK283" si="64">W283-W$259</f>
        <v>0</v>
      </c>
      <c r="AL283" s="31">
        <f t="shared" ref="AL283" si="65">X283-X$259</f>
        <v>10206</v>
      </c>
    </row>
    <row r="284" spans="2:38">
      <c r="B284">
        <v>1994</v>
      </c>
      <c r="C284" s="1">
        <f>ROUND(Forecast!C285,3)</f>
        <v>5.8460000000000001</v>
      </c>
      <c r="D284" s="1">
        <f>ROUND(Forecast!D285,3)</f>
        <v>5.1150000000000002</v>
      </c>
      <c r="E284" s="1">
        <f>ROUND(Forecast!E285,3)</f>
        <v>4.7009999999999996</v>
      </c>
      <c r="F284" s="1">
        <f>ROUND(Forecast!F285,3)</f>
        <v>4.6189999999999998</v>
      </c>
      <c r="G284" s="1">
        <f>ROUND(Forecast!G285,3)</f>
        <v>4.7889999999999997</v>
      </c>
      <c r="H284" s="1">
        <f>ROUND(Forecast!H285,3)</f>
        <v>5.0750000000000002</v>
      </c>
      <c r="I284" s="1">
        <f>ROUND(Forecast!I285,3)</f>
        <v>5.0460000000000003</v>
      </c>
      <c r="J284" s="1">
        <f>ROUND(Forecast!J285,3)</f>
        <v>5.7359999999999998</v>
      </c>
      <c r="K284" s="1">
        <f>ROUND(Forecast!K285,3)</f>
        <v>5.3570000000000002</v>
      </c>
      <c r="L284" s="1">
        <f>ROUND(Forecast!L285,3)</f>
        <v>5.0629999999999997</v>
      </c>
      <c r="M284" s="1">
        <f>ROUND(Forecast!M285,3)</f>
        <v>5.125</v>
      </c>
      <c r="N284" s="1">
        <f>ROUND(Forecast!N285,3)</f>
        <v>6.093</v>
      </c>
      <c r="O284" s="1">
        <f t="shared" si="29"/>
        <v>62.564999999999998</v>
      </c>
      <c r="Q284" s="39">
        <v>2014</v>
      </c>
      <c r="R284" s="39">
        <v>5</v>
      </c>
      <c r="S284" s="43">
        <f>1000*G40</f>
        <v>56518</v>
      </c>
      <c r="T284" s="43">
        <f>1000*G106</f>
        <v>49515</v>
      </c>
      <c r="U284" s="43">
        <f>1000*G172</f>
        <v>6054</v>
      </c>
      <c r="V284" s="43">
        <f>1000*G238</f>
        <v>942</v>
      </c>
      <c r="W284" s="43">
        <f>1000*G304</f>
        <v>7356</v>
      </c>
      <c r="X284" s="44">
        <f t="shared" si="26"/>
        <v>120385</v>
      </c>
      <c r="Z284" s="31">
        <f t="shared" si="40"/>
        <v>2961</v>
      </c>
      <c r="AA284" s="31">
        <f t="shared" si="41"/>
        <v>1736</v>
      </c>
      <c r="AB284" s="31">
        <f t="shared" si="42"/>
        <v>225</v>
      </c>
      <c r="AC284" s="31">
        <f t="shared" si="43"/>
        <v>0</v>
      </c>
      <c r="AD284" s="31">
        <f t="shared" si="44"/>
        <v>0</v>
      </c>
      <c r="AE284" s="31">
        <f t="shared" si="45"/>
        <v>4922</v>
      </c>
      <c r="AG284" s="31">
        <f>S284-S$260</f>
        <v>6016</v>
      </c>
      <c r="AH284" s="31">
        <f t="shared" ref="AH284" si="66">T284-T$260</f>
        <v>4849</v>
      </c>
      <c r="AI284" s="31">
        <f t="shared" ref="AI284" si="67">U284-U$260</f>
        <v>450</v>
      </c>
      <c r="AJ284" s="31">
        <f t="shared" ref="AJ284" si="68">V284-V$260</f>
        <v>0</v>
      </c>
      <c r="AK284" s="31">
        <f t="shared" ref="AK284" si="69">W284-W$260</f>
        <v>0</v>
      </c>
      <c r="AL284" s="31">
        <f t="shared" ref="AL284" si="70">X284-X$260</f>
        <v>11315</v>
      </c>
    </row>
    <row r="285" spans="2:38">
      <c r="B285">
        <v>1995</v>
      </c>
      <c r="C285" s="1">
        <f>ROUND(Forecast!C286,3)</f>
        <v>6.5919999999999996</v>
      </c>
      <c r="D285" s="1">
        <f>ROUND(Forecast!D286,3)</f>
        <v>5.9290000000000003</v>
      </c>
      <c r="E285" s="1">
        <f>ROUND(Forecast!E286,3)</f>
        <v>5.3979999999999997</v>
      </c>
      <c r="F285" s="1">
        <f>ROUND(Forecast!F286,3)</f>
        <v>5.5979999999999999</v>
      </c>
      <c r="G285" s="1">
        <f>ROUND(Forecast!G286,3)</f>
        <v>5.8630000000000004</v>
      </c>
      <c r="H285" s="1">
        <f>ROUND(Forecast!H286,3)</f>
        <v>6.2539999999999996</v>
      </c>
      <c r="I285" s="1">
        <f>ROUND(Forecast!I286,3)</f>
        <v>6.274</v>
      </c>
      <c r="J285" s="1">
        <f>ROUND(Forecast!J286,3)</f>
        <v>7.1529999999999996</v>
      </c>
      <c r="K285" s="1">
        <f>ROUND(Forecast!K286,3)</f>
        <v>6.6790000000000003</v>
      </c>
      <c r="L285" s="1">
        <f>ROUND(Forecast!L286,3)</f>
        <v>6.3579999999999997</v>
      </c>
      <c r="M285" s="1">
        <f>ROUND(Forecast!M286,3)</f>
        <v>6.3079999999999998</v>
      </c>
      <c r="N285" s="1">
        <f>ROUND(Forecast!N286,3)</f>
        <v>7.226</v>
      </c>
      <c r="O285" s="1">
        <f t="shared" si="29"/>
        <v>75.632000000000005</v>
      </c>
      <c r="Q285" s="39">
        <v>2014</v>
      </c>
      <c r="R285" s="39">
        <v>6</v>
      </c>
      <c r="S285" s="43">
        <f>1000*H40</f>
        <v>63483</v>
      </c>
      <c r="T285" s="43">
        <f>1000*H106</f>
        <v>53907</v>
      </c>
      <c r="U285" s="43">
        <f>1000*H172</f>
        <v>6709</v>
      </c>
      <c r="V285" s="43">
        <f>1000*H238</f>
        <v>983</v>
      </c>
      <c r="W285" s="43">
        <f>1000*H304</f>
        <v>7745</v>
      </c>
      <c r="X285" s="44">
        <f t="shared" si="26"/>
        <v>132827</v>
      </c>
      <c r="Z285" s="31">
        <f t="shared" si="40"/>
        <v>3357</v>
      </c>
      <c r="AA285" s="31">
        <f t="shared" si="41"/>
        <v>1890</v>
      </c>
      <c r="AB285" s="31">
        <f t="shared" si="42"/>
        <v>249</v>
      </c>
      <c r="AC285" s="31">
        <f t="shared" si="43"/>
        <v>0</v>
      </c>
      <c r="AD285" s="31">
        <f t="shared" si="44"/>
        <v>0</v>
      </c>
      <c r="AE285" s="31">
        <f t="shared" si="45"/>
        <v>5496</v>
      </c>
      <c r="AG285" s="31">
        <f>S285-S$261</f>
        <v>6818</v>
      </c>
      <c r="AH285" s="31">
        <f t="shared" ref="AH285" si="71">T285-T$261</f>
        <v>5280</v>
      </c>
      <c r="AI285" s="31">
        <f t="shared" ref="AI285" si="72">U285-U$261</f>
        <v>498</v>
      </c>
      <c r="AJ285" s="31">
        <f t="shared" ref="AJ285" si="73">V285-V$261</f>
        <v>0</v>
      </c>
      <c r="AK285" s="31">
        <f t="shared" ref="AK285" si="74">W285-W$261</f>
        <v>0</v>
      </c>
      <c r="AL285" s="31">
        <f t="shared" ref="AL285" si="75">X285-X$261</f>
        <v>12596</v>
      </c>
    </row>
    <row r="286" spans="2:38">
      <c r="B286">
        <v>1996</v>
      </c>
      <c r="C286" s="1">
        <f>ROUND(Forecast!C287,3)</f>
        <v>7.625</v>
      </c>
      <c r="D286" s="1">
        <f>ROUND(Forecast!D287,3)</f>
        <v>6.9939999999999998</v>
      </c>
      <c r="E286" s="1">
        <f>ROUND(Forecast!E287,3)</f>
        <v>6.1890000000000001</v>
      </c>
      <c r="F286" s="1">
        <f>ROUND(Forecast!F287,3)</f>
        <v>6.6989999999999998</v>
      </c>
      <c r="G286" s="1">
        <f>ROUND(Forecast!G287,3)</f>
        <v>6.9470000000000001</v>
      </c>
      <c r="H286" s="1">
        <f>ROUND(Forecast!H287,3)</f>
        <v>7.319</v>
      </c>
      <c r="I286" s="1">
        <f>ROUND(Forecast!I287,3)</f>
        <v>7.2640000000000002</v>
      </c>
      <c r="J286" s="1">
        <f>ROUND(Forecast!J287,3)</f>
        <v>8.1319999999999997</v>
      </c>
      <c r="K286" s="1">
        <f>ROUND(Forecast!K287,3)</f>
        <v>7.4820000000000002</v>
      </c>
      <c r="L286" s="1">
        <f>ROUND(Forecast!L287,3)</f>
        <v>7.0439999999999996</v>
      </c>
      <c r="M286" s="1">
        <f>ROUND(Forecast!M287,3)</f>
        <v>6.8689999999999998</v>
      </c>
      <c r="N286" s="1">
        <f>ROUND(Forecast!N287,3)</f>
        <v>7.8040000000000003</v>
      </c>
      <c r="O286" s="1">
        <f t="shared" si="29"/>
        <v>86.368000000000009</v>
      </c>
      <c r="Q286" s="39">
        <v>2014</v>
      </c>
      <c r="R286" s="39">
        <v>7</v>
      </c>
      <c r="S286" s="43">
        <f>1000*I40</f>
        <v>63835</v>
      </c>
      <c r="T286" s="43">
        <f>1000*I106</f>
        <v>57009</v>
      </c>
      <c r="U286" s="43">
        <f>1000*I172</f>
        <v>7208</v>
      </c>
      <c r="V286" s="43">
        <f>1000*I238</f>
        <v>921</v>
      </c>
      <c r="W286" s="43">
        <f>1000*I304</f>
        <v>7697</v>
      </c>
      <c r="X286" s="44">
        <f t="shared" si="26"/>
        <v>136670</v>
      </c>
      <c r="Z286" s="31">
        <f t="shared" si="40"/>
        <v>3397</v>
      </c>
      <c r="AA286" s="31">
        <f t="shared" si="41"/>
        <v>1999</v>
      </c>
      <c r="AB286" s="31">
        <f t="shared" si="42"/>
        <v>268</v>
      </c>
      <c r="AC286" s="31">
        <f t="shared" si="43"/>
        <v>0</v>
      </c>
      <c r="AD286" s="31">
        <f t="shared" si="44"/>
        <v>0</v>
      </c>
      <c r="AE286" s="31">
        <f t="shared" si="45"/>
        <v>5664</v>
      </c>
      <c r="AG286" s="31">
        <f>S286-S$262</f>
        <v>6902</v>
      </c>
      <c r="AH286" s="31">
        <f t="shared" ref="AH286" si="76">T286-T$262</f>
        <v>5585</v>
      </c>
      <c r="AI286" s="31">
        <f t="shared" ref="AI286" si="77">U286-U$262</f>
        <v>535</v>
      </c>
      <c r="AJ286" s="31">
        <f t="shared" ref="AJ286" si="78">V286-V$262</f>
        <v>0</v>
      </c>
      <c r="AK286" s="31">
        <f t="shared" ref="AK286" si="79">W286-W$262</f>
        <v>0</v>
      </c>
      <c r="AL286" s="31">
        <f t="shared" ref="AL286" si="80">X286-X$262</f>
        <v>13022</v>
      </c>
    </row>
    <row r="287" spans="2:38">
      <c r="B287">
        <v>1997</v>
      </c>
      <c r="C287" s="1">
        <f>ROUND(Forecast!C288,3)</f>
        <v>8.1920000000000002</v>
      </c>
      <c r="D287" s="1">
        <f>ROUND(Forecast!D288,3)</f>
        <v>7.4489999999999998</v>
      </c>
      <c r="E287" s="1">
        <f>ROUND(Forecast!E288,3)</f>
        <v>6.5670000000000002</v>
      </c>
      <c r="F287" s="1">
        <f>ROUND(Forecast!F288,3)</f>
        <v>7.0140000000000002</v>
      </c>
      <c r="G287" s="1">
        <f>ROUND(Forecast!G288,3)</f>
        <v>7.242</v>
      </c>
      <c r="H287" s="1">
        <f>ROUND(Forecast!H288,3)</f>
        <v>7.609</v>
      </c>
      <c r="I287" s="1">
        <f>ROUND(Forecast!I288,3)</f>
        <v>7.5410000000000004</v>
      </c>
      <c r="J287" s="1">
        <f>ROUND(Forecast!J288,3)</f>
        <v>8.3810000000000002</v>
      </c>
      <c r="K287" s="1">
        <f>ROUND(Forecast!K288,3)</f>
        <v>7.6840000000000002</v>
      </c>
      <c r="L287" s="1">
        <f>ROUND(Forecast!L288,3)</f>
        <v>7.2089999999999996</v>
      </c>
      <c r="M287" s="1">
        <f>ROUND(Forecast!M288,3)</f>
        <v>6.9950000000000001</v>
      </c>
      <c r="N287" s="1">
        <f>ROUND(Forecast!N288,3)</f>
        <v>7.95</v>
      </c>
      <c r="O287" s="1">
        <f t="shared" si="29"/>
        <v>89.833000000000013</v>
      </c>
      <c r="Q287" s="39">
        <v>2014</v>
      </c>
      <c r="R287" s="39">
        <v>8</v>
      </c>
      <c r="S287" s="43">
        <f>1000*J40</f>
        <v>68471</v>
      </c>
      <c r="T287" s="43">
        <f>1000*J106</f>
        <v>65010.000000000007</v>
      </c>
      <c r="U287" s="43">
        <f>1000*J172</f>
        <v>8054</v>
      </c>
      <c r="V287" s="43">
        <f>1000*J238</f>
        <v>1022.9999999999999</v>
      </c>
      <c r="W287" s="43">
        <f>1000*J304</f>
        <v>8548</v>
      </c>
      <c r="X287" s="44">
        <f t="shared" si="26"/>
        <v>151106</v>
      </c>
      <c r="Z287" s="31">
        <f t="shared" si="40"/>
        <v>3628</v>
      </c>
      <c r="AA287" s="31">
        <f t="shared" si="41"/>
        <v>2272.0000000000073</v>
      </c>
      <c r="AB287" s="31">
        <f t="shared" si="42"/>
        <v>298</v>
      </c>
      <c r="AC287" s="31">
        <f t="shared" si="43"/>
        <v>0</v>
      </c>
      <c r="AD287" s="31">
        <f t="shared" si="44"/>
        <v>0</v>
      </c>
      <c r="AE287" s="31">
        <f t="shared" si="45"/>
        <v>6198</v>
      </c>
      <c r="AG287" s="31">
        <f>S287-S$263</f>
        <v>7371</v>
      </c>
      <c r="AH287" s="31">
        <f t="shared" ref="AH287" si="81">T287-T$263</f>
        <v>6346.0000000000073</v>
      </c>
      <c r="AI287" s="31">
        <f t="shared" ref="AI287" si="82">U287-U$263</f>
        <v>596</v>
      </c>
      <c r="AJ287" s="31">
        <f t="shared" ref="AJ287" si="83">V287-V$263</f>
        <v>0</v>
      </c>
      <c r="AK287" s="31">
        <f t="shared" ref="AK287" si="84">W287-W$263</f>
        <v>0</v>
      </c>
      <c r="AL287" s="31">
        <f t="shared" ref="AL287" si="85">X287-X$263</f>
        <v>14313</v>
      </c>
    </row>
    <row r="288" spans="2:38">
      <c r="B288">
        <v>1998</v>
      </c>
      <c r="C288" s="1">
        <f>ROUND(Forecast!C289,3)</f>
        <v>8.3209999999999997</v>
      </c>
      <c r="D288" s="1">
        <f>ROUND(Forecast!D289,3)</f>
        <v>7.5590000000000002</v>
      </c>
      <c r="E288" s="1">
        <f>ROUND(Forecast!E289,3)</f>
        <v>6.66</v>
      </c>
      <c r="F288" s="1">
        <f>ROUND(Forecast!F289,3)</f>
        <v>7.1109999999999998</v>
      </c>
      <c r="G288" s="1">
        <f>ROUND(Forecast!G289,3)</f>
        <v>7.3559999999999999</v>
      </c>
      <c r="H288" s="1">
        <f>ROUND(Forecast!H289,3)</f>
        <v>7.7450000000000001</v>
      </c>
      <c r="I288" s="1">
        <f>ROUND(Forecast!I289,3)</f>
        <v>7.6970000000000001</v>
      </c>
      <c r="J288" s="1">
        <f>ROUND(Forecast!J289,3)</f>
        <v>8.548</v>
      </c>
      <c r="K288" s="1">
        <f>ROUND(Forecast!K289,3)</f>
        <v>7.8520000000000003</v>
      </c>
      <c r="L288" s="1">
        <f>ROUND(Forecast!L289,3)</f>
        <v>7.3789999999999996</v>
      </c>
      <c r="M288" s="1">
        <f>ROUND(Forecast!M289,3)</f>
        <v>7.1609999999999996</v>
      </c>
      <c r="N288" s="1">
        <f>ROUND(Forecast!N289,3)</f>
        <v>8.2080000000000002</v>
      </c>
      <c r="O288" s="1">
        <f t="shared" si="29"/>
        <v>91.597000000000008</v>
      </c>
      <c r="Q288" s="39">
        <v>2014</v>
      </c>
      <c r="R288" s="39">
        <v>9</v>
      </c>
      <c r="S288" s="43">
        <f>1000*K40</f>
        <v>64378</v>
      </c>
      <c r="T288" s="43">
        <f>1000*K106</f>
        <v>57490</v>
      </c>
      <c r="U288" s="43">
        <f>1000*K172</f>
        <v>7205</v>
      </c>
      <c r="V288" s="43">
        <f>1000*K238</f>
        <v>983</v>
      </c>
      <c r="W288" s="43">
        <f>1000*K304</f>
        <v>7852</v>
      </c>
      <c r="X288" s="44">
        <f t="shared" si="26"/>
        <v>137908</v>
      </c>
      <c r="Z288" s="31">
        <f t="shared" si="40"/>
        <v>3392</v>
      </c>
      <c r="AA288" s="31">
        <f t="shared" si="41"/>
        <v>2013</v>
      </c>
      <c r="AB288" s="31">
        <f t="shared" si="42"/>
        <v>267</v>
      </c>
      <c r="AC288" s="31">
        <f t="shared" si="43"/>
        <v>0</v>
      </c>
      <c r="AD288" s="31">
        <f t="shared" si="44"/>
        <v>0</v>
      </c>
      <c r="AE288" s="31">
        <f t="shared" si="45"/>
        <v>5672</v>
      </c>
      <c r="AG288" s="31">
        <f>S288-S$264</f>
        <v>6891</v>
      </c>
      <c r="AH288" s="31">
        <f t="shared" ref="AH288" si="86">T288-T$264</f>
        <v>5623</v>
      </c>
      <c r="AI288" s="31">
        <f t="shared" ref="AI288" si="87">U288-U$264</f>
        <v>534</v>
      </c>
      <c r="AJ288" s="31">
        <f t="shared" ref="AJ288" si="88">V288-V$264</f>
        <v>0</v>
      </c>
      <c r="AK288" s="31">
        <f t="shared" ref="AK288" si="89">W288-W$264</f>
        <v>0</v>
      </c>
      <c r="AL288" s="31">
        <f t="shared" ref="AL288" si="90">X288-X$264</f>
        <v>13048</v>
      </c>
    </row>
    <row r="289" spans="1:38">
      <c r="B289">
        <v>1999</v>
      </c>
      <c r="C289" s="1">
        <f>ROUND(Forecast!C290,3)</f>
        <v>8.3209999999999997</v>
      </c>
      <c r="D289" s="1">
        <f>ROUND(Forecast!D290,3)</f>
        <v>7.5590000000000002</v>
      </c>
      <c r="E289" s="1">
        <f>ROUND(Forecast!E290,3)</f>
        <v>6.66</v>
      </c>
      <c r="F289" s="1">
        <f>ROUND(Forecast!F290,3)</f>
        <v>7.1109999999999998</v>
      </c>
      <c r="G289" s="1">
        <f>ROUND(Forecast!G290,3)</f>
        <v>7.3559999999999999</v>
      </c>
      <c r="H289" s="1">
        <f>ROUND(Forecast!H290,3)</f>
        <v>7.7450000000000001</v>
      </c>
      <c r="I289" s="1">
        <f>ROUND(Forecast!I290,3)</f>
        <v>7.6970000000000001</v>
      </c>
      <c r="J289" s="1">
        <f>ROUND(Forecast!J290,3)</f>
        <v>8.548</v>
      </c>
      <c r="K289" s="1">
        <f>ROUND(Forecast!K290,3)</f>
        <v>7.8520000000000003</v>
      </c>
      <c r="L289" s="1">
        <f>ROUND(Forecast!L290,3)</f>
        <v>7.3789999999999996</v>
      </c>
      <c r="M289" s="1">
        <f>ROUND(Forecast!M290,3)</f>
        <v>7.1609999999999996</v>
      </c>
      <c r="N289" s="1">
        <f>ROUND(Forecast!N290,3)</f>
        <v>8.2080000000000002</v>
      </c>
      <c r="O289" s="1">
        <f t="shared" si="29"/>
        <v>91.597000000000008</v>
      </c>
      <c r="Q289" s="39">
        <v>2014</v>
      </c>
      <c r="R289" s="39">
        <v>10</v>
      </c>
      <c r="S289" s="43">
        <f>1000*L40</f>
        <v>50404</v>
      </c>
      <c r="T289" s="43">
        <f>1000*L106</f>
        <v>53593</v>
      </c>
      <c r="U289" s="43">
        <f>1000*L172</f>
        <v>6884</v>
      </c>
      <c r="V289" s="43">
        <f>1000*L238</f>
        <v>880</v>
      </c>
      <c r="W289" s="43">
        <f>1000*L304</f>
        <v>7379</v>
      </c>
      <c r="X289" s="44">
        <f t="shared" si="26"/>
        <v>119140</v>
      </c>
      <c r="Z289" s="31">
        <f t="shared" si="40"/>
        <v>2626</v>
      </c>
      <c r="AA289" s="31">
        <f t="shared" si="41"/>
        <v>1879</v>
      </c>
      <c r="AB289" s="31">
        <f t="shared" si="42"/>
        <v>255</v>
      </c>
      <c r="AC289" s="31">
        <f t="shared" si="43"/>
        <v>0</v>
      </c>
      <c r="AD289" s="31">
        <f t="shared" si="44"/>
        <v>0</v>
      </c>
      <c r="AE289" s="31">
        <f t="shared" si="45"/>
        <v>4760</v>
      </c>
      <c r="AG289" s="31">
        <f>S289-S$265</f>
        <v>5335</v>
      </c>
      <c r="AH289" s="31">
        <f t="shared" ref="AH289" si="91">T289-T$265</f>
        <v>5248</v>
      </c>
      <c r="AI289" s="31">
        <f t="shared" ref="AI289" si="92">U289-U$265</f>
        <v>510</v>
      </c>
      <c r="AJ289" s="31">
        <f t="shared" ref="AJ289" si="93">V289-V$265</f>
        <v>0</v>
      </c>
      <c r="AK289" s="31">
        <f t="shared" ref="AK289" si="94">W289-W$265</f>
        <v>0</v>
      </c>
      <c r="AL289" s="31">
        <f t="shared" ref="AL289" si="95">X289-X$265</f>
        <v>11093</v>
      </c>
    </row>
    <row r="290" spans="1:38">
      <c r="B290">
        <v>2000</v>
      </c>
      <c r="C290" s="1">
        <f>ROUND(Forecast!C291,3)</f>
        <v>8.3209999999999997</v>
      </c>
      <c r="D290" s="1">
        <f>ROUND(Forecast!D291,3)</f>
        <v>7.5590000000000002</v>
      </c>
      <c r="E290" s="1">
        <f>ROUND(Forecast!E291,3)</f>
        <v>6.66</v>
      </c>
      <c r="F290" s="1">
        <f>ROUND(Forecast!F291,3)</f>
        <v>7.1109999999999998</v>
      </c>
      <c r="G290" s="1">
        <f>ROUND(Forecast!G291,3)</f>
        <v>7.3559999999999999</v>
      </c>
      <c r="H290" s="1">
        <f>ROUND(Forecast!H291,3)</f>
        <v>7.7450000000000001</v>
      </c>
      <c r="I290" s="1">
        <f>ROUND(Forecast!I291,3)</f>
        <v>7.6970000000000001</v>
      </c>
      <c r="J290" s="1">
        <f>ROUND(Forecast!J291,3)</f>
        <v>8.548</v>
      </c>
      <c r="K290" s="1">
        <f>ROUND(Forecast!K291,3)</f>
        <v>7.8520000000000003</v>
      </c>
      <c r="L290" s="1">
        <f>ROUND(Forecast!L291,3)</f>
        <v>7.3789999999999996</v>
      </c>
      <c r="M290" s="1">
        <f>ROUND(Forecast!M291,3)</f>
        <v>7.1609999999999996</v>
      </c>
      <c r="N290" s="1">
        <f>ROUND(Forecast!N291,3)</f>
        <v>8.2080000000000002</v>
      </c>
      <c r="O290" s="1">
        <f t="shared" si="29"/>
        <v>91.597000000000008</v>
      </c>
      <c r="Q290" s="39">
        <v>2014</v>
      </c>
      <c r="R290" s="39">
        <v>11</v>
      </c>
      <c r="S290" s="43">
        <f>1000*M40</f>
        <v>54336</v>
      </c>
      <c r="T290" s="43">
        <f>1000*M106</f>
        <v>55456</v>
      </c>
      <c r="U290" s="43">
        <f>1000*M172</f>
        <v>6962</v>
      </c>
      <c r="V290" s="43">
        <f>1000*M238</f>
        <v>921</v>
      </c>
      <c r="W290" s="43">
        <f>1000*M304</f>
        <v>7161</v>
      </c>
      <c r="X290" s="44">
        <f t="shared" si="26"/>
        <v>124836</v>
      </c>
      <c r="Z290" s="31">
        <f t="shared" si="40"/>
        <v>2857</v>
      </c>
      <c r="AA290" s="31">
        <f t="shared" si="41"/>
        <v>1938</v>
      </c>
      <c r="AB290" s="31">
        <f t="shared" si="42"/>
        <v>257</v>
      </c>
      <c r="AC290" s="31">
        <f t="shared" si="43"/>
        <v>0</v>
      </c>
      <c r="AD290" s="31">
        <f t="shared" si="44"/>
        <v>0</v>
      </c>
      <c r="AE290" s="31">
        <f t="shared" si="45"/>
        <v>5052</v>
      </c>
      <c r="AG290" s="31">
        <f>S290-S$266</f>
        <v>5804</v>
      </c>
      <c r="AH290" s="31">
        <f t="shared" ref="AH290" si="96">T290-T$266</f>
        <v>5413</v>
      </c>
      <c r="AI290" s="31">
        <f t="shared" ref="AI290" si="97">U290-U$266</f>
        <v>514</v>
      </c>
      <c r="AJ290" s="31">
        <f t="shared" ref="AJ290" si="98">V290-V$266</f>
        <v>0</v>
      </c>
      <c r="AK290" s="31">
        <f t="shared" ref="AK290" si="99">W290-W$266</f>
        <v>0</v>
      </c>
      <c r="AL290" s="31">
        <f t="shared" ref="AL290" si="100">X290-X$266</f>
        <v>11731</v>
      </c>
    </row>
    <row r="291" spans="1:38">
      <c r="B291">
        <v>2001</v>
      </c>
      <c r="C291" s="1">
        <f>ROUND(Forecast!C292,3)</f>
        <v>8.3209999999999997</v>
      </c>
      <c r="D291" s="1">
        <f>ROUND(Forecast!D292,3)</f>
        <v>7.5590000000000002</v>
      </c>
      <c r="E291" s="1">
        <f>ROUND(Forecast!E292,3)</f>
        <v>6.66</v>
      </c>
      <c r="F291" s="1">
        <f>ROUND(Forecast!F292,3)</f>
        <v>7.1109999999999998</v>
      </c>
      <c r="G291" s="1">
        <f>ROUND(Forecast!G292,3)</f>
        <v>7.3559999999999999</v>
      </c>
      <c r="H291" s="1">
        <f>ROUND(Forecast!H292,3)</f>
        <v>7.7450000000000001</v>
      </c>
      <c r="I291" s="1">
        <f>ROUND(Forecast!I292,3)</f>
        <v>7.6970000000000001</v>
      </c>
      <c r="J291" s="1">
        <f>ROUND(Forecast!J292,3)</f>
        <v>8.548</v>
      </c>
      <c r="K291" s="1">
        <f>ROUND(Forecast!K292,3)</f>
        <v>7.8520000000000003</v>
      </c>
      <c r="L291" s="1">
        <f>ROUND(Forecast!L292,3)</f>
        <v>7.3789999999999996</v>
      </c>
      <c r="M291" s="1">
        <f>ROUND(Forecast!M292,3)</f>
        <v>7.1609999999999996</v>
      </c>
      <c r="N291" s="1">
        <f>ROUND(Forecast!N292,3)</f>
        <v>8.2080000000000002</v>
      </c>
      <c r="O291" s="1">
        <f t="shared" si="29"/>
        <v>91.597000000000008</v>
      </c>
      <c r="Q291" s="39">
        <v>2014</v>
      </c>
      <c r="R291" s="39">
        <v>12</v>
      </c>
      <c r="S291" s="43">
        <f>1000*N40</f>
        <v>92148</v>
      </c>
      <c r="T291" s="43">
        <f>1000*N106</f>
        <v>69623</v>
      </c>
      <c r="U291" s="43">
        <f>1000*N172</f>
        <v>7573</v>
      </c>
      <c r="V291" s="43">
        <f>1000*N238</f>
        <v>1228</v>
      </c>
      <c r="W291" s="43">
        <f>1000*N304</f>
        <v>8208</v>
      </c>
      <c r="X291" s="44">
        <f t="shared" si="26"/>
        <v>178780</v>
      </c>
      <c r="Z291" s="31">
        <f t="shared" si="40"/>
        <v>4906</v>
      </c>
      <c r="AA291" s="31">
        <f t="shared" si="41"/>
        <v>2440</v>
      </c>
      <c r="AB291" s="31">
        <f t="shared" si="42"/>
        <v>284</v>
      </c>
      <c r="AC291" s="31">
        <f t="shared" si="43"/>
        <v>0</v>
      </c>
      <c r="AD291" s="31">
        <f t="shared" si="44"/>
        <v>0</v>
      </c>
      <c r="AE291" s="31">
        <f t="shared" si="45"/>
        <v>7630</v>
      </c>
      <c r="AG291" s="31">
        <f>S291-S$267</f>
        <v>9966</v>
      </c>
      <c r="AH291" s="31">
        <f t="shared" ref="AH291" si="101">T291-T$267</f>
        <v>6816</v>
      </c>
      <c r="AI291" s="31">
        <f t="shared" ref="AI291" si="102">U291-U$267</f>
        <v>568</v>
      </c>
      <c r="AJ291" s="31">
        <f t="shared" ref="AJ291" si="103">V291-V$267</f>
        <v>0</v>
      </c>
      <c r="AK291" s="31">
        <f t="shared" ref="AK291" si="104">W291-W$267</f>
        <v>0</v>
      </c>
      <c r="AL291" s="31">
        <f t="shared" ref="AL291" si="105">X291-X$267</f>
        <v>17350</v>
      </c>
    </row>
    <row r="292" spans="1:38">
      <c r="B292" s="12">
        <v>2002</v>
      </c>
      <c r="C292" s="6">
        <f>ROUND(Forecast!C293,3)</f>
        <v>8.3209999999999997</v>
      </c>
      <c r="D292" s="6">
        <f>ROUND(Forecast!D293,3)</f>
        <v>7.5590000000000002</v>
      </c>
      <c r="E292" s="6">
        <f>ROUND(Forecast!E293,3)</f>
        <v>6.66</v>
      </c>
      <c r="F292" s="6">
        <f>ROUND(Forecast!F293,3)</f>
        <v>7.1109999999999998</v>
      </c>
      <c r="G292" s="6">
        <f>ROUND(Forecast!G293,3)</f>
        <v>7.3559999999999999</v>
      </c>
      <c r="H292" s="6">
        <f>ROUND(Forecast!H293,3)</f>
        <v>7.7450000000000001</v>
      </c>
      <c r="I292" s="6">
        <f>ROUND(Forecast!I293,3)</f>
        <v>7.6970000000000001</v>
      </c>
      <c r="J292" s="6">
        <f>ROUND(Forecast!J293,3)</f>
        <v>8.548</v>
      </c>
      <c r="K292" s="6">
        <f>ROUND(Forecast!K293,3)</f>
        <v>7.8520000000000003</v>
      </c>
      <c r="L292" s="6">
        <f>ROUND(Forecast!L293,3)</f>
        <v>7.3789999999999996</v>
      </c>
      <c r="M292" s="6">
        <f>ROUND(Forecast!M293,3)</f>
        <v>7.1609999999999996</v>
      </c>
      <c r="N292" s="6">
        <f>ROUND(Forecast!N293,3)</f>
        <v>8.2080000000000002</v>
      </c>
      <c r="O292" s="6">
        <f t="shared" si="29"/>
        <v>91.597000000000008</v>
      </c>
      <c r="Q292" s="39">
        <v>2015</v>
      </c>
      <c r="R292" s="39">
        <v>1</v>
      </c>
      <c r="S292" s="43">
        <f>1000*C41</f>
        <v>111743</v>
      </c>
      <c r="T292" s="43">
        <f>1000*C107</f>
        <v>70202</v>
      </c>
      <c r="U292" s="43">
        <f>1000*C173</f>
        <v>7330</v>
      </c>
      <c r="V292" s="43">
        <f>1000*C239</f>
        <v>1453</v>
      </c>
      <c r="W292" s="43">
        <f>1000*C305</f>
        <v>8321</v>
      </c>
      <c r="X292" s="44">
        <f t="shared" si="26"/>
        <v>199049</v>
      </c>
      <c r="Z292" s="31">
        <f t="shared" ref="Z292:Z303" si="106">S292-$S268</f>
        <v>10377</v>
      </c>
      <c r="AA292" s="31">
        <f t="shared" ref="AA292:AA303" si="107">T292-$T268</f>
        <v>4550</v>
      </c>
      <c r="AB292" s="31">
        <f t="shared" ref="AB292:AB303" si="108">U292-$U268</f>
        <v>510</v>
      </c>
      <c r="AC292" s="31">
        <f t="shared" ref="AC292:AC303" si="109">V292-$V268</f>
        <v>0</v>
      </c>
      <c r="AD292" s="31">
        <f t="shared" ref="AD292:AD303" si="110">W292-$W268</f>
        <v>0</v>
      </c>
      <c r="AE292" s="31">
        <f t="shared" ref="AE292:AE303" si="111">X292-$X268</f>
        <v>15437</v>
      </c>
      <c r="AG292" s="31">
        <f>S292-S$256</f>
        <v>16281</v>
      </c>
      <c r="AH292" s="31">
        <f t="shared" ref="AH292" si="112">T292-T$256</f>
        <v>8836</v>
      </c>
      <c r="AI292" s="31">
        <f t="shared" ref="AI292" si="113">U292-U$256</f>
        <v>779</v>
      </c>
      <c r="AJ292" s="31">
        <f t="shared" ref="AJ292" si="114">V292-V$256</f>
        <v>0</v>
      </c>
      <c r="AK292" s="31">
        <f t="shared" ref="AK292" si="115">W292-W$256</f>
        <v>0</v>
      </c>
      <c r="AL292" s="31">
        <f t="shared" ref="AL292" si="116">X292-X$256</f>
        <v>25896</v>
      </c>
    </row>
    <row r="293" spans="1:38">
      <c r="B293" s="12">
        <v>2003</v>
      </c>
      <c r="C293" s="6">
        <f>ROUND(Forecast!C294,3)</f>
        <v>8.3209999999999997</v>
      </c>
      <c r="D293" s="6">
        <f>ROUND(Forecast!D294,3)</f>
        <v>7.5590000000000002</v>
      </c>
      <c r="E293" s="6">
        <f>ROUND(Forecast!E294,3)</f>
        <v>6.66</v>
      </c>
      <c r="F293" s="6">
        <f>ROUND(Forecast!F294,3)</f>
        <v>7.1109999999999998</v>
      </c>
      <c r="G293" s="6">
        <f>ROUND(Forecast!G294,3)</f>
        <v>7.3559999999999999</v>
      </c>
      <c r="H293" s="6">
        <f>ROUND(Forecast!H294,3)</f>
        <v>7.7450000000000001</v>
      </c>
      <c r="I293" s="6">
        <f>ROUND(Forecast!I294,3)</f>
        <v>7.6970000000000001</v>
      </c>
      <c r="J293" s="6">
        <f>ROUND(Forecast!J294,3)</f>
        <v>8.548</v>
      </c>
      <c r="K293" s="6">
        <f>ROUND(Forecast!K294,3)</f>
        <v>7.8520000000000003</v>
      </c>
      <c r="L293" s="6">
        <f>ROUND(Forecast!L294,3)</f>
        <v>7.3789999999999996</v>
      </c>
      <c r="M293" s="6">
        <f>ROUND(Forecast!M294,3)</f>
        <v>7.1609999999999996</v>
      </c>
      <c r="N293" s="6">
        <f>ROUND(Forecast!N294,3)</f>
        <v>8.2080000000000002</v>
      </c>
      <c r="O293" s="6">
        <f t="shared" si="29"/>
        <v>91.597000000000008</v>
      </c>
      <c r="Q293" s="39">
        <v>2015</v>
      </c>
      <c r="R293" s="39">
        <v>2</v>
      </c>
      <c r="S293" s="43">
        <f>1000*D41</f>
        <v>87879</v>
      </c>
      <c r="T293" s="43">
        <f>1000*D107</f>
        <v>59928</v>
      </c>
      <c r="U293" s="43">
        <f>1000*D173</f>
        <v>6916</v>
      </c>
      <c r="V293" s="43">
        <f>1000*D239</f>
        <v>1146</v>
      </c>
      <c r="W293" s="43">
        <f>1000*D305</f>
        <v>7559</v>
      </c>
      <c r="X293" s="44">
        <f t="shared" si="26"/>
        <v>163428</v>
      </c>
      <c r="Z293" s="31">
        <f t="shared" si="106"/>
        <v>8136</v>
      </c>
      <c r="AA293" s="31">
        <f t="shared" si="107"/>
        <v>3878</v>
      </c>
      <c r="AB293" s="31">
        <f t="shared" si="108"/>
        <v>475</v>
      </c>
      <c r="AC293" s="31">
        <f t="shared" si="109"/>
        <v>0</v>
      </c>
      <c r="AD293" s="31">
        <f t="shared" si="110"/>
        <v>0</v>
      </c>
      <c r="AE293" s="31">
        <f t="shared" si="111"/>
        <v>12489</v>
      </c>
      <c r="AG293" s="31">
        <f>S293-S$257</f>
        <v>12765</v>
      </c>
      <c r="AH293" s="31">
        <f t="shared" ref="AH293" si="117">T293-T$257</f>
        <v>7531</v>
      </c>
      <c r="AI293" s="31">
        <f t="shared" ref="AI293" si="118">U293-U$257</f>
        <v>726</v>
      </c>
      <c r="AJ293" s="31">
        <f t="shared" ref="AJ293" si="119">V293-V$257</f>
        <v>0</v>
      </c>
      <c r="AK293" s="31">
        <f t="shared" ref="AK293" si="120">W293-W$257</f>
        <v>0</v>
      </c>
      <c r="AL293" s="31">
        <f t="shared" ref="AL293" si="121">X293-X$257</f>
        <v>21022</v>
      </c>
    </row>
    <row r="294" spans="1:38">
      <c r="B294" s="12">
        <v>2004</v>
      </c>
      <c r="C294" s="6">
        <f>ROUND(Forecast!C295,3)</f>
        <v>8.3209999999999997</v>
      </c>
      <c r="D294" s="6">
        <f>ROUND(Forecast!D295,3)</f>
        <v>7.5590000000000002</v>
      </c>
      <c r="E294" s="6">
        <f>ROUND(Forecast!E295,3)</f>
        <v>6.66</v>
      </c>
      <c r="F294" s="6">
        <f>ROUND(Forecast!F295,3)</f>
        <v>7.1109999999999998</v>
      </c>
      <c r="G294" s="6">
        <f>ROUND(Forecast!G295,3)</f>
        <v>7.3559999999999999</v>
      </c>
      <c r="H294" s="6">
        <f>ROUND(Forecast!H295,3)</f>
        <v>7.7450000000000001</v>
      </c>
      <c r="I294" s="6">
        <f>ROUND(Forecast!I295,3)</f>
        <v>7.6970000000000001</v>
      </c>
      <c r="J294" s="6">
        <f>ROUND(Forecast!J295,3)</f>
        <v>8.548</v>
      </c>
      <c r="K294" s="6">
        <f>ROUND(Forecast!K295,3)</f>
        <v>7.8520000000000003</v>
      </c>
      <c r="L294" s="6">
        <f>ROUND(Forecast!L295,3)</f>
        <v>7.3789999999999996</v>
      </c>
      <c r="M294" s="6">
        <f>ROUND(Forecast!M295,3)</f>
        <v>7.1609999999999996</v>
      </c>
      <c r="N294" s="6">
        <f>ROUND(Forecast!N295,3)</f>
        <v>8.2080000000000002</v>
      </c>
      <c r="O294" s="6">
        <f t="shared" si="29"/>
        <v>91.597000000000008</v>
      </c>
      <c r="Q294" s="39">
        <v>2015</v>
      </c>
      <c r="R294" s="39">
        <v>3</v>
      </c>
      <c r="S294" s="43">
        <f>1000*E41</f>
        <v>69456</v>
      </c>
      <c r="T294" s="43">
        <f>1000*E107</f>
        <v>48961</v>
      </c>
      <c r="U294" s="43">
        <f>1000*E173</f>
        <v>5844</v>
      </c>
      <c r="V294" s="43">
        <f>1000*E239</f>
        <v>1064</v>
      </c>
      <c r="W294" s="43">
        <f>1000*E305</f>
        <v>6660</v>
      </c>
      <c r="X294" s="44">
        <f t="shared" si="26"/>
        <v>131985</v>
      </c>
      <c r="Z294" s="31">
        <f t="shared" si="106"/>
        <v>6355</v>
      </c>
      <c r="AA294" s="31">
        <f t="shared" si="107"/>
        <v>3170</v>
      </c>
      <c r="AB294" s="31">
        <f t="shared" si="108"/>
        <v>401</v>
      </c>
      <c r="AC294" s="31">
        <f t="shared" si="109"/>
        <v>0</v>
      </c>
      <c r="AD294" s="31">
        <f t="shared" si="110"/>
        <v>0</v>
      </c>
      <c r="AE294" s="31">
        <f t="shared" si="111"/>
        <v>9926</v>
      </c>
      <c r="AG294" s="31">
        <f>S294-S$258</f>
        <v>9970</v>
      </c>
      <c r="AH294" s="31">
        <f t="shared" ref="AH294" si="122">T294-T$258</f>
        <v>6156</v>
      </c>
      <c r="AI294" s="31">
        <f t="shared" ref="AI294" si="123">U294-U$258</f>
        <v>612</v>
      </c>
      <c r="AJ294" s="31">
        <f t="shared" ref="AJ294" si="124">V294-V$258</f>
        <v>0</v>
      </c>
      <c r="AK294" s="31">
        <f t="shared" ref="AK294" si="125">W294-W$258</f>
        <v>0</v>
      </c>
      <c r="AL294" s="31">
        <f t="shared" ref="AL294" si="126">X294-X$258</f>
        <v>16738</v>
      </c>
    </row>
    <row r="295" spans="1:38">
      <c r="B295" s="12">
        <v>2005</v>
      </c>
      <c r="C295" s="6">
        <f>ROUND(Forecast!C296,3)</f>
        <v>8.3209999999999997</v>
      </c>
      <c r="D295" s="6">
        <f>ROUND(Forecast!D296,3)</f>
        <v>7.5590000000000002</v>
      </c>
      <c r="E295" s="6">
        <f>ROUND(Forecast!E296,3)</f>
        <v>6.66</v>
      </c>
      <c r="F295" s="6">
        <f>ROUND(Forecast!F296,3)</f>
        <v>7.1109999999999998</v>
      </c>
      <c r="G295" s="6">
        <f>ROUND(Forecast!G296,3)</f>
        <v>7.3559999999999999</v>
      </c>
      <c r="H295" s="6">
        <f>ROUND(Forecast!H296,3)</f>
        <v>7.7450000000000001</v>
      </c>
      <c r="I295" s="6">
        <f>ROUND(Forecast!I296,3)</f>
        <v>7.6970000000000001</v>
      </c>
      <c r="J295" s="6">
        <f>ROUND(Forecast!J296,3)</f>
        <v>8.548</v>
      </c>
      <c r="K295" s="6">
        <f>ROUND(Forecast!K296,3)</f>
        <v>7.8520000000000003</v>
      </c>
      <c r="L295" s="6">
        <f>ROUND(Forecast!L296,3)</f>
        <v>7.3789999999999996</v>
      </c>
      <c r="M295" s="6">
        <f>ROUND(Forecast!M296,3)</f>
        <v>7.1609999999999996</v>
      </c>
      <c r="N295" s="6">
        <f>ROUND(Forecast!N296,3)</f>
        <v>8.2080000000000002</v>
      </c>
      <c r="O295" s="6">
        <f t="shared" si="29"/>
        <v>91.597000000000008</v>
      </c>
      <c r="Q295" s="39">
        <v>2015</v>
      </c>
      <c r="R295" s="39">
        <v>4</v>
      </c>
      <c r="S295" s="43">
        <f>1000*F41</f>
        <v>51924</v>
      </c>
      <c r="T295" s="43">
        <f>1000*F107</f>
        <v>47479</v>
      </c>
      <c r="U295" s="43">
        <f>1000*F173</f>
        <v>5882</v>
      </c>
      <c r="V295" s="43">
        <f>1000*F239</f>
        <v>942</v>
      </c>
      <c r="W295" s="43">
        <f>1000*F305</f>
        <v>7111</v>
      </c>
      <c r="X295" s="44">
        <f t="shared" si="26"/>
        <v>113338</v>
      </c>
      <c r="Z295" s="31">
        <f t="shared" si="106"/>
        <v>4707</v>
      </c>
      <c r="AA295" s="31">
        <f t="shared" si="107"/>
        <v>3073</v>
      </c>
      <c r="AB295" s="31">
        <f t="shared" si="108"/>
        <v>402</v>
      </c>
      <c r="AC295" s="31">
        <f t="shared" si="109"/>
        <v>0</v>
      </c>
      <c r="AD295" s="31">
        <f t="shared" si="110"/>
        <v>0</v>
      </c>
      <c r="AE295" s="31">
        <f t="shared" si="111"/>
        <v>8182</v>
      </c>
      <c r="AG295" s="31">
        <f>S295-S$259</f>
        <v>7385</v>
      </c>
      <c r="AH295" s="31">
        <f t="shared" ref="AH295" si="127">T295-T$259</f>
        <v>5968</v>
      </c>
      <c r="AI295" s="31">
        <f t="shared" ref="AI295" si="128">U295-U$259</f>
        <v>613</v>
      </c>
      <c r="AJ295" s="31">
        <f t="shared" ref="AJ295" si="129">V295-V$259</f>
        <v>0</v>
      </c>
      <c r="AK295" s="31">
        <f t="shared" ref="AK295" si="130">W295-W$259</f>
        <v>0</v>
      </c>
      <c r="AL295" s="31">
        <f t="shared" ref="AL295" si="131">X295-X$259</f>
        <v>13966</v>
      </c>
    </row>
    <row r="296" spans="1:38">
      <c r="B296" s="12">
        <v>2006</v>
      </c>
      <c r="C296" s="6">
        <f>ROUND(Forecast!C297,3)</f>
        <v>8.3209999999999997</v>
      </c>
      <c r="D296" s="6">
        <f>ROUND(Forecast!D297,3)</f>
        <v>7.5590000000000002</v>
      </c>
      <c r="E296" s="6">
        <f>ROUND(Forecast!E297,3)</f>
        <v>6.66</v>
      </c>
      <c r="F296" s="6">
        <f>ROUND(Forecast!F297,3)</f>
        <v>7.1109999999999998</v>
      </c>
      <c r="G296" s="6">
        <f>ROUND(Forecast!G297,3)</f>
        <v>7.3559999999999999</v>
      </c>
      <c r="H296" s="6">
        <f>ROUND(Forecast!H297,3)</f>
        <v>7.7450000000000001</v>
      </c>
      <c r="I296" s="6">
        <f>ROUND(Forecast!I297,3)</f>
        <v>7.6970000000000001</v>
      </c>
      <c r="J296" s="6">
        <f>ROUND(Forecast!J297,3)</f>
        <v>8.548</v>
      </c>
      <c r="K296" s="6">
        <f>ROUND(Forecast!K297,3)</f>
        <v>7.8520000000000003</v>
      </c>
      <c r="L296" s="6">
        <f>ROUND(Forecast!L297,3)</f>
        <v>7.3789999999999996</v>
      </c>
      <c r="M296" s="6">
        <f>ROUND(Forecast!M297,3)</f>
        <v>7.1609999999999996</v>
      </c>
      <c r="N296" s="6">
        <f>ROUND(Forecast!N297,3)</f>
        <v>8.2080000000000002</v>
      </c>
      <c r="O296" s="6">
        <f t="shared" si="29"/>
        <v>91.597000000000008</v>
      </c>
      <c r="Q296" s="39">
        <v>2015</v>
      </c>
      <c r="R296" s="39">
        <v>5</v>
      </c>
      <c r="S296" s="43">
        <f>1000*G41</f>
        <v>58926</v>
      </c>
      <c r="T296" s="43">
        <f>1000*G107</f>
        <v>51084</v>
      </c>
      <c r="U296" s="43">
        <f>1000*G173</f>
        <v>6257</v>
      </c>
      <c r="V296" s="43">
        <f>1000*G239</f>
        <v>942</v>
      </c>
      <c r="W296" s="43">
        <f>1000*G305</f>
        <v>7356</v>
      </c>
      <c r="X296" s="44">
        <f t="shared" si="26"/>
        <v>124565</v>
      </c>
      <c r="Z296" s="31">
        <f t="shared" si="106"/>
        <v>5369</v>
      </c>
      <c r="AA296" s="31">
        <f t="shared" si="107"/>
        <v>3305</v>
      </c>
      <c r="AB296" s="31">
        <f t="shared" si="108"/>
        <v>428</v>
      </c>
      <c r="AC296" s="31">
        <f t="shared" si="109"/>
        <v>0</v>
      </c>
      <c r="AD296" s="31">
        <f t="shared" si="110"/>
        <v>0</v>
      </c>
      <c r="AE296" s="31">
        <f t="shared" si="111"/>
        <v>9102</v>
      </c>
      <c r="AG296" s="31">
        <f>S296-S$260</f>
        <v>8424</v>
      </c>
      <c r="AH296" s="31">
        <f t="shared" ref="AH296" si="132">T296-T$260</f>
        <v>6418</v>
      </c>
      <c r="AI296" s="31">
        <f t="shared" ref="AI296" si="133">U296-U$260</f>
        <v>653</v>
      </c>
      <c r="AJ296" s="31">
        <f t="shared" ref="AJ296" si="134">V296-V$260</f>
        <v>0</v>
      </c>
      <c r="AK296" s="31">
        <f t="shared" ref="AK296" si="135">W296-W$260</f>
        <v>0</v>
      </c>
      <c r="AL296" s="31">
        <f t="shared" ref="AL296" si="136">X296-X$260</f>
        <v>15495</v>
      </c>
    </row>
    <row r="297" spans="1:38">
      <c r="B297" s="12">
        <v>2007</v>
      </c>
      <c r="C297" s="6">
        <f>ROUND(Forecast!C298,3)</f>
        <v>8.3209999999999997</v>
      </c>
      <c r="D297" s="6">
        <f>ROUND(Forecast!D298,3)</f>
        <v>7.5590000000000002</v>
      </c>
      <c r="E297" s="6">
        <f>ROUND(Forecast!E298,3)</f>
        <v>6.66</v>
      </c>
      <c r="F297" s="6">
        <f>ROUND(Forecast!F298,3)</f>
        <v>7.1109999999999998</v>
      </c>
      <c r="G297" s="6">
        <f>ROUND(Forecast!G298,3)</f>
        <v>7.3559999999999999</v>
      </c>
      <c r="H297" s="6">
        <f>ROUND(Forecast!H298,3)</f>
        <v>7.7450000000000001</v>
      </c>
      <c r="I297" s="6">
        <f>ROUND(Forecast!I298,3)</f>
        <v>7.6970000000000001</v>
      </c>
      <c r="J297" s="6">
        <f>ROUND(Forecast!J298,3)</f>
        <v>8.548</v>
      </c>
      <c r="K297" s="6">
        <f>ROUND(Forecast!K298,3)</f>
        <v>7.8520000000000003</v>
      </c>
      <c r="L297" s="6">
        <f>ROUND(Forecast!L298,3)</f>
        <v>7.3789999999999996</v>
      </c>
      <c r="M297" s="6">
        <f>ROUND(Forecast!M298,3)</f>
        <v>7.1609999999999996</v>
      </c>
      <c r="N297" s="6">
        <f>ROUND(Forecast!N298,3)</f>
        <v>8.2080000000000002</v>
      </c>
      <c r="O297" s="6">
        <f t="shared" si="29"/>
        <v>91.597000000000008</v>
      </c>
      <c r="Q297" s="39">
        <v>2015</v>
      </c>
      <c r="R297" s="39">
        <v>6</v>
      </c>
      <c r="S297" s="43">
        <f>1000*H41</f>
        <v>66212</v>
      </c>
      <c r="T297" s="43">
        <f>1000*H107</f>
        <v>55617</v>
      </c>
      <c r="U297" s="43">
        <f>1000*H173</f>
        <v>6933</v>
      </c>
      <c r="V297" s="43">
        <f>1000*H239</f>
        <v>983</v>
      </c>
      <c r="W297" s="43">
        <f>1000*H305</f>
        <v>7745</v>
      </c>
      <c r="X297" s="44">
        <f t="shared" si="26"/>
        <v>137490</v>
      </c>
      <c r="Z297" s="31">
        <f t="shared" si="106"/>
        <v>6086</v>
      </c>
      <c r="AA297" s="31">
        <f t="shared" si="107"/>
        <v>3600</v>
      </c>
      <c r="AB297" s="31">
        <f t="shared" si="108"/>
        <v>473</v>
      </c>
      <c r="AC297" s="31">
        <f t="shared" si="109"/>
        <v>0</v>
      </c>
      <c r="AD297" s="31">
        <f t="shared" si="110"/>
        <v>0</v>
      </c>
      <c r="AE297" s="31">
        <f t="shared" si="111"/>
        <v>10159</v>
      </c>
      <c r="AG297" s="31">
        <f>S297-S$261</f>
        <v>9547</v>
      </c>
      <c r="AH297" s="31">
        <f t="shared" ref="AH297" si="137">T297-T$261</f>
        <v>6990</v>
      </c>
      <c r="AI297" s="31">
        <f t="shared" ref="AI297" si="138">U297-U$261</f>
        <v>722</v>
      </c>
      <c r="AJ297" s="31">
        <f t="shared" ref="AJ297" si="139">V297-V$261</f>
        <v>0</v>
      </c>
      <c r="AK297" s="31">
        <f t="shared" ref="AK297" si="140">W297-W$261</f>
        <v>0</v>
      </c>
      <c r="AL297" s="31">
        <f t="shared" ref="AL297" si="141">X297-X$261</f>
        <v>17259</v>
      </c>
    </row>
    <row r="298" spans="1:38">
      <c r="B298" s="12">
        <v>2008</v>
      </c>
      <c r="C298" s="6">
        <f>ROUND(Forecast!C299,3)</f>
        <v>8.3209999999999997</v>
      </c>
      <c r="D298" s="6">
        <f>ROUND(Forecast!D299,3)</f>
        <v>7.5590000000000002</v>
      </c>
      <c r="E298" s="6">
        <f>ROUND(Forecast!E299,3)</f>
        <v>6.66</v>
      </c>
      <c r="F298" s="6">
        <f>ROUND(Forecast!F299,3)</f>
        <v>7.1109999999999998</v>
      </c>
      <c r="G298" s="6">
        <f>ROUND(Forecast!G299,3)</f>
        <v>7.3559999999999999</v>
      </c>
      <c r="H298" s="6">
        <f>ROUND(Forecast!H299,3)</f>
        <v>7.7450000000000001</v>
      </c>
      <c r="I298" s="6">
        <f>ROUND(Forecast!I299,3)</f>
        <v>7.6970000000000001</v>
      </c>
      <c r="J298" s="6">
        <f>ROUND(Forecast!J299,3)</f>
        <v>8.548</v>
      </c>
      <c r="K298" s="6">
        <f>ROUND(Forecast!K299,3)</f>
        <v>7.8520000000000003</v>
      </c>
      <c r="L298" s="6">
        <f>ROUND(Forecast!L299,3)</f>
        <v>7.3789999999999996</v>
      </c>
      <c r="M298" s="6">
        <f>ROUND(Forecast!M299,3)</f>
        <v>7.1609999999999996</v>
      </c>
      <c r="N298" s="6">
        <f>ROUND(Forecast!N299,3)</f>
        <v>8.2080000000000002</v>
      </c>
      <c r="O298" s="6">
        <f t="shared" si="29"/>
        <v>91.597000000000008</v>
      </c>
      <c r="Q298" s="39">
        <v>2015</v>
      </c>
      <c r="R298" s="39">
        <v>7</v>
      </c>
      <c r="S298" s="43">
        <f>1000*I41</f>
        <v>66598</v>
      </c>
      <c r="T298" s="43">
        <f>1000*I107</f>
        <v>58817</v>
      </c>
      <c r="U298" s="43">
        <f>1000*I173</f>
        <v>7448</v>
      </c>
      <c r="V298" s="43">
        <f>1000*I239</f>
        <v>921</v>
      </c>
      <c r="W298" s="43">
        <f>1000*I305</f>
        <v>7697</v>
      </c>
      <c r="X298" s="44">
        <f t="shared" si="26"/>
        <v>141481</v>
      </c>
      <c r="Z298" s="31">
        <f t="shared" si="106"/>
        <v>6160</v>
      </c>
      <c r="AA298" s="31">
        <f t="shared" si="107"/>
        <v>3807</v>
      </c>
      <c r="AB298" s="31">
        <f t="shared" si="108"/>
        <v>508</v>
      </c>
      <c r="AC298" s="31">
        <f t="shared" si="109"/>
        <v>0</v>
      </c>
      <c r="AD298" s="31">
        <f t="shared" si="110"/>
        <v>0</v>
      </c>
      <c r="AE298" s="31">
        <f t="shared" si="111"/>
        <v>10475</v>
      </c>
      <c r="AG298" s="31">
        <f>S298-S$262</f>
        <v>9665</v>
      </c>
      <c r="AH298" s="31">
        <f t="shared" ref="AH298" si="142">T298-T$262</f>
        <v>7393</v>
      </c>
      <c r="AI298" s="31">
        <f t="shared" ref="AI298" si="143">U298-U$262</f>
        <v>775</v>
      </c>
      <c r="AJ298" s="31">
        <f t="shared" ref="AJ298" si="144">V298-V$262</f>
        <v>0</v>
      </c>
      <c r="AK298" s="31">
        <f t="shared" ref="AK298" si="145">W298-W$262</f>
        <v>0</v>
      </c>
      <c r="AL298" s="31">
        <f t="shared" ref="AL298" si="146">X298-X$262</f>
        <v>17833</v>
      </c>
    </row>
    <row r="299" spans="1:38">
      <c r="B299" s="12">
        <v>2009</v>
      </c>
      <c r="C299" s="6">
        <f>ROUND(Forecast!C300,3)</f>
        <v>8.3209999999999997</v>
      </c>
      <c r="D299" s="6">
        <f>ROUND(Forecast!D300,3)</f>
        <v>7.5590000000000002</v>
      </c>
      <c r="E299" s="6">
        <f>ROUND(Forecast!E300,3)</f>
        <v>6.66</v>
      </c>
      <c r="F299" s="6">
        <f>ROUND(Forecast!F300,3)</f>
        <v>7.1109999999999998</v>
      </c>
      <c r="G299" s="6">
        <f>ROUND(Forecast!G300,3)</f>
        <v>7.3559999999999999</v>
      </c>
      <c r="H299" s="6">
        <f>ROUND(Forecast!H300,3)</f>
        <v>7.7450000000000001</v>
      </c>
      <c r="I299" s="6">
        <f>ROUND(Forecast!I300,3)</f>
        <v>7.6970000000000001</v>
      </c>
      <c r="J299" s="6">
        <f>ROUND(Forecast!J300,3)</f>
        <v>8.548</v>
      </c>
      <c r="K299" s="6">
        <f>ROUND(Forecast!K300,3)</f>
        <v>7.8520000000000003</v>
      </c>
      <c r="L299" s="6">
        <f>ROUND(Forecast!L300,3)</f>
        <v>7.3789999999999996</v>
      </c>
      <c r="M299" s="6">
        <f>ROUND(Forecast!M300,3)</f>
        <v>7.1609999999999996</v>
      </c>
      <c r="N299" s="6">
        <f>ROUND(Forecast!N300,3)</f>
        <v>8.2080000000000002</v>
      </c>
      <c r="O299" s="6">
        <f t="shared" si="29"/>
        <v>91.597000000000008</v>
      </c>
      <c r="Q299" s="39">
        <v>2015</v>
      </c>
      <c r="R299" s="39">
        <v>8</v>
      </c>
      <c r="S299" s="43">
        <f>1000*J41</f>
        <v>71422</v>
      </c>
      <c r="T299" s="43">
        <f>1000*J107</f>
        <v>67064</v>
      </c>
      <c r="U299" s="43">
        <f>1000*J173</f>
        <v>8322</v>
      </c>
      <c r="V299" s="43">
        <f>1000*J239</f>
        <v>1022.9999999999999</v>
      </c>
      <c r="W299" s="43">
        <f>1000*J305</f>
        <v>8548</v>
      </c>
      <c r="X299" s="44">
        <f t="shared" si="26"/>
        <v>156379</v>
      </c>
      <c r="Z299" s="31">
        <f t="shared" si="106"/>
        <v>6579</v>
      </c>
      <c r="AA299" s="31">
        <f t="shared" si="107"/>
        <v>4326</v>
      </c>
      <c r="AB299" s="31">
        <f t="shared" si="108"/>
        <v>566</v>
      </c>
      <c r="AC299" s="31">
        <f t="shared" si="109"/>
        <v>0</v>
      </c>
      <c r="AD299" s="31">
        <f t="shared" si="110"/>
        <v>0</v>
      </c>
      <c r="AE299" s="31">
        <f t="shared" si="111"/>
        <v>11471</v>
      </c>
      <c r="AG299" s="31">
        <f>S299-S$263</f>
        <v>10322</v>
      </c>
      <c r="AH299" s="31">
        <f t="shared" ref="AH299" si="147">T299-T$263</f>
        <v>8400</v>
      </c>
      <c r="AI299" s="31">
        <f t="shared" ref="AI299" si="148">U299-U$263</f>
        <v>864</v>
      </c>
      <c r="AJ299" s="31">
        <f t="shared" ref="AJ299" si="149">V299-V$263</f>
        <v>0</v>
      </c>
      <c r="AK299" s="31">
        <f t="shared" ref="AK299" si="150">W299-W$263</f>
        <v>0</v>
      </c>
      <c r="AL299" s="31">
        <f t="shared" ref="AL299" si="151">X299-X$263</f>
        <v>19586</v>
      </c>
    </row>
    <row r="300" spans="1:38">
      <c r="B300" s="12">
        <v>2010</v>
      </c>
      <c r="C300" s="6">
        <f>ROUND(Forecast!C301,3)</f>
        <v>8.3209999999999997</v>
      </c>
      <c r="D300" s="6">
        <f>ROUND(Forecast!D301,3)</f>
        <v>7.5590000000000002</v>
      </c>
      <c r="E300" s="6">
        <f>ROUND(Forecast!E301,3)</f>
        <v>6.66</v>
      </c>
      <c r="F300" s="6">
        <f>ROUND(Forecast!F301,3)</f>
        <v>7.1109999999999998</v>
      </c>
      <c r="G300" s="6">
        <f>ROUND(Forecast!G301,3)</f>
        <v>7.3559999999999999</v>
      </c>
      <c r="H300" s="6">
        <f>ROUND(Forecast!H301,3)</f>
        <v>7.7450000000000001</v>
      </c>
      <c r="I300" s="6">
        <f>ROUND(Forecast!I301,3)</f>
        <v>7.6970000000000001</v>
      </c>
      <c r="J300" s="6">
        <f>ROUND(Forecast!J301,3)</f>
        <v>8.548</v>
      </c>
      <c r="K300" s="6">
        <f>ROUND(Forecast!K301,3)</f>
        <v>7.8520000000000003</v>
      </c>
      <c r="L300" s="6">
        <f>ROUND(Forecast!L301,3)</f>
        <v>7.3789999999999996</v>
      </c>
      <c r="M300" s="6">
        <f>ROUND(Forecast!M301,3)</f>
        <v>7.1609999999999996</v>
      </c>
      <c r="N300" s="6">
        <f>ROUND(Forecast!N301,3)</f>
        <v>8.2080000000000002</v>
      </c>
      <c r="O300" s="6">
        <f t="shared" si="29"/>
        <v>91.597000000000008</v>
      </c>
      <c r="Q300" s="39">
        <v>2015</v>
      </c>
      <c r="R300" s="39">
        <v>9</v>
      </c>
      <c r="S300" s="43">
        <f>1000*K41</f>
        <v>67136</v>
      </c>
      <c r="T300" s="43">
        <f>1000*K107</f>
        <v>59310</v>
      </c>
      <c r="U300" s="43">
        <f>1000*K173</f>
        <v>7445</v>
      </c>
      <c r="V300" s="43">
        <f>1000*K239</f>
        <v>983</v>
      </c>
      <c r="W300" s="43">
        <f>1000*K305</f>
        <v>7852</v>
      </c>
      <c r="X300" s="44">
        <f t="shared" si="26"/>
        <v>142726</v>
      </c>
      <c r="Z300" s="31">
        <f t="shared" si="106"/>
        <v>6150</v>
      </c>
      <c r="AA300" s="31">
        <f t="shared" si="107"/>
        <v>3833</v>
      </c>
      <c r="AB300" s="31">
        <f t="shared" si="108"/>
        <v>507</v>
      </c>
      <c r="AC300" s="31">
        <f t="shared" si="109"/>
        <v>0</v>
      </c>
      <c r="AD300" s="31">
        <f t="shared" si="110"/>
        <v>0</v>
      </c>
      <c r="AE300" s="31">
        <f t="shared" si="111"/>
        <v>10490</v>
      </c>
      <c r="AG300" s="31">
        <f>S300-S$264</f>
        <v>9649</v>
      </c>
      <c r="AH300" s="31">
        <f t="shared" ref="AH300" si="152">T300-T$264</f>
        <v>7443</v>
      </c>
      <c r="AI300" s="31">
        <f t="shared" ref="AI300" si="153">U300-U$264</f>
        <v>774</v>
      </c>
      <c r="AJ300" s="31">
        <f t="shared" ref="AJ300" si="154">V300-V$264</f>
        <v>0</v>
      </c>
      <c r="AK300" s="31">
        <f t="shared" ref="AK300" si="155">W300-W$264</f>
        <v>0</v>
      </c>
      <c r="AL300" s="31">
        <f t="shared" ref="AL300" si="156">X300-X$264</f>
        <v>17866</v>
      </c>
    </row>
    <row r="301" spans="1:38">
      <c r="B301" s="12">
        <v>2011</v>
      </c>
      <c r="C301" s="6">
        <f>ROUND(Forecast!C302,3)</f>
        <v>8.3209999999999997</v>
      </c>
      <c r="D301" s="6">
        <f>ROUND(Forecast!D302,3)</f>
        <v>7.5590000000000002</v>
      </c>
      <c r="E301" s="6">
        <f>ROUND(Forecast!E302,3)</f>
        <v>6.66</v>
      </c>
      <c r="F301" s="6">
        <f>ROUND(Forecast!F302,3)</f>
        <v>7.1109999999999998</v>
      </c>
      <c r="G301" s="6">
        <f>ROUND(Forecast!G302,3)</f>
        <v>7.3559999999999999</v>
      </c>
      <c r="H301" s="6">
        <f>ROUND(Forecast!H302,3)</f>
        <v>7.7450000000000001</v>
      </c>
      <c r="I301" s="6">
        <f>ROUND(Forecast!I302,3)</f>
        <v>7.6970000000000001</v>
      </c>
      <c r="J301" s="6">
        <f>ROUND(Forecast!J302,3)</f>
        <v>8.548</v>
      </c>
      <c r="K301" s="6">
        <f>ROUND(Forecast!K302,3)</f>
        <v>7.8520000000000003</v>
      </c>
      <c r="L301" s="6">
        <f>ROUND(Forecast!L302,3)</f>
        <v>7.3789999999999996</v>
      </c>
      <c r="M301" s="6">
        <f>ROUND(Forecast!M302,3)</f>
        <v>7.1609999999999996</v>
      </c>
      <c r="N301" s="6">
        <f>ROUND(Forecast!N302,3)</f>
        <v>8.2080000000000002</v>
      </c>
      <c r="O301" s="6">
        <f t="shared" si="29"/>
        <v>91.597000000000008</v>
      </c>
      <c r="Q301" s="39">
        <v>2015</v>
      </c>
      <c r="R301" s="39">
        <v>10</v>
      </c>
      <c r="S301" s="43">
        <f>1000*L41</f>
        <v>52539</v>
      </c>
      <c r="T301" s="43">
        <f>1000*L107</f>
        <v>55292</v>
      </c>
      <c r="U301" s="43">
        <f>1000*L173</f>
        <v>7113</v>
      </c>
      <c r="V301" s="43">
        <f>1000*L239</f>
        <v>880</v>
      </c>
      <c r="W301" s="43">
        <f>1000*L305</f>
        <v>7379</v>
      </c>
      <c r="X301" s="44">
        <f t="shared" si="26"/>
        <v>123203</v>
      </c>
      <c r="Z301" s="31">
        <f t="shared" si="106"/>
        <v>4761</v>
      </c>
      <c r="AA301" s="31">
        <f t="shared" si="107"/>
        <v>3578</v>
      </c>
      <c r="AB301" s="31">
        <f t="shared" si="108"/>
        <v>484</v>
      </c>
      <c r="AC301" s="31">
        <f t="shared" si="109"/>
        <v>0</v>
      </c>
      <c r="AD301" s="31">
        <f t="shared" si="110"/>
        <v>0</v>
      </c>
      <c r="AE301" s="31">
        <f t="shared" si="111"/>
        <v>8823</v>
      </c>
      <c r="AG301" s="31">
        <f>S301-S$265</f>
        <v>7470</v>
      </c>
      <c r="AH301" s="31">
        <f t="shared" ref="AH301" si="157">T301-T$265</f>
        <v>6947</v>
      </c>
      <c r="AI301" s="31">
        <f t="shared" ref="AI301" si="158">U301-U$265</f>
        <v>739</v>
      </c>
      <c r="AJ301" s="31">
        <f t="shared" ref="AJ301" si="159">V301-V$265</f>
        <v>0</v>
      </c>
      <c r="AK301" s="31">
        <f t="shared" ref="AK301" si="160">W301-W$265</f>
        <v>0</v>
      </c>
      <c r="AL301" s="31">
        <f t="shared" ref="AL301" si="161">X301-X$265</f>
        <v>15156</v>
      </c>
    </row>
    <row r="302" spans="1:38">
      <c r="B302" s="12">
        <v>2012</v>
      </c>
      <c r="C302" s="6">
        <f>ROUND(Forecast!C303,3)</f>
        <v>8.3209999999999997</v>
      </c>
      <c r="D302" s="6">
        <f>ROUND(Forecast!D303,3)</f>
        <v>7.5590000000000002</v>
      </c>
      <c r="E302" s="6">
        <f>ROUND(Forecast!E303,3)</f>
        <v>6.66</v>
      </c>
      <c r="F302" s="6">
        <f>ROUND(Forecast!F303,3)</f>
        <v>7.1109999999999998</v>
      </c>
      <c r="G302" s="6">
        <f>ROUND(Forecast!G303,3)</f>
        <v>7.3559999999999999</v>
      </c>
      <c r="H302" s="6">
        <f>ROUND(Forecast!H303,3)</f>
        <v>7.7450000000000001</v>
      </c>
      <c r="I302" s="6">
        <f>ROUND(Forecast!I303,3)</f>
        <v>7.6970000000000001</v>
      </c>
      <c r="J302" s="6">
        <f>ROUND(Forecast!J303,3)</f>
        <v>8.548</v>
      </c>
      <c r="K302" s="6">
        <f>ROUND(Forecast!K303,3)</f>
        <v>7.8520000000000003</v>
      </c>
      <c r="L302" s="6">
        <f>ROUND(Forecast!L303,3)</f>
        <v>7.3789999999999996</v>
      </c>
      <c r="M302" s="6">
        <f>ROUND(Forecast!M303,3)</f>
        <v>7.1609999999999996</v>
      </c>
      <c r="N302" s="6">
        <f>ROUND(Forecast!N303,3)</f>
        <v>8.2080000000000002</v>
      </c>
      <c r="O302" s="6">
        <f t="shared" si="29"/>
        <v>91.597000000000008</v>
      </c>
      <c r="Q302" s="39">
        <v>2015</v>
      </c>
      <c r="R302" s="39">
        <v>11</v>
      </c>
      <c r="S302" s="43">
        <f>1000*M41</f>
        <v>56659</v>
      </c>
      <c r="T302" s="43">
        <f>1000*M107</f>
        <v>57208</v>
      </c>
      <c r="U302" s="43">
        <f>1000*M173</f>
        <v>7193</v>
      </c>
      <c r="V302" s="43">
        <f>1000*M239</f>
        <v>921</v>
      </c>
      <c r="W302" s="43">
        <f>1000*M305</f>
        <v>7161</v>
      </c>
      <c r="X302" s="44">
        <f t="shared" si="26"/>
        <v>129142</v>
      </c>
      <c r="Z302" s="31">
        <f t="shared" si="106"/>
        <v>5180</v>
      </c>
      <c r="AA302" s="31">
        <f t="shared" si="107"/>
        <v>3690</v>
      </c>
      <c r="AB302" s="31">
        <f t="shared" si="108"/>
        <v>488</v>
      </c>
      <c r="AC302" s="31">
        <f t="shared" si="109"/>
        <v>0</v>
      </c>
      <c r="AD302" s="31">
        <f t="shared" si="110"/>
        <v>0</v>
      </c>
      <c r="AE302" s="31">
        <f t="shared" si="111"/>
        <v>9358</v>
      </c>
      <c r="AG302" s="31">
        <f>S302-S$266</f>
        <v>8127</v>
      </c>
      <c r="AH302" s="31">
        <f t="shared" ref="AH302" si="162">T302-T$266</f>
        <v>7165</v>
      </c>
      <c r="AI302" s="31">
        <f t="shared" ref="AI302" si="163">U302-U$266</f>
        <v>745</v>
      </c>
      <c r="AJ302" s="31">
        <f t="shared" ref="AJ302" si="164">V302-V$266</f>
        <v>0</v>
      </c>
      <c r="AK302" s="31">
        <f t="shared" ref="AK302" si="165">W302-W$266</f>
        <v>0</v>
      </c>
      <c r="AL302" s="31">
        <f t="shared" ref="AL302" si="166">X302-X$266</f>
        <v>16037</v>
      </c>
    </row>
    <row r="303" spans="1:38">
      <c r="A303" s="2" t="s">
        <v>15</v>
      </c>
      <c r="B303" s="11">
        <v>2013</v>
      </c>
      <c r="C303" s="5">
        <f>ROUND(Forecast!C304,3)</f>
        <v>8.3209999999999997</v>
      </c>
      <c r="D303" s="5">
        <f>ROUND(Forecast!D304,3)</f>
        <v>7.5590000000000002</v>
      </c>
      <c r="E303" s="5">
        <f>ROUND(Forecast!E304,3)</f>
        <v>6.66</v>
      </c>
      <c r="F303" s="5">
        <f>ROUND(Forecast!F304,3)</f>
        <v>7.1109999999999998</v>
      </c>
      <c r="G303" s="5">
        <f>ROUND(Forecast!G304,3)</f>
        <v>7.3559999999999999</v>
      </c>
      <c r="H303" s="5">
        <f>ROUND(Forecast!H304,3)</f>
        <v>7.7450000000000001</v>
      </c>
      <c r="I303" s="5">
        <f>ROUND(Forecast!I304,3)</f>
        <v>7.6970000000000001</v>
      </c>
      <c r="J303" s="5">
        <f>ROUND(Forecast!J304,3)</f>
        <v>8.548</v>
      </c>
      <c r="K303" s="5">
        <f>ROUND(Forecast!K304,3)</f>
        <v>7.8520000000000003</v>
      </c>
      <c r="L303" s="5">
        <f>ROUND(Forecast!L304,3)</f>
        <v>7.3789999999999996</v>
      </c>
      <c r="M303" s="5">
        <f>ROUND(Forecast!M304,3)</f>
        <v>7.1609999999999996</v>
      </c>
      <c r="N303" s="5">
        <f>ROUND(Forecast!N304,3)</f>
        <v>8.2080000000000002</v>
      </c>
      <c r="O303" s="5">
        <f t="shared" si="29"/>
        <v>91.597000000000008</v>
      </c>
      <c r="Q303" s="39">
        <v>2015</v>
      </c>
      <c r="R303" s="39">
        <v>12</v>
      </c>
      <c r="S303" s="43">
        <f>1000*N41</f>
        <v>96137</v>
      </c>
      <c r="T303" s="43">
        <f>1000*N107</f>
        <v>71829</v>
      </c>
      <c r="U303" s="43">
        <f>1000*N173</f>
        <v>7828</v>
      </c>
      <c r="V303" s="43">
        <f>1000*N239</f>
        <v>1228</v>
      </c>
      <c r="W303" s="43">
        <f>1000*N305</f>
        <v>8208</v>
      </c>
      <c r="X303" s="44">
        <f t="shared" si="26"/>
        <v>185230</v>
      </c>
      <c r="Z303" s="31">
        <f t="shared" si="106"/>
        <v>8895</v>
      </c>
      <c r="AA303" s="31">
        <f t="shared" si="107"/>
        <v>4646</v>
      </c>
      <c r="AB303" s="31">
        <f t="shared" si="108"/>
        <v>539</v>
      </c>
      <c r="AC303" s="31">
        <f t="shared" si="109"/>
        <v>0</v>
      </c>
      <c r="AD303" s="31">
        <f t="shared" si="110"/>
        <v>0</v>
      </c>
      <c r="AE303" s="31">
        <f t="shared" si="111"/>
        <v>14080</v>
      </c>
      <c r="AG303" s="31">
        <f>S303-S$267</f>
        <v>13955</v>
      </c>
      <c r="AH303" s="31">
        <f t="shared" ref="AH303" si="167">T303-T$267</f>
        <v>9022</v>
      </c>
      <c r="AI303" s="31">
        <f t="shared" ref="AI303" si="168">U303-U$267</f>
        <v>823</v>
      </c>
      <c r="AJ303" s="31">
        <f t="shared" ref="AJ303" si="169">V303-V$267</f>
        <v>0</v>
      </c>
      <c r="AK303" s="31">
        <f t="shared" ref="AK303" si="170">W303-W$267</f>
        <v>0</v>
      </c>
      <c r="AL303" s="31">
        <f t="shared" ref="AL303" si="171">X303-X$267</f>
        <v>23800</v>
      </c>
    </row>
    <row r="304" spans="1:38">
      <c r="B304" s="11">
        <v>2014</v>
      </c>
      <c r="C304" s="5">
        <f>ROUND(Forecast!C305,3)</f>
        <v>8.3209999999999997</v>
      </c>
      <c r="D304" s="5">
        <f>ROUND(Forecast!D305,3)</f>
        <v>7.5590000000000002</v>
      </c>
      <c r="E304" s="5">
        <f>ROUND(Forecast!E305,3)</f>
        <v>6.66</v>
      </c>
      <c r="F304" s="5">
        <f>ROUND(Forecast!F305,3)</f>
        <v>7.1109999999999998</v>
      </c>
      <c r="G304" s="5">
        <f>ROUND(Forecast!G305,3)</f>
        <v>7.3559999999999999</v>
      </c>
      <c r="H304" s="5">
        <f>ROUND(Forecast!H305,3)</f>
        <v>7.7450000000000001</v>
      </c>
      <c r="I304" s="5">
        <f>ROUND(Forecast!I305,3)</f>
        <v>7.6970000000000001</v>
      </c>
      <c r="J304" s="5">
        <f>ROUND(Forecast!J305,3)</f>
        <v>8.548</v>
      </c>
      <c r="K304" s="5">
        <f>ROUND(Forecast!K305,3)</f>
        <v>7.8520000000000003</v>
      </c>
      <c r="L304" s="5">
        <f>ROUND(Forecast!L305,3)</f>
        <v>7.3789999999999996</v>
      </c>
      <c r="M304" s="5">
        <f>ROUND(Forecast!M305,3)</f>
        <v>7.1609999999999996</v>
      </c>
      <c r="N304" s="5">
        <f>ROUND(Forecast!N305,3)</f>
        <v>8.2080000000000002</v>
      </c>
      <c r="O304" s="5">
        <f t="shared" si="29"/>
        <v>91.597000000000008</v>
      </c>
      <c r="Q304" s="39">
        <v>2016</v>
      </c>
      <c r="R304" s="39">
        <v>1</v>
      </c>
      <c r="S304" s="43">
        <f>1000*C42</f>
        <v>116200</v>
      </c>
      <c r="T304" s="43">
        <f>1000*C108</f>
        <v>72247</v>
      </c>
      <c r="U304" s="43">
        <f>1000*C174</f>
        <v>7567</v>
      </c>
      <c r="V304" s="43">
        <f>1000*C240</f>
        <v>1453</v>
      </c>
      <c r="W304" s="43">
        <f>1000*C306</f>
        <v>8321</v>
      </c>
      <c r="X304" s="44">
        <f t="shared" si="26"/>
        <v>205788</v>
      </c>
      <c r="Z304" s="31">
        <f t="shared" ref="Z304:Z315" si="172">S304-$S268</f>
        <v>14834</v>
      </c>
      <c r="AA304" s="31">
        <f t="shared" ref="AA304:AA315" si="173">T304-$T268</f>
        <v>6595</v>
      </c>
      <c r="AB304" s="31">
        <f t="shared" ref="AB304:AB315" si="174">U304-$U268</f>
        <v>747</v>
      </c>
      <c r="AC304" s="31">
        <f t="shared" ref="AC304:AC315" si="175">V304-$V268</f>
        <v>0</v>
      </c>
      <c r="AD304" s="31">
        <f t="shared" ref="AD304:AD315" si="176">W304-$W268</f>
        <v>0</v>
      </c>
      <c r="AE304" s="31">
        <f t="shared" ref="AE304:AE315" si="177">X304-$X268</f>
        <v>22176</v>
      </c>
      <c r="AG304" s="31">
        <f>S304-S$256</f>
        <v>20738</v>
      </c>
      <c r="AH304" s="31">
        <f t="shared" ref="AH304" si="178">T304-T$256</f>
        <v>10881</v>
      </c>
      <c r="AI304" s="31">
        <f t="shared" ref="AI304" si="179">U304-U$256</f>
        <v>1016</v>
      </c>
      <c r="AJ304" s="31">
        <f t="shared" ref="AJ304" si="180">V304-V$256</f>
        <v>0</v>
      </c>
      <c r="AK304" s="31">
        <f t="shared" ref="AK304" si="181">W304-W$256</f>
        <v>0</v>
      </c>
      <c r="AL304" s="31">
        <f t="shared" ref="AL304" si="182">X304-X$256</f>
        <v>32635</v>
      </c>
    </row>
    <row r="305" spans="2:38">
      <c r="B305" s="11">
        <v>2015</v>
      </c>
      <c r="C305" s="5">
        <f>ROUND(Forecast!C306,3)</f>
        <v>8.3209999999999997</v>
      </c>
      <c r="D305" s="5">
        <f>ROUND(Forecast!D306,3)</f>
        <v>7.5590000000000002</v>
      </c>
      <c r="E305" s="5">
        <f>ROUND(Forecast!E306,3)</f>
        <v>6.66</v>
      </c>
      <c r="F305" s="5">
        <f>ROUND(Forecast!F306,3)</f>
        <v>7.1109999999999998</v>
      </c>
      <c r="G305" s="5">
        <f>ROUND(Forecast!G306,3)</f>
        <v>7.3559999999999999</v>
      </c>
      <c r="H305" s="5">
        <f>ROUND(Forecast!H306,3)</f>
        <v>7.7450000000000001</v>
      </c>
      <c r="I305" s="5">
        <f>ROUND(Forecast!I306,3)</f>
        <v>7.6970000000000001</v>
      </c>
      <c r="J305" s="5">
        <f>ROUND(Forecast!J306,3)</f>
        <v>8.548</v>
      </c>
      <c r="K305" s="5">
        <f>ROUND(Forecast!K306,3)</f>
        <v>7.8520000000000003</v>
      </c>
      <c r="L305" s="5">
        <f>ROUND(Forecast!L306,3)</f>
        <v>7.3789999999999996</v>
      </c>
      <c r="M305" s="5">
        <f>ROUND(Forecast!M306,3)</f>
        <v>7.1609999999999996</v>
      </c>
      <c r="N305" s="5">
        <f>ROUND(Forecast!N306,3)</f>
        <v>8.2080000000000002</v>
      </c>
      <c r="O305" s="5">
        <f t="shared" si="29"/>
        <v>91.597000000000008</v>
      </c>
      <c r="Q305" s="39">
        <v>2016</v>
      </c>
      <c r="R305" s="39">
        <v>2</v>
      </c>
      <c r="S305" s="43">
        <f>1000*D42</f>
        <v>91373</v>
      </c>
      <c r="T305" s="43">
        <f>1000*D108</f>
        <v>61671</v>
      </c>
      <c r="U305" s="43">
        <f>1000*D174</f>
        <v>7137</v>
      </c>
      <c r="V305" s="43">
        <f>1000*D240</f>
        <v>1146</v>
      </c>
      <c r="W305" s="43">
        <f>1000*D306</f>
        <v>7559</v>
      </c>
      <c r="X305" s="44">
        <f t="shared" si="26"/>
        <v>168886</v>
      </c>
      <c r="Z305" s="31">
        <f t="shared" si="172"/>
        <v>11630</v>
      </c>
      <c r="AA305" s="31">
        <f t="shared" si="173"/>
        <v>5621</v>
      </c>
      <c r="AB305" s="31">
        <f t="shared" si="174"/>
        <v>696</v>
      </c>
      <c r="AC305" s="31">
        <f t="shared" si="175"/>
        <v>0</v>
      </c>
      <c r="AD305" s="31">
        <f t="shared" si="176"/>
        <v>0</v>
      </c>
      <c r="AE305" s="31">
        <f t="shared" si="177"/>
        <v>17947</v>
      </c>
      <c r="AG305" s="31">
        <f>S305-S$257</f>
        <v>16259</v>
      </c>
      <c r="AH305" s="31">
        <f t="shared" ref="AH305" si="183">T305-T$257</f>
        <v>9274</v>
      </c>
      <c r="AI305" s="31">
        <f t="shared" ref="AI305" si="184">U305-U$257</f>
        <v>947</v>
      </c>
      <c r="AJ305" s="31">
        <f t="shared" ref="AJ305" si="185">V305-V$257</f>
        <v>0</v>
      </c>
      <c r="AK305" s="31">
        <f t="shared" ref="AK305" si="186">W305-W$257</f>
        <v>0</v>
      </c>
      <c r="AL305" s="31">
        <f t="shared" ref="AL305" si="187">X305-X$257</f>
        <v>26480</v>
      </c>
    </row>
    <row r="306" spans="2:38">
      <c r="B306" s="11">
        <v>2016</v>
      </c>
      <c r="C306" s="5">
        <f>ROUND(Forecast!C307,3)</f>
        <v>8.3209999999999997</v>
      </c>
      <c r="D306" s="5">
        <f>ROUND(Forecast!D307,3)</f>
        <v>7.5590000000000002</v>
      </c>
      <c r="E306" s="5">
        <f>ROUND(Forecast!E307,3)</f>
        <v>6.66</v>
      </c>
      <c r="F306" s="5">
        <f>ROUND(Forecast!F307,3)</f>
        <v>7.1109999999999998</v>
      </c>
      <c r="G306" s="5">
        <f>ROUND(Forecast!G307,3)</f>
        <v>7.3559999999999999</v>
      </c>
      <c r="H306" s="5">
        <f>ROUND(Forecast!H307,3)</f>
        <v>7.7450000000000001</v>
      </c>
      <c r="I306" s="5">
        <f>ROUND(Forecast!I307,3)</f>
        <v>7.6970000000000001</v>
      </c>
      <c r="J306" s="5">
        <f>ROUND(Forecast!J307,3)</f>
        <v>8.548</v>
      </c>
      <c r="K306" s="5">
        <f>ROUND(Forecast!K307,3)</f>
        <v>7.8520000000000003</v>
      </c>
      <c r="L306" s="5">
        <f>ROUND(Forecast!L307,3)</f>
        <v>7.3789999999999996</v>
      </c>
      <c r="M306" s="5">
        <f>ROUND(Forecast!M307,3)</f>
        <v>7.1609999999999996</v>
      </c>
      <c r="N306" s="5">
        <f>ROUND(Forecast!N307,3)</f>
        <v>8.2080000000000002</v>
      </c>
      <c r="O306" s="5">
        <f t="shared" si="29"/>
        <v>91.597000000000008</v>
      </c>
      <c r="Q306" s="39">
        <v>2016</v>
      </c>
      <c r="R306" s="39">
        <v>3</v>
      </c>
      <c r="S306" s="43">
        <f>1000*E42</f>
        <v>72185</v>
      </c>
      <c r="T306" s="43">
        <f>1000*E108</f>
        <v>50385</v>
      </c>
      <c r="U306" s="43">
        <f>1000*E174</f>
        <v>6030</v>
      </c>
      <c r="V306" s="43">
        <f>1000*E240</f>
        <v>1064</v>
      </c>
      <c r="W306" s="43">
        <f>1000*E306</f>
        <v>6660</v>
      </c>
      <c r="X306" s="44">
        <f t="shared" si="26"/>
        <v>136324</v>
      </c>
      <c r="Z306" s="31">
        <f t="shared" si="172"/>
        <v>9084</v>
      </c>
      <c r="AA306" s="31">
        <f t="shared" si="173"/>
        <v>4594</v>
      </c>
      <c r="AB306" s="31">
        <f t="shared" si="174"/>
        <v>587</v>
      </c>
      <c r="AC306" s="31">
        <f t="shared" si="175"/>
        <v>0</v>
      </c>
      <c r="AD306" s="31">
        <f t="shared" si="176"/>
        <v>0</v>
      </c>
      <c r="AE306" s="31">
        <f t="shared" si="177"/>
        <v>14265</v>
      </c>
      <c r="AG306" s="31">
        <f>S306-S$258</f>
        <v>12699</v>
      </c>
      <c r="AH306" s="31">
        <f t="shared" ref="AH306" si="188">T306-T$258</f>
        <v>7580</v>
      </c>
      <c r="AI306" s="31">
        <f t="shared" ref="AI306" si="189">U306-U$258</f>
        <v>798</v>
      </c>
      <c r="AJ306" s="31">
        <f t="shared" ref="AJ306" si="190">V306-V$258</f>
        <v>0</v>
      </c>
      <c r="AK306" s="31">
        <f t="shared" ref="AK306" si="191">W306-W$258</f>
        <v>0</v>
      </c>
      <c r="AL306" s="31">
        <f t="shared" ref="AL306" si="192">X306-X$258</f>
        <v>21077</v>
      </c>
    </row>
    <row r="307" spans="2:38">
      <c r="B307" s="11">
        <v>2017</v>
      </c>
      <c r="C307" s="5">
        <f>ROUND(Forecast!C308,3)</f>
        <v>8.3209999999999997</v>
      </c>
      <c r="D307" s="5">
        <f>ROUND(Forecast!D308,3)</f>
        <v>7.5590000000000002</v>
      </c>
      <c r="E307" s="5">
        <f>ROUND(Forecast!E308,3)</f>
        <v>6.66</v>
      </c>
      <c r="F307" s="5">
        <f>ROUND(Forecast!F308,3)</f>
        <v>7.1109999999999998</v>
      </c>
      <c r="G307" s="5">
        <f>ROUND(Forecast!G308,3)</f>
        <v>7.3559999999999999</v>
      </c>
      <c r="H307" s="5">
        <f>ROUND(Forecast!H308,3)</f>
        <v>7.7450000000000001</v>
      </c>
      <c r="I307" s="5">
        <f>ROUND(Forecast!I308,3)</f>
        <v>7.6970000000000001</v>
      </c>
      <c r="J307" s="5">
        <f>ROUND(Forecast!J308,3)</f>
        <v>8.548</v>
      </c>
      <c r="K307" s="5">
        <f>ROUND(Forecast!K308,3)</f>
        <v>7.8520000000000003</v>
      </c>
      <c r="L307" s="5">
        <f>ROUND(Forecast!L308,3)</f>
        <v>7.3789999999999996</v>
      </c>
      <c r="M307" s="5">
        <f>ROUND(Forecast!M308,3)</f>
        <v>7.1609999999999996</v>
      </c>
      <c r="N307" s="5">
        <f>ROUND(Forecast!N308,3)</f>
        <v>8.2080000000000002</v>
      </c>
      <c r="O307" s="5">
        <f t="shared" si="29"/>
        <v>91.597000000000008</v>
      </c>
      <c r="Q307" s="39">
        <v>2016</v>
      </c>
      <c r="R307" s="39">
        <v>4</v>
      </c>
      <c r="S307" s="43">
        <f>1000*F42</f>
        <v>53945</v>
      </c>
      <c r="T307" s="43">
        <f>1000*F108</f>
        <v>48860</v>
      </c>
      <c r="U307" s="43">
        <f>1000*F174</f>
        <v>6069</v>
      </c>
      <c r="V307" s="43">
        <f>1000*F240</f>
        <v>942</v>
      </c>
      <c r="W307" s="43">
        <f>1000*F306</f>
        <v>7111</v>
      </c>
      <c r="X307" s="44">
        <f t="shared" si="26"/>
        <v>116927</v>
      </c>
      <c r="Z307" s="31">
        <f t="shared" si="172"/>
        <v>6728</v>
      </c>
      <c r="AA307" s="31">
        <f t="shared" si="173"/>
        <v>4454</v>
      </c>
      <c r="AB307" s="31">
        <f t="shared" si="174"/>
        <v>589</v>
      </c>
      <c r="AC307" s="31">
        <f t="shared" si="175"/>
        <v>0</v>
      </c>
      <c r="AD307" s="31">
        <f t="shared" si="176"/>
        <v>0</v>
      </c>
      <c r="AE307" s="31">
        <f t="shared" si="177"/>
        <v>11771</v>
      </c>
      <c r="AG307" s="31">
        <f>S307-S$259</f>
        <v>9406</v>
      </c>
      <c r="AH307" s="31">
        <f t="shared" ref="AH307" si="193">T307-T$259</f>
        <v>7349</v>
      </c>
      <c r="AI307" s="31">
        <f t="shared" ref="AI307" si="194">U307-U$259</f>
        <v>800</v>
      </c>
      <c r="AJ307" s="31">
        <f t="shared" ref="AJ307" si="195">V307-V$259</f>
        <v>0</v>
      </c>
      <c r="AK307" s="31">
        <f t="shared" ref="AK307" si="196">W307-W$259</f>
        <v>0</v>
      </c>
      <c r="AL307" s="31">
        <f t="shared" ref="AL307" si="197">X307-X$259</f>
        <v>17555</v>
      </c>
    </row>
    <row r="308" spans="2:38">
      <c r="B308" s="11">
        <v>2018</v>
      </c>
      <c r="C308" s="5">
        <f>ROUND(Forecast!C309,3)</f>
        <v>8.3209999999999997</v>
      </c>
      <c r="D308" s="5">
        <f>ROUND(Forecast!D309,3)</f>
        <v>7.5590000000000002</v>
      </c>
      <c r="E308" s="5">
        <f>ROUND(Forecast!E309,3)</f>
        <v>6.66</v>
      </c>
      <c r="F308" s="5">
        <f>ROUND(Forecast!F309,3)</f>
        <v>7.1109999999999998</v>
      </c>
      <c r="G308" s="5">
        <f>ROUND(Forecast!G309,3)</f>
        <v>7.3559999999999999</v>
      </c>
      <c r="H308" s="5">
        <f>ROUND(Forecast!H309,3)</f>
        <v>7.7450000000000001</v>
      </c>
      <c r="I308" s="5">
        <f>ROUND(Forecast!I309,3)</f>
        <v>7.6970000000000001</v>
      </c>
      <c r="J308" s="5">
        <f>ROUND(Forecast!J309,3)</f>
        <v>8.548</v>
      </c>
      <c r="K308" s="5">
        <f>ROUND(Forecast!K309,3)</f>
        <v>7.8520000000000003</v>
      </c>
      <c r="L308" s="5">
        <f>ROUND(Forecast!L309,3)</f>
        <v>7.3789999999999996</v>
      </c>
      <c r="M308" s="5">
        <f>ROUND(Forecast!M309,3)</f>
        <v>7.1609999999999996</v>
      </c>
      <c r="N308" s="5">
        <f>ROUND(Forecast!N309,3)</f>
        <v>8.2080000000000002</v>
      </c>
      <c r="O308" s="5">
        <f t="shared" si="29"/>
        <v>91.597000000000008</v>
      </c>
      <c r="Q308" s="39">
        <v>2016</v>
      </c>
      <c r="R308" s="39">
        <v>5</v>
      </c>
      <c r="S308" s="43">
        <f>1000*G42</f>
        <v>61232</v>
      </c>
      <c r="T308" s="43">
        <f>1000*G108</f>
        <v>52569</v>
      </c>
      <c r="U308" s="43">
        <f>1000*G174</f>
        <v>6456</v>
      </c>
      <c r="V308" s="43">
        <f>1000*G240</f>
        <v>942</v>
      </c>
      <c r="W308" s="43">
        <f>1000*G306</f>
        <v>7356</v>
      </c>
      <c r="X308" s="44">
        <f t="shared" si="26"/>
        <v>128555</v>
      </c>
      <c r="Z308" s="31">
        <f t="shared" si="172"/>
        <v>7675</v>
      </c>
      <c r="AA308" s="31">
        <f t="shared" si="173"/>
        <v>4790</v>
      </c>
      <c r="AB308" s="31">
        <f t="shared" si="174"/>
        <v>627</v>
      </c>
      <c r="AC308" s="31">
        <f t="shared" si="175"/>
        <v>0</v>
      </c>
      <c r="AD308" s="31">
        <f t="shared" si="176"/>
        <v>0</v>
      </c>
      <c r="AE308" s="31">
        <f t="shared" si="177"/>
        <v>13092</v>
      </c>
      <c r="AG308" s="31">
        <f>S308-S$260</f>
        <v>10730</v>
      </c>
      <c r="AH308" s="31">
        <f t="shared" ref="AH308" si="198">T308-T$260</f>
        <v>7903</v>
      </c>
      <c r="AI308" s="31">
        <f t="shared" ref="AI308" si="199">U308-U$260</f>
        <v>852</v>
      </c>
      <c r="AJ308" s="31">
        <f t="shared" ref="AJ308" si="200">V308-V$260</f>
        <v>0</v>
      </c>
      <c r="AK308" s="31">
        <f t="shared" ref="AK308" si="201">W308-W$260</f>
        <v>0</v>
      </c>
      <c r="AL308" s="31">
        <f t="shared" ref="AL308" si="202">X308-X$260</f>
        <v>19485</v>
      </c>
    </row>
    <row r="309" spans="2:38">
      <c r="B309" s="11">
        <v>2019</v>
      </c>
      <c r="C309" s="5">
        <f>ROUND(Forecast!C310,3)</f>
        <v>8.3209999999999997</v>
      </c>
      <c r="D309" s="5">
        <f>ROUND(Forecast!D310,3)</f>
        <v>7.5590000000000002</v>
      </c>
      <c r="E309" s="5">
        <f>ROUND(Forecast!E310,3)</f>
        <v>6.66</v>
      </c>
      <c r="F309" s="5">
        <f>ROUND(Forecast!F310,3)</f>
        <v>7.1109999999999998</v>
      </c>
      <c r="G309" s="5">
        <f>ROUND(Forecast!G310,3)</f>
        <v>7.3559999999999999</v>
      </c>
      <c r="H309" s="5">
        <f>ROUND(Forecast!H310,3)</f>
        <v>7.7450000000000001</v>
      </c>
      <c r="I309" s="5">
        <f>ROUND(Forecast!I310,3)</f>
        <v>7.6970000000000001</v>
      </c>
      <c r="J309" s="5">
        <f>ROUND(Forecast!J310,3)</f>
        <v>8.548</v>
      </c>
      <c r="K309" s="5">
        <f>ROUND(Forecast!K310,3)</f>
        <v>7.8520000000000003</v>
      </c>
      <c r="L309" s="5">
        <f>ROUND(Forecast!L310,3)</f>
        <v>7.3789999999999996</v>
      </c>
      <c r="M309" s="5">
        <f>ROUND(Forecast!M310,3)</f>
        <v>7.1609999999999996</v>
      </c>
      <c r="N309" s="5">
        <f>ROUND(Forecast!N310,3)</f>
        <v>8.2080000000000002</v>
      </c>
      <c r="O309" s="5">
        <f t="shared" si="29"/>
        <v>91.597000000000008</v>
      </c>
      <c r="Q309" s="39">
        <v>2016</v>
      </c>
      <c r="R309" s="39">
        <v>6</v>
      </c>
      <c r="S309" s="43">
        <f>1000*H42</f>
        <v>68825</v>
      </c>
      <c r="T309" s="43">
        <f>1000*H108</f>
        <v>57234</v>
      </c>
      <c r="U309" s="43">
        <f>1000*H174</f>
        <v>7153</v>
      </c>
      <c r="V309" s="43">
        <f>1000*H240</f>
        <v>983</v>
      </c>
      <c r="W309" s="43">
        <f>1000*H306</f>
        <v>7745</v>
      </c>
      <c r="X309" s="44">
        <f t="shared" si="26"/>
        <v>141940</v>
      </c>
      <c r="Z309" s="31">
        <f t="shared" si="172"/>
        <v>8699</v>
      </c>
      <c r="AA309" s="31">
        <f t="shared" si="173"/>
        <v>5217</v>
      </c>
      <c r="AB309" s="31">
        <f t="shared" si="174"/>
        <v>693</v>
      </c>
      <c r="AC309" s="31">
        <f t="shared" si="175"/>
        <v>0</v>
      </c>
      <c r="AD309" s="31">
        <f t="shared" si="176"/>
        <v>0</v>
      </c>
      <c r="AE309" s="31">
        <f t="shared" si="177"/>
        <v>14609</v>
      </c>
      <c r="AG309" s="31">
        <f>S309-S$261</f>
        <v>12160</v>
      </c>
      <c r="AH309" s="31">
        <f t="shared" ref="AH309" si="203">T309-T$261</f>
        <v>8607</v>
      </c>
      <c r="AI309" s="31">
        <f t="shared" ref="AI309" si="204">U309-U$261</f>
        <v>942</v>
      </c>
      <c r="AJ309" s="31">
        <f t="shared" ref="AJ309" si="205">V309-V$261</f>
        <v>0</v>
      </c>
      <c r="AK309" s="31">
        <f t="shared" ref="AK309" si="206">W309-W$261</f>
        <v>0</v>
      </c>
      <c r="AL309" s="31">
        <f t="shared" ref="AL309" si="207">X309-X$261</f>
        <v>21709</v>
      </c>
    </row>
    <row r="310" spans="2:38">
      <c r="B310" s="11">
        <v>2020</v>
      </c>
      <c r="C310" s="5">
        <f>ROUND(Forecast!C311,3)</f>
        <v>8.3209999999999997</v>
      </c>
      <c r="D310" s="5">
        <f>ROUND(Forecast!D311,3)</f>
        <v>7.5590000000000002</v>
      </c>
      <c r="E310" s="5">
        <f>ROUND(Forecast!E311,3)</f>
        <v>6.66</v>
      </c>
      <c r="F310" s="5">
        <f>ROUND(Forecast!F311,3)</f>
        <v>7.1109999999999998</v>
      </c>
      <c r="G310" s="5">
        <f>ROUND(Forecast!G311,3)</f>
        <v>7.3559999999999999</v>
      </c>
      <c r="H310" s="5">
        <f>ROUND(Forecast!H311,3)</f>
        <v>7.7450000000000001</v>
      </c>
      <c r="I310" s="5">
        <f>ROUND(Forecast!I311,3)</f>
        <v>7.6970000000000001</v>
      </c>
      <c r="J310" s="5">
        <f>ROUND(Forecast!J311,3)</f>
        <v>8.548</v>
      </c>
      <c r="K310" s="5">
        <f>ROUND(Forecast!K311,3)</f>
        <v>7.8520000000000003</v>
      </c>
      <c r="L310" s="5">
        <f>ROUND(Forecast!L311,3)</f>
        <v>7.3789999999999996</v>
      </c>
      <c r="M310" s="5">
        <f>ROUND(Forecast!M311,3)</f>
        <v>7.1609999999999996</v>
      </c>
      <c r="N310" s="5">
        <f>ROUND(Forecast!N311,3)</f>
        <v>8.2080000000000002</v>
      </c>
      <c r="O310" s="5">
        <f t="shared" si="29"/>
        <v>91.597000000000008</v>
      </c>
      <c r="Q310" s="39">
        <v>2016</v>
      </c>
      <c r="R310" s="39">
        <v>7</v>
      </c>
      <c r="S310" s="43">
        <f>1000*I42</f>
        <v>69244</v>
      </c>
      <c r="T310" s="43">
        <f>1000*I108</f>
        <v>60528</v>
      </c>
      <c r="U310" s="43">
        <f>1000*I174</f>
        <v>7684</v>
      </c>
      <c r="V310" s="43">
        <f>1000*I240</f>
        <v>921</v>
      </c>
      <c r="W310" s="43">
        <f>1000*I306</f>
        <v>7697</v>
      </c>
      <c r="X310" s="44">
        <f t="shared" si="26"/>
        <v>146074</v>
      </c>
      <c r="Z310" s="31">
        <f t="shared" si="172"/>
        <v>8806</v>
      </c>
      <c r="AA310" s="31">
        <f t="shared" si="173"/>
        <v>5518</v>
      </c>
      <c r="AB310" s="31">
        <f t="shared" si="174"/>
        <v>744</v>
      </c>
      <c r="AC310" s="31">
        <f t="shared" si="175"/>
        <v>0</v>
      </c>
      <c r="AD310" s="31">
        <f t="shared" si="176"/>
        <v>0</v>
      </c>
      <c r="AE310" s="31">
        <f t="shared" si="177"/>
        <v>15068</v>
      </c>
      <c r="AG310" s="31">
        <f>S310-S$262</f>
        <v>12311</v>
      </c>
      <c r="AH310" s="31">
        <f t="shared" ref="AH310" si="208">T310-T$262</f>
        <v>9104</v>
      </c>
      <c r="AI310" s="31">
        <f t="shared" ref="AI310" si="209">U310-U$262</f>
        <v>1011</v>
      </c>
      <c r="AJ310" s="31">
        <f t="shared" ref="AJ310" si="210">V310-V$262</f>
        <v>0</v>
      </c>
      <c r="AK310" s="31">
        <f t="shared" ref="AK310" si="211">W310-W$262</f>
        <v>0</v>
      </c>
      <c r="AL310" s="31">
        <f t="shared" ref="AL310" si="212">X310-X$262</f>
        <v>22426</v>
      </c>
    </row>
    <row r="311" spans="2:38">
      <c r="B311" s="11">
        <f>+B310+1</f>
        <v>2021</v>
      </c>
      <c r="C311" s="5">
        <f>ROUND(Forecast!C312,3)</f>
        <v>8.3209999999999997</v>
      </c>
      <c r="D311" s="5">
        <f>ROUND(Forecast!D312,3)</f>
        <v>7.5590000000000002</v>
      </c>
      <c r="E311" s="5">
        <f>ROUND(Forecast!E312,3)</f>
        <v>6.66</v>
      </c>
      <c r="F311" s="5">
        <f>ROUND(Forecast!F312,3)</f>
        <v>7.1109999999999998</v>
      </c>
      <c r="G311" s="5">
        <f>ROUND(Forecast!G312,3)</f>
        <v>7.3559999999999999</v>
      </c>
      <c r="H311" s="5">
        <f>ROUND(Forecast!H312,3)</f>
        <v>7.7450000000000001</v>
      </c>
      <c r="I311" s="5">
        <f>ROUND(Forecast!I312,3)</f>
        <v>7.6970000000000001</v>
      </c>
      <c r="J311" s="5">
        <f>ROUND(Forecast!J312,3)</f>
        <v>8.548</v>
      </c>
      <c r="K311" s="5">
        <f>ROUND(Forecast!K312,3)</f>
        <v>7.8520000000000003</v>
      </c>
      <c r="L311" s="5">
        <f>ROUND(Forecast!L312,3)</f>
        <v>7.3789999999999996</v>
      </c>
      <c r="M311" s="5">
        <f>ROUND(Forecast!M312,3)</f>
        <v>7.1609999999999996</v>
      </c>
      <c r="N311" s="5">
        <f>ROUND(Forecast!N312,3)</f>
        <v>8.2080000000000002</v>
      </c>
      <c r="O311" s="5">
        <f>SUM(C311:N311)</f>
        <v>91.597000000000008</v>
      </c>
      <c r="Q311" s="39">
        <v>2016</v>
      </c>
      <c r="R311" s="39">
        <v>8</v>
      </c>
      <c r="S311" s="43">
        <f>1000*J42</f>
        <v>74248</v>
      </c>
      <c r="T311" s="43">
        <f>1000*J108</f>
        <v>69008</v>
      </c>
      <c r="U311" s="43">
        <f>1000*J174</f>
        <v>8585</v>
      </c>
      <c r="V311" s="43">
        <f>1000*J240</f>
        <v>1022.9999999999999</v>
      </c>
      <c r="W311" s="43">
        <f>1000*J306</f>
        <v>8548</v>
      </c>
      <c r="X311" s="44">
        <f t="shared" si="26"/>
        <v>161412</v>
      </c>
      <c r="Z311" s="31">
        <f t="shared" si="172"/>
        <v>9405</v>
      </c>
      <c r="AA311" s="31">
        <f t="shared" si="173"/>
        <v>6270</v>
      </c>
      <c r="AB311" s="31">
        <f t="shared" si="174"/>
        <v>829</v>
      </c>
      <c r="AC311" s="31">
        <f t="shared" si="175"/>
        <v>0</v>
      </c>
      <c r="AD311" s="31">
        <f t="shared" si="176"/>
        <v>0</v>
      </c>
      <c r="AE311" s="31">
        <f t="shared" si="177"/>
        <v>16504</v>
      </c>
      <c r="AG311" s="31">
        <f>S311-S$263</f>
        <v>13148</v>
      </c>
      <c r="AH311" s="31">
        <f t="shared" ref="AH311" si="213">T311-T$263</f>
        <v>10344</v>
      </c>
      <c r="AI311" s="31">
        <f t="shared" ref="AI311" si="214">U311-U$263</f>
        <v>1127</v>
      </c>
      <c r="AJ311" s="31">
        <f t="shared" ref="AJ311" si="215">V311-V$263</f>
        <v>0</v>
      </c>
      <c r="AK311" s="31">
        <f t="shared" ref="AK311" si="216">W311-W$263</f>
        <v>0</v>
      </c>
      <c r="AL311" s="31">
        <f t="shared" ref="AL311" si="217">X311-X$263</f>
        <v>24619</v>
      </c>
    </row>
    <row r="312" spans="2:38">
      <c r="B312" s="11">
        <f>+B311+1</f>
        <v>2022</v>
      </c>
      <c r="C312" s="5">
        <f>ROUND(Forecast!C313,3)</f>
        <v>8.3209999999999997</v>
      </c>
      <c r="D312" s="5">
        <f>ROUND(Forecast!D313,3)</f>
        <v>7.5590000000000002</v>
      </c>
      <c r="E312" s="5">
        <f>ROUND(Forecast!E313,3)</f>
        <v>6.66</v>
      </c>
      <c r="F312" s="5">
        <f>ROUND(Forecast!F313,3)</f>
        <v>7.1109999999999998</v>
      </c>
      <c r="G312" s="5">
        <f>ROUND(Forecast!G313,3)</f>
        <v>7.3559999999999999</v>
      </c>
      <c r="H312" s="5">
        <f>ROUND(Forecast!H313,3)</f>
        <v>7.7450000000000001</v>
      </c>
      <c r="I312" s="5">
        <f>ROUND(Forecast!I313,3)</f>
        <v>7.6970000000000001</v>
      </c>
      <c r="J312" s="5">
        <f>ROUND(Forecast!J313,3)</f>
        <v>8.548</v>
      </c>
      <c r="K312" s="5">
        <f>ROUND(Forecast!K313,3)</f>
        <v>7.8520000000000003</v>
      </c>
      <c r="L312" s="5">
        <f>ROUND(Forecast!L313,3)</f>
        <v>7.3789999999999996</v>
      </c>
      <c r="M312" s="5">
        <f>ROUND(Forecast!M313,3)</f>
        <v>7.1609999999999996</v>
      </c>
      <c r="N312" s="5">
        <f>ROUND(Forecast!N313,3)</f>
        <v>8.2080000000000002</v>
      </c>
      <c r="O312" s="5">
        <f>SUM(C312:N312)</f>
        <v>91.597000000000008</v>
      </c>
      <c r="Q312" s="39">
        <v>2016</v>
      </c>
      <c r="R312" s="39">
        <v>9</v>
      </c>
      <c r="S312" s="43">
        <f>1000*K42</f>
        <v>69778</v>
      </c>
      <c r="T312" s="43">
        <f>1000*K108</f>
        <v>61033</v>
      </c>
      <c r="U312" s="43">
        <f>1000*K174</f>
        <v>7680</v>
      </c>
      <c r="V312" s="43">
        <f>1000*K240</f>
        <v>983</v>
      </c>
      <c r="W312" s="43">
        <f>1000*K306</f>
        <v>7852</v>
      </c>
      <c r="X312" s="44">
        <f t="shared" si="26"/>
        <v>147326</v>
      </c>
      <c r="Z312" s="31">
        <f t="shared" si="172"/>
        <v>8792</v>
      </c>
      <c r="AA312" s="31">
        <f t="shared" si="173"/>
        <v>5556</v>
      </c>
      <c r="AB312" s="31">
        <f t="shared" si="174"/>
        <v>742</v>
      </c>
      <c r="AC312" s="31">
        <f t="shared" si="175"/>
        <v>0</v>
      </c>
      <c r="AD312" s="31">
        <f t="shared" si="176"/>
        <v>0</v>
      </c>
      <c r="AE312" s="31">
        <f t="shared" si="177"/>
        <v>15090</v>
      </c>
      <c r="AG312" s="31">
        <f>S312-S$264</f>
        <v>12291</v>
      </c>
      <c r="AH312" s="31">
        <f t="shared" ref="AH312" si="218">T312-T$264</f>
        <v>9166</v>
      </c>
      <c r="AI312" s="31">
        <f t="shared" ref="AI312" si="219">U312-U$264</f>
        <v>1009</v>
      </c>
      <c r="AJ312" s="31">
        <f t="shared" ref="AJ312" si="220">V312-V$264</f>
        <v>0</v>
      </c>
      <c r="AK312" s="31">
        <f t="shared" ref="AK312" si="221">W312-W$264</f>
        <v>0</v>
      </c>
      <c r="AL312" s="31">
        <f t="shared" ref="AL312" si="222">X312-X$264</f>
        <v>22466</v>
      </c>
    </row>
    <row r="313" spans="2:38">
      <c r="B313" s="11">
        <f>+B312+1</f>
        <v>2023</v>
      </c>
      <c r="C313" s="5">
        <f>ROUND(Forecast!C314,3)</f>
        <v>8.3209999999999997</v>
      </c>
      <c r="D313" s="5">
        <f>ROUND(Forecast!D314,3)</f>
        <v>7.5590000000000002</v>
      </c>
      <c r="E313" s="5">
        <f>ROUND(Forecast!E314,3)</f>
        <v>6.66</v>
      </c>
      <c r="F313" s="5">
        <f>ROUND(Forecast!F314,3)</f>
        <v>7.1109999999999998</v>
      </c>
      <c r="G313" s="5">
        <f>ROUND(Forecast!G314,3)</f>
        <v>7.3559999999999999</v>
      </c>
      <c r="H313" s="5">
        <f>ROUND(Forecast!H314,3)</f>
        <v>7.7450000000000001</v>
      </c>
      <c r="I313" s="5">
        <f>ROUND(Forecast!I314,3)</f>
        <v>7.6970000000000001</v>
      </c>
      <c r="J313" s="5">
        <f>ROUND(Forecast!J314,3)</f>
        <v>8.548</v>
      </c>
      <c r="K313" s="5">
        <f>ROUND(Forecast!K314,3)</f>
        <v>7.8520000000000003</v>
      </c>
      <c r="L313" s="5">
        <f>ROUND(Forecast!L314,3)</f>
        <v>7.3789999999999996</v>
      </c>
      <c r="M313" s="5">
        <f>ROUND(Forecast!M314,3)</f>
        <v>7.1609999999999996</v>
      </c>
      <c r="N313" s="5">
        <f>ROUND(Forecast!N314,3)</f>
        <v>8.2080000000000002</v>
      </c>
      <c r="O313" s="5">
        <f>SUM(C313:N313)</f>
        <v>91.597000000000008</v>
      </c>
      <c r="Q313" s="39">
        <v>2016</v>
      </c>
      <c r="R313" s="39">
        <v>10</v>
      </c>
      <c r="S313" s="43">
        <f>1000*L42</f>
        <v>54584</v>
      </c>
      <c r="T313" s="43">
        <f>1000*L108</f>
        <v>56900</v>
      </c>
      <c r="U313" s="43">
        <f>1000*L174</f>
        <v>7337</v>
      </c>
      <c r="V313" s="43">
        <f>1000*L240</f>
        <v>880</v>
      </c>
      <c r="W313" s="43">
        <f>1000*L306</f>
        <v>7379</v>
      </c>
      <c r="X313" s="44">
        <f t="shared" si="26"/>
        <v>127080</v>
      </c>
      <c r="Z313" s="31">
        <f t="shared" si="172"/>
        <v>6806</v>
      </c>
      <c r="AA313" s="31">
        <f t="shared" si="173"/>
        <v>5186</v>
      </c>
      <c r="AB313" s="31">
        <f t="shared" si="174"/>
        <v>708</v>
      </c>
      <c r="AC313" s="31">
        <f t="shared" si="175"/>
        <v>0</v>
      </c>
      <c r="AD313" s="31">
        <f t="shared" si="176"/>
        <v>0</v>
      </c>
      <c r="AE313" s="31">
        <f t="shared" si="177"/>
        <v>12700</v>
      </c>
      <c r="AG313" s="31">
        <f>S313-S$265</f>
        <v>9515</v>
      </c>
      <c r="AH313" s="31">
        <f t="shared" ref="AH313" si="223">T313-T$265</f>
        <v>8555</v>
      </c>
      <c r="AI313" s="31">
        <f t="shared" ref="AI313" si="224">U313-U$265</f>
        <v>963</v>
      </c>
      <c r="AJ313" s="31">
        <f t="shared" ref="AJ313" si="225">V313-V$265</f>
        <v>0</v>
      </c>
      <c r="AK313" s="31">
        <f t="shared" ref="AK313" si="226">W313-W$265</f>
        <v>0</v>
      </c>
      <c r="AL313" s="31">
        <f t="shared" ref="AL313" si="227">X313-X$265</f>
        <v>19033</v>
      </c>
    </row>
    <row r="314" spans="2:38">
      <c r="B314" s="11">
        <f>+B313+1</f>
        <v>2024</v>
      </c>
      <c r="C314" s="5">
        <f>ROUND(Forecast!C315,3)</f>
        <v>8.3209999999999997</v>
      </c>
      <c r="D314" s="5">
        <f>ROUND(Forecast!D315,3)</f>
        <v>7.5590000000000002</v>
      </c>
      <c r="E314" s="5">
        <f>ROUND(Forecast!E315,3)</f>
        <v>6.66</v>
      </c>
      <c r="F314" s="5">
        <f>ROUND(Forecast!F315,3)</f>
        <v>7.1109999999999998</v>
      </c>
      <c r="G314" s="5">
        <f>ROUND(Forecast!G315,3)</f>
        <v>7.3559999999999999</v>
      </c>
      <c r="H314" s="5">
        <f>ROUND(Forecast!H315,3)</f>
        <v>7.7450000000000001</v>
      </c>
      <c r="I314" s="5">
        <f>ROUND(Forecast!I315,3)</f>
        <v>7.6970000000000001</v>
      </c>
      <c r="J314" s="5">
        <f>ROUND(Forecast!J315,3)</f>
        <v>8.548</v>
      </c>
      <c r="K314" s="5">
        <f>ROUND(Forecast!K315,3)</f>
        <v>7.8520000000000003</v>
      </c>
      <c r="L314" s="5">
        <f>ROUND(Forecast!L315,3)</f>
        <v>7.3789999999999996</v>
      </c>
      <c r="M314" s="5">
        <f>ROUND(Forecast!M315,3)</f>
        <v>7.1609999999999996</v>
      </c>
      <c r="N314" s="5">
        <f>ROUND(Forecast!N315,3)</f>
        <v>8.2080000000000002</v>
      </c>
      <c r="O314" s="5">
        <f>SUM(C314:N314)</f>
        <v>91.597000000000008</v>
      </c>
      <c r="Q314" s="39">
        <v>2016</v>
      </c>
      <c r="R314" s="39">
        <v>11</v>
      </c>
      <c r="S314" s="43">
        <f>1000*M42</f>
        <v>58884</v>
      </c>
      <c r="T314" s="43">
        <f>1000*M108</f>
        <v>58866</v>
      </c>
      <c r="U314" s="43">
        <f>1000*M174</f>
        <v>7420</v>
      </c>
      <c r="V314" s="43">
        <f>1000*M240</f>
        <v>921</v>
      </c>
      <c r="W314" s="43">
        <f>1000*M306</f>
        <v>7161</v>
      </c>
      <c r="X314" s="44">
        <f t="shared" si="26"/>
        <v>133252</v>
      </c>
      <c r="Z314" s="31">
        <f t="shared" si="172"/>
        <v>7405</v>
      </c>
      <c r="AA314" s="31">
        <f t="shared" si="173"/>
        <v>5348</v>
      </c>
      <c r="AB314" s="31">
        <f t="shared" si="174"/>
        <v>715</v>
      </c>
      <c r="AC314" s="31">
        <f t="shared" si="175"/>
        <v>0</v>
      </c>
      <c r="AD314" s="31">
        <f t="shared" si="176"/>
        <v>0</v>
      </c>
      <c r="AE314" s="31">
        <f t="shared" si="177"/>
        <v>13468</v>
      </c>
      <c r="AG314" s="31">
        <f>S314-S$266</f>
        <v>10352</v>
      </c>
      <c r="AH314" s="31">
        <f t="shared" ref="AH314" si="228">T314-T$266</f>
        <v>8823</v>
      </c>
      <c r="AI314" s="31">
        <f t="shared" ref="AI314" si="229">U314-U$266</f>
        <v>972</v>
      </c>
      <c r="AJ314" s="31">
        <f t="shared" ref="AJ314" si="230">V314-V$266</f>
        <v>0</v>
      </c>
      <c r="AK314" s="31">
        <f t="shared" ref="AK314" si="231">W314-W$266</f>
        <v>0</v>
      </c>
      <c r="AL314" s="31">
        <f t="shared" ref="AL314" si="232">X314-X$266</f>
        <v>20147</v>
      </c>
    </row>
    <row r="315" spans="2:38">
      <c r="B315" s="11">
        <f t="shared" ref="B315:B320" si="233">+B314+1</f>
        <v>2025</v>
      </c>
      <c r="C315" s="5">
        <f>ROUND(Forecast!C316,3)</f>
        <v>8.3209999999999997</v>
      </c>
      <c r="D315" s="5">
        <f>ROUND(Forecast!D316,3)</f>
        <v>7.5590000000000002</v>
      </c>
      <c r="E315" s="5">
        <f>ROUND(Forecast!E316,3)</f>
        <v>6.66</v>
      </c>
      <c r="F315" s="5">
        <f>ROUND(Forecast!F316,3)</f>
        <v>7.1109999999999998</v>
      </c>
      <c r="G315" s="5">
        <f>ROUND(Forecast!G316,3)</f>
        <v>7.3559999999999999</v>
      </c>
      <c r="H315" s="5">
        <f>ROUND(Forecast!H316,3)</f>
        <v>7.7450000000000001</v>
      </c>
      <c r="I315" s="5">
        <f>ROUND(Forecast!I316,3)</f>
        <v>7.6970000000000001</v>
      </c>
      <c r="J315" s="5">
        <f>ROUND(Forecast!J316,3)</f>
        <v>8.548</v>
      </c>
      <c r="K315" s="5">
        <f>ROUND(Forecast!K316,3)</f>
        <v>7.8520000000000003</v>
      </c>
      <c r="L315" s="5">
        <f>ROUND(Forecast!L316,3)</f>
        <v>7.3789999999999996</v>
      </c>
      <c r="M315" s="5">
        <f>ROUND(Forecast!M316,3)</f>
        <v>7.1609999999999996</v>
      </c>
      <c r="N315" s="5">
        <f>ROUND(Forecast!N316,3)</f>
        <v>8.2080000000000002</v>
      </c>
      <c r="O315" s="5">
        <f t="shared" ref="O315:O320" si="234">SUM(C315:N315)</f>
        <v>91.597000000000008</v>
      </c>
      <c r="Q315" s="39">
        <v>2016</v>
      </c>
      <c r="R315" s="39">
        <v>12</v>
      </c>
      <c r="S315" s="43">
        <f>1000*N42</f>
        <v>99957</v>
      </c>
      <c r="T315" s="43">
        <f>1000*N108</f>
        <v>73917</v>
      </c>
      <c r="U315" s="43">
        <f>1000*N174</f>
        <v>8079.0000000000009</v>
      </c>
      <c r="V315" s="43">
        <f>1000*N240</f>
        <v>1228</v>
      </c>
      <c r="W315" s="43">
        <f>1000*N306</f>
        <v>8208</v>
      </c>
      <c r="X315" s="44">
        <f t="shared" si="26"/>
        <v>191389</v>
      </c>
      <c r="Z315" s="31">
        <f t="shared" si="172"/>
        <v>12715</v>
      </c>
      <c r="AA315" s="31">
        <f t="shared" si="173"/>
        <v>6734</v>
      </c>
      <c r="AB315" s="31">
        <f t="shared" si="174"/>
        <v>790.00000000000091</v>
      </c>
      <c r="AC315" s="31">
        <f t="shared" si="175"/>
        <v>0</v>
      </c>
      <c r="AD315" s="31">
        <f t="shared" si="176"/>
        <v>0</v>
      </c>
      <c r="AE315" s="31">
        <f t="shared" si="177"/>
        <v>20239</v>
      </c>
      <c r="AG315" s="31">
        <f>S315-S$267</f>
        <v>17775</v>
      </c>
      <c r="AH315" s="31">
        <f t="shared" ref="AH315" si="235">T315-T$267</f>
        <v>11110</v>
      </c>
      <c r="AI315" s="31">
        <f t="shared" ref="AI315" si="236">U315-U$267</f>
        <v>1074.0000000000009</v>
      </c>
      <c r="AJ315" s="31">
        <f t="shared" ref="AJ315" si="237">V315-V$267</f>
        <v>0</v>
      </c>
      <c r="AK315" s="31">
        <f t="shared" ref="AK315" si="238">W315-W$267</f>
        <v>0</v>
      </c>
      <c r="AL315" s="31">
        <f t="shared" ref="AL315" si="239">X315-X$267</f>
        <v>29959</v>
      </c>
    </row>
    <row r="316" spans="2:38">
      <c r="B316" s="11">
        <f t="shared" si="233"/>
        <v>2026</v>
      </c>
      <c r="C316" s="5">
        <f>ROUND(Forecast!C317,3)</f>
        <v>8.3209999999999997</v>
      </c>
      <c r="D316" s="5">
        <f>ROUND(Forecast!D317,3)</f>
        <v>7.5590000000000002</v>
      </c>
      <c r="E316" s="5">
        <f>ROUND(Forecast!E317,3)</f>
        <v>6.66</v>
      </c>
      <c r="F316" s="5">
        <f>ROUND(Forecast!F317,3)</f>
        <v>7.1109999999999998</v>
      </c>
      <c r="G316" s="5">
        <f>ROUND(Forecast!G317,3)</f>
        <v>7.3559999999999999</v>
      </c>
      <c r="H316" s="5">
        <f>ROUND(Forecast!H317,3)</f>
        <v>7.7450000000000001</v>
      </c>
      <c r="I316" s="5">
        <f>ROUND(Forecast!I317,3)</f>
        <v>7.6970000000000001</v>
      </c>
      <c r="J316" s="5">
        <f>ROUND(Forecast!J317,3)</f>
        <v>8.548</v>
      </c>
      <c r="K316" s="5">
        <f>ROUND(Forecast!K317,3)</f>
        <v>7.8520000000000003</v>
      </c>
      <c r="L316" s="5">
        <f>ROUND(Forecast!L317,3)</f>
        <v>7.3789999999999996</v>
      </c>
      <c r="M316" s="5">
        <f>ROUND(Forecast!M317,3)</f>
        <v>7.1609999999999996</v>
      </c>
      <c r="N316" s="5">
        <f>ROUND(Forecast!N317,3)</f>
        <v>8.2080000000000002</v>
      </c>
      <c r="O316" s="5">
        <f t="shared" si="234"/>
        <v>91.597000000000008</v>
      </c>
      <c r="Q316" s="39">
        <v>2017</v>
      </c>
      <c r="R316" s="39">
        <v>1</v>
      </c>
      <c r="S316" s="43">
        <f>1000*C43</f>
        <v>119819</v>
      </c>
      <c r="T316" s="43">
        <f>1000*C109</f>
        <v>74006</v>
      </c>
      <c r="U316" s="43">
        <f>1000*C175</f>
        <v>7798</v>
      </c>
      <c r="V316" s="43">
        <f>1000*C241</f>
        <v>1453</v>
      </c>
      <c r="W316" s="43">
        <f>1000*C307</f>
        <v>8321</v>
      </c>
      <c r="X316" s="44">
        <f t="shared" si="26"/>
        <v>211397</v>
      </c>
      <c r="Z316" s="31">
        <f t="shared" ref="Z316:Z327" si="240">S316-$S268</f>
        <v>18453</v>
      </c>
      <c r="AA316" s="31">
        <f t="shared" ref="AA316:AA327" si="241">T316-$T268</f>
        <v>8354</v>
      </c>
      <c r="AB316" s="31">
        <f t="shared" ref="AB316:AB327" si="242">U316-$U268</f>
        <v>978</v>
      </c>
      <c r="AC316" s="31">
        <f t="shared" ref="AC316:AC327" si="243">V316-$V268</f>
        <v>0</v>
      </c>
      <c r="AD316" s="31">
        <f t="shared" ref="AD316:AD327" si="244">W316-$W268</f>
        <v>0</v>
      </c>
      <c r="AE316" s="31">
        <f t="shared" ref="AE316:AE327" si="245">X316-$X268</f>
        <v>27785</v>
      </c>
      <c r="AG316" s="31">
        <f>S316-S$256</f>
        <v>24357</v>
      </c>
      <c r="AH316" s="31">
        <f t="shared" ref="AH316" si="246">T316-T$256</f>
        <v>12640</v>
      </c>
      <c r="AI316" s="31">
        <f t="shared" ref="AI316" si="247">U316-U$256</f>
        <v>1247</v>
      </c>
      <c r="AJ316" s="31">
        <f t="shared" ref="AJ316" si="248">V316-V$256</f>
        <v>0</v>
      </c>
      <c r="AK316" s="31">
        <f t="shared" ref="AK316" si="249">W316-W$256</f>
        <v>0</v>
      </c>
      <c r="AL316" s="31">
        <f t="shared" ref="AL316" si="250">X316-X$256</f>
        <v>38244</v>
      </c>
    </row>
    <row r="317" spans="2:38">
      <c r="B317" s="11">
        <f t="shared" si="233"/>
        <v>2027</v>
      </c>
      <c r="C317" s="5">
        <f>ROUND(Forecast!C318,3)</f>
        <v>8.3209999999999997</v>
      </c>
      <c r="D317" s="5">
        <f>ROUND(Forecast!D318,3)</f>
        <v>7.5590000000000002</v>
      </c>
      <c r="E317" s="5">
        <f>ROUND(Forecast!E318,3)</f>
        <v>6.66</v>
      </c>
      <c r="F317" s="5">
        <f>ROUND(Forecast!F318,3)</f>
        <v>7.1109999999999998</v>
      </c>
      <c r="G317" s="5">
        <f>ROUND(Forecast!G318,3)</f>
        <v>7.3559999999999999</v>
      </c>
      <c r="H317" s="5">
        <f>ROUND(Forecast!H318,3)</f>
        <v>7.7450000000000001</v>
      </c>
      <c r="I317" s="5">
        <f>ROUND(Forecast!I318,3)</f>
        <v>7.6970000000000001</v>
      </c>
      <c r="J317" s="5">
        <f>ROUND(Forecast!J318,3)</f>
        <v>8.548</v>
      </c>
      <c r="K317" s="5">
        <f>ROUND(Forecast!K318,3)</f>
        <v>7.8520000000000003</v>
      </c>
      <c r="L317" s="5">
        <f>ROUND(Forecast!L318,3)</f>
        <v>7.3789999999999996</v>
      </c>
      <c r="M317" s="5">
        <f>ROUND(Forecast!M318,3)</f>
        <v>7.1609999999999996</v>
      </c>
      <c r="N317" s="5">
        <f>ROUND(Forecast!N318,3)</f>
        <v>8.2080000000000002</v>
      </c>
      <c r="O317" s="5">
        <f t="shared" si="234"/>
        <v>91.597000000000008</v>
      </c>
      <c r="Q317" s="39">
        <v>2017</v>
      </c>
      <c r="R317" s="39">
        <v>2</v>
      </c>
      <c r="S317" s="43">
        <f>1000*D43</f>
        <v>94211</v>
      </c>
      <c r="T317" s="43">
        <f>1000*D109</f>
        <v>63170</v>
      </c>
      <c r="U317" s="43">
        <f>1000*D175</f>
        <v>7353</v>
      </c>
      <c r="V317" s="43">
        <f>1000*D241</f>
        <v>1146</v>
      </c>
      <c r="W317" s="43">
        <f>1000*D307</f>
        <v>7559</v>
      </c>
      <c r="X317" s="44">
        <f t="shared" si="26"/>
        <v>173439</v>
      </c>
      <c r="Z317" s="31">
        <f t="shared" si="240"/>
        <v>14468</v>
      </c>
      <c r="AA317" s="31">
        <f t="shared" si="241"/>
        <v>7120</v>
      </c>
      <c r="AB317" s="31">
        <f t="shared" si="242"/>
        <v>912</v>
      </c>
      <c r="AC317" s="31">
        <f t="shared" si="243"/>
        <v>0</v>
      </c>
      <c r="AD317" s="31">
        <f t="shared" si="244"/>
        <v>0</v>
      </c>
      <c r="AE317" s="31">
        <f t="shared" si="245"/>
        <v>22500</v>
      </c>
      <c r="AG317" s="31">
        <f>S317-S$257</f>
        <v>19097</v>
      </c>
      <c r="AH317" s="31">
        <f t="shared" ref="AH317" si="251">T317-T$257</f>
        <v>10773</v>
      </c>
      <c r="AI317" s="31">
        <f t="shared" ref="AI317" si="252">U317-U$257</f>
        <v>1163</v>
      </c>
      <c r="AJ317" s="31">
        <f t="shared" ref="AJ317" si="253">V317-V$257</f>
        <v>0</v>
      </c>
      <c r="AK317" s="31">
        <f t="shared" ref="AK317" si="254">W317-W$257</f>
        <v>0</v>
      </c>
      <c r="AL317" s="31">
        <f t="shared" ref="AL317" si="255">X317-X$257</f>
        <v>31033</v>
      </c>
    </row>
    <row r="318" spans="2:38">
      <c r="B318" s="11">
        <f t="shared" si="233"/>
        <v>2028</v>
      </c>
      <c r="C318" s="5">
        <f>ROUND(Forecast!C319,3)</f>
        <v>8.3209999999999997</v>
      </c>
      <c r="D318" s="5">
        <f>ROUND(Forecast!D319,3)</f>
        <v>7.5590000000000002</v>
      </c>
      <c r="E318" s="5">
        <f>ROUND(Forecast!E319,3)</f>
        <v>6.66</v>
      </c>
      <c r="F318" s="5">
        <f>ROUND(Forecast!F319,3)</f>
        <v>7.1109999999999998</v>
      </c>
      <c r="G318" s="5">
        <f>ROUND(Forecast!G319,3)</f>
        <v>7.3559999999999999</v>
      </c>
      <c r="H318" s="5">
        <f>ROUND(Forecast!H319,3)</f>
        <v>7.7450000000000001</v>
      </c>
      <c r="I318" s="5">
        <f>ROUND(Forecast!I319,3)</f>
        <v>7.6970000000000001</v>
      </c>
      <c r="J318" s="5">
        <f>ROUND(Forecast!J319,3)</f>
        <v>8.548</v>
      </c>
      <c r="K318" s="5">
        <f>ROUND(Forecast!K319,3)</f>
        <v>7.8520000000000003</v>
      </c>
      <c r="L318" s="5">
        <f>ROUND(Forecast!L319,3)</f>
        <v>7.3789999999999996</v>
      </c>
      <c r="M318" s="5">
        <f>ROUND(Forecast!M319,3)</f>
        <v>7.1609999999999996</v>
      </c>
      <c r="N318" s="5">
        <f>ROUND(Forecast!N319,3)</f>
        <v>8.2080000000000002</v>
      </c>
      <c r="O318" s="5">
        <f t="shared" si="234"/>
        <v>91.597000000000008</v>
      </c>
      <c r="Q318" s="39">
        <v>2017</v>
      </c>
      <c r="R318" s="39">
        <v>3</v>
      </c>
      <c r="S318" s="43">
        <f>1000*E43</f>
        <v>74401</v>
      </c>
      <c r="T318" s="43">
        <f>1000*E109</f>
        <v>51611</v>
      </c>
      <c r="U318" s="43">
        <f>1000*E175</f>
        <v>6211</v>
      </c>
      <c r="V318" s="43">
        <f>1000*E241</f>
        <v>1064</v>
      </c>
      <c r="W318" s="43">
        <f>1000*E307</f>
        <v>6660</v>
      </c>
      <c r="X318" s="44">
        <f t="shared" si="26"/>
        <v>139947</v>
      </c>
      <c r="Z318" s="31">
        <f t="shared" si="240"/>
        <v>11300</v>
      </c>
      <c r="AA318" s="31">
        <f t="shared" si="241"/>
        <v>5820</v>
      </c>
      <c r="AB318" s="31">
        <f t="shared" si="242"/>
        <v>768</v>
      </c>
      <c r="AC318" s="31">
        <f t="shared" si="243"/>
        <v>0</v>
      </c>
      <c r="AD318" s="31">
        <f t="shared" si="244"/>
        <v>0</v>
      </c>
      <c r="AE318" s="31">
        <f t="shared" si="245"/>
        <v>17888</v>
      </c>
      <c r="AG318" s="31">
        <f>S318-S$258</f>
        <v>14915</v>
      </c>
      <c r="AH318" s="31">
        <f t="shared" ref="AH318" si="256">T318-T$258</f>
        <v>8806</v>
      </c>
      <c r="AI318" s="31">
        <f t="shared" ref="AI318" si="257">U318-U$258</f>
        <v>979</v>
      </c>
      <c r="AJ318" s="31">
        <f t="shared" ref="AJ318" si="258">V318-V$258</f>
        <v>0</v>
      </c>
      <c r="AK318" s="31">
        <f t="shared" ref="AK318" si="259">W318-W$258</f>
        <v>0</v>
      </c>
      <c r="AL318" s="31">
        <f t="shared" ref="AL318" si="260">X318-X$258</f>
        <v>24700</v>
      </c>
    </row>
    <row r="319" spans="2:38">
      <c r="B319" s="11">
        <f t="shared" si="233"/>
        <v>2029</v>
      </c>
      <c r="C319" s="5">
        <f>ROUND(Forecast!C320,3)</f>
        <v>8.3209999999999997</v>
      </c>
      <c r="D319" s="5">
        <f>ROUND(Forecast!D320,3)</f>
        <v>7.5590000000000002</v>
      </c>
      <c r="E319" s="5">
        <f>ROUND(Forecast!E320,3)</f>
        <v>6.66</v>
      </c>
      <c r="F319" s="5">
        <f>ROUND(Forecast!F320,3)</f>
        <v>7.1109999999999998</v>
      </c>
      <c r="G319" s="5">
        <f>ROUND(Forecast!G320,3)</f>
        <v>7.3559999999999999</v>
      </c>
      <c r="H319" s="5">
        <f>ROUND(Forecast!H320,3)</f>
        <v>7.7450000000000001</v>
      </c>
      <c r="I319" s="5">
        <f>ROUND(Forecast!I320,3)</f>
        <v>7.6970000000000001</v>
      </c>
      <c r="J319" s="5">
        <f>ROUND(Forecast!J320,3)</f>
        <v>8.548</v>
      </c>
      <c r="K319" s="5">
        <f>ROUND(Forecast!K320,3)</f>
        <v>7.8520000000000003</v>
      </c>
      <c r="L319" s="5">
        <f>ROUND(Forecast!L320,3)</f>
        <v>7.3789999999999996</v>
      </c>
      <c r="M319" s="5">
        <f>ROUND(Forecast!M320,3)</f>
        <v>7.1609999999999996</v>
      </c>
      <c r="N319" s="5">
        <f>ROUND(Forecast!N320,3)</f>
        <v>8.2080000000000002</v>
      </c>
      <c r="O319" s="5">
        <f t="shared" si="234"/>
        <v>91.597000000000008</v>
      </c>
      <c r="Q319" s="39">
        <v>2017</v>
      </c>
      <c r="R319" s="39">
        <v>4</v>
      </c>
      <c r="S319" s="43">
        <f>1000*F43</f>
        <v>55587</v>
      </c>
      <c r="T319" s="43">
        <f>1000*F109</f>
        <v>50049</v>
      </c>
      <c r="U319" s="43">
        <f>1000*F175</f>
        <v>6251</v>
      </c>
      <c r="V319" s="43">
        <f>1000*F241</f>
        <v>942</v>
      </c>
      <c r="W319" s="43">
        <f>1000*F307</f>
        <v>7111</v>
      </c>
      <c r="X319" s="44">
        <f t="shared" si="26"/>
        <v>119940</v>
      </c>
      <c r="Z319" s="31">
        <f t="shared" si="240"/>
        <v>8370</v>
      </c>
      <c r="AA319" s="31">
        <f t="shared" si="241"/>
        <v>5643</v>
      </c>
      <c r="AB319" s="31">
        <f t="shared" si="242"/>
        <v>771</v>
      </c>
      <c r="AC319" s="31">
        <f t="shared" si="243"/>
        <v>0</v>
      </c>
      <c r="AD319" s="31">
        <f t="shared" si="244"/>
        <v>0</v>
      </c>
      <c r="AE319" s="31">
        <f t="shared" si="245"/>
        <v>14784</v>
      </c>
      <c r="AG319" s="31">
        <f>S319-S$259</f>
        <v>11048</v>
      </c>
      <c r="AH319" s="31">
        <f t="shared" ref="AH319" si="261">T319-T$259</f>
        <v>8538</v>
      </c>
      <c r="AI319" s="31">
        <f t="shared" ref="AI319" si="262">U319-U$259</f>
        <v>982</v>
      </c>
      <c r="AJ319" s="31">
        <f t="shared" ref="AJ319" si="263">V319-V$259</f>
        <v>0</v>
      </c>
      <c r="AK319" s="31">
        <f t="shared" ref="AK319" si="264">W319-W$259</f>
        <v>0</v>
      </c>
      <c r="AL319" s="31">
        <f t="shared" ref="AL319" si="265">X319-X$259</f>
        <v>20568</v>
      </c>
    </row>
    <row r="320" spans="2:38">
      <c r="B320" s="11">
        <f t="shared" si="233"/>
        <v>2030</v>
      </c>
      <c r="C320" s="5">
        <f>ROUND(Forecast!C321,3)</f>
        <v>8.3209999999999997</v>
      </c>
      <c r="D320" s="5">
        <f>ROUND(Forecast!D321,3)</f>
        <v>7.5590000000000002</v>
      </c>
      <c r="E320" s="5">
        <f>ROUND(Forecast!E321,3)</f>
        <v>6.66</v>
      </c>
      <c r="F320" s="5">
        <f>ROUND(Forecast!F321,3)</f>
        <v>7.1109999999999998</v>
      </c>
      <c r="G320" s="5">
        <f>ROUND(Forecast!G321,3)</f>
        <v>7.3559999999999999</v>
      </c>
      <c r="H320" s="5">
        <f>ROUND(Forecast!H321,3)</f>
        <v>7.7450000000000001</v>
      </c>
      <c r="I320" s="5">
        <f>ROUND(Forecast!I321,3)</f>
        <v>7.6970000000000001</v>
      </c>
      <c r="J320" s="5">
        <f>ROUND(Forecast!J321,3)</f>
        <v>8.548</v>
      </c>
      <c r="K320" s="5">
        <f>ROUND(Forecast!K321,3)</f>
        <v>7.8520000000000003</v>
      </c>
      <c r="L320" s="5">
        <f>ROUND(Forecast!L321,3)</f>
        <v>7.3789999999999996</v>
      </c>
      <c r="M320" s="5">
        <f>ROUND(Forecast!M321,3)</f>
        <v>7.1609999999999996</v>
      </c>
      <c r="N320" s="5">
        <f>ROUND(Forecast!N321,3)</f>
        <v>8.2080000000000002</v>
      </c>
      <c r="O320" s="5">
        <f t="shared" si="234"/>
        <v>91.597000000000008</v>
      </c>
      <c r="Q320" s="39">
        <v>2017</v>
      </c>
      <c r="R320" s="39">
        <v>5</v>
      </c>
      <c r="S320" s="43">
        <f>1000*G43</f>
        <v>63104</v>
      </c>
      <c r="T320" s="43">
        <f>1000*G109</f>
        <v>53847</v>
      </c>
      <c r="U320" s="43">
        <f>1000*G175</f>
        <v>6649</v>
      </c>
      <c r="V320" s="43">
        <f>1000*G241</f>
        <v>942</v>
      </c>
      <c r="W320" s="43">
        <f>1000*G307</f>
        <v>7356</v>
      </c>
      <c r="X320" s="44">
        <f t="shared" si="26"/>
        <v>131898</v>
      </c>
      <c r="Z320" s="31">
        <f t="shared" si="240"/>
        <v>9547</v>
      </c>
      <c r="AA320" s="31">
        <f t="shared" si="241"/>
        <v>6068</v>
      </c>
      <c r="AB320" s="31">
        <f t="shared" si="242"/>
        <v>820</v>
      </c>
      <c r="AC320" s="31">
        <f t="shared" si="243"/>
        <v>0</v>
      </c>
      <c r="AD320" s="31">
        <f t="shared" si="244"/>
        <v>0</v>
      </c>
      <c r="AE320" s="31">
        <f t="shared" si="245"/>
        <v>16435</v>
      </c>
      <c r="AG320" s="31">
        <f>S320-S$260</f>
        <v>12602</v>
      </c>
      <c r="AH320" s="31">
        <f t="shared" ref="AH320" si="266">T320-T$260</f>
        <v>9181</v>
      </c>
      <c r="AI320" s="31">
        <f t="shared" ref="AI320" si="267">U320-U$260</f>
        <v>1045</v>
      </c>
      <c r="AJ320" s="31">
        <f t="shared" ref="AJ320" si="268">V320-V$260</f>
        <v>0</v>
      </c>
      <c r="AK320" s="31">
        <f t="shared" ref="AK320" si="269">W320-W$260</f>
        <v>0</v>
      </c>
      <c r="AL320" s="31">
        <f t="shared" ref="AL320" si="270">X320-X$260</f>
        <v>22828</v>
      </c>
    </row>
    <row r="321" spans="1:38">
      <c r="B321" s="11">
        <f>+B320+1</f>
        <v>2031</v>
      </c>
      <c r="C321" s="5">
        <f>ROUND(Forecast!C322,3)</f>
        <v>8.3209999999999997</v>
      </c>
      <c r="D321" s="5">
        <f>ROUND(Forecast!D322,3)</f>
        <v>7.5590000000000002</v>
      </c>
      <c r="E321" s="5">
        <f>ROUND(Forecast!E322,3)</f>
        <v>6.66</v>
      </c>
      <c r="F321" s="5">
        <f>ROUND(Forecast!F322,3)</f>
        <v>7.1109999999999998</v>
      </c>
      <c r="G321" s="5">
        <f>ROUND(Forecast!G322,3)</f>
        <v>7.3559999999999999</v>
      </c>
      <c r="H321" s="5">
        <f>ROUND(Forecast!H322,3)</f>
        <v>7.7450000000000001</v>
      </c>
      <c r="I321" s="5">
        <f>ROUND(Forecast!I322,3)</f>
        <v>7.6970000000000001</v>
      </c>
      <c r="J321" s="5">
        <f>ROUND(Forecast!J322,3)</f>
        <v>8.548</v>
      </c>
      <c r="K321" s="5">
        <f>ROUND(Forecast!K322,3)</f>
        <v>7.8520000000000003</v>
      </c>
      <c r="L321" s="5">
        <f>ROUND(Forecast!L322,3)</f>
        <v>7.3789999999999996</v>
      </c>
      <c r="M321" s="5">
        <f>ROUND(Forecast!M322,3)</f>
        <v>7.1609999999999996</v>
      </c>
      <c r="N321" s="5">
        <f>ROUND(Forecast!N322,3)</f>
        <v>8.2080000000000002</v>
      </c>
      <c r="O321" s="5">
        <f>SUM(C321:N321)</f>
        <v>91.597000000000008</v>
      </c>
      <c r="Q321" s="39">
        <v>2017</v>
      </c>
      <c r="R321" s="39">
        <v>6</v>
      </c>
      <c r="S321" s="43">
        <f>1000*H43</f>
        <v>70948</v>
      </c>
      <c r="T321" s="43">
        <f>1000*H109</f>
        <v>58625</v>
      </c>
      <c r="U321" s="43">
        <f>1000*H175</f>
        <v>7367</v>
      </c>
      <c r="V321" s="43">
        <f>1000*H241</f>
        <v>983</v>
      </c>
      <c r="W321" s="43">
        <f>1000*H307</f>
        <v>7745</v>
      </c>
      <c r="X321" s="44">
        <f t="shared" si="26"/>
        <v>145668</v>
      </c>
      <c r="Z321" s="31">
        <f t="shared" si="240"/>
        <v>10822</v>
      </c>
      <c r="AA321" s="31">
        <f t="shared" si="241"/>
        <v>6608</v>
      </c>
      <c r="AB321" s="31">
        <f t="shared" si="242"/>
        <v>907</v>
      </c>
      <c r="AC321" s="31">
        <f t="shared" si="243"/>
        <v>0</v>
      </c>
      <c r="AD321" s="31">
        <f t="shared" si="244"/>
        <v>0</v>
      </c>
      <c r="AE321" s="31">
        <f t="shared" si="245"/>
        <v>18337</v>
      </c>
      <c r="AG321" s="31">
        <f>S321-S$261</f>
        <v>14283</v>
      </c>
      <c r="AH321" s="31">
        <f t="shared" ref="AH321" si="271">T321-T$261</f>
        <v>9998</v>
      </c>
      <c r="AI321" s="31">
        <f t="shared" ref="AI321" si="272">U321-U$261</f>
        <v>1156</v>
      </c>
      <c r="AJ321" s="31">
        <f t="shared" ref="AJ321" si="273">V321-V$261</f>
        <v>0</v>
      </c>
      <c r="AK321" s="31">
        <f t="shared" ref="AK321" si="274">W321-W$261</f>
        <v>0</v>
      </c>
      <c r="AL321" s="31">
        <f t="shared" ref="AL321" si="275">X321-X$261</f>
        <v>25437</v>
      </c>
    </row>
    <row r="322" spans="1:38">
      <c r="B322" s="11">
        <f>+B321+1</f>
        <v>2032</v>
      </c>
      <c r="C322" s="5">
        <f>ROUND(Forecast!C323,3)</f>
        <v>8.3209999999999997</v>
      </c>
      <c r="D322" s="5">
        <f>ROUND(Forecast!D323,3)</f>
        <v>7.5590000000000002</v>
      </c>
      <c r="E322" s="5">
        <f>ROUND(Forecast!E323,3)</f>
        <v>6.66</v>
      </c>
      <c r="F322" s="5">
        <f>ROUND(Forecast!F323,3)</f>
        <v>7.1109999999999998</v>
      </c>
      <c r="G322" s="5">
        <f>ROUND(Forecast!G323,3)</f>
        <v>7.3559999999999999</v>
      </c>
      <c r="H322" s="5">
        <f>ROUND(Forecast!H323,3)</f>
        <v>7.7450000000000001</v>
      </c>
      <c r="I322" s="5">
        <f>ROUND(Forecast!I323,3)</f>
        <v>7.6970000000000001</v>
      </c>
      <c r="J322" s="5">
        <f>ROUND(Forecast!J323,3)</f>
        <v>8.548</v>
      </c>
      <c r="K322" s="5">
        <f>ROUND(Forecast!K323,3)</f>
        <v>7.8520000000000003</v>
      </c>
      <c r="L322" s="5">
        <f>ROUND(Forecast!L323,3)</f>
        <v>7.3789999999999996</v>
      </c>
      <c r="M322" s="5">
        <f>ROUND(Forecast!M323,3)</f>
        <v>7.1609999999999996</v>
      </c>
      <c r="N322" s="5">
        <f>ROUND(Forecast!N323,3)</f>
        <v>8.2080000000000002</v>
      </c>
      <c r="O322" s="5">
        <f>SUM(C322:N322)</f>
        <v>91.597000000000008</v>
      </c>
      <c r="Q322" s="39">
        <v>2017</v>
      </c>
      <c r="R322" s="39">
        <v>7</v>
      </c>
      <c r="S322" s="43">
        <f>1000*I43</f>
        <v>71393</v>
      </c>
      <c r="T322" s="43">
        <f>1000*I109</f>
        <v>61999</v>
      </c>
      <c r="U322" s="43">
        <f>1000*I175</f>
        <v>7914</v>
      </c>
      <c r="V322" s="43">
        <f>1000*I241</f>
        <v>921</v>
      </c>
      <c r="W322" s="43">
        <f>1000*I307</f>
        <v>7697</v>
      </c>
      <c r="X322" s="44">
        <f t="shared" si="26"/>
        <v>149924</v>
      </c>
      <c r="Z322" s="31">
        <f t="shared" si="240"/>
        <v>10955</v>
      </c>
      <c r="AA322" s="31">
        <f t="shared" si="241"/>
        <v>6989</v>
      </c>
      <c r="AB322" s="31">
        <f t="shared" si="242"/>
        <v>974</v>
      </c>
      <c r="AC322" s="31">
        <f t="shared" si="243"/>
        <v>0</v>
      </c>
      <c r="AD322" s="31">
        <f t="shared" si="244"/>
        <v>0</v>
      </c>
      <c r="AE322" s="31">
        <f t="shared" si="245"/>
        <v>18918</v>
      </c>
      <c r="AG322" s="31">
        <f>S322-S$262</f>
        <v>14460</v>
      </c>
      <c r="AH322" s="31">
        <f t="shared" ref="AH322" si="276">T322-T$262</f>
        <v>10575</v>
      </c>
      <c r="AI322" s="31">
        <f t="shared" ref="AI322" si="277">U322-U$262</f>
        <v>1241</v>
      </c>
      <c r="AJ322" s="31">
        <f t="shared" ref="AJ322" si="278">V322-V$262</f>
        <v>0</v>
      </c>
      <c r="AK322" s="31">
        <f t="shared" ref="AK322" si="279">W322-W$262</f>
        <v>0</v>
      </c>
      <c r="AL322" s="31">
        <f t="shared" ref="AL322" si="280">X322-X$262</f>
        <v>26276</v>
      </c>
    </row>
    <row r="323" spans="1:38">
      <c r="B323" s="11">
        <f>+B322+1</f>
        <v>2033</v>
      </c>
      <c r="C323" s="5">
        <f>ROUND(Forecast!C324,3)</f>
        <v>8.3209999999999997</v>
      </c>
      <c r="D323" s="5">
        <f>ROUND(Forecast!D324,3)</f>
        <v>7.5590000000000002</v>
      </c>
      <c r="E323" s="5">
        <f>ROUND(Forecast!E324,3)</f>
        <v>6.66</v>
      </c>
      <c r="F323" s="5">
        <f>ROUND(Forecast!F324,3)</f>
        <v>7.1109999999999998</v>
      </c>
      <c r="G323" s="5">
        <f>ROUND(Forecast!G324,3)</f>
        <v>7.3559999999999999</v>
      </c>
      <c r="H323" s="5">
        <f>ROUND(Forecast!H324,3)</f>
        <v>7.7450000000000001</v>
      </c>
      <c r="I323" s="5">
        <f>ROUND(Forecast!I324,3)</f>
        <v>7.6970000000000001</v>
      </c>
      <c r="J323" s="5">
        <f>ROUND(Forecast!J324,3)</f>
        <v>8.548</v>
      </c>
      <c r="K323" s="5">
        <f>ROUND(Forecast!K324,3)</f>
        <v>7.8520000000000003</v>
      </c>
      <c r="L323" s="5">
        <f>ROUND(Forecast!L324,3)</f>
        <v>7.3789999999999996</v>
      </c>
      <c r="M323" s="5">
        <f>ROUND(Forecast!M324,3)</f>
        <v>7.1609999999999996</v>
      </c>
      <c r="N323" s="5">
        <f>ROUND(Forecast!N324,3)</f>
        <v>8.2080000000000002</v>
      </c>
      <c r="O323" s="5">
        <f>SUM(C323:N323)</f>
        <v>91.597000000000008</v>
      </c>
      <c r="Q323" s="39">
        <v>2017</v>
      </c>
      <c r="R323" s="39">
        <v>8</v>
      </c>
      <c r="S323" s="43">
        <f>1000*J43</f>
        <v>76542</v>
      </c>
      <c r="T323" s="43">
        <f>1000*J109</f>
        <v>70680</v>
      </c>
      <c r="U323" s="43">
        <f>1000*J175</f>
        <v>8841</v>
      </c>
      <c r="V323" s="43">
        <f>1000*J241</f>
        <v>1022.9999999999999</v>
      </c>
      <c r="W323" s="43">
        <f>1000*J307</f>
        <v>8548</v>
      </c>
      <c r="X323" s="44">
        <f t="shared" si="26"/>
        <v>165634</v>
      </c>
      <c r="Z323" s="31">
        <f t="shared" si="240"/>
        <v>11699</v>
      </c>
      <c r="AA323" s="31">
        <f t="shared" si="241"/>
        <v>7942</v>
      </c>
      <c r="AB323" s="31">
        <f t="shared" si="242"/>
        <v>1085</v>
      </c>
      <c r="AC323" s="31">
        <f t="shared" si="243"/>
        <v>0</v>
      </c>
      <c r="AD323" s="31">
        <f t="shared" si="244"/>
        <v>0</v>
      </c>
      <c r="AE323" s="31">
        <f t="shared" si="245"/>
        <v>20726</v>
      </c>
      <c r="AG323" s="31">
        <f>S323-S$263</f>
        <v>15442</v>
      </c>
      <c r="AH323" s="31">
        <f t="shared" ref="AH323" si="281">T323-T$263</f>
        <v>12016</v>
      </c>
      <c r="AI323" s="31">
        <f t="shared" ref="AI323" si="282">U323-U$263</f>
        <v>1383</v>
      </c>
      <c r="AJ323" s="31">
        <f t="shared" ref="AJ323" si="283">V323-V$263</f>
        <v>0</v>
      </c>
      <c r="AK323" s="31">
        <f t="shared" ref="AK323" si="284">W323-W$263</f>
        <v>0</v>
      </c>
      <c r="AL323" s="31">
        <f t="shared" ref="AL323" si="285">X323-X$263</f>
        <v>28841</v>
      </c>
    </row>
    <row r="324" spans="1:38">
      <c r="B324" s="11">
        <f>+B323+1</f>
        <v>2034</v>
      </c>
      <c r="C324" s="5">
        <f>ROUND(Forecast!C325,3)</f>
        <v>8.3209999999999997</v>
      </c>
      <c r="D324" s="5">
        <f>ROUND(Forecast!D325,3)</f>
        <v>7.5590000000000002</v>
      </c>
      <c r="E324" s="5">
        <f>ROUND(Forecast!E325,3)</f>
        <v>6.66</v>
      </c>
      <c r="F324" s="5">
        <f>ROUND(Forecast!F325,3)</f>
        <v>7.1109999999999998</v>
      </c>
      <c r="G324" s="5">
        <f>ROUND(Forecast!G325,3)</f>
        <v>7.3559999999999999</v>
      </c>
      <c r="H324" s="5">
        <f>ROUND(Forecast!H325,3)</f>
        <v>7.7450000000000001</v>
      </c>
      <c r="I324" s="5">
        <f>ROUND(Forecast!I325,3)</f>
        <v>7.6970000000000001</v>
      </c>
      <c r="J324" s="5">
        <f>ROUND(Forecast!J325,3)</f>
        <v>8.548</v>
      </c>
      <c r="K324" s="5">
        <f>ROUND(Forecast!K325,3)</f>
        <v>7.8520000000000003</v>
      </c>
      <c r="L324" s="5">
        <f>ROUND(Forecast!L325,3)</f>
        <v>7.3789999999999996</v>
      </c>
      <c r="M324" s="5">
        <f>ROUND(Forecast!M325,3)</f>
        <v>7.1609999999999996</v>
      </c>
      <c r="N324" s="5">
        <f>ROUND(Forecast!N325,3)</f>
        <v>8.2080000000000002</v>
      </c>
      <c r="O324" s="5">
        <f>SUM(C324:N324)</f>
        <v>91.597000000000008</v>
      </c>
      <c r="Q324" s="39">
        <v>2017</v>
      </c>
      <c r="R324" s="39">
        <v>9</v>
      </c>
      <c r="S324" s="43">
        <f>1000*K43</f>
        <v>71923</v>
      </c>
      <c r="T324" s="43">
        <f>1000*K109</f>
        <v>62514</v>
      </c>
      <c r="U324" s="43">
        <f>1000*K175</f>
        <v>7910</v>
      </c>
      <c r="V324" s="43">
        <f>1000*K241</f>
        <v>983</v>
      </c>
      <c r="W324" s="43">
        <f>1000*K307</f>
        <v>7852</v>
      </c>
      <c r="X324" s="44">
        <f t="shared" si="26"/>
        <v>151182</v>
      </c>
      <c r="Z324" s="31">
        <f t="shared" si="240"/>
        <v>10937</v>
      </c>
      <c r="AA324" s="31">
        <f t="shared" si="241"/>
        <v>7037</v>
      </c>
      <c r="AB324" s="31">
        <f t="shared" si="242"/>
        <v>972</v>
      </c>
      <c r="AC324" s="31">
        <f t="shared" si="243"/>
        <v>0</v>
      </c>
      <c r="AD324" s="31">
        <f t="shared" si="244"/>
        <v>0</v>
      </c>
      <c r="AE324" s="31">
        <f t="shared" si="245"/>
        <v>18946</v>
      </c>
      <c r="AG324" s="31">
        <f>S324-S$264</f>
        <v>14436</v>
      </c>
      <c r="AH324" s="31">
        <f t="shared" ref="AH324" si="286">T324-T$264</f>
        <v>10647</v>
      </c>
      <c r="AI324" s="31">
        <f t="shared" ref="AI324" si="287">U324-U$264</f>
        <v>1239</v>
      </c>
      <c r="AJ324" s="31">
        <f t="shared" ref="AJ324" si="288">V324-V$264</f>
        <v>0</v>
      </c>
      <c r="AK324" s="31">
        <f t="shared" ref="AK324" si="289">W324-W$264</f>
        <v>0</v>
      </c>
      <c r="AL324" s="31">
        <f t="shared" ref="AL324" si="290">X324-X$264</f>
        <v>26322</v>
      </c>
    </row>
    <row r="325" spans="1:38">
      <c r="B325" s="11">
        <f t="shared" ref="B325:B330" si="291">+B324+1</f>
        <v>2035</v>
      </c>
      <c r="C325" s="5">
        <f>ROUND(Forecast!C326,3)</f>
        <v>8.3209999999999997</v>
      </c>
      <c r="D325" s="5">
        <f>ROUND(Forecast!D326,3)</f>
        <v>7.5590000000000002</v>
      </c>
      <c r="E325" s="5">
        <f>ROUND(Forecast!E326,3)</f>
        <v>6.66</v>
      </c>
      <c r="F325" s="5">
        <f>ROUND(Forecast!F326,3)</f>
        <v>7.1109999999999998</v>
      </c>
      <c r="G325" s="5">
        <f>ROUND(Forecast!G326,3)</f>
        <v>7.3559999999999999</v>
      </c>
      <c r="H325" s="5">
        <f>ROUND(Forecast!H326,3)</f>
        <v>7.7450000000000001</v>
      </c>
      <c r="I325" s="5">
        <f>ROUND(Forecast!I326,3)</f>
        <v>7.6970000000000001</v>
      </c>
      <c r="J325" s="5">
        <f>ROUND(Forecast!J326,3)</f>
        <v>8.548</v>
      </c>
      <c r="K325" s="5">
        <f>ROUND(Forecast!K326,3)</f>
        <v>7.8520000000000003</v>
      </c>
      <c r="L325" s="5">
        <f>ROUND(Forecast!L326,3)</f>
        <v>7.3789999999999996</v>
      </c>
      <c r="M325" s="5">
        <f>ROUND(Forecast!M326,3)</f>
        <v>7.1609999999999996</v>
      </c>
      <c r="N325" s="5">
        <f>ROUND(Forecast!N326,3)</f>
        <v>8.2080000000000002</v>
      </c>
      <c r="O325" s="5">
        <f t="shared" ref="O325:O330" si="292">SUM(C325:N325)</f>
        <v>91.597000000000008</v>
      </c>
      <c r="Q325" s="39">
        <v>2017</v>
      </c>
      <c r="R325" s="39">
        <v>10</v>
      </c>
      <c r="S325" s="43">
        <f>1000*L43</f>
        <v>56245</v>
      </c>
      <c r="T325" s="43">
        <f>1000*L109</f>
        <v>58283</v>
      </c>
      <c r="U325" s="43">
        <f>1000*L175</f>
        <v>7556</v>
      </c>
      <c r="V325" s="43">
        <f>1000*L241</f>
        <v>880</v>
      </c>
      <c r="W325" s="43">
        <f>1000*L307</f>
        <v>7379</v>
      </c>
      <c r="X325" s="44">
        <f t="shared" ref="X325:X388" si="293">SUM(S325:W325)</f>
        <v>130343</v>
      </c>
      <c r="Z325" s="31">
        <f t="shared" si="240"/>
        <v>8467</v>
      </c>
      <c r="AA325" s="31">
        <f t="shared" si="241"/>
        <v>6569</v>
      </c>
      <c r="AB325" s="31">
        <f t="shared" si="242"/>
        <v>927</v>
      </c>
      <c r="AC325" s="31">
        <f t="shared" si="243"/>
        <v>0</v>
      </c>
      <c r="AD325" s="31">
        <f t="shared" si="244"/>
        <v>0</v>
      </c>
      <c r="AE325" s="31">
        <f t="shared" si="245"/>
        <v>15963</v>
      </c>
      <c r="AG325" s="31">
        <f>S325-S$265</f>
        <v>11176</v>
      </c>
      <c r="AH325" s="31">
        <f t="shared" ref="AH325" si="294">T325-T$265</f>
        <v>9938</v>
      </c>
      <c r="AI325" s="31">
        <f t="shared" ref="AI325" si="295">U325-U$265</f>
        <v>1182</v>
      </c>
      <c r="AJ325" s="31">
        <f t="shared" ref="AJ325" si="296">V325-V$265</f>
        <v>0</v>
      </c>
      <c r="AK325" s="31">
        <f t="shared" ref="AK325" si="297">W325-W$265</f>
        <v>0</v>
      </c>
      <c r="AL325" s="31">
        <f t="shared" ref="AL325" si="298">X325-X$265</f>
        <v>22296</v>
      </c>
    </row>
    <row r="326" spans="1:38">
      <c r="B326" s="11">
        <f t="shared" si="291"/>
        <v>2036</v>
      </c>
      <c r="C326" s="5">
        <f>ROUND(Forecast!C327,3)</f>
        <v>8.3209999999999997</v>
      </c>
      <c r="D326" s="5">
        <f>ROUND(Forecast!D327,3)</f>
        <v>7.5590000000000002</v>
      </c>
      <c r="E326" s="5">
        <f>ROUND(Forecast!E327,3)</f>
        <v>6.66</v>
      </c>
      <c r="F326" s="5">
        <f>ROUND(Forecast!F327,3)</f>
        <v>7.1109999999999998</v>
      </c>
      <c r="G326" s="5">
        <f>ROUND(Forecast!G327,3)</f>
        <v>7.3559999999999999</v>
      </c>
      <c r="H326" s="5">
        <f>ROUND(Forecast!H327,3)</f>
        <v>7.7450000000000001</v>
      </c>
      <c r="I326" s="5">
        <f>ROUND(Forecast!I327,3)</f>
        <v>7.6970000000000001</v>
      </c>
      <c r="J326" s="5">
        <f>ROUND(Forecast!J327,3)</f>
        <v>8.548</v>
      </c>
      <c r="K326" s="5">
        <f>ROUND(Forecast!K327,3)</f>
        <v>7.8520000000000003</v>
      </c>
      <c r="L326" s="5">
        <f>ROUND(Forecast!L327,3)</f>
        <v>7.3789999999999996</v>
      </c>
      <c r="M326" s="5">
        <f>ROUND(Forecast!M327,3)</f>
        <v>7.1609999999999996</v>
      </c>
      <c r="N326" s="5">
        <f>ROUND(Forecast!N327,3)</f>
        <v>8.2080000000000002</v>
      </c>
      <c r="O326" s="5">
        <f t="shared" si="292"/>
        <v>91.597000000000008</v>
      </c>
      <c r="Q326" s="39">
        <v>2017</v>
      </c>
      <c r="R326" s="39">
        <v>11</v>
      </c>
      <c r="S326" s="43">
        <f>1000*M43</f>
        <v>60691</v>
      </c>
      <c r="T326" s="43">
        <f>1000*M109</f>
        <v>60292</v>
      </c>
      <c r="U326" s="43">
        <f>1000*M175</f>
        <v>7641</v>
      </c>
      <c r="V326" s="43">
        <f>1000*M241</f>
        <v>921</v>
      </c>
      <c r="W326" s="43">
        <f>1000*M307</f>
        <v>7161</v>
      </c>
      <c r="X326" s="44">
        <f t="shared" si="293"/>
        <v>136706</v>
      </c>
      <c r="Z326" s="31">
        <f t="shared" si="240"/>
        <v>9212</v>
      </c>
      <c r="AA326" s="31">
        <f t="shared" si="241"/>
        <v>6774</v>
      </c>
      <c r="AB326" s="31">
        <f t="shared" si="242"/>
        <v>936</v>
      </c>
      <c r="AC326" s="31">
        <f t="shared" si="243"/>
        <v>0</v>
      </c>
      <c r="AD326" s="31">
        <f t="shared" si="244"/>
        <v>0</v>
      </c>
      <c r="AE326" s="31">
        <f t="shared" si="245"/>
        <v>16922</v>
      </c>
      <c r="AG326" s="31">
        <f>S326-S$266</f>
        <v>12159</v>
      </c>
      <c r="AH326" s="31">
        <f t="shared" ref="AH326" si="299">T326-T$266</f>
        <v>10249</v>
      </c>
      <c r="AI326" s="31">
        <f t="shared" ref="AI326" si="300">U326-U$266</f>
        <v>1193</v>
      </c>
      <c r="AJ326" s="31">
        <f t="shared" ref="AJ326" si="301">V326-V$266</f>
        <v>0</v>
      </c>
      <c r="AK326" s="31">
        <f t="shared" ref="AK326" si="302">W326-W$266</f>
        <v>0</v>
      </c>
      <c r="AL326" s="31">
        <f t="shared" ref="AL326" si="303">X326-X$266</f>
        <v>23601</v>
      </c>
    </row>
    <row r="327" spans="1:38">
      <c r="B327" s="11">
        <f t="shared" si="291"/>
        <v>2037</v>
      </c>
      <c r="C327" s="5">
        <f>ROUND(Forecast!C328,3)</f>
        <v>8.3209999999999997</v>
      </c>
      <c r="D327" s="5">
        <f>ROUND(Forecast!D328,3)</f>
        <v>7.5590000000000002</v>
      </c>
      <c r="E327" s="5">
        <f>ROUND(Forecast!E328,3)</f>
        <v>6.66</v>
      </c>
      <c r="F327" s="5">
        <f>ROUND(Forecast!F328,3)</f>
        <v>7.1109999999999998</v>
      </c>
      <c r="G327" s="5">
        <f>ROUND(Forecast!G328,3)</f>
        <v>7.3559999999999999</v>
      </c>
      <c r="H327" s="5">
        <f>ROUND(Forecast!H328,3)</f>
        <v>7.7450000000000001</v>
      </c>
      <c r="I327" s="5">
        <f>ROUND(Forecast!I328,3)</f>
        <v>7.6970000000000001</v>
      </c>
      <c r="J327" s="5">
        <f>ROUND(Forecast!J328,3)</f>
        <v>8.548</v>
      </c>
      <c r="K327" s="5">
        <f>ROUND(Forecast!K328,3)</f>
        <v>7.8520000000000003</v>
      </c>
      <c r="L327" s="5">
        <f>ROUND(Forecast!L328,3)</f>
        <v>7.3789999999999996</v>
      </c>
      <c r="M327" s="5">
        <f>ROUND(Forecast!M328,3)</f>
        <v>7.1609999999999996</v>
      </c>
      <c r="N327" s="5">
        <f>ROUND(Forecast!N328,3)</f>
        <v>8.2080000000000002</v>
      </c>
      <c r="O327" s="5">
        <f t="shared" si="292"/>
        <v>91.597000000000008</v>
      </c>
      <c r="Q327" s="39">
        <v>2017</v>
      </c>
      <c r="R327" s="39">
        <v>12</v>
      </c>
      <c r="S327" s="43">
        <f>1000*N43</f>
        <v>103059</v>
      </c>
      <c r="T327" s="43">
        <f>1000*N109</f>
        <v>75713</v>
      </c>
      <c r="U327" s="43">
        <f>1000*N175</f>
        <v>8323</v>
      </c>
      <c r="V327" s="43">
        <f>1000*N241</f>
        <v>1228</v>
      </c>
      <c r="W327" s="43">
        <f>1000*N307</f>
        <v>8208</v>
      </c>
      <c r="X327" s="44">
        <f t="shared" si="293"/>
        <v>196531</v>
      </c>
      <c r="Z327" s="31">
        <f t="shared" si="240"/>
        <v>15817</v>
      </c>
      <c r="AA327" s="31">
        <f t="shared" si="241"/>
        <v>8530</v>
      </c>
      <c r="AB327" s="31">
        <f t="shared" si="242"/>
        <v>1034</v>
      </c>
      <c r="AC327" s="31">
        <f t="shared" si="243"/>
        <v>0</v>
      </c>
      <c r="AD327" s="31">
        <f t="shared" si="244"/>
        <v>0</v>
      </c>
      <c r="AE327" s="31">
        <f t="shared" si="245"/>
        <v>25381</v>
      </c>
      <c r="AG327" s="31">
        <f>S327-S$267</f>
        <v>20877</v>
      </c>
      <c r="AH327" s="31">
        <f t="shared" ref="AH327" si="304">T327-T$267</f>
        <v>12906</v>
      </c>
      <c r="AI327" s="31">
        <f t="shared" ref="AI327" si="305">U327-U$267</f>
        <v>1318</v>
      </c>
      <c r="AJ327" s="31">
        <f t="shared" ref="AJ327" si="306">V327-V$267</f>
        <v>0</v>
      </c>
      <c r="AK327" s="31">
        <f t="shared" ref="AK327" si="307">W327-W$267</f>
        <v>0</v>
      </c>
      <c r="AL327" s="31">
        <f t="shared" ref="AL327" si="308">X327-X$267</f>
        <v>35101</v>
      </c>
    </row>
    <row r="328" spans="1:38">
      <c r="B328" s="11">
        <f t="shared" si="291"/>
        <v>2038</v>
      </c>
      <c r="C328" s="5">
        <f>ROUND(Forecast!C329,3)</f>
        <v>8.3209999999999997</v>
      </c>
      <c r="D328" s="5">
        <f>ROUND(Forecast!D329,3)</f>
        <v>7.5590000000000002</v>
      </c>
      <c r="E328" s="5">
        <f>ROUND(Forecast!E329,3)</f>
        <v>6.66</v>
      </c>
      <c r="F328" s="5">
        <f>ROUND(Forecast!F329,3)</f>
        <v>7.1109999999999998</v>
      </c>
      <c r="G328" s="5">
        <f>ROUND(Forecast!G329,3)</f>
        <v>7.3559999999999999</v>
      </c>
      <c r="H328" s="5">
        <f>ROUND(Forecast!H329,3)</f>
        <v>7.7450000000000001</v>
      </c>
      <c r="I328" s="5">
        <f>ROUND(Forecast!I329,3)</f>
        <v>7.6970000000000001</v>
      </c>
      <c r="J328" s="5">
        <f>ROUND(Forecast!J329,3)</f>
        <v>8.548</v>
      </c>
      <c r="K328" s="5">
        <f>ROUND(Forecast!K329,3)</f>
        <v>7.8520000000000003</v>
      </c>
      <c r="L328" s="5">
        <f>ROUND(Forecast!L329,3)</f>
        <v>7.3789999999999996</v>
      </c>
      <c r="M328" s="5">
        <f>ROUND(Forecast!M329,3)</f>
        <v>7.1609999999999996</v>
      </c>
      <c r="N328" s="5">
        <f>ROUND(Forecast!N329,3)</f>
        <v>8.2080000000000002</v>
      </c>
      <c r="O328" s="5">
        <f t="shared" si="292"/>
        <v>91.597000000000008</v>
      </c>
      <c r="Q328" s="39">
        <v>2018</v>
      </c>
      <c r="R328" s="39">
        <v>1</v>
      </c>
      <c r="S328" s="43">
        <f>1000*C44</f>
        <v>123265</v>
      </c>
      <c r="T328" s="43">
        <f>1000*C110</f>
        <v>75671</v>
      </c>
      <c r="U328" s="43">
        <f>1000*C176</f>
        <v>8023</v>
      </c>
      <c r="V328" s="43">
        <f>1000*C242</f>
        <v>1453</v>
      </c>
      <c r="W328" s="43">
        <f>1000*C308</f>
        <v>8321</v>
      </c>
      <c r="X328" s="44">
        <f t="shared" si="293"/>
        <v>216733</v>
      </c>
      <c r="Z328" s="31">
        <f t="shared" ref="Z328:Z339" si="309">S328-$S268</f>
        <v>21899</v>
      </c>
      <c r="AA328" s="31">
        <f t="shared" ref="AA328:AA339" si="310">T328-$T268</f>
        <v>10019</v>
      </c>
      <c r="AB328" s="31">
        <f t="shared" ref="AB328:AB339" si="311">U328-$U268</f>
        <v>1203</v>
      </c>
      <c r="AC328" s="31">
        <f t="shared" ref="AC328:AC339" si="312">V328-$V268</f>
        <v>0</v>
      </c>
      <c r="AD328" s="31">
        <f t="shared" ref="AD328:AD339" si="313">W328-$W268</f>
        <v>0</v>
      </c>
      <c r="AE328" s="31">
        <f t="shared" ref="AE328:AE339" si="314">X328-$X268</f>
        <v>33121</v>
      </c>
      <c r="AG328" s="31">
        <f>S328-S$256</f>
        <v>27803</v>
      </c>
      <c r="AH328" s="31">
        <f t="shared" ref="AH328" si="315">T328-T$256</f>
        <v>14305</v>
      </c>
      <c r="AI328" s="31">
        <f t="shared" ref="AI328" si="316">U328-U$256</f>
        <v>1472</v>
      </c>
      <c r="AJ328" s="31">
        <f t="shared" ref="AJ328" si="317">V328-V$256</f>
        <v>0</v>
      </c>
      <c r="AK328" s="31">
        <f t="shared" ref="AK328" si="318">W328-W$256</f>
        <v>0</v>
      </c>
      <c r="AL328" s="31">
        <f t="shared" ref="AL328" si="319">X328-X$256</f>
        <v>43580</v>
      </c>
    </row>
    <row r="329" spans="1:38">
      <c r="B329" s="11">
        <f t="shared" si="291"/>
        <v>2039</v>
      </c>
      <c r="C329" s="5">
        <f>ROUND(Forecast!C330,3)</f>
        <v>8.3209999999999997</v>
      </c>
      <c r="D329" s="5">
        <f>ROUND(Forecast!D330,3)</f>
        <v>7.5590000000000002</v>
      </c>
      <c r="E329" s="5">
        <f>ROUND(Forecast!E330,3)</f>
        <v>6.66</v>
      </c>
      <c r="F329" s="5">
        <f>ROUND(Forecast!F330,3)</f>
        <v>7.1109999999999998</v>
      </c>
      <c r="G329" s="5">
        <f>ROUND(Forecast!G330,3)</f>
        <v>7.3559999999999999</v>
      </c>
      <c r="H329" s="5">
        <f>ROUND(Forecast!H330,3)</f>
        <v>7.7450000000000001</v>
      </c>
      <c r="I329" s="5">
        <f>ROUND(Forecast!I330,3)</f>
        <v>7.6970000000000001</v>
      </c>
      <c r="J329" s="5">
        <f>ROUND(Forecast!J330,3)</f>
        <v>8.548</v>
      </c>
      <c r="K329" s="5">
        <f>ROUND(Forecast!K330,3)</f>
        <v>7.8520000000000003</v>
      </c>
      <c r="L329" s="5">
        <f>ROUND(Forecast!L330,3)</f>
        <v>7.3789999999999996</v>
      </c>
      <c r="M329" s="5">
        <f>ROUND(Forecast!M330,3)</f>
        <v>7.1609999999999996</v>
      </c>
      <c r="N329" s="5">
        <f>ROUND(Forecast!N330,3)</f>
        <v>8.2080000000000002</v>
      </c>
      <c r="O329" s="5">
        <f t="shared" si="292"/>
        <v>91.597000000000008</v>
      </c>
      <c r="Q329" s="39">
        <v>2018</v>
      </c>
      <c r="R329" s="39">
        <v>2</v>
      </c>
      <c r="S329" s="43">
        <f>1000*D44</f>
        <v>96913</v>
      </c>
      <c r="T329" s="43">
        <f>1000*D110</f>
        <v>64590</v>
      </c>
      <c r="U329" s="43">
        <f>1000*D176</f>
        <v>7562</v>
      </c>
      <c r="V329" s="43">
        <f>1000*D242</f>
        <v>1146</v>
      </c>
      <c r="W329" s="43">
        <f>1000*D308</f>
        <v>7559</v>
      </c>
      <c r="X329" s="44">
        <f t="shared" si="293"/>
        <v>177770</v>
      </c>
      <c r="Z329" s="31">
        <f t="shared" si="309"/>
        <v>17170</v>
      </c>
      <c r="AA329" s="31">
        <f t="shared" si="310"/>
        <v>8540</v>
      </c>
      <c r="AB329" s="31">
        <f t="shared" si="311"/>
        <v>1121</v>
      </c>
      <c r="AC329" s="31">
        <f t="shared" si="312"/>
        <v>0</v>
      </c>
      <c r="AD329" s="31">
        <f t="shared" si="313"/>
        <v>0</v>
      </c>
      <c r="AE329" s="31">
        <f t="shared" si="314"/>
        <v>26831</v>
      </c>
      <c r="AG329" s="31">
        <f>S329-S$257</f>
        <v>21799</v>
      </c>
      <c r="AH329" s="31">
        <f t="shared" ref="AH329" si="320">T329-T$257</f>
        <v>12193</v>
      </c>
      <c r="AI329" s="31">
        <f t="shared" ref="AI329" si="321">U329-U$257</f>
        <v>1372</v>
      </c>
      <c r="AJ329" s="31">
        <f t="shared" ref="AJ329" si="322">V329-V$257</f>
        <v>0</v>
      </c>
      <c r="AK329" s="31">
        <f t="shared" ref="AK329" si="323">W329-W$257</f>
        <v>0</v>
      </c>
      <c r="AL329" s="31">
        <f t="shared" ref="AL329" si="324">X329-X$257</f>
        <v>35364</v>
      </c>
    </row>
    <row r="330" spans="1:38">
      <c r="B330" s="11">
        <f t="shared" si="291"/>
        <v>2040</v>
      </c>
      <c r="C330" s="5">
        <f>ROUND(Forecast!C331,3)</f>
        <v>8.3209999999999997</v>
      </c>
      <c r="D330" s="5">
        <f>ROUND(Forecast!D331,3)</f>
        <v>7.5590000000000002</v>
      </c>
      <c r="E330" s="5">
        <f>ROUND(Forecast!E331,3)</f>
        <v>6.66</v>
      </c>
      <c r="F330" s="5">
        <f>ROUND(Forecast!F331,3)</f>
        <v>7.1109999999999998</v>
      </c>
      <c r="G330" s="5">
        <f>ROUND(Forecast!G331,3)</f>
        <v>7.3559999999999999</v>
      </c>
      <c r="H330" s="5">
        <f>ROUND(Forecast!H331,3)</f>
        <v>7.7450000000000001</v>
      </c>
      <c r="I330" s="5">
        <f>ROUND(Forecast!I331,3)</f>
        <v>7.6970000000000001</v>
      </c>
      <c r="J330" s="5">
        <f>ROUND(Forecast!J331,3)</f>
        <v>8.548</v>
      </c>
      <c r="K330" s="5">
        <f>ROUND(Forecast!K331,3)</f>
        <v>7.8520000000000003</v>
      </c>
      <c r="L330" s="5">
        <f>ROUND(Forecast!L331,3)</f>
        <v>7.3789999999999996</v>
      </c>
      <c r="M330" s="5">
        <f>ROUND(Forecast!M331,3)</f>
        <v>7.1609999999999996</v>
      </c>
      <c r="N330" s="5">
        <f>ROUND(Forecast!N331,3)</f>
        <v>8.2080000000000002</v>
      </c>
      <c r="O330" s="5">
        <f t="shared" si="292"/>
        <v>91.597000000000008</v>
      </c>
      <c r="Q330" s="39">
        <v>2018</v>
      </c>
      <c r="R330" s="39">
        <v>3</v>
      </c>
      <c r="S330" s="43">
        <f>1000*E44</f>
        <v>76512</v>
      </c>
      <c r="T330" s="43">
        <f>1000*E110</f>
        <v>52771</v>
      </c>
      <c r="U330" s="43">
        <f>1000*E176</f>
        <v>6388</v>
      </c>
      <c r="V330" s="43">
        <f>1000*E242</f>
        <v>1064</v>
      </c>
      <c r="W330" s="43">
        <f>1000*E308</f>
        <v>6660</v>
      </c>
      <c r="X330" s="44">
        <f t="shared" si="293"/>
        <v>143395</v>
      </c>
      <c r="Z330" s="31">
        <f t="shared" si="309"/>
        <v>13411</v>
      </c>
      <c r="AA330" s="31">
        <f t="shared" si="310"/>
        <v>6980</v>
      </c>
      <c r="AB330" s="31">
        <f t="shared" si="311"/>
        <v>945</v>
      </c>
      <c r="AC330" s="31">
        <f t="shared" si="312"/>
        <v>0</v>
      </c>
      <c r="AD330" s="31">
        <f t="shared" si="313"/>
        <v>0</v>
      </c>
      <c r="AE330" s="31">
        <f t="shared" si="314"/>
        <v>21336</v>
      </c>
      <c r="AG330" s="31">
        <f>S330-S$258</f>
        <v>17026</v>
      </c>
      <c r="AH330" s="31">
        <f t="shared" ref="AH330" si="325">T330-T$258</f>
        <v>9966</v>
      </c>
      <c r="AI330" s="31">
        <f t="shared" ref="AI330" si="326">U330-U$258</f>
        <v>1156</v>
      </c>
      <c r="AJ330" s="31">
        <f t="shared" ref="AJ330" si="327">V330-V$258</f>
        <v>0</v>
      </c>
      <c r="AK330" s="31">
        <f t="shared" ref="AK330" si="328">W330-W$258</f>
        <v>0</v>
      </c>
      <c r="AL330" s="31">
        <f t="shared" ref="AL330" si="329">X330-X$258</f>
        <v>28148</v>
      </c>
    </row>
    <row r="331" spans="1:38">
      <c r="Q331" s="39">
        <v>2018</v>
      </c>
      <c r="R331" s="39">
        <v>4</v>
      </c>
      <c r="S331" s="43">
        <f>1000*F44</f>
        <v>57150</v>
      </c>
      <c r="T331" s="43">
        <f>1000*F110</f>
        <v>51173</v>
      </c>
      <c r="U331" s="43">
        <f>1000*F176</f>
        <v>6428</v>
      </c>
      <c r="V331" s="43">
        <f>1000*F242</f>
        <v>942</v>
      </c>
      <c r="W331" s="43">
        <f>1000*F308</f>
        <v>7111</v>
      </c>
      <c r="X331" s="44">
        <f t="shared" si="293"/>
        <v>122804</v>
      </c>
      <c r="Z331" s="31">
        <f t="shared" si="309"/>
        <v>9933</v>
      </c>
      <c r="AA331" s="31">
        <f t="shared" si="310"/>
        <v>6767</v>
      </c>
      <c r="AB331" s="31">
        <f t="shared" si="311"/>
        <v>948</v>
      </c>
      <c r="AC331" s="31">
        <f t="shared" si="312"/>
        <v>0</v>
      </c>
      <c r="AD331" s="31">
        <f t="shared" si="313"/>
        <v>0</v>
      </c>
      <c r="AE331" s="31">
        <f t="shared" si="314"/>
        <v>17648</v>
      </c>
      <c r="AG331" s="31">
        <f>S331-S$259</f>
        <v>12611</v>
      </c>
      <c r="AH331" s="31">
        <f t="shared" ref="AH331" si="330">T331-T$259</f>
        <v>9662</v>
      </c>
      <c r="AI331" s="31">
        <f t="shared" ref="AI331" si="331">U331-U$259</f>
        <v>1159</v>
      </c>
      <c r="AJ331" s="31">
        <f t="shared" ref="AJ331" si="332">V331-V$259</f>
        <v>0</v>
      </c>
      <c r="AK331" s="31">
        <f t="shared" ref="AK331" si="333">W331-W$259</f>
        <v>0</v>
      </c>
      <c r="AL331" s="31">
        <f t="shared" ref="AL331" si="334">X331-X$259</f>
        <v>23432</v>
      </c>
    </row>
    <row r="332" spans="1:38">
      <c r="Q332" s="39">
        <v>2018</v>
      </c>
      <c r="R332" s="39">
        <v>5</v>
      </c>
      <c r="S332" s="43">
        <f>1000*G44</f>
        <v>64888.000000000007</v>
      </c>
      <c r="T332" s="43">
        <f>1000*G110</f>
        <v>55057</v>
      </c>
      <c r="U332" s="43">
        <f>1000*G176</f>
        <v>6837</v>
      </c>
      <c r="V332" s="43">
        <f>1000*G242</f>
        <v>942</v>
      </c>
      <c r="W332" s="43">
        <f>1000*G308</f>
        <v>7356</v>
      </c>
      <c r="X332" s="44">
        <f t="shared" si="293"/>
        <v>135080</v>
      </c>
      <c r="Z332" s="31">
        <f t="shared" si="309"/>
        <v>11331.000000000007</v>
      </c>
      <c r="AA332" s="31">
        <f t="shared" si="310"/>
        <v>7278</v>
      </c>
      <c r="AB332" s="31">
        <f t="shared" si="311"/>
        <v>1008</v>
      </c>
      <c r="AC332" s="31">
        <f t="shared" si="312"/>
        <v>0</v>
      </c>
      <c r="AD332" s="31">
        <f t="shared" si="313"/>
        <v>0</v>
      </c>
      <c r="AE332" s="31">
        <f t="shared" si="314"/>
        <v>19617</v>
      </c>
      <c r="AG332" s="31">
        <f>S332-S$260</f>
        <v>14386.000000000007</v>
      </c>
      <c r="AH332" s="31">
        <f t="shared" ref="AH332" si="335">T332-T$260</f>
        <v>10391</v>
      </c>
      <c r="AI332" s="31">
        <f t="shared" ref="AI332" si="336">U332-U$260</f>
        <v>1233</v>
      </c>
      <c r="AJ332" s="31">
        <f t="shared" ref="AJ332" si="337">V332-V$260</f>
        <v>0</v>
      </c>
      <c r="AK332" s="31">
        <f t="shared" ref="AK332" si="338">W332-W$260</f>
        <v>0</v>
      </c>
      <c r="AL332" s="31">
        <f t="shared" ref="AL332" si="339">X332-X$260</f>
        <v>26010</v>
      </c>
    </row>
    <row r="333" spans="1:38">
      <c r="A333" s="2" t="s">
        <v>20</v>
      </c>
      <c r="Q333" s="39">
        <v>2018</v>
      </c>
      <c r="R333" s="39">
        <v>6</v>
      </c>
      <c r="S333" s="43">
        <f>1000*H44</f>
        <v>72969</v>
      </c>
      <c r="T333" s="43">
        <f>1000*H110</f>
        <v>59942</v>
      </c>
      <c r="U333" s="43">
        <f>1000*H176</f>
        <v>7576</v>
      </c>
      <c r="V333" s="43">
        <f>1000*H242</f>
        <v>983</v>
      </c>
      <c r="W333" s="43">
        <f>1000*H308</f>
        <v>7745</v>
      </c>
      <c r="X333" s="44">
        <f t="shared" si="293"/>
        <v>149215</v>
      </c>
      <c r="Z333" s="31">
        <f t="shared" si="309"/>
        <v>12843</v>
      </c>
      <c r="AA333" s="31">
        <f t="shared" si="310"/>
        <v>7925</v>
      </c>
      <c r="AB333" s="31">
        <f t="shared" si="311"/>
        <v>1116</v>
      </c>
      <c r="AC333" s="31">
        <f t="shared" si="312"/>
        <v>0</v>
      </c>
      <c r="AD333" s="31">
        <f t="shared" si="313"/>
        <v>0</v>
      </c>
      <c r="AE333" s="31">
        <f t="shared" si="314"/>
        <v>21884</v>
      </c>
      <c r="AG333" s="31">
        <f>S333-S$261</f>
        <v>16304</v>
      </c>
      <c r="AH333" s="31">
        <f t="shared" ref="AH333" si="340">T333-T$261</f>
        <v>11315</v>
      </c>
      <c r="AI333" s="31">
        <f t="shared" ref="AI333" si="341">U333-U$261</f>
        <v>1365</v>
      </c>
      <c r="AJ333" s="31">
        <f t="shared" ref="AJ333" si="342">V333-V$261</f>
        <v>0</v>
      </c>
      <c r="AK333" s="31">
        <f t="shared" ref="AK333" si="343">W333-W$261</f>
        <v>0</v>
      </c>
      <c r="AL333" s="31">
        <f t="shared" ref="AL333" si="344">X333-X$261</f>
        <v>28984</v>
      </c>
    </row>
    <row r="334" spans="1:38">
      <c r="A334" s="2"/>
      <c r="Q334" s="39">
        <v>2018</v>
      </c>
      <c r="R334" s="39">
        <v>7</v>
      </c>
      <c r="S334" s="43">
        <f>1000*I44</f>
        <v>73439</v>
      </c>
      <c r="T334" s="43">
        <f>1000*I110</f>
        <v>63393</v>
      </c>
      <c r="U334" s="43">
        <f>1000*I176</f>
        <v>8137</v>
      </c>
      <c r="V334" s="43">
        <f>1000*I242</f>
        <v>921</v>
      </c>
      <c r="W334" s="43">
        <f>1000*I308</f>
        <v>7697</v>
      </c>
      <c r="X334" s="44">
        <f t="shared" si="293"/>
        <v>153587</v>
      </c>
      <c r="Z334" s="31">
        <f t="shared" si="309"/>
        <v>13001</v>
      </c>
      <c r="AA334" s="31">
        <f t="shared" si="310"/>
        <v>8383</v>
      </c>
      <c r="AB334" s="31">
        <f t="shared" si="311"/>
        <v>1197</v>
      </c>
      <c r="AC334" s="31">
        <f t="shared" si="312"/>
        <v>0</v>
      </c>
      <c r="AD334" s="31">
        <f t="shared" si="313"/>
        <v>0</v>
      </c>
      <c r="AE334" s="31">
        <f t="shared" si="314"/>
        <v>22581</v>
      </c>
      <c r="AG334" s="31">
        <f>S334-S$262</f>
        <v>16506</v>
      </c>
      <c r="AH334" s="31">
        <f t="shared" ref="AH334" si="345">T334-T$262</f>
        <v>11969</v>
      </c>
      <c r="AI334" s="31">
        <f t="shared" ref="AI334" si="346">U334-U$262</f>
        <v>1464</v>
      </c>
      <c r="AJ334" s="31">
        <f t="shared" ref="AJ334" si="347">V334-V$262</f>
        <v>0</v>
      </c>
      <c r="AK334" s="31">
        <f t="shared" ref="AK334" si="348">W334-W$262</f>
        <v>0</v>
      </c>
      <c r="AL334" s="31">
        <f t="shared" ref="AL334" si="349">X334-X$262</f>
        <v>29939</v>
      </c>
    </row>
    <row r="335" spans="1:38">
      <c r="C335" s="3" t="s">
        <v>1</v>
      </c>
      <c r="D335" s="3" t="s">
        <v>2</v>
      </c>
      <c r="E335" s="3" t="s">
        <v>3</v>
      </c>
      <c r="F335" s="3" t="s">
        <v>4</v>
      </c>
      <c r="G335" s="3" t="s">
        <v>5</v>
      </c>
      <c r="H335" s="3" t="s">
        <v>6</v>
      </c>
      <c r="I335" s="3" t="s">
        <v>7</v>
      </c>
      <c r="J335" s="3" t="s">
        <v>8</v>
      </c>
      <c r="K335" s="3" t="s">
        <v>9</v>
      </c>
      <c r="L335" s="3" t="s">
        <v>10</v>
      </c>
      <c r="M335" s="3" t="s">
        <v>11</v>
      </c>
      <c r="N335" s="3" t="s">
        <v>12</v>
      </c>
      <c r="O335" s="3" t="s">
        <v>13</v>
      </c>
      <c r="Q335" s="39">
        <v>2018</v>
      </c>
      <c r="R335" s="39">
        <v>8</v>
      </c>
      <c r="S335" s="43">
        <f>1000*J44</f>
        <v>78728</v>
      </c>
      <c r="T335" s="43">
        <f>1000*J110</f>
        <v>72263</v>
      </c>
      <c r="U335" s="43">
        <f>1000*J176</f>
        <v>9090</v>
      </c>
      <c r="V335" s="43">
        <f>1000*J242</f>
        <v>1022.9999999999999</v>
      </c>
      <c r="W335" s="43">
        <f>1000*J308</f>
        <v>8548</v>
      </c>
      <c r="X335" s="44">
        <f t="shared" si="293"/>
        <v>169652</v>
      </c>
      <c r="Z335" s="31">
        <f t="shared" si="309"/>
        <v>13885</v>
      </c>
      <c r="AA335" s="31">
        <f t="shared" si="310"/>
        <v>9525</v>
      </c>
      <c r="AB335" s="31">
        <f t="shared" si="311"/>
        <v>1334</v>
      </c>
      <c r="AC335" s="31">
        <f t="shared" si="312"/>
        <v>0</v>
      </c>
      <c r="AD335" s="31">
        <f t="shared" si="313"/>
        <v>0</v>
      </c>
      <c r="AE335" s="31">
        <f t="shared" si="314"/>
        <v>24744</v>
      </c>
      <c r="AG335" s="31">
        <f>S335-S$263</f>
        <v>17628</v>
      </c>
      <c r="AH335" s="31">
        <f t="shared" ref="AH335" si="350">T335-T$263</f>
        <v>13599</v>
      </c>
      <c r="AI335" s="31">
        <f t="shared" ref="AI335" si="351">U335-U$263</f>
        <v>1632</v>
      </c>
      <c r="AJ335" s="31">
        <f t="shared" ref="AJ335" si="352">V335-V$263</f>
        <v>0</v>
      </c>
      <c r="AK335" s="31">
        <f t="shared" ref="AK335" si="353">W335-W$263</f>
        <v>0</v>
      </c>
      <c r="AL335" s="31">
        <f t="shared" ref="AL335" si="354">X335-X$263</f>
        <v>32859</v>
      </c>
    </row>
    <row r="336" spans="1:38">
      <c r="A336" s="2" t="s">
        <v>14</v>
      </c>
      <c r="B336">
        <v>1980</v>
      </c>
      <c r="C336" s="1">
        <f t="shared" ref="C336:N336" si="355">C6+C72+C138+C204+C270</f>
        <v>0</v>
      </c>
      <c r="D336" s="1">
        <f t="shared" si="355"/>
        <v>0</v>
      </c>
      <c r="E336" s="1">
        <f t="shared" si="355"/>
        <v>0</v>
      </c>
      <c r="F336" s="1">
        <f t="shared" si="355"/>
        <v>0</v>
      </c>
      <c r="G336" s="1">
        <f t="shared" si="355"/>
        <v>0</v>
      </c>
      <c r="H336" s="1">
        <f t="shared" si="355"/>
        <v>0</v>
      </c>
      <c r="I336" s="1">
        <f t="shared" si="355"/>
        <v>0</v>
      </c>
      <c r="J336" s="1">
        <f t="shared" si="355"/>
        <v>0</v>
      </c>
      <c r="K336" s="1">
        <f t="shared" si="355"/>
        <v>0</v>
      </c>
      <c r="L336" s="1">
        <f t="shared" si="355"/>
        <v>0</v>
      </c>
      <c r="M336" s="1">
        <f t="shared" si="355"/>
        <v>0</v>
      </c>
      <c r="N336" s="1">
        <f t="shared" si="355"/>
        <v>0</v>
      </c>
      <c r="O336" s="1">
        <f t="shared" ref="O336:O376" si="356">SUM(C336:N336)</f>
        <v>0</v>
      </c>
      <c r="Q336" s="39">
        <v>2018</v>
      </c>
      <c r="R336" s="39">
        <v>9</v>
      </c>
      <c r="S336" s="43">
        <f>1000*K44</f>
        <v>73965</v>
      </c>
      <c r="T336" s="43">
        <f>1000*K110</f>
        <v>63917</v>
      </c>
      <c r="U336" s="43">
        <f>1000*K176</f>
        <v>8132.9999999999991</v>
      </c>
      <c r="V336" s="43">
        <f>1000*K242</f>
        <v>983</v>
      </c>
      <c r="W336" s="43">
        <f>1000*K308</f>
        <v>7852</v>
      </c>
      <c r="X336" s="44">
        <f t="shared" si="293"/>
        <v>154850</v>
      </c>
      <c r="Z336" s="31">
        <f t="shared" si="309"/>
        <v>12979</v>
      </c>
      <c r="AA336" s="31">
        <f t="shared" si="310"/>
        <v>8440</v>
      </c>
      <c r="AB336" s="31">
        <f t="shared" si="311"/>
        <v>1194.9999999999991</v>
      </c>
      <c r="AC336" s="31">
        <f t="shared" si="312"/>
        <v>0</v>
      </c>
      <c r="AD336" s="31">
        <f t="shared" si="313"/>
        <v>0</v>
      </c>
      <c r="AE336" s="31">
        <f t="shared" si="314"/>
        <v>22614</v>
      </c>
      <c r="AG336" s="31">
        <f>S336-S$264</f>
        <v>16478</v>
      </c>
      <c r="AH336" s="31">
        <f t="shared" ref="AH336" si="357">T336-T$264</f>
        <v>12050</v>
      </c>
      <c r="AI336" s="31">
        <f t="shared" ref="AI336" si="358">U336-U$264</f>
        <v>1461.9999999999991</v>
      </c>
      <c r="AJ336" s="31">
        <f t="shared" ref="AJ336" si="359">V336-V$264</f>
        <v>0</v>
      </c>
      <c r="AK336" s="31">
        <f t="shared" ref="AK336" si="360">W336-W$264</f>
        <v>0</v>
      </c>
      <c r="AL336" s="31">
        <f t="shared" ref="AL336" si="361">X336-X$264</f>
        <v>29990</v>
      </c>
    </row>
    <row r="337" spans="2:38">
      <c r="B337">
        <v>1981</v>
      </c>
      <c r="C337" s="1">
        <f t="shared" ref="C337:N337" si="362">C7+C73+C139+C205+C271</f>
        <v>0.108</v>
      </c>
      <c r="D337" s="1">
        <f t="shared" si="362"/>
        <v>0.20100000000000001</v>
      </c>
      <c r="E337" s="1">
        <f t="shared" si="362"/>
        <v>0.29299999999999998</v>
      </c>
      <c r="F337" s="1">
        <f t="shared" si="362"/>
        <v>0.35600000000000004</v>
      </c>
      <c r="G337" s="1">
        <f t="shared" si="362"/>
        <v>0.45200000000000001</v>
      </c>
      <c r="H337" s="1">
        <f t="shared" si="362"/>
        <v>0.57300000000000006</v>
      </c>
      <c r="I337" s="1">
        <f t="shared" si="362"/>
        <v>0.63400000000000001</v>
      </c>
      <c r="J337" s="1">
        <f t="shared" si="362"/>
        <v>0.81200000000000006</v>
      </c>
      <c r="K337" s="1">
        <f t="shared" si="362"/>
        <v>0.875</v>
      </c>
      <c r="L337" s="1">
        <f t="shared" si="362"/>
        <v>0.874</v>
      </c>
      <c r="M337" s="1">
        <f t="shared" si="362"/>
        <v>1.0109999999999999</v>
      </c>
      <c r="N337" s="1">
        <f t="shared" si="362"/>
        <v>1.4709999999999999</v>
      </c>
      <c r="O337" s="1">
        <f t="shared" si="356"/>
        <v>7.66</v>
      </c>
      <c r="Q337" s="39">
        <v>2018</v>
      </c>
      <c r="R337" s="39">
        <v>10</v>
      </c>
      <c r="S337" s="43">
        <f>1000*L44</f>
        <v>57827</v>
      </c>
      <c r="T337" s="43">
        <f>1000*L110</f>
        <v>59592</v>
      </c>
      <c r="U337" s="43">
        <f>1000*L176</f>
        <v>7769</v>
      </c>
      <c r="V337" s="43">
        <f>1000*L242</f>
        <v>880</v>
      </c>
      <c r="W337" s="43">
        <f>1000*L308</f>
        <v>7379</v>
      </c>
      <c r="X337" s="44">
        <f t="shared" si="293"/>
        <v>133447</v>
      </c>
      <c r="Z337" s="31">
        <f t="shared" si="309"/>
        <v>10049</v>
      </c>
      <c r="AA337" s="31">
        <f t="shared" si="310"/>
        <v>7878</v>
      </c>
      <c r="AB337" s="31">
        <f t="shared" si="311"/>
        <v>1140</v>
      </c>
      <c r="AC337" s="31">
        <f t="shared" si="312"/>
        <v>0</v>
      </c>
      <c r="AD337" s="31">
        <f t="shared" si="313"/>
        <v>0</v>
      </c>
      <c r="AE337" s="31">
        <f t="shared" si="314"/>
        <v>19067</v>
      </c>
      <c r="AG337" s="31">
        <f>S337-S$265</f>
        <v>12758</v>
      </c>
      <c r="AH337" s="31">
        <f t="shared" ref="AH337" si="363">T337-T$265</f>
        <v>11247</v>
      </c>
      <c r="AI337" s="31">
        <f t="shared" ref="AI337" si="364">U337-U$265</f>
        <v>1395</v>
      </c>
      <c r="AJ337" s="31">
        <f t="shared" ref="AJ337" si="365">V337-V$265</f>
        <v>0</v>
      </c>
      <c r="AK337" s="31">
        <f t="shared" ref="AK337" si="366">W337-W$265</f>
        <v>0</v>
      </c>
      <c r="AL337" s="31">
        <f t="shared" ref="AL337" si="367">X337-X$265</f>
        <v>25400</v>
      </c>
    </row>
    <row r="338" spans="2:38">
      <c r="B338">
        <v>1982</v>
      </c>
      <c r="C338" s="1">
        <f t="shared" ref="C338:N338" si="368">C8+C74+C140+C206+C272</f>
        <v>2.9789999999999996</v>
      </c>
      <c r="D338" s="1">
        <f t="shared" si="368"/>
        <v>2.6139999999999999</v>
      </c>
      <c r="E338" s="1">
        <f t="shared" si="368"/>
        <v>2.6309999999999998</v>
      </c>
      <c r="F338" s="1">
        <f t="shared" si="368"/>
        <v>2.5430000000000001</v>
      </c>
      <c r="G338" s="1">
        <f t="shared" si="368"/>
        <v>2.7829999999999999</v>
      </c>
      <c r="H338" s="1">
        <f t="shared" si="368"/>
        <v>3.1539999999999999</v>
      </c>
      <c r="I338" s="1">
        <f t="shared" si="368"/>
        <v>3.2360000000000002</v>
      </c>
      <c r="J338" s="1">
        <f t="shared" si="368"/>
        <v>3.9009999999999998</v>
      </c>
      <c r="K338" s="1">
        <f t="shared" si="368"/>
        <v>3.8970000000000002</v>
      </c>
      <c r="L338" s="1">
        <f t="shared" si="368"/>
        <v>3.6910000000000003</v>
      </c>
      <c r="M338" s="1">
        <f t="shared" si="368"/>
        <v>4.1300000000000008</v>
      </c>
      <c r="N338" s="1">
        <f t="shared" si="368"/>
        <v>5.7510000000000003</v>
      </c>
      <c r="O338" s="1">
        <f t="shared" si="356"/>
        <v>41.309999999999995</v>
      </c>
      <c r="Q338" s="39">
        <v>2018</v>
      </c>
      <c r="R338" s="39">
        <v>11</v>
      </c>
      <c r="S338" s="43">
        <f>1000*M44</f>
        <v>62411</v>
      </c>
      <c r="T338" s="43">
        <f>1000*M110</f>
        <v>61642</v>
      </c>
      <c r="U338" s="43">
        <f>1000*M176</f>
        <v>7856</v>
      </c>
      <c r="V338" s="43">
        <f>1000*M242</f>
        <v>921</v>
      </c>
      <c r="W338" s="43">
        <f>1000*M308</f>
        <v>7161</v>
      </c>
      <c r="X338" s="44">
        <f t="shared" si="293"/>
        <v>139991</v>
      </c>
      <c r="Z338" s="31">
        <f t="shared" si="309"/>
        <v>10932</v>
      </c>
      <c r="AA338" s="31">
        <f t="shared" si="310"/>
        <v>8124</v>
      </c>
      <c r="AB338" s="31">
        <f t="shared" si="311"/>
        <v>1151</v>
      </c>
      <c r="AC338" s="31">
        <f t="shared" si="312"/>
        <v>0</v>
      </c>
      <c r="AD338" s="31">
        <f t="shared" si="313"/>
        <v>0</v>
      </c>
      <c r="AE338" s="31">
        <f t="shared" si="314"/>
        <v>20207</v>
      </c>
      <c r="AG338" s="31">
        <f>S338-S$266</f>
        <v>13879</v>
      </c>
      <c r="AH338" s="31">
        <f t="shared" ref="AH338" si="369">T338-T$266</f>
        <v>11599</v>
      </c>
      <c r="AI338" s="31">
        <f t="shared" ref="AI338" si="370">U338-U$266</f>
        <v>1408</v>
      </c>
      <c r="AJ338" s="31">
        <f t="shared" ref="AJ338" si="371">V338-V$266</f>
        <v>0</v>
      </c>
      <c r="AK338" s="31">
        <f t="shared" ref="AK338" si="372">W338-W$266</f>
        <v>0</v>
      </c>
      <c r="AL338" s="31">
        <f t="shared" ref="AL338" si="373">X338-X$266</f>
        <v>26886</v>
      </c>
    </row>
    <row r="339" spans="2:38">
      <c r="B339">
        <v>1983</v>
      </c>
      <c r="C339" s="1">
        <f t="shared" ref="C339:N339" si="374">C9+C75+C141+C207+C273</f>
        <v>7.12</v>
      </c>
      <c r="D339" s="1">
        <f t="shared" si="374"/>
        <v>6.05</v>
      </c>
      <c r="E339" s="1">
        <f t="shared" si="374"/>
        <v>5.7439999999999998</v>
      </c>
      <c r="F339" s="1">
        <f t="shared" si="374"/>
        <v>5.4740000000000002</v>
      </c>
      <c r="G339" s="1">
        <f t="shared" si="374"/>
        <v>5.9350000000000005</v>
      </c>
      <c r="H339" s="1">
        <f t="shared" si="374"/>
        <v>6.657</v>
      </c>
      <c r="I339" s="1">
        <f t="shared" si="374"/>
        <v>6.8140000000000001</v>
      </c>
      <c r="J339" s="1">
        <f t="shared" si="374"/>
        <v>8.16</v>
      </c>
      <c r="K339" s="1">
        <f t="shared" si="374"/>
        <v>7.9399999999999995</v>
      </c>
      <c r="L339" s="1">
        <f t="shared" si="374"/>
        <v>7.4139999999999997</v>
      </c>
      <c r="M339" s="1">
        <f t="shared" si="374"/>
        <v>8.2539999999999996</v>
      </c>
      <c r="N339" s="1">
        <f t="shared" si="374"/>
        <v>11.334999999999999</v>
      </c>
      <c r="O339" s="1">
        <f t="shared" si="356"/>
        <v>86.897000000000006</v>
      </c>
      <c r="Q339" s="39">
        <v>2018</v>
      </c>
      <c r="R339" s="39">
        <v>12</v>
      </c>
      <c r="S339" s="43">
        <f>1000*N44</f>
        <v>106013</v>
      </c>
      <c r="T339" s="43">
        <f>1000*N110</f>
        <v>77413</v>
      </c>
      <c r="U339" s="43">
        <f>1000*N176</f>
        <v>8561</v>
      </c>
      <c r="V339" s="43">
        <f>1000*N242</f>
        <v>1228</v>
      </c>
      <c r="W339" s="43">
        <f>1000*N308</f>
        <v>8208</v>
      </c>
      <c r="X339" s="44">
        <f t="shared" si="293"/>
        <v>201423</v>
      </c>
      <c r="Z339" s="31">
        <f t="shared" si="309"/>
        <v>18771</v>
      </c>
      <c r="AA339" s="31">
        <f t="shared" si="310"/>
        <v>10230</v>
      </c>
      <c r="AB339" s="31">
        <f t="shared" si="311"/>
        <v>1272</v>
      </c>
      <c r="AC339" s="31">
        <f t="shared" si="312"/>
        <v>0</v>
      </c>
      <c r="AD339" s="31">
        <f t="shared" si="313"/>
        <v>0</v>
      </c>
      <c r="AE339" s="31">
        <f t="shared" si="314"/>
        <v>30273</v>
      </c>
      <c r="AG339" s="31">
        <f>S339-S$267</f>
        <v>23831</v>
      </c>
      <c r="AH339" s="31">
        <f t="shared" ref="AH339" si="375">T339-T$267</f>
        <v>14606</v>
      </c>
      <c r="AI339" s="31">
        <f t="shared" ref="AI339" si="376">U339-U$267</f>
        <v>1556</v>
      </c>
      <c r="AJ339" s="31">
        <f t="shared" ref="AJ339" si="377">V339-V$267</f>
        <v>0</v>
      </c>
      <c r="AK339" s="31">
        <f t="shared" ref="AK339" si="378">W339-W$267</f>
        <v>0</v>
      </c>
      <c r="AL339" s="31">
        <f t="shared" ref="AL339" si="379">X339-X$267</f>
        <v>39993</v>
      </c>
    </row>
    <row r="340" spans="2:38">
      <c r="B340">
        <v>1984</v>
      </c>
      <c r="C340" s="1">
        <f t="shared" ref="C340:N340" si="380">C10+C76+C142+C208+C274</f>
        <v>13.563999999999998</v>
      </c>
      <c r="D340" s="1">
        <f t="shared" si="380"/>
        <v>11.195000000000002</v>
      </c>
      <c r="E340" s="1">
        <f t="shared" si="380"/>
        <v>10.187999999999999</v>
      </c>
      <c r="F340" s="1">
        <f t="shared" si="380"/>
        <v>9.5239999999999991</v>
      </c>
      <c r="G340" s="1">
        <f t="shared" si="380"/>
        <v>10.179</v>
      </c>
      <c r="H340" s="1">
        <f t="shared" si="380"/>
        <v>11.238999999999999</v>
      </c>
      <c r="I340" s="1">
        <f t="shared" si="380"/>
        <v>11.386000000000001</v>
      </c>
      <c r="J340" s="1">
        <f t="shared" si="380"/>
        <v>13.467999999999998</v>
      </c>
      <c r="K340" s="1">
        <f t="shared" si="380"/>
        <v>12.808</v>
      </c>
      <c r="L340" s="1">
        <f t="shared" si="380"/>
        <v>11.782</v>
      </c>
      <c r="M340" s="1">
        <f t="shared" si="380"/>
        <v>12.984</v>
      </c>
      <c r="N340" s="1">
        <f t="shared" si="380"/>
        <v>17.573</v>
      </c>
      <c r="O340" s="1">
        <f t="shared" si="356"/>
        <v>145.89000000000001</v>
      </c>
      <c r="Q340" s="39">
        <v>2019</v>
      </c>
      <c r="R340" s="39">
        <v>1</v>
      </c>
      <c r="S340" s="43">
        <f>1000*C45</f>
        <v>126560</v>
      </c>
      <c r="T340" s="43">
        <f>1000*C111</f>
        <v>77249</v>
      </c>
      <c r="U340" s="43">
        <f>1000*C177</f>
        <v>8240</v>
      </c>
      <c r="V340" s="43">
        <f>1000*C243</f>
        <v>1453</v>
      </c>
      <c r="W340" s="43">
        <f>1000*C309</f>
        <v>8321</v>
      </c>
      <c r="X340" s="44">
        <f t="shared" si="293"/>
        <v>221823</v>
      </c>
      <c r="Z340" s="31">
        <f t="shared" ref="Z340:Z351" si="381">S340-$S268</f>
        <v>25194</v>
      </c>
      <c r="AA340" s="31">
        <f t="shared" ref="AA340:AA351" si="382">T340-$T268</f>
        <v>11597</v>
      </c>
      <c r="AB340" s="31">
        <f t="shared" ref="AB340:AB351" si="383">U340-$U268</f>
        <v>1420</v>
      </c>
      <c r="AC340" s="31">
        <f t="shared" ref="AC340:AC351" si="384">V340-$V268</f>
        <v>0</v>
      </c>
      <c r="AD340" s="31">
        <f t="shared" ref="AD340:AD351" si="385">W340-$W268</f>
        <v>0</v>
      </c>
      <c r="AE340" s="31">
        <f t="shared" ref="AE340:AE351" si="386">X340-$X268</f>
        <v>38211</v>
      </c>
      <c r="AG340" s="31">
        <f>S340-S$256</f>
        <v>31098</v>
      </c>
      <c r="AH340" s="31">
        <f t="shared" ref="AH340" si="387">T340-T$256</f>
        <v>15883</v>
      </c>
      <c r="AI340" s="31">
        <f t="shared" ref="AI340" si="388">U340-U$256</f>
        <v>1689</v>
      </c>
      <c r="AJ340" s="31">
        <f t="shared" ref="AJ340" si="389">V340-V$256</f>
        <v>0</v>
      </c>
      <c r="AK340" s="31">
        <f t="shared" ref="AK340" si="390">W340-W$256</f>
        <v>0</v>
      </c>
      <c r="AL340" s="31">
        <f t="shared" ref="AL340" si="391">X340-X$256</f>
        <v>48670</v>
      </c>
    </row>
    <row r="341" spans="2:38">
      <c r="B341">
        <v>1985</v>
      </c>
      <c r="C341" s="1">
        <f t="shared" ref="C341:N341" si="392">C11+C77+C143+C209+C275</f>
        <v>20.575000000000003</v>
      </c>
      <c r="D341" s="1">
        <f t="shared" si="392"/>
        <v>16.694000000000003</v>
      </c>
      <c r="E341" s="1">
        <f t="shared" si="392"/>
        <v>14.79</v>
      </c>
      <c r="F341" s="1">
        <f t="shared" si="392"/>
        <v>13.656000000000001</v>
      </c>
      <c r="G341" s="1">
        <f t="shared" si="392"/>
        <v>14.450999999999999</v>
      </c>
      <c r="H341" s="1">
        <f t="shared" si="392"/>
        <v>15.79</v>
      </c>
      <c r="I341" s="1">
        <f t="shared" si="392"/>
        <v>15.89</v>
      </c>
      <c r="J341" s="1">
        <f t="shared" si="392"/>
        <v>18.639999999999997</v>
      </c>
      <c r="K341" s="1">
        <f t="shared" si="392"/>
        <v>17.417000000000002</v>
      </c>
      <c r="L341" s="1">
        <f t="shared" si="392"/>
        <v>15.837</v>
      </c>
      <c r="M341" s="1">
        <f t="shared" si="392"/>
        <v>17.323</v>
      </c>
      <c r="N341" s="1">
        <f t="shared" si="392"/>
        <v>23.164000000000001</v>
      </c>
      <c r="O341" s="1">
        <f t="shared" si="356"/>
        <v>204.22699999999998</v>
      </c>
      <c r="Q341" s="39">
        <v>2019</v>
      </c>
      <c r="R341" s="39">
        <v>2</v>
      </c>
      <c r="S341" s="43">
        <f>1000*D45</f>
        <v>99496</v>
      </c>
      <c r="T341" s="43">
        <f>1000*D111</f>
        <v>65935</v>
      </c>
      <c r="U341" s="43">
        <f>1000*D177</f>
        <v>7764</v>
      </c>
      <c r="V341" s="43">
        <f>1000*D243</f>
        <v>1146</v>
      </c>
      <c r="W341" s="43">
        <f>1000*D309</f>
        <v>7559</v>
      </c>
      <c r="X341" s="44">
        <f t="shared" si="293"/>
        <v>181900</v>
      </c>
      <c r="Z341" s="31">
        <f t="shared" si="381"/>
        <v>19753</v>
      </c>
      <c r="AA341" s="31">
        <f t="shared" si="382"/>
        <v>9885</v>
      </c>
      <c r="AB341" s="31">
        <f t="shared" si="383"/>
        <v>1323</v>
      </c>
      <c r="AC341" s="31">
        <f t="shared" si="384"/>
        <v>0</v>
      </c>
      <c r="AD341" s="31">
        <f t="shared" si="385"/>
        <v>0</v>
      </c>
      <c r="AE341" s="31">
        <f t="shared" si="386"/>
        <v>30961</v>
      </c>
      <c r="AG341" s="31">
        <f>S341-S$257</f>
        <v>24382</v>
      </c>
      <c r="AH341" s="31">
        <f t="shared" ref="AH341" si="393">T341-T$257</f>
        <v>13538</v>
      </c>
      <c r="AI341" s="31">
        <f t="shared" ref="AI341" si="394">U341-U$257</f>
        <v>1574</v>
      </c>
      <c r="AJ341" s="31">
        <f t="shared" ref="AJ341" si="395">V341-V$257</f>
        <v>0</v>
      </c>
      <c r="AK341" s="31">
        <f t="shared" ref="AK341" si="396">W341-W$257</f>
        <v>0</v>
      </c>
      <c r="AL341" s="31">
        <f t="shared" ref="AL341" si="397">X341-X$257</f>
        <v>39494</v>
      </c>
    </row>
    <row r="342" spans="2:38">
      <c r="B342">
        <v>1986</v>
      </c>
      <c r="C342" s="1">
        <f t="shared" ref="C342:N342" si="398">C12+C78+C144+C210+C276</f>
        <v>26.765000000000001</v>
      </c>
      <c r="D342" s="1">
        <f t="shared" si="398"/>
        <v>21.475000000000001</v>
      </c>
      <c r="E342" s="1">
        <f t="shared" si="398"/>
        <v>18.664999999999999</v>
      </c>
      <c r="F342" s="1">
        <f t="shared" si="398"/>
        <v>17.103000000000002</v>
      </c>
      <c r="G342" s="1">
        <f t="shared" si="398"/>
        <v>17.973000000000003</v>
      </c>
      <c r="H342" s="1">
        <f t="shared" si="398"/>
        <v>19.477999999999998</v>
      </c>
      <c r="I342" s="1">
        <f t="shared" si="398"/>
        <v>19.458000000000002</v>
      </c>
      <c r="J342" s="1">
        <f t="shared" si="398"/>
        <v>22.631</v>
      </c>
      <c r="K342" s="1">
        <f t="shared" si="398"/>
        <v>20.91</v>
      </c>
      <c r="L342" s="1">
        <f t="shared" si="398"/>
        <v>18.838000000000001</v>
      </c>
      <c r="M342" s="1">
        <f t="shared" si="398"/>
        <v>20.430999999999997</v>
      </c>
      <c r="N342" s="1">
        <f t="shared" si="398"/>
        <v>27.085999999999999</v>
      </c>
      <c r="O342" s="1">
        <f t="shared" si="356"/>
        <v>250.81299999999999</v>
      </c>
      <c r="Q342" s="39">
        <v>2019</v>
      </c>
      <c r="R342" s="39">
        <v>3</v>
      </c>
      <c r="S342" s="43">
        <f>1000*E45</f>
        <v>78530</v>
      </c>
      <c r="T342" s="43">
        <f>1000*E111</f>
        <v>53870</v>
      </c>
      <c r="U342" s="43">
        <f>1000*E177</f>
        <v>6558</v>
      </c>
      <c r="V342" s="43">
        <f>1000*E243</f>
        <v>1064</v>
      </c>
      <c r="W342" s="43">
        <f>1000*E309</f>
        <v>6660</v>
      </c>
      <c r="X342" s="44">
        <f t="shared" si="293"/>
        <v>146682</v>
      </c>
      <c r="Z342" s="31">
        <f t="shared" si="381"/>
        <v>15429</v>
      </c>
      <c r="AA342" s="31">
        <f t="shared" si="382"/>
        <v>8079</v>
      </c>
      <c r="AB342" s="31">
        <f t="shared" si="383"/>
        <v>1115</v>
      </c>
      <c r="AC342" s="31">
        <f t="shared" si="384"/>
        <v>0</v>
      </c>
      <c r="AD342" s="31">
        <f t="shared" si="385"/>
        <v>0</v>
      </c>
      <c r="AE342" s="31">
        <f t="shared" si="386"/>
        <v>24623</v>
      </c>
      <c r="AG342" s="31">
        <f>S342-S$258</f>
        <v>19044</v>
      </c>
      <c r="AH342" s="31">
        <f t="shared" ref="AH342" si="399">T342-T$258</f>
        <v>11065</v>
      </c>
      <c r="AI342" s="31">
        <f t="shared" ref="AI342" si="400">U342-U$258</f>
        <v>1326</v>
      </c>
      <c r="AJ342" s="31">
        <f t="shared" ref="AJ342" si="401">V342-V$258</f>
        <v>0</v>
      </c>
      <c r="AK342" s="31">
        <f t="shared" ref="AK342" si="402">W342-W$258</f>
        <v>0</v>
      </c>
      <c r="AL342" s="31">
        <f t="shared" ref="AL342" si="403">X342-X$258</f>
        <v>31435</v>
      </c>
    </row>
    <row r="343" spans="2:38">
      <c r="B343">
        <v>1987</v>
      </c>
      <c r="C343" s="1">
        <f t="shared" ref="C343:N343" si="404">C13+C79+C145+C211+C277</f>
        <v>31.052999999999997</v>
      </c>
      <c r="D343" s="1">
        <f t="shared" si="404"/>
        <v>24.792999999999999</v>
      </c>
      <c r="E343" s="1">
        <f t="shared" si="404"/>
        <v>21.450000000000003</v>
      </c>
      <c r="F343" s="1">
        <f t="shared" si="404"/>
        <v>19.558</v>
      </c>
      <c r="G343" s="1">
        <f t="shared" si="404"/>
        <v>20.458000000000002</v>
      </c>
      <c r="H343" s="1">
        <f t="shared" si="404"/>
        <v>22.071999999999999</v>
      </c>
      <c r="I343" s="1">
        <f t="shared" si="404"/>
        <v>21.964000000000002</v>
      </c>
      <c r="J343" s="1">
        <f t="shared" si="404"/>
        <v>25.446999999999999</v>
      </c>
      <c r="K343" s="1">
        <f t="shared" si="404"/>
        <v>23.402999999999999</v>
      </c>
      <c r="L343" s="1">
        <f t="shared" si="404"/>
        <v>20.995000000000001</v>
      </c>
      <c r="M343" s="1">
        <f t="shared" si="404"/>
        <v>22.691000000000006</v>
      </c>
      <c r="N343" s="1">
        <f t="shared" si="404"/>
        <v>29.955000000000002</v>
      </c>
      <c r="O343" s="1">
        <f t="shared" si="356"/>
        <v>283.839</v>
      </c>
      <c r="Q343" s="39">
        <v>2019</v>
      </c>
      <c r="R343" s="39">
        <v>4</v>
      </c>
      <c r="S343" s="43">
        <f>1000*F45</f>
        <v>58645</v>
      </c>
      <c r="T343" s="43">
        <f>1000*F111</f>
        <v>52240</v>
      </c>
      <c r="U343" s="43">
        <f>1000*F177</f>
        <v>6599</v>
      </c>
      <c r="V343" s="43">
        <f>1000*F243</f>
        <v>942</v>
      </c>
      <c r="W343" s="43">
        <f>1000*F309</f>
        <v>7111</v>
      </c>
      <c r="X343" s="44">
        <f t="shared" si="293"/>
        <v>125537</v>
      </c>
      <c r="Z343" s="31">
        <f t="shared" si="381"/>
        <v>11428</v>
      </c>
      <c r="AA343" s="31">
        <f t="shared" si="382"/>
        <v>7834</v>
      </c>
      <c r="AB343" s="31">
        <f t="shared" si="383"/>
        <v>1119</v>
      </c>
      <c r="AC343" s="31">
        <f t="shared" si="384"/>
        <v>0</v>
      </c>
      <c r="AD343" s="31">
        <f t="shared" si="385"/>
        <v>0</v>
      </c>
      <c r="AE343" s="31">
        <f t="shared" si="386"/>
        <v>20381</v>
      </c>
      <c r="AG343" s="31">
        <f>S343-S$259</f>
        <v>14106</v>
      </c>
      <c r="AH343" s="31">
        <f t="shared" ref="AH343" si="405">T343-T$259</f>
        <v>10729</v>
      </c>
      <c r="AI343" s="31">
        <f t="shared" ref="AI343" si="406">U343-U$259</f>
        <v>1330</v>
      </c>
      <c r="AJ343" s="31">
        <f t="shared" ref="AJ343" si="407">V343-V$259</f>
        <v>0</v>
      </c>
      <c r="AK343" s="31">
        <f t="shared" ref="AK343" si="408">W343-W$259</f>
        <v>0</v>
      </c>
      <c r="AL343" s="31">
        <f t="shared" ref="AL343" si="409">X343-X$259</f>
        <v>26165</v>
      </c>
    </row>
    <row r="344" spans="2:38">
      <c r="B344">
        <v>1988</v>
      </c>
      <c r="C344" s="1">
        <f t="shared" ref="C344:N344" si="410">C14+C80+C146+C212+C278</f>
        <v>34.298000000000002</v>
      </c>
      <c r="D344" s="1">
        <f t="shared" si="410"/>
        <v>27.378</v>
      </c>
      <c r="E344" s="1">
        <f t="shared" si="410"/>
        <v>23.655000000000001</v>
      </c>
      <c r="F344" s="1">
        <f t="shared" si="410"/>
        <v>21.573</v>
      </c>
      <c r="G344" s="1">
        <f t="shared" si="410"/>
        <v>22.567</v>
      </c>
      <c r="H344" s="1">
        <f t="shared" si="410"/>
        <v>24.344999999999999</v>
      </c>
      <c r="I344" s="1">
        <f t="shared" si="410"/>
        <v>24.215</v>
      </c>
      <c r="J344" s="1">
        <f t="shared" si="410"/>
        <v>28.035999999999998</v>
      </c>
      <c r="K344" s="1">
        <f t="shared" si="410"/>
        <v>25.782000000000004</v>
      </c>
      <c r="L344" s="1">
        <f t="shared" si="410"/>
        <v>23.124000000000002</v>
      </c>
      <c r="M344" s="1">
        <f t="shared" si="410"/>
        <v>24.973000000000003</v>
      </c>
      <c r="N344" s="1">
        <f t="shared" si="410"/>
        <v>32.963999999999999</v>
      </c>
      <c r="O344" s="1">
        <f t="shared" si="356"/>
        <v>312.91000000000003</v>
      </c>
      <c r="Q344" s="39">
        <v>2019</v>
      </c>
      <c r="R344" s="39">
        <v>5</v>
      </c>
      <c r="S344" s="43">
        <f>1000*G45</f>
        <v>66593</v>
      </c>
      <c r="T344" s="43">
        <f>1000*G111</f>
        <v>56203</v>
      </c>
      <c r="U344" s="43">
        <f>1000*G177</f>
        <v>7019</v>
      </c>
      <c r="V344" s="43">
        <f>1000*G243</f>
        <v>942</v>
      </c>
      <c r="W344" s="43">
        <f>1000*G309</f>
        <v>7356</v>
      </c>
      <c r="X344" s="44">
        <f t="shared" si="293"/>
        <v>138113</v>
      </c>
      <c r="Z344" s="31">
        <f t="shared" si="381"/>
        <v>13036</v>
      </c>
      <c r="AA344" s="31">
        <f t="shared" si="382"/>
        <v>8424</v>
      </c>
      <c r="AB344" s="31">
        <f t="shared" si="383"/>
        <v>1190</v>
      </c>
      <c r="AC344" s="31">
        <f t="shared" si="384"/>
        <v>0</v>
      </c>
      <c r="AD344" s="31">
        <f t="shared" si="385"/>
        <v>0</v>
      </c>
      <c r="AE344" s="31">
        <f t="shared" si="386"/>
        <v>22650</v>
      </c>
      <c r="AG344" s="31">
        <f>S344-S$260</f>
        <v>16091</v>
      </c>
      <c r="AH344" s="31">
        <f t="shared" ref="AH344" si="411">T344-T$260</f>
        <v>11537</v>
      </c>
      <c r="AI344" s="31">
        <f t="shared" ref="AI344" si="412">U344-U$260</f>
        <v>1415</v>
      </c>
      <c r="AJ344" s="31">
        <f t="shared" ref="AJ344" si="413">V344-V$260</f>
        <v>0</v>
      </c>
      <c r="AK344" s="31">
        <f t="shared" ref="AK344" si="414">W344-W$260</f>
        <v>0</v>
      </c>
      <c r="AL344" s="31">
        <f t="shared" ref="AL344" si="415">X344-X$260</f>
        <v>29043</v>
      </c>
    </row>
    <row r="345" spans="2:38">
      <c r="B345">
        <v>1989</v>
      </c>
      <c r="C345" s="1">
        <f t="shared" ref="C345:N345" si="416">C15+C81+C147+C213+C279</f>
        <v>37.582000000000001</v>
      </c>
      <c r="D345" s="1">
        <f t="shared" si="416"/>
        <v>29.909999999999997</v>
      </c>
      <c r="E345" s="1">
        <f t="shared" si="416"/>
        <v>25.771000000000001</v>
      </c>
      <c r="F345" s="1">
        <f t="shared" si="416"/>
        <v>23.422999999999998</v>
      </c>
      <c r="G345" s="1">
        <f t="shared" si="416"/>
        <v>24.434999999999999</v>
      </c>
      <c r="H345" s="1">
        <f t="shared" si="416"/>
        <v>26.302999999999997</v>
      </c>
      <c r="I345" s="1">
        <f t="shared" si="416"/>
        <v>26.148000000000003</v>
      </c>
      <c r="J345" s="1">
        <f t="shared" si="416"/>
        <v>30.254999999999999</v>
      </c>
      <c r="K345" s="1">
        <f t="shared" si="416"/>
        <v>27.696000000000002</v>
      </c>
      <c r="L345" s="1">
        <f t="shared" si="416"/>
        <v>24.778000000000002</v>
      </c>
      <c r="M345" s="1">
        <f t="shared" si="416"/>
        <v>26.746000000000002</v>
      </c>
      <c r="N345" s="1">
        <f t="shared" si="416"/>
        <v>35.183</v>
      </c>
      <c r="O345" s="1">
        <f t="shared" si="356"/>
        <v>338.22999999999996</v>
      </c>
      <c r="Q345" s="39">
        <v>2019</v>
      </c>
      <c r="R345" s="39">
        <v>6</v>
      </c>
      <c r="S345" s="43">
        <f>1000*H45</f>
        <v>74901</v>
      </c>
      <c r="T345" s="43">
        <f>1000*H111</f>
        <v>61191</v>
      </c>
      <c r="U345" s="43">
        <f>1000*H177</f>
        <v>7776</v>
      </c>
      <c r="V345" s="43">
        <f>1000*H243</f>
        <v>983</v>
      </c>
      <c r="W345" s="43">
        <f>1000*H309</f>
        <v>7745</v>
      </c>
      <c r="X345" s="44">
        <f t="shared" si="293"/>
        <v>152596</v>
      </c>
      <c r="Z345" s="31">
        <f t="shared" si="381"/>
        <v>14775</v>
      </c>
      <c r="AA345" s="31">
        <f t="shared" si="382"/>
        <v>9174</v>
      </c>
      <c r="AB345" s="31">
        <f t="shared" si="383"/>
        <v>1316</v>
      </c>
      <c r="AC345" s="31">
        <f t="shared" si="384"/>
        <v>0</v>
      </c>
      <c r="AD345" s="31">
        <f t="shared" si="385"/>
        <v>0</v>
      </c>
      <c r="AE345" s="31">
        <f t="shared" si="386"/>
        <v>25265</v>
      </c>
      <c r="AG345" s="31">
        <f>S345-S$261</f>
        <v>18236</v>
      </c>
      <c r="AH345" s="31">
        <f t="shared" ref="AH345" si="417">T345-T$261</f>
        <v>12564</v>
      </c>
      <c r="AI345" s="31">
        <f t="shared" ref="AI345" si="418">U345-U$261</f>
        <v>1565</v>
      </c>
      <c r="AJ345" s="31">
        <f t="shared" ref="AJ345" si="419">V345-V$261</f>
        <v>0</v>
      </c>
      <c r="AK345" s="31">
        <f t="shared" ref="AK345" si="420">W345-W$261</f>
        <v>0</v>
      </c>
      <c r="AL345" s="31">
        <f t="shared" ref="AL345" si="421">X345-X$261</f>
        <v>32365</v>
      </c>
    </row>
    <row r="346" spans="2:38">
      <c r="B346">
        <v>1990</v>
      </c>
      <c r="C346" s="1">
        <f t="shared" ref="C346:N346" si="422">C16+C82+C148+C214+C280</f>
        <v>40.067</v>
      </c>
      <c r="D346" s="1">
        <f t="shared" si="422"/>
        <v>31.925999999999998</v>
      </c>
      <c r="E346" s="1">
        <f t="shared" si="422"/>
        <v>27.332000000000001</v>
      </c>
      <c r="F346" s="1">
        <f t="shared" si="422"/>
        <v>24.913999999999998</v>
      </c>
      <c r="G346" s="1">
        <f t="shared" si="422"/>
        <v>26.097999999999999</v>
      </c>
      <c r="H346" s="1">
        <f t="shared" si="422"/>
        <v>28.180000000000003</v>
      </c>
      <c r="I346" s="1">
        <f t="shared" si="422"/>
        <v>28.151000000000003</v>
      </c>
      <c r="J346" s="1">
        <f t="shared" si="422"/>
        <v>32.683</v>
      </c>
      <c r="K346" s="1">
        <f t="shared" si="422"/>
        <v>29.824000000000002</v>
      </c>
      <c r="L346" s="1">
        <f t="shared" si="422"/>
        <v>26.686999999999994</v>
      </c>
      <c r="M346" s="1">
        <f t="shared" si="422"/>
        <v>28.881999999999998</v>
      </c>
      <c r="N346" s="1">
        <f t="shared" si="422"/>
        <v>37.968999999999994</v>
      </c>
      <c r="O346" s="1">
        <f t="shared" si="356"/>
        <v>362.71300000000002</v>
      </c>
      <c r="Q346" s="39">
        <v>2019</v>
      </c>
      <c r="R346" s="39">
        <v>7</v>
      </c>
      <c r="S346" s="43">
        <f>1000*I45</f>
        <v>75395</v>
      </c>
      <c r="T346" s="43">
        <f>1000*I111</f>
        <v>64714</v>
      </c>
      <c r="U346" s="43">
        <f>1000*I177</f>
        <v>8352</v>
      </c>
      <c r="V346" s="43">
        <f>1000*I243</f>
        <v>921</v>
      </c>
      <c r="W346" s="43">
        <f>1000*I309</f>
        <v>7697</v>
      </c>
      <c r="X346" s="44">
        <f t="shared" si="293"/>
        <v>157079</v>
      </c>
      <c r="Z346" s="31">
        <f t="shared" si="381"/>
        <v>14957</v>
      </c>
      <c r="AA346" s="31">
        <f t="shared" si="382"/>
        <v>9704</v>
      </c>
      <c r="AB346" s="31">
        <f t="shared" si="383"/>
        <v>1412</v>
      </c>
      <c r="AC346" s="31">
        <f t="shared" si="384"/>
        <v>0</v>
      </c>
      <c r="AD346" s="31">
        <f t="shared" si="385"/>
        <v>0</v>
      </c>
      <c r="AE346" s="31">
        <f t="shared" si="386"/>
        <v>26073</v>
      </c>
      <c r="AG346" s="31">
        <f>S346-S$262</f>
        <v>18462</v>
      </c>
      <c r="AH346" s="31">
        <f t="shared" ref="AH346" si="423">T346-T$262</f>
        <v>13290</v>
      </c>
      <c r="AI346" s="31">
        <f t="shared" ref="AI346" si="424">U346-U$262</f>
        <v>1679</v>
      </c>
      <c r="AJ346" s="31">
        <f t="shared" ref="AJ346" si="425">V346-V$262</f>
        <v>0</v>
      </c>
      <c r="AK346" s="31">
        <f t="shared" ref="AK346" si="426">W346-W$262</f>
        <v>0</v>
      </c>
      <c r="AL346" s="31">
        <f t="shared" ref="AL346" si="427">X346-X$262</f>
        <v>33431</v>
      </c>
    </row>
    <row r="347" spans="2:38">
      <c r="B347">
        <v>1991</v>
      </c>
      <c r="C347" s="1">
        <f t="shared" ref="C347:N347" si="428">C17+C83+C149+C215+C281</f>
        <v>42.999000000000002</v>
      </c>
      <c r="D347" s="1">
        <f t="shared" si="428"/>
        <v>34.192</v>
      </c>
      <c r="E347" s="1">
        <f t="shared" si="428"/>
        <v>29.021999999999998</v>
      </c>
      <c r="F347" s="1">
        <f t="shared" si="428"/>
        <v>26.400000000000002</v>
      </c>
      <c r="G347" s="1">
        <f t="shared" si="428"/>
        <v>27.687999999999999</v>
      </c>
      <c r="H347" s="1">
        <f t="shared" si="428"/>
        <v>29.843000000000004</v>
      </c>
      <c r="I347" s="1">
        <f t="shared" si="428"/>
        <v>29.814999999999998</v>
      </c>
      <c r="J347" s="1">
        <f t="shared" si="428"/>
        <v>34.520000000000003</v>
      </c>
      <c r="K347" s="1">
        <f t="shared" si="428"/>
        <v>31.368000000000002</v>
      </c>
      <c r="L347" s="1">
        <f t="shared" si="428"/>
        <v>27.965999999999994</v>
      </c>
      <c r="M347" s="1">
        <f t="shared" si="428"/>
        <v>30.12</v>
      </c>
      <c r="N347" s="1">
        <f t="shared" si="428"/>
        <v>39.564</v>
      </c>
      <c r="O347" s="1">
        <f t="shared" si="356"/>
        <v>383.49700000000007</v>
      </c>
      <c r="Q347" s="39">
        <v>2019</v>
      </c>
      <c r="R347" s="39">
        <v>8</v>
      </c>
      <c r="S347" s="43">
        <f>1000*J45</f>
        <v>80817</v>
      </c>
      <c r="T347" s="43">
        <f>1000*J111</f>
        <v>73764</v>
      </c>
      <c r="U347" s="43">
        <f>1000*J177</f>
        <v>9330</v>
      </c>
      <c r="V347" s="43">
        <f>1000*J243</f>
        <v>1022.9999999999999</v>
      </c>
      <c r="W347" s="43">
        <f>1000*J309</f>
        <v>8548</v>
      </c>
      <c r="X347" s="44">
        <f t="shared" si="293"/>
        <v>173482</v>
      </c>
      <c r="Z347" s="31">
        <f t="shared" si="381"/>
        <v>15974</v>
      </c>
      <c r="AA347" s="31">
        <f t="shared" si="382"/>
        <v>11026</v>
      </c>
      <c r="AB347" s="31">
        <f t="shared" si="383"/>
        <v>1574</v>
      </c>
      <c r="AC347" s="31">
        <f t="shared" si="384"/>
        <v>0</v>
      </c>
      <c r="AD347" s="31">
        <f t="shared" si="385"/>
        <v>0</v>
      </c>
      <c r="AE347" s="31">
        <f t="shared" si="386"/>
        <v>28574</v>
      </c>
      <c r="AG347" s="31">
        <f>S347-S$263</f>
        <v>19717</v>
      </c>
      <c r="AH347" s="31">
        <f t="shared" ref="AH347" si="429">T347-T$263</f>
        <v>15100</v>
      </c>
      <c r="AI347" s="31">
        <f t="shared" ref="AI347" si="430">U347-U$263</f>
        <v>1872</v>
      </c>
      <c r="AJ347" s="31">
        <f t="shared" ref="AJ347" si="431">V347-V$263</f>
        <v>0</v>
      </c>
      <c r="AK347" s="31">
        <f t="shared" ref="AK347" si="432">W347-W$263</f>
        <v>0</v>
      </c>
      <c r="AL347" s="31">
        <f t="shared" ref="AL347" si="433">X347-X$263</f>
        <v>36689</v>
      </c>
    </row>
    <row r="348" spans="2:38">
      <c r="B348">
        <v>1992</v>
      </c>
      <c r="C348" s="1">
        <f t="shared" ref="C348:N348" si="434">C18+C84+C150+C216+C282</f>
        <v>44.756000000000007</v>
      </c>
      <c r="D348" s="1">
        <f t="shared" si="434"/>
        <v>35.932000000000002</v>
      </c>
      <c r="E348" s="1">
        <f t="shared" si="434"/>
        <v>30.675000000000004</v>
      </c>
      <c r="F348" s="1">
        <f t="shared" si="434"/>
        <v>27.874000000000002</v>
      </c>
      <c r="G348" s="1">
        <f t="shared" si="434"/>
        <v>29.511999999999997</v>
      </c>
      <c r="H348" s="1">
        <f t="shared" si="434"/>
        <v>31.922999999999998</v>
      </c>
      <c r="I348" s="1">
        <f t="shared" si="434"/>
        <v>32.133000000000003</v>
      </c>
      <c r="J348" s="1">
        <f t="shared" si="434"/>
        <v>37.253</v>
      </c>
      <c r="K348" s="1">
        <f t="shared" si="434"/>
        <v>34.073</v>
      </c>
      <c r="L348" s="1">
        <f t="shared" si="434"/>
        <v>30.544</v>
      </c>
      <c r="M348" s="1">
        <f t="shared" si="434"/>
        <v>32.822000000000003</v>
      </c>
      <c r="N348" s="1">
        <f t="shared" si="434"/>
        <v>43.25</v>
      </c>
      <c r="O348" s="1">
        <f t="shared" si="356"/>
        <v>410.74700000000001</v>
      </c>
      <c r="Q348" s="39">
        <v>2019</v>
      </c>
      <c r="R348" s="39">
        <v>9</v>
      </c>
      <c r="S348" s="43">
        <f>1000*K45</f>
        <v>75918</v>
      </c>
      <c r="T348" s="43">
        <f>1000*K111</f>
        <v>65247</v>
      </c>
      <c r="U348" s="43">
        <f>1000*K177</f>
        <v>8348</v>
      </c>
      <c r="V348" s="43">
        <f>1000*K243</f>
        <v>983</v>
      </c>
      <c r="W348" s="43">
        <f>1000*K309</f>
        <v>7852</v>
      </c>
      <c r="X348" s="44">
        <f t="shared" si="293"/>
        <v>158348</v>
      </c>
      <c r="Z348" s="31">
        <f t="shared" si="381"/>
        <v>14932</v>
      </c>
      <c r="AA348" s="31">
        <f t="shared" si="382"/>
        <v>9770</v>
      </c>
      <c r="AB348" s="31">
        <f t="shared" si="383"/>
        <v>1410</v>
      </c>
      <c r="AC348" s="31">
        <f t="shared" si="384"/>
        <v>0</v>
      </c>
      <c r="AD348" s="31">
        <f t="shared" si="385"/>
        <v>0</v>
      </c>
      <c r="AE348" s="31">
        <f t="shared" si="386"/>
        <v>26112</v>
      </c>
      <c r="AG348" s="31">
        <f>S348-S$264</f>
        <v>18431</v>
      </c>
      <c r="AH348" s="31">
        <f t="shared" ref="AH348" si="435">T348-T$264</f>
        <v>13380</v>
      </c>
      <c r="AI348" s="31">
        <f t="shared" ref="AI348" si="436">U348-U$264</f>
        <v>1677</v>
      </c>
      <c r="AJ348" s="31">
        <f t="shared" ref="AJ348" si="437">V348-V$264</f>
        <v>0</v>
      </c>
      <c r="AK348" s="31">
        <f t="shared" ref="AK348" si="438">W348-W$264</f>
        <v>0</v>
      </c>
      <c r="AL348" s="31">
        <f t="shared" ref="AL348" si="439">X348-X$264</f>
        <v>33488</v>
      </c>
    </row>
    <row r="349" spans="2:38">
      <c r="B349">
        <v>1993</v>
      </c>
      <c r="C349" s="1">
        <f t="shared" ref="C349:N349" si="440">C19+C85+C151+C217+C283</f>
        <v>49.176000000000002</v>
      </c>
      <c r="D349" s="1">
        <f t="shared" si="440"/>
        <v>40.161000000000001</v>
      </c>
      <c r="E349" s="1">
        <f t="shared" si="440"/>
        <v>34.393000000000001</v>
      </c>
      <c r="F349" s="1">
        <f t="shared" si="440"/>
        <v>30.97</v>
      </c>
      <c r="G349" s="1">
        <f t="shared" si="440"/>
        <v>33.14</v>
      </c>
      <c r="H349" s="1">
        <f t="shared" si="440"/>
        <v>35.899000000000001</v>
      </c>
      <c r="I349" s="1">
        <f t="shared" si="440"/>
        <v>36.326000000000001</v>
      </c>
      <c r="J349" s="1">
        <f t="shared" si="440"/>
        <v>41.961000000000006</v>
      </c>
      <c r="K349" s="1">
        <f t="shared" si="440"/>
        <v>38.544999999999995</v>
      </c>
      <c r="L349" s="1">
        <f t="shared" si="440"/>
        <v>34.450000000000003</v>
      </c>
      <c r="M349" s="1">
        <f t="shared" si="440"/>
        <v>36.588000000000001</v>
      </c>
      <c r="N349" s="1">
        <f t="shared" si="440"/>
        <v>48.835000000000001</v>
      </c>
      <c r="O349" s="1">
        <f t="shared" si="356"/>
        <v>460.44400000000002</v>
      </c>
      <c r="Q349" s="39">
        <v>2019</v>
      </c>
      <c r="R349" s="39">
        <v>10</v>
      </c>
      <c r="S349" s="43">
        <f>1000*L45</f>
        <v>59339</v>
      </c>
      <c r="T349" s="43">
        <f>1000*L111</f>
        <v>60833</v>
      </c>
      <c r="U349" s="43">
        <f>1000*L177</f>
        <v>7974</v>
      </c>
      <c r="V349" s="43">
        <f>1000*L243</f>
        <v>880</v>
      </c>
      <c r="W349" s="43">
        <f>1000*L309</f>
        <v>7379</v>
      </c>
      <c r="X349" s="44">
        <f t="shared" si="293"/>
        <v>136405</v>
      </c>
      <c r="Z349" s="31">
        <f t="shared" si="381"/>
        <v>11561</v>
      </c>
      <c r="AA349" s="31">
        <f t="shared" si="382"/>
        <v>9119</v>
      </c>
      <c r="AB349" s="31">
        <f t="shared" si="383"/>
        <v>1345</v>
      </c>
      <c r="AC349" s="31">
        <f t="shared" si="384"/>
        <v>0</v>
      </c>
      <c r="AD349" s="31">
        <f t="shared" si="385"/>
        <v>0</v>
      </c>
      <c r="AE349" s="31">
        <f t="shared" si="386"/>
        <v>22025</v>
      </c>
      <c r="AG349" s="31">
        <f>S349-S$265</f>
        <v>14270</v>
      </c>
      <c r="AH349" s="31">
        <f t="shared" ref="AH349" si="441">T349-T$265</f>
        <v>12488</v>
      </c>
      <c r="AI349" s="31">
        <f t="shared" ref="AI349" si="442">U349-U$265</f>
        <v>1600</v>
      </c>
      <c r="AJ349" s="31">
        <f t="shared" ref="AJ349" si="443">V349-V$265</f>
        <v>0</v>
      </c>
      <c r="AK349" s="31">
        <f t="shared" ref="AK349" si="444">W349-W$265</f>
        <v>0</v>
      </c>
      <c r="AL349" s="31">
        <f t="shared" ref="AL349" si="445">X349-X$265</f>
        <v>28358</v>
      </c>
    </row>
    <row r="350" spans="2:38">
      <c r="B350">
        <v>1994</v>
      </c>
      <c r="C350" s="1">
        <f t="shared" ref="C350:N350" si="446">C20+C86+C152+C218+C284</f>
        <v>55.974000000000004</v>
      </c>
      <c r="D350" s="1">
        <f t="shared" si="446"/>
        <v>46.164999999999999</v>
      </c>
      <c r="E350" s="1">
        <f t="shared" si="446"/>
        <v>38.896999999999998</v>
      </c>
      <c r="F350" s="1">
        <f t="shared" si="446"/>
        <v>34.638999999999996</v>
      </c>
      <c r="G350" s="1">
        <f t="shared" si="446"/>
        <v>37.356000000000002</v>
      </c>
      <c r="H350" s="1">
        <f t="shared" si="446"/>
        <v>40.334000000000003</v>
      </c>
      <c r="I350" s="1">
        <f t="shared" si="446"/>
        <v>40.728999999999992</v>
      </c>
      <c r="J350" s="1">
        <f t="shared" si="446"/>
        <v>46.673999999999999</v>
      </c>
      <c r="K350" s="1">
        <f t="shared" si="446"/>
        <v>42.782999999999994</v>
      </c>
      <c r="L350" s="1">
        <f t="shared" si="446"/>
        <v>38.001000000000005</v>
      </c>
      <c r="M350" s="1">
        <f t="shared" si="446"/>
        <v>39.872</v>
      </c>
      <c r="N350" s="1">
        <f t="shared" si="446"/>
        <v>53.28</v>
      </c>
      <c r="O350" s="1">
        <f t="shared" si="356"/>
        <v>514.70400000000006</v>
      </c>
      <c r="Q350" s="39">
        <v>2019</v>
      </c>
      <c r="R350" s="39">
        <v>11</v>
      </c>
      <c r="S350" s="43">
        <f>1000*M45</f>
        <v>64056</v>
      </c>
      <c r="T350" s="43">
        <f>1000*M111</f>
        <v>62922</v>
      </c>
      <c r="U350" s="43">
        <f>1000*M177</f>
        <v>8064</v>
      </c>
      <c r="V350" s="43">
        <f>1000*M243</f>
        <v>921</v>
      </c>
      <c r="W350" s="43">
        <f>1000*M309</f>
        <v>7161</v>
      </c>
      <c r="X350" s="44">
        <f t="shared" si="293"/>
        <v>143124</v>
      </c>
      <c r="Z350" s="31">
        <f t="shared" si="381"/>
        <v>12577</v>
      </c>
      <c r="AA350" s="31">
        <f t="shared" si="382"/>
        <v>9404</v>
      </c>
      <c r="AB350" s="31">
        <f t="shared" si="383"/>
        <v>1359</v>
      </c>
      <c r="AC350" s="31">
        <f t="shared" si="384"/>
        <v>0</v>
      </c>
      <c r="AD350" s="31">
        <f t="shared" si="385"/>
        <v>0</v>
      </c>
      <c r="AE350" s="31">
        <f t="shared" si="386"/>
        <v>23340</v>
      </c>
      <c r="AG350" s="31">
        <f>S350-S$266</f>
        <v>15524</v>
      </c>
      <c r="AH350" s="31">
        <f t="shared" ref="AH350" si="447">T350-T$266</f>
        <v>12879</v>
      </c>
      <c r="AI350" s="31">
        <f t="shared" ref="AI350" si="448">U350-U$266</f>
        <v>1616</v>
      </c>
      <c r="AJ350" s="31">
        <f t="shared" ref="AJ350" si="449">V350-V$266</f>
        <v>0</v>
      </c>
      <c r="AK350" s="31">
        <f t="shared" ref="AK350" si="450">W350-W$266</f>
        <v>0</v>
      </c>
      <c r="AL350" s="31">
        <f t="shared" ref="AL350" si="451">X350-X$266</f>
        <v>30019</v>
      </c>
    </row>
    <row r="351" spans="2:38">
      <c r="B351">
        <v>1995</v>
      </c>
      <c r="C351" s="1">
        <f t="shared" ref="C351:N351" si="452">C21+C87+C153+C219+C285</f>
        <v>60.933000000000007</v>
      </c>
      <c r="D351" s="1">
        <f t="shared" si="452"/>
        <v>50.728000000000009</v>
      </c>
      <c r="E351" s="1">
        <f t="shared" si="452"/>
        <v>42.504999999999995</v>
      </c>
      <c r="F351" s="1">
        <f t="shared" si="452"/>
        <v>38.119</v>
      </c>
      <c r="G351" s="1">
        <f t="shared" si="452"/>
        <v>41.363</v>
      </c>
      <c r="H351" s="1">
        <f t="shared" si="452"/>
        <v>44.72399999999999</v>
      </c>
      <c r="I351" s="1">
        <f t="shared" si="452"/>
        <v>45.272999999999996</v>
      </c>
      <c r="J351" s="1">
        <f t="shared" si="452"/>
        <v>51.794000000000004</v>
      </c>
      <c r="K351" s="1">
        <f t="shared" si="452"/>
        <v>47.593999999999994</v>
      </c>
      <c r="L351" s="1">
        <f t="shared" si="452"/>
        <v>42.405999999999999</v>
      </c>
      <c r="M351" s="1">
        <f t="shared" si="452"/>
        <v>44.070999999999998</v>
      </c>
      <c r="N351" s="1">
        <f t="shared" si="452"/>
        <v>58.461000000000006</v>
      </c>
      <c r="O351" s="1">
        <f t="shared" si="356"/>
        <v>567.971</v>
      </c>
      <c r="Q351" s="39">
        <v>2019</v>
      </c>
      <c r="R351" s="39">
        <v>12</v>
      </c>
      <c r="S351" s="43">
        <f>1000*N45</f>
        <v>108838</v>
      </c>
      <c r="T351" s="43">
        <f>1000*N111</f>
        <v>79025</v>
      </c>
      <c r="U351" s="43">
        <f>1000*N177</f>
        <v>8790</v>
      </c>
      <c r="V351" s="43">
        <f>1000*N243</f>
        <v>1228</v>
      </c>
      <c r="W351" s="43">
        <f>1000*N309</f>
        <v>8208</v>
      </c>
      <c r="X351" s="44">
        <f t="shared" si="293"/>
        <v>206089</v>
      </c>
      <c r="Z351" s="31">
        <f t="shared" si="381"/>
        <v>21596</v>
      </c>
      <c r="AA351" s="31">
        <f t="shared" si="382"/>
        <v>11842</v>
      </c>
      <c r="AB351" s="31">
        <f t="shared" si="383"/>
        <v>1501</v>
      </c>
      <c r="AC351" s="31">
        <f t="shared" si="384"/>
        <v>0</v>
      </c>
      <c r="AD351" s="31">
        <f t="shared" si="385"/>
        <v>0</v>
      </c>
      <c r="AE351" s="31">
        <f t="shared" si="386"/>
        <v>34939</v>
      </c>
      <c r="AG351" s="31">
        <f>S351-S$267</f>
        <v>26656</v>
      </c>
      <c r="AH351" s="31">
        <f t="shared" ref="AH351" si="453">T351-T$267</f>
        <v>16218</v>
      </c>
      <c r="AI351" s="31">
        <f t="shared" ref="AI351" si="454">U351-U$267</f>
        <v>1785</v>
      </c>
      <c r="AJ351" s="31">
        <f t="shared" ref="AJ351" si="455">V351-V$267</f>
        <v>0</v>
      </c>
      <c r="AK351" s="31">
        <f t="shared" ref="AK351" si="456">W351-W$267</f>
        <v>0</v>
      </c>
      <c r="AL351" s="31">
        <f t="shared" ref="AL351" si="457">X351-X$267</f>
        <v>44659</v>
      </c>
    </row>
    <row r="352" spans="2:38">
      <c r="B352">
        <v>1996</v>
      </c>
      <c r="C352" s="1">
        <f t="shared" ref="C352:N352" si="458">C22+C88+C154+C220+C286</f>
        <v>66.578000000000003</v>
      </c>
      <c r="D352" s="1">
        <f t="shared" si="458"/>
        <v>56.193000000000005</v>
      </c>
      <c r="E352" s="1">
        <f t="shared" si="458"/>
        <v>46.966000000000001</v>
      </c>
      <c r="F352" s="1">
        <f t="shared" si="458"/>
        <v>42.687000000000005</v>
      </c>
      <c r="G352" s="1">
        <f t="shared" si="458"/>
        <v>46.348000000000006</v>
      </c>
      <c r="H352" s="1">
        <f t="shared" si="458"/>
        <v>50.178000000000004</v>
      </c>
      <c r="I352" s="1">
        <f t="shared" si="458"/>
        <v>51.007999999999996</v>
      </c>
      <c r="J352" s="1">
        <f t="shared" si="458"/>
        <v>57.885000000000005</v>
      </c>
      <c r="K352" s="1">
        <f t="shared" si="458"/>
        <v>53.22</v>
      </c>
      <c r="L352" s="1">
        <f t="shared" si="458"/>
        <v>47.567</v>
      </c>
      <c r="M352" s="1">
        <f t="shared" si="458"/>
        <v>49.246999999999993</v>
      </c>
      <c r="N352" s="1">
        <f t="shared" si="458"/>
        <v>65.695999999999998</v>
      </c>
      <c r="O352" s="1">
        <f t="shared" si="356"/>
        <v>633.57299999999998</v>
      </c>
      <c r="Q352" s="39">
        <v>2020</v>
      </c>
      <c r="R352" s="39">
        <v>1</v>
      </c>
      <c r="S352" s="43">
        <f>1000*C46</f>
        <v>130065</v>
      </c>
      <c r="T352" s="43">
        <f>1000*C112</f>
        <v>78907</v>
      </c>
      <c r="U352" s="43">
        <f>1000*C178</f>
        <v>8447</v>
      </c>
      <c r="V352" s="43">
        <f>1000*C244</f>
        <v>1453</v>
      </c>
      <c r="W352" s="43">
        <f>1000*C310</f>
        <v>8321</v>
      </c>
      <c r="X352" s="44">
        <f t="shared" si="293"/>
        <v>227193</v>
      </c>
      <c r="Z352" s="31">
        <f t="shared" ref="Z352:Z363" si="459">S352-$S268</f>
        <v>28699</v>
      </c>
      <c r="AA352" s="31">
        <f t="shared" ref="AA352:AA363" si="460">T352-$T268</f>
        <v>13255</v>
      </c>
      <c r="AB352" s="31">
        <f t="shared" ref="AB352:AB363" si="461">U352-$U268</f>
        <v>1627</v>
      </c>
      <c r="AC352" s="31">
        <f t="shared" ref="AC352:AC363" si="462">V352-$V268</f>
        <v>0</v>
      </c>
      <c r="AD352" s="31">
        <f t="shared" ref="AD352:AD363" si="463">W352-$W268</f>
        <v>0</v>
      </c>
      <c r="AE352" s="31">
        <f t="shared" ref="AE352:AE363" si="464">X352-$X268</f>
        <v>43581</v>
      </c>
      <c r="AG352" s="31">
        <f>S352-S$256</f>
        <v>34603</v>
      </c>
      <c r="AH352" s="31">
        <f t="shared" ref="AH352" si="465">T352-T$256</f>
        <v>17541</v>
      </c>
      <c r="AI352" s="31">
        <f t="shared" ref="AI352" si="466">U352-U$256</f>
        <v>1896</v>
      </c>
      <c r="AJ352" s="31">
        <f t="shared" ref="AJ352" si="467">V352-V$256</f>
        <v>0</v>
      </c>
      <c r="AK352" s="31">
        <f t="shared" ref="AK352" si="468">W352-W$256</f>
        <v>0</v>
      </c>
      <c r="AL352" s="31">
        <f t="shared" ref="AL352" si="469">X352-X$256</f>
        <v>54040</v>
      </c>
    </row>
    <row r="353" spans="2:38">
      <c r="B353">
        <v>1997</v>
      </c>
      <c r="C353" s="1">
        <f t="shared" ref="C353:N353" si="470">C23+C89+C155+C221+C287</f>
        <v>74.844999999999999</v>
      </c>
      <c r="D353" s="1">
        <f t="shared" si="470"/>
        <v>62.742000000000004</v>
      </c>
      <c r="E353" s="1">
        <f t="shared" si="470"/>
        <v>52.081999999999994</v>
      </c>
      <c r="F353" s="1">
        <f t="shared" si="470"/>
        <v>46.691000000000003</v>
      </c>
      <c r="G353" s="1">
        <f t="shared" si="470"/>
        <v>50.411999999999999</v>
      </c>
      <c r="H353" s="1">
        <f t="shared" si="470"/>
        <v>54.561999999999998</v>
      </c>
      <c r="I353" s="1">
        <f t="shared" si="470"/>
        <v>55.471000000000004</v>
      </c>
      <c r="J353" s="1">
        <f t="shared" si="470"/>
        <v>62.095000000000006</v>
      </c>
      <c r="K353" s="1">
        <f t="shared" si="470"/>
        <v>56.715999999999994</v>
      </c>
      <c r="L353" s="1">
        <f t="shared" si="470"/>
        <v>50.210999999999999</v>
      </c>
      <c r="M353" s="1">
        <f t="shared" si="470"/>
        <v>51.785999999999994</v>
      </c>
      <c r="N353" s="1">
        <f t="shared" si="470"/>
        <v>69.727999999999994</v>
      </c>
      <c r="O353" s="1">
        <f t="shared" si="356"/>
        <v>687.34099999999989</v>
      </c>
      <c r="Q353" s="39">
        <v>2020</v>
      </c>
      <c r="R353" s="39">
        <v>2</v>
      </c>
      <c r="S353" s="43">
        <f>1000*D46</f>
        <v>102244</v>
      </c>
      <c r="T353" s="43">
        <f>1000*D112</f>
        <v>67348</v>
      </c>
      <c r="U353" s="43">
        <f>1000*D178</f>
        <v>7957</v>
      </c>
      <c r="V353" s="43">
        <f>1000*D244</f>
        <v>1146</v>
      </c>
      <c r="W353" s="43">
        <f>1000*D310</f>
        <v>7559</v>
      </c>
      <c r="X353" s="44">
        <f t="shared" si="293"/>
        <v>186254</v>
      </c>
      <c r="Z353" s="31">
        <f t="shared" si="459"/>
        <v>22501</v>
      </c>
      <c r="AA353" s="31">
        <f t="shared" si="460"/>
        <v>11298</v>
      </c>
      <c r="AB353" s="31">
        <f t="shared" si="461"/>
        <v>1516</v>
      </c>
      <c r="AC353" s="31">
        <f t="shared" si="462"/>
        <v>0</v>
      </c>
      <c r="AD353" s="31">
        <f t="shared" si="463"/>
        <v>0</v>
      </c>
      <c r="AE353" s="31">
        <f t="shared" si="464"/>
        <v>35315</v>
      </c>
      <c r="AG353" s="31">
        <f>S353-S$257</f>
        <v>27130</v>
      </c>
      <c r="AH353" s="31">
        <f t="shared" ref="AH353" si="471">T353-T$257</f>
        <v>14951</v>
      </c>
      <c r="AI353" s="31">
        <f t="shared" ref="AI353" si="472">U353-U$257</f>
        <v>1767</v>
      </c>
      <c r="AJ353" s="31">
        <f t="shared" ref="AJ353" si="473">V353-V$257</f>
        <v>0</v>
      </c>
      <c r="AK353" s="31">
        <f t="shared" ref="AK353" si="474">W353-W$257</f>
        <v>0</v>
      </c>
      <c r="AL353" s="31">
        <f t="shared" ref="AL353" si="475">X353-X$257</f>
        <v>43848</v>
      </c>
    </row>
    <row r="354" spans="2:38">
      <c r="B354">
        <v>1998</v>
      </c>
      <c r="C354" s="1">
        <f t="shared" ref="C354:N354" si="476">C24+C90+C156+C222+C288</f>
        <v>79.217000000000013</v>
      </c>
      <c r="D354" s="1">
        <f t="shared" si="476"/>
        <v>66.14800000000001</v>
      </c>
      <c r="E354" s="1">
        <f t="shared" si="476"/>
        <v>54.524000000000001</v>
      </c>
      <c r="F354" s="1">
        <f t="shared" si="476"/>
        <v>48.634</v>
      </c>
      <c r="G354" s="1">
        <f t="shared" si="476"/>
        <v>52.797000000000004</v>
      </c>
      <c r="H354" s="1">
        <f t="shared" si="476"/>
        <v>57.573999999999984</v>
      </c>
      <c r="I354" s="1">
        <f t="shared" si="476"/>
        <v>58.892000000000003</v>
      </c>
      <c r="J354" s="1">
        <f t="shared" si="476"/>
        <v>65.634999999999991</v>
      </c>
      <c r="K354" s="1">
        <f t="shared" si="476"/>
        <v>59.977999999999994</v>
      </c>
      <c r="L354" s="1">
        <f t="shared" si="476"/>
        <v>52.957000000000001</v>
      </c>
      <c r="M354" s="1">
        <f t="shared" si="476"/>
        <v>54.82</v>
      </c>
      <c r="N354" s="1">
        <f t="shared" si="476"/>
        <v>75.017999999999986</v>
      </c>
      <c r="O354" s="1">
        <f t="shared" si="356"/>
        <v>726.19400000000007</v>
      </c>
      <c r="Q354" s="39">
        <v>2020</v>
      </c>
      <c r="R354" s="39">
        <v>3</v>
      </c>
      <c r="S354" s="43">
        <f>1000*E46</f>
        <v>80676</v>
      </c>
      <c r="T354" s="43">
        <f>1000*E112</f>
        <v>55025</v>
      </c>
      <c r="U354" s="43">
        <f>1000*E178</f>
        <v>6721</v>
      </c>
      <c r="V354" s="43">
        <f>1000*E244</f>
        <v>1064</v>
      </c>
      <c r="W354" s="43">
        <f>1000*E310</f>
        <v>6660</v>
      </c>
      <c r="X354" s="44">
        <f t="shared" si="293"/>
        <v>150146</v>
      </c>
      <c r="Z354" s="31">
        <f t="shared" si="459"/>
        <v>17575</v>
      </c>
      <c r="AA354" s="31">
        <f t="shared" si="460"/>
        <v>9234</v>
      </c>
      <c r="AB354" s="31">
        <f t="shared" si="461"/>
        <v>1278</v>
      </c>
      <c r="AC354" s="31">
        <f t="shared" si="462"/>
        <v>0</v>
      </c>
      <c r="AD354" s="31">
        <f t="shared" si="463"/>
        <v>0</v>
      </c>
      <c r="AE354" s="31">
        <f t="shared" si="464"/>
        <v>28087</v>
      </c>
      <c r="AG354" s="31">
        <f>S354-S$258</f>
        <v>21190</v>
      </c>
      <c r="AH354" s="31">
        <f t="shared" ref="AH354" si="477">T354-T$258</f>
        <v>12220</v>
      </c>
      <c r="AI354" s="31">
        <f t="shared" ref="AI354" si="478">U354-U$258</f>
        <v>1489</v>
      </c>
      <c r="AJ354" s="31">
        <f t="shared" ref="AJ354" si="479">V354-V$258</f>
        <v>0</v>
      </c>
      <c r="AK354" s="31">
        <f t="shared" ref="AK354" si="480">W354-W$258</f>
        <v>0</v>
      </c>
      <c r="AL354" s="31">
        <f t="shared" ref="AL354" si="481">X354-X$258</f>
        <v>34899</v>
      </c>
    </row>
    <row r="355" spans="2:38">
      <c r="B355">
        <v>1999</v>
      </c>
      <c r="C355" s="6">
        <f t="shared" ref="C355:N355" si="482">C25+C91+C157+C223+C289</f>
        <v>82.837000000000003</v>
      </c>
      <c r="D355" s="6">
        <f t="shared" si="482"/>
        <v>69.033000000000001</v>
      </c>
      <c r="E355" s="6">
        <f t="shared" si="482"/>
        <v>56.798000000000002</v>
      </c>
      <c r="F355" s="6">
        <f t="shared" si="482"/>
        <v>50.414999999999992</v>
      </c>
      <c r="G355" s="6">
        <f t="shared" si="482"/>
        <v>54.802000000000007</v>
      </c>
      <c r="H355" s="6">
        <f t="shared" si="482"/>
        <v>59.827999999999989</v>
      </c>
      <c r="I355" s="6">
        <f t="shared" si="482"/>
        <v>61.196999999999996</v>
      </c>
      <c r="J355" s="6">
        <f t="shared" si="482"/>
        <v>68.131</v>
      </c>
      <c r="K355" s="6">
        <f t="shared" si="482"/>
        <v>62.283000000000001</v>
      </c>
      <c r="L355" s="6">
        <f t="shared" si="482"/>
        <v>54.825000000000003</v>
      </c>
      <c r="M355" s="6">
        <f t="shared" si="482"/>
        <v>56.823999999999991</v>
      </c>
      <c r="N355" s="6">
        <f t="shared" si="482"/>
        <v>78.22</v>
      </c>
      <c r="O355" s="6">
        <f t="shared" si="356"/>
        <v>755.19299999999998</v>
      </c>
      <c r="Q355" s="39">
        <v>2020</v>
      </c>
      <c r="R355" s="39">
        <v>4</v>
      </c>
      <c r="S355" s="43">
        <f>1000*F46</f>
        <v>60235</v>
      </c>
      <c r="T355" s="43">
        <f>1000*F112</f>
        <v>53359</v>
      </c>
      <c r="U355" s="43">
        <f>1000*F178</f>
        <v>6762</v>
      </c>
      <c r="V355" s="43">
        <f>1000*F244</f>
        <v>942</v>
      </c>
      <c r="W355" s="43">
        <f>1000*F310</f>
        <v>7111</v>
      </c>
      <c r="X355" s="44">
        <f t="shared" si="293"/>
        <v>128409</v>
      </c>
      <c r="Z355" s="31">
        <f t="shared" si="459"/>
        <v>13018</v>
      </c>
      <c r="AA355" s="31">
        <f t="shared" si="460"/>
        <v>8953</v>
      </c>
      <c r="AB355" s="31">
        <f t="shared" si="461"/>
        <v>1282</v>
      </c>
      <c r="AC355" s="31">
        <f t="shared" si="462"/>
        <v>0</v>
      </c>
      <c r="AD355" s="31">
        <f t="shared" si="463"/>
        <v>0</v>
      </c>
      <c r="AE355" s="31">
        <f t="shared" si="464"/>
        <v>23253</v>
      </c>
      <c r="AG355" s="31">
        <f>S355-S$259</f>
        <v>15696</v>
      </c>
      <c r="AH355" s="31">
        <f t="shared" ref="AH355" si="483">T355-T$259</f>
        <v>11848</v>
      </c>
      <c r="AI355" s="31">
        <f t="shared" ref="AI355" si="484">U355-U$259</f>
        <v>1493</v>
      </c>
      <c r="AJ355" s="31">
        <f t="shared" ref="AJ355" si="485">V355-V$259</f>
        <v>0</v>
      </c>
      <c r="AK355" s="31">
        <f t="shared" ref="AK355" si="486">W355-W$259</f>
        <v>0</v>
      </c>
      <c r="AL355" s="31">
        <f t="shared" ref="AL355" si="487">X355-X$259</f>
        <v>29037</v>
      </c>
    </row>
    <row r="356" spans="2:38">
      <c r="B356">
        <v>2000</v>
      </c>
      <c r="C356" s="6">
        <f t="shared" ref="C356:N356" si="488">C26+C92+C158+C224+C290</f>
        <v>86.272999999999996</v>
      </c>
      <c r="D356" s="6">
        <f t="shared" si="488"/>
        <v>71.771000000000001</v>
      </c>
      <c r="E356" s="6">
        <f t="shared" si="488"/>
        <v>58.956999999999994</v>
      </c>
      <c r="F356" s="6">
        <f t="shared" si="488"/>
        <v>52.115000000000002</v>
      </c>
      <c r="G356" s="6">
        <f t="shared" si="488"/>
        <v>56.714000000000006</v>
      </c>
      <c r="H356" s="6">
        <f t="shared" si="488"/>
        <v>61.97399999999999</v>
      </c>
      <c r="I356" s="6">
        <f t="shared" si="488"/>
        <v>63.394000000000005</v>
      </c>
      <c r="J356" s="6">
        <f t="shared" si="488"/>
        <v>70.512</v>
      </c>
      <c r="K356" s="6">
        <f t="shared" si="488"/>
        <v>64.478999999999999</v>
      </c>
      <c r="L356" s="6">
        <f t="shared" si="488"/>
        <v>56.609000000000002</v>
      </c>
      <c r="M356" s="6">
        <f t="shared" si="488"/>
        <v>58.737000000000002</v>
      </c>
      <c r="N356" s="6">
        <f t="shared" si="488"/>
        <v>81.267999999999986</v>
      </c>
      <c r="O356" s="6">
        <f t="shared" si="356"/>
        <v>782.80300000000011</v>
      </c>
      <c r="Q356" s="39">
        <v>2020</v>
      </c>
      <c r="R356" s="39">
        <v>5</v>
      </c>
      <c r="S356" s="43">
        <f>1000*G46</f>
        <v>68406</v>
      </c>
      <c r="T356" s="43">
        <f>1000*G112</f>
        <v>57407</v>
      </c>
      <c r="U356" s="43">
        <f>1000*G178</f>
        <v>7193</v>
      </c>
      <c r="V356" s="43">
        <f>1000*G244</f>
        <v>942</v>
      </c>
      <c r="W356" s="43">
        <f>1000*G310</f>
        <v>7356</v>
      </c>
      <c r="X356" s="44">
        <f t="shared" si="293"/>
        <v>141304</v>
      </c>
      <c r="Z356" s="31">
        <f t="shared" si="459"/>
        <v>14849</v>
      </c>
      <c r="AA356" s="31">
        <f t="shared" si="460"/>
        <v>9628</v>
      </c>
      <c r="AB356" s="31">
        <f t="shared" si="461"/>
        <v>1364</v>
      </c>
      <c r="AC356" s="31">
        <f t="shared" si="462"/>
        <v>0</v>
      </c>
      <c r="AD356" s="31">
        <f t="shared" si="463"/>
        <v>0</v>
      </c>
      <c r="AE356" s="31">
        <f t="shared" si="464"/>
        <v>25841</v>
      </c>
      <c r="AG356" s="31">
        <f>S356-S$260</f>
        <v>17904</v>
      </c>
      <c r="AH356" s="31">
        <f t="shared" ref="AH356" si="489">T356-T$260</f>
        <v>12741</v>
      </c>
      <c r="AI356" s="31">
        <f t="shared" ref="AI356" si="490">U356-U$260</f>
        <v>1589</v>
      </c>
      <c r="AJ356" s="31">
        <f t="shared" ref="AJ356" si="491">V356-V$260</f>
        <v>0</v>
      </c>
      <c r="AK356" s="31">
        <f t="shared" ref="AK356" si="492">W356-W$260</f>
        <v>0</v>
      </c>
      <c r="AL356" s="31">
        <f t="shared" ref="AL356" si="493">X356-X$260</f>
        <v>32234</v>
      </c>
    </row>
    <row r="357" spans="2:38">
      <c r="B357">
        <v>2001</v>
      </c>
      <c r="C357" s="6">
        <f t="shared" ref="C357:N357" si="494">C27+C93+C159+C225+C291</f>
        <v>89.338999999999999</v>
      </c>
      <c r="D357" s="6">
        <f t="shared" si="494"/>
        <v>74.203000000000003</v>
      </c>
      <c r="E357" s="6">
        <f t="shared" si="494"/>
        <v>60.867000000000004</v>
      </c>
      <c r="F357" s="6">
        <f t="shared" si="494"/>
        <v>53.589999999999996</v>
      </c>
      <c r="G357" s="6">
        <f t="shared" si="494"/>
        <v>58.38</v>
      </c>
      <c r="H357" s="6">
        <f t="shared" si="494"/>
        <v>63.850999999999999</v>
      </c>
      <c r="I357" s="6">
        <f t="shared" si="494"/>
        <v>65.305999999999997</v>
      </c>
      <c r="J357" s="6">
        <f t="shared" si="494"/>
        <v>72.575000000000003</v>
      </c>
      <c r="K357" s="6">
        <f t="shared" si="494"/>
        <v>66.391000000000005</v>
      </c>
      <c r="L357" s="6">
        <f t="shared" si="494"/>
        <v>58.140999999999998</v>
      </c>
      <c r="M357" s="6">
        <f t="shared" si="494"/>
        <v>60.385000000000005</v>
      </c>
      <c r="N357" s="6">
        <f t="shared" si="494"/>
        <v>83.956999999999994</v>
      </c>
      <c r="O357" s="6">
        <f t="shared" si="356"/>
        <v>806.9849999999999</v>
      </c>
      <c r="Q357" s="39">
        <v>2020</v>
      </c>
      <c r="R357" s="39">
        <v>6</v>
      </c>
      <c r="S357" s="43">
        <f>1000*H46</f>
        <v>76956</v>
      </c>
      <c r="T357" s="43">
        <f>1000*H112</f>
        <v>62502</v>
      </c>
      <c r="U357" s="43">
        <f>1000*H178</f>
        <v>7968</v>
      </c>
      <c r="V357" s="43">
        <f>1000*H244</f>
        <v>983</v>
      </c>
      <c r="W357" s="43">
        <f>1000*H310</f>
        <v>7745</v>
      </c>
      <c r="X357" s="44">
        <f t="shared" si="293"/>
        <v>156154</v>
      </c>
      <c r="Z357" s="31">
        <f t="shared" si="459"/>
        <v>16830</v>
      </c>
      <c r="AA357" s="31">
        <f t="shared" si="460"/>
        <v>10485</v>
      </c>
      <c r="AB357" s="31">
        <f t="shared" si="461"/>
        <v>1508</v>
      </c>
      <c r="AC357" s="31">
        <f t="shared" si="462"/>
        <v>0</v>
      </c>
      <c r="AD357" s="31">
        <f t="shared" si="463"/>
        <v>0</v>
      </c>
      <c r="AE357" s="31">
        <f t="shared" si="464"/>
        <v>28823</v>
      </c>
      <c r="AG357" s="31">
        <f>S357-S$261</f>
        <v>20291</v>
      </c>
      <c r="AH357" s="31">
        <f t="shared" ref="AH357" si="495">T357-T$261</f>
        <v>13875</v>
      </c>
      <c r="AI357" s="31">
        <f t="shared" ref="AI357" si="496">U357-U$261</f>
        <v>1757</v>
      </c>
      <c r="AJ357" s="31">
        <f t="shared" ref="AJ357" si="497">V357-V$261</f>
        <v>0</v>
      </c>
      <c r="AK357" s="31">
        <f t="shared" ref="AK357" si="498">W357-W$261</f>
        <v>0</v>
      </c>
      <c r="AL357" s="31">
        <f t="shared" ref="AL357" si="499">X357-X$261</f>
        <v>35923</v>
      </c>
    </row>
    <row r="358" spans="2:38">
      <c r="B358" s="12">
        <v>2002</v>
      </c>
      <c r="C358" s="6">
        <f t="shared" ref="C358:N358" si="500">C28+C94+C160+C226+C292</f>
        <v>92.714999999999989</v>
      </c>
      <c r="D358" s="6">
        <f t="shared" si="500"/>
        <v>76.874999999999986</v>
      </c>
      <c r="E358" s="6">
        <f t="shared" si="500"/>
        <v>62.965999999999994</v>
      </c>
      <c r="F358" s="6">
        <f t="shared" si="500"/>
        <v>55.202999999999996</v>
      </c>
      <c r="G358" s="6">
        <f t="shared" si="500"/>
        <v>60.202999999999996</v>
      </c>
      <c r="H358" s="6">
        <f t="shared" si="500"/>
        <v>65.905000000000001</v>
      </c>
      <c r="I358" s="6">
        <f t="shared" si="500"/>
        <v>67.399999999999991</v>
      </c>
      <c r="J358" s="6">
        <f t="shared" si="500"/>
        <v>74.831999999999994</v>
      </c>
      <c r="K358" s="6">
        <f t="shared" si="500"/>
        <v>68.483999999999995</v>
      </c>
      <c r="L358" s="6">
        <f t="shared" si="500"/>
        <v>59.81</v>
      </c>
      <c r="M358" s="6">
        <f t="shared" si="500"/>
        <v>62.183000000000007</v>
      </c>
      <c r="N358" s="6">
        <f t="shared" si="500"/>
        <v>86.91</v>
      </c>
      <c r="O358" s="6">
        <f t="shared" si="356"/>
        <v>833.48599999999999</v>
      </c>
      <c r="Q358" s="39">
        <v>2020</v>
      </c>
      <c r="R358" s="39">
        <v>7</v>
      </c>
      <c r="S358" s="43">
        <f>1000*I46</f>
        <v>77476</v>
      </c>
      <c r="T358" s="43">
        <f>1000*I112</f>
        <v>66101</v>
      </c>
      <c r="U358" s="43">
        <f>1000*I178</f>
        <v>8559</v>
      </c>
      <c r="V358" s="43">
        <f>1000*I244</f>
        <v>921</v>
      </c>
      <c r="W358" s="43">
        <f>1000*I310</f>
        <v>7697</v>
      </c>
      <c r="X358" s="44">
        <f t="shared" si="293"/>
        <v>160754</v>
      </c>
      <c r="Z358" s="31">
        <f t="shared" si="459"/>
        <v>17038</v>
      </c>
      <c r="AA358" s="31">
        <f t="shared" si="460"/>
        <v>11091</v>
      </c>
      <c r="AB358" s="31">
        <f t="shared" si="461"/>
        <v>1619</v>
      </c>
      <c r="AC358" s="31">
        <f t="shared" si="462"/>
        <v>0</v>
      </c>
      <c r="AD358" s="31">
        <f t="shared" si="463"/>
        <v>0</v>
      </c>
      <c r="AE358" s="31">
        <f t="shared" si="464"/>
        <v>29748</v>
      </c>
      <c r="AG358" s="31">
        <f>S358-S$262</f>
        <v>20543</v>
      </c>
      <c r="AH358" s="31">
        <f t="shared" ref="AH358" si="501">T358-T$262</f>
        <v>14677</v>
      </c>
      <c r="AI358" s="31">
        <f t="shared" ref="AI358" si="502">U358-U$262</f>
        <v>1886</v>
      </c>
      <c r="AJ358" s="31">
        <f t="shared" ref="AJ358" si="503">V358-V$262</f>
        <v>0</v>
      </c>
      <c r="AK358" s="31">
        <f t="shared" ref="AK358" si="504">W358-W$262</f>
        <v>0</v>
      </c>
      <c r="AL358" s="31">
        <f t="shared" ref="AL358" si="505">X358-X$262</f>
        <v>37106</v>
      </c>
    </row>
    <row r="359" spans="2:38">
      <c r="B359" s="12">
        <v>2003</v>
      </c>
      <c r="C359" s="6">
        <f t="shared" ref="C359:N359" si="506">C29+C95+C161+C227+C293</f>
        <v>96.373000000000005</v>
      </c>
      <c r="D359" s="6">
        <f t="shared" si="506"/>
        <v>79.774999999999991</v>
      </c>
      <c r="E359" s="6">
        <f t="shared" si="506"/>
        <v>65.244</v>
      </c>
      <c r="F359" s="6">
        <f t="shared" si="506"/>
        <v>56.955999999999996</v>
      </c>
      <c r="G359" s="6">
        <f t="shared" si="506"/>
        <v>62.185999999999993</v>
      </c>
      <c r="H359" s="6">
        <f t="shared" si="506"/>
        <v>68.138999999999996</v>
      </c>
      <c r="I359" s="6">
        <f t="shared" si="506"/>
        <v>69.677999999999997</v>
      </c>
      <c r="J359" s="6">
        <f t="shared" si="506"/>
        <v>77.286999999999992</v>
      </c>
      <c r="K359" s="6">
        <f t="shared" si="506"/>
        <v>70.760999999999996</v>
      </c>
      <c r="L359" s="6">
        <f t="shared" si="506"/>
        <v>61.628999999999998</v>
      </c>
      <c r="M359" s="6">
        <f t="shared" si="506"/>
        <v>64.143999999999991</v>
      </c>
      <c r="N359" s="6">
        <f t="shared" si="506"/>
        <v>90.11399999999999</v>
      </c>
      <c r="O359" s="6">
        <f t="shared" si="356"/>
        <v>862.28600000000006</v>
      </c>
      <c r="Q359" s="39">
        <v>2020</v>
      </c>
      <c r="R359" s="39">
        <v>8</v>
      </c>
      <c r="S359" s="43">
        <f>1000*J46</f>
        <v>83039</v>
      </c>
      <c r="T359" s="43">
        <f>1000*J112</f>
        <v>75339</v>
      </c>
      <c r="U359" s="43">
        <f>1000*J178</f>
        <v>9560</v>
      </c>
      <c r="V359" s="43">
        <f>1000*J244</f>
        <v>1022.9999999999999</v>
      </c>
      <c r="W359" s="43">
        <f>1000*J310</f>
        <v>8548</v>
      </c>
      <c r="X359" s="44">
        <f t="shared" si="293"/>
        <v>177509</v>
      </c>
      <c r="Z359" s="31">
        <f t="shared" si="459"/>
        <v>18196</v>
      </c>
      <c r="AA359" s="31">
        <f t="shared" si="460"/>
        <v>12601</v>
      </c>
      <c r="AB359" s="31">
        <f t="shared" si="461"/>
        <v>1804</v>
      </c>
      <c r="AC359" s="31">
        <f t="shared" si="462"/>
        <v>0</v>
      </c>
      <c r="AD359" s="31">
        <f t="shared" si="463"/>
        <v>0</v>
      </c>
      <c r="AE359" s="31">
        <f t="shared" si="464"/>
        <v>32601</v>
      </c>
      <c r="AG359" s="31">
        <f>S359-S$263</f>
        <v>21939</v>
      </c>
      <c r="AH359" s="31">
        <f t="shared" ref="AH359" si="507">T359-T$263</f>
        <v>16675</v>
      </c>
      <c r="AI359" s="31">
        <f t="shared" ref="AI359" si="508">U359-U$263</f>
        <v>2102</v>
      </c>
      <c r="AJ359" s="31">
        <f t="shared" ref="AJ359" si="509">V359-V$263</f>
        <v>0</v>
      </c>
      <c r="AK359" s="31">
        <f t="shared" ref="AK359" si="510">W359-W$263</f>
        <v>0</v>
      </c>
      <c r="AL359" s="31">
        <f t="shared" ref="AL359" si="511">X359-X$263</f>
        <v>40716</v>
      </c>
    </row>
    <row r="360" spans="2:38">
      <c r="B360" s="12">
        <v>2004</v>
      </c>
      <c r="C360" s="6">
        <f t="shared" ref="C360:N360" si="512">C30+C96+C162+C228+C294</f>
        <v>99.839000000000013</v>
      </c>
      <c r="D360" s="6">
        <f t="shared" si="512"/>
        <v>82.513999999999996</v>
      </c>
      <c r="E360" s="6">
        <f t="shared" si="512"/>
        <v>67.393999999999991</v>
      </c>
      <c r="F360" s="6">
        <f t="shared" si="512"/>
        <v>58.597000000000001</v>
      </c>
      <c r="G360" s="6">
        <f t="shared" si="512"/>
        <v>64.043000000000006</v>
      </c>
      <c r="H360" s="6">
        <f t="shared" si="512"/>
        <v>70.23599999999999</v>
      </c>
      <c r="I360" s="6">
        <f t="shared" si="512"/>
        <v>71.81</v>
      </c>
      <c r="J360" s="6">
        <f t="shared" si="512"/>
        <v>79.580999999999989</v>
      </c>
      <c r="K360" s="6">
        <f t="shared" si="512"/>
        <v>72.893000000000001</v>
      </c>
      <c r="L360" s="6">
        <f t="shared" si="512"/>
        <v>63.319000000000003</v>
      </c>
      <c r="M360" s="6">
        <f t="shared" si="512"/>
        <v>65.968999999999994</v>
      </c>
      <c r="N360" s="6">
        <f t="shared" si="512"/>
        <v>93.133999999999986</v>
      </c>
      <c r="O360" s="6">
        <f t="shared" si="356"/>
        <v>889.32899999999995</v>
      </c>
      <c r="Q360" s="39">
        <v>2020</v>
      </c>
      <c r="R360" s="39">
        <v>9</v>
      </c>
      <c r="S360" s="43">
        <f>1000*K46</f>
        <v>77995</v>
      </c>
      <c r="T360" s="43">
        <f>1000*K112</f>
        <v>66643</v>
      </c>
      <c r="U360" s="43">
        <f>1000*K178</f>
        <v>8554</v>
      </c>
      <c r="V360" s="43">
        <f>1000*K244</f>
        <v>983</v>
      </c>
      <c r="W360" s="43">
        <f>1000*K310</f>
        <v>7852</v>
      </c>
      <c r="X360" s="44">
        <f t="shared" si="293"/>
        <v>162027</v>
      </c>
      <c r="Z360" s="31">
        <f t="shared" si="459"/>
        <v>17009</v>
      </c>
      <c r="AA360" s="31">
        <f t="shared" si="460"/>
        <v>11166</v>
      </c>
      <c r="AB360" s="31">
        <f t="shared" si="461"/>
        <v>1616</v>
      </c>
      <c r="AC360" s="31">
        <f t="shared" si="462"/>
        <v>0</v>
      </c>
      <c r="AD360" s="31">
        <f t="shared" si="463"/>
        <v>0</v>
      </c>
      <c r="AE360" s="31">
        <f t="shared" si="464"/>
        <v>29791</v>
      </c>
      <c r="AG360" s="31">
        <f>S360-S$264</f>
        <v>20508</v>
      </c>
      <c r="AH360" s="31">
        <f t="shared" ref="AH360" si="513">T360-T$264</f>
        <v>14776</v>
      </c>
      <c r="AI360" s="31">
        <f t="shared" ref="AI360" si="514">U360-U$264</f>
        <v>1883</v>
      </c>
      <c r="AJ360" s="31">
        <f t="shared" ref="AJ360" si="515">V360-V$264</f>
        <v>0</v>
      </c>
      <c r="AK360" s="31">
        <f t="shared" ref="AK360" si="516">W360-W$264</f>
        <v>0</v>
      </c>
      <c r="AL360" s="31">
        <f t="shared" ref="AL360" si="517">X360-X$264</f>
        <v>37167</v>
      </c>
    </row>
    <row r="361" spans="2:38">
      <c r="B361" s="12">
        <v>2005</v>
      </c>
      <c r="C361" s="6">
        <f t="shared" ref="C361:N361" si="518">C31+C97+C163+C229+C295</f>
        <v>103.967</v>
      </c>
      <c r="D361" s="6">
        <f t="shared" si="518"/>
        <v>85.771999999999991</v>
      </c>
      <c r="E361" s="6">
        <f t="shared" si="518"/>
        <v>69.948999999999998</v>
      </c>
      <c r="F361" s="6">
        <f t="shared" si="518"/>
        <v>60.536999999999999</v>
      </c>
      <c r="G361" s="6">
        <f t="shared" si="518"/>
        <v>66.24199999999999</v>
      </c>
      <c r="H361" s="6">
        <f t="shared" si="518"/>
        <v>72.719000000000008</v>
      </c>
      <c r="I361" s="6">
        <f t="shared" si="518"/>
        <v>74.335999999999999</v>
      </c>
      <c r="J361" s="6">
        <f t="shared" si="518"/>
        <v>82.295000000000002</v>
      </c>
      <c r="K361" s="6">
        <f t="shared" si="518"/>
        <v>75.415000000000006</v>
      </c>
      <c r="L361" s="6">
        <f t="shared" si="518"/>
        <v>65.311999999999998</v>
      </c>
      <c r="M361" s="6">
        <f t="shared" si="518"/>
        <v>68.123999999999995</v>
      </c>
      <c r="N361" s="6">
        <f t="shared" si="518"/>
        <v>96.721000000000004</v>
      </c>
      <c r="O361" s="6">
        <f t="shared" si="356"/>
        <v>921.3889999999999</v>
      </c>
      <c r="Q361" s="39">
        <v>2020</v>
      </c>
      <c r="R361" s="39">
        <v>10</v>
      </c>
      <c r="S361" s="43">
        <f>1000*L46</f>
        <v>60947</v>
      </c>
      <c r="T361" s="43">
        <f>1000*L112</f>
        <v>62136</v>
      </c>
      <c r="U361" s="43">
        <f>1000*L178</f>
        <v>8170.9999999999991</v>
      </c>
      <c r="V361" s="43">
        <f>1000*L244</f>
        <v>880</v>
      </c>
      <c r="W361" s="43">
        <f>1000*L310</f>
        <v>7379</v>
      </c>
      <c r="X361" s="44">
        <f t="shared" si="293"/>
        <v>139513</v>
      </c>
      <c r="Z361" s="31">
        <f t="shared" si="459"/>
        <v>13169</v>
      </c>
      <c r="AA361" s="31">
        <f t="shared" si="460"/>
        <v>10422</v>
      </c>
      <c r="AB361" s="31">
        <f t="shared" si="461"/>
        <v>1541.9999999999991</v>
      </c>
      <c r="AC361" s="31">
        <f t="shared" si="462"/>
        <v>0</v>
      </c>
      <c r="AD361" s="31">
        <f t="shared" si="463"/>
        <v>0</v>
      </c>
      <c r="AE361" s="31">
        <f t="shared" si="464"/>
        <v>25133</v>
      </c>
      <c r="AG361" s="31">
        <f>S361-S$265</f>
        <v>15878</v>
      </c>
      <c r="AH361" s="31">
        <f t="shared" ref="AH361" si="519">T361-T$265</f>
        <v>13791</v>
      </c>
      <c r="AI361" s="31">
        <f t="shared" ref="AI361" si="520">U361-U$265</f>
        <v>1796.9999999999991</v>
      </c>
      <c r="AJ361" s="31">
        <f t="shared" ref="AJ361" si="521">V361-V$265</f>
        <v>0</v>
      </c>
      <c r="AK361" s="31">
        <f t="shared" ref="AK361" si="522">W361-W$265</f>
        <v>0</v>
      </c>
      <c r="AL361" s="31">
        <f t="shared" ref="AL361" si="523">X361-X$265</f>
        <v>31466</v>
      </c>
    </row>
    <row r="362" spans="2:38">
      <c r="B362" s="12">
        <v>2006</v>
      </c>
      <c r="C362" s="12">
        <f t="shared" ref="C362:N362" si="524">C32+C98+C164+C230+C296</f>
        <v>108.102</v>
      </c>
      <c r="D362" s="12">
        <f t="shared" si="524"/>
        <v>89.036000000000001</v>
      </c>
      <c r="E362" s="12">
        <f t="shared" si="524"/>
        <v>72.506999999999977</v>
      </c>
      <c r="F362" s="12">
        <f t="shared" si="524"/>
        <v>62.478000000000002</v>
      </c>
      <c r="G362" s="12">
        <f t="shared" si="524"/>
        <v>68.444000000000003</v>
      </c>
      <c r="H362" s="12">
        <f t="shared" si="524"/>
        <v>75.206000000000003</v>
      </c>
      <c r="I362" s="12">
        <f t="shared" si="524"/>
        <v>76.863000000000014</v>
      </c>
      <c r="J362" s="12">
        <f t="shared" si="524"/>
        <v>85.01</v>
      </c>
      <c r="K362" s="12">
        <f t="shared" si="524"/>
        <v>77.94</v>
      </c>
      <c r="L362" s="12">
        <f t="shared" si="524"/>
        <v>67.307000000000002</v>
      </c>
      <c r="M362" s="12">
        <f t="shared" si="524"/>
        <v>70.28</v>
      </c>
      <c r="N362" s="12">
        <f t="shared" si="524"/>
        <v>100.313</v>
      </c>
      <c r="O362" s="12">
        <f t="shared" si="356"/>
        <v>953.48599999999999</v>
      </c>
      <c r="P362" s="12"/>
      <c r="Q362" s="39">
        <v>2020</v>
      </c>
      <c r="R362" s="39">
        <v>11</v>
      </c>
      <c r="S362" s="43">
        <f>1000*M46</f>
        <v>65805</v>
      </c>
      <c r="T362" s="43">
        <f>1000*M112</f>
        <v>64266.000000000007</v>
      </c>
      <c r="U362" s="43">
        <f>1000*M178</f>
        <v>8262</v>
      </c>
      <c r="V362" s="43">
        <f>1000*M244</f>
        <v>921</v>
      </c>
      <c r="W362" s="43">
        <f>1000*M310</f>
        <v>7161</v>
      </c>
      <c r="X362" s="44">
        <f t="shared" si="293"/>
        <v>146415</v>
      </c>
      <c r="Z362" s="31">
        <f t="shared" si="459"/>
        <v>14326</v>
      </c>
      <c r="AA362" s="31">
        <f t="shared" si="460"/>
        <v>10748.000000000007</v>
      </c>
      <c r="AB362" s="31">
        <f t="shared" si="461"/>
        <v>1557</v>
      </c>
      <c r="AC362" s="31">
        <f t="shared" si="462"/>
        <v>0</v>
      </c>
      <c r="AD362" s="31">
        <f t="shared" si="463"/>
        <v>0</v>
      </c>
      <c r="AE362" s="31">
        <f t="shared" si="464"/>
        <v>26631</v>
      </c>
      <c r="AG362" s="31">
        <f>S362-S$266</f>
        <v>17273</v>
      </c>
      <c r="AH362" s="31">
        <f t="shared" ref="AH362" si="525">T362-T$266</f>
        <v>14223.000000000007</v>
      </c>
      <c r="AI362" s="31">
        <f t="shared" ref="AI362" si="526">U362-U$266</f>
        <v>1814</v>
      </c>
      <c r="AJ362" s="31">
        <f t="shared" ref="AJ362" si="527">V362-V$266</f>
        <v>0</v>
      </c>
      <c r="AK362" s="31">
        <f t="shared" ref="AK362" si="528">W362-W$266</f>
        <v>0</v>
      </c>
      <c r="AL362" s="31">
        <f t="shared" ref="AL362" si="529">X362-X$266</f>
        <v>33310</v>
      </c>
    </row>
    <row r="363" spans="2:38">
      <c r="B363" s="12">
        <v>2007</v>
      </c>
      <c r="C363" s="12">
        <f t="shared" ref="C363:N363" si="530">C33+C99+C165+C231+C297</f>
        <v>113.749</v>
      </c>
      <c r="D363" s="12">
        <f t="shared" si="530"/>
        <v>93.63000000000001</v>
      </c>
      <c r="E363" s="12">
        <f t="shared" si="530"/>
        <v>76.167999999999978</v>
      </c>
      <c r="F363" s="12">
        <f t="shared" si="530"/>
        <v>65.536999999999992</v>
      </c>
      <c r="G363" s="12">
        <f t="shared" si="530"/>
        <v>71.835999999999999</v>
      </c>
      <c r="H363" s="12">
        <f t="shared" si="530"/>
        <v>78.986000000000018</v>
      </c>
      <c r="I363" s="12">
        <f t="shared" si="530"/>
        <v>80.77300000000001</v>
      </c>
      <c r="J363" s="12">
        <f t="shared" si="530"/>
        <v>89.3</v>
      </c>
      <c r="K363" s="12">
        <f t="shared" si="530"/>
        <v>81.855000000000004</v>
      </c>
      <c r="L363" s="12">
        <f t="shared" si="530"/>
        <v>70.631</v>
      </c>
      <c r="M363" s="12">
        <f t="shared" si="530"/>
        <v>73.794000000000011</v>
      </c>
      <c r="N363" s="12">
        <f t="shared" si="530"/>
        <v>105.50499999999998</v>
      </c>
      <c r="O363" s="12">
        <f t="shared" si="356"/>
        <v>1001.764</v>
      </c>
      <c r="P363" s="12"/>
      <c r="Q363" s="39">
        <v>2020</v>
      </c>
      <c r="R363" s="39">
        <v>12</v>
      </c>
      <c r="S363" s="43">
        <f>1000*N46</f>
        <v>111842</v>
      </c>
      <c r="T363" s="43">
        <f>1000*N112</f>
        <v>80717</v>
      </c>
      <c r="U363" s="43">
        <f>1000*N178</f>
        <v>9009</v>
      </c>
      <c r="V363" s="43">
        <f>1000*N244</f>
        <v>1228</v>
      </c>
      <c r="W363" s="43">
        <f>1000*N310</f>
        <v>8208</v>
      </c>
      <c r="X363" s="44">
        <f t="shared" si="293"/>
        <v>211004</v>
      </c>
      <c r="Z363" s="31">
        <f t="shared" si="459"/>
        <v>24600</v>
      </c>
      <c r="AA363" s="31">
        <f t="shared" si="460"/>
        <v>13534</v>
      </c>
      <c r="AB363" s="31">
        <f t="shared" si="461"/>
        <v>1720</v>
      </c>
      <c r="AC363" s="31">
        <f t="shared" si="462"/>
        <v>0</v>
      </c>
      <c r="AD363" s="31">
        <f t="shared" si="463"/>
        <v>0</v>
      </c>
      <c r="AE363" s="31">
        <f t="shared" si="464"/>
        <v>39854</v>
      </c>
      <c r="AG363" s="31">
        <f>S363-S$267</f>
        <v>29660</v>
      </c>
      <c r="AH363" s="31">
        <f t="shared" ref="AH363" si="531">T363-T$267</f>
        <v>17910</v>
      </c>
      <c r="AI363" s="31">
        <f t="shared" ref="AI363" si="532">U363-U$267</f>
        <v>2004</v>
      </c>
      <c r="AJ363" s="31">
        <f t="shared" ref="AJ363" si="533">V363-V$267</f>
        <v>0</v>
      </c>
      <c r="AK363" s="31">
        <f t="shared" ref="AK363" si="534">W363-W$267</f>
        <v>0</v>
      </c>
      <c r="AL363" s="31">
        <f t="shared" ref="AL363" si="535">X363-X$267</f>
        <v>49574</v>
      </c>
    </row>
    <row r="364" spans="2:38">
      <c r="B364" s="12">
        <v>2008</v>
      </c>
      <c r="C364" s="12">
        <f t="shared" ref="C364:N364" si="536">C34+C100+C166+C232+C298</f>
        <v>123.447</v>
      </c>
      <c r="D364" s="12">
        <f t="shared" si="536"/>
        <v>101.66199999999999</v>
      </c>
      <c r="E364" s="12">
        <f t="shared" si="536"/>
        <v>82.628999999999991</v>
      </c>
      <c r="F364" s="12">
        <f t="shared" si="536"/>
        <v>71.221000000000004</v>
      </c>
      <c r="G364" s="12">
        <f t="shared" si="536"/>
        <v>78.068999999999988</v>
      </c>
      <c r="H364" s="12">
        <f t="shared" si="536"/>
        <v>85.882000000000005</v>
      </c>
      <c r="I364" s="12">
        <f t="shared" si="536"/>
        <v>87.963000000000022</v>
      </c>
      <c r="J364" s="12">
        <f t="shared" si="536"/>
        <v>97.283999999999992</v>
      </c>
      <c r="K364" s="12">
        <f t="shared" si="536"/>
        <v>89.067000000000007</v>
      </c>
      <c r="L364" s="12">
        <f t="shared" si="536"/>
        <v>76.975999999999999</v>
      </c>
      <c r="M364" s="12">
        <f t="shared" si="536"/>
        <v>80.434000000000012</v>
      </c>
      <c r="N364" s="12">
        <f t="shared" si="536"/>
        <v>114.736</v>
      </c>
      <c r="O364" s="12">
        <f t="shared" si="356"/>
        <v>1089.3699999999999</v>
      </c>
      <c r="P364" s="12"/>
      <c r="Q364" s="7">
        <f>Q352+1</f>
        <v>2021</v>
      </c>
      <c r="R364" s="7">
        <f t="shared" ref="R364:R427" si="537">R352</f>
        <v>1</v>
      </c>
      <c r="S364" s="43">
        <f>1000*C47</f>
        <v>133363</v>
      </c>
      <c r="T364" s="43">
        <f>1000*C113</f>
        <v>80474</v>
      </c>
      <c r="U364" s="43">
        <f>1000*C179</f>
        <v>8648</v>
      </c>
      <c r="V364" s="43">
        <f>1000*C245</f>
        <v>1453</v>
      </c>
      <c r="W364" s="43">
        <f>1000*C311</f>
        <v>8321</v>
      </c>
      <c r="X364" s="44">
        <f t="shared" si="293"/>
        <v>232259</v>
      </c>
      <c r="Z364" s="31">
        <f t="shared" ref="Z364:Z375" si="538">S364-$S268</f>
        <v>31997</v>
      </c>
      <c r="AA364" s="31">
        <f t="shared" ref="AA364:AA375" si="539">T364-$T268</f>
        <v>14822</v>
      </c>
      <c r="AB364" s="31">
        <f t="shared" ref="AB364:AB375" si="540">U364-$U268</f>
        <v>1828</v>
      </c>
      <c r="AC364" s="31">
        <f t="shared" ref="AC364:AC375" si="541">V364-$V268</f>
        <v>0</v>
      </c>
      <c r="AD364" s="31">
        <f t="shared" ref="AD364:AD375" si="542">W364-$W268</f>
        <v>0</v>
      </c>
      <c r="AE364" s="31">
        <f t="shared" ref="AE364:AE375" si="543">X364-$X268</f>
        <v>48647</v>
      </c>
      <c r="AG364" s="31">
        <f>S364-S$256</f>
        <v>37901</v>
      </c>
      <c r="AH364" s="31">
        <f t="shared" ref="AH364" si="544">T364-T$256</f>
        <v>19108</v>
      </c>
      <c r="AI364" s="31">
        <f t="shared" ref="AI364" si="545">U364-U$256</f>
        <v>2097</v>
      </c>
      <c r="AJ364" s="31">
        <f t="shared" ref="AJ364" si="546">V364-V$256</f>
        <v>0</v>
      </c>
      <c r="AK364" s="31">
        <f t="shared" ref="AK364" si="547">W364-W$256</f>
        <v>0</v>
      </c>
      <c r="AL364" s="31">
        <f t="shared" ref="AL364" si="548">X364-X$256</f>
        <v>59106</v>
      </c>
    </row>
    <row r="365" spans="2:38">
      <c r="B365" s="12">
        <v>2009</v>
      </c>
      <c r="C365" s="12">
        <f t="shared" ref="C365:N365" si="549">C35+C101+C167+C233+C299</f>
        <v>133.68700000000001</v>
      </c>
      <c r="D365" s="12">
        <f t="shared" si="549"/>
        <v>110.05299999999998</v>
      </c>
      <c r="E365" s="12">
        <f t="shared" si="549"/>
        <v>89.344999999999999</v>
      </c>
      <c r="F365" s="12">
        <f t="shared" si="549"/>
        <v>77.009</v>
      </c>
      <c r="G365" s="12">
        <f t="shared" si="549"/>
        <v>84.443999999999988</v>
      </c>
      <c r="H365" s="12">
        <f t="shared" si="549"/>
        <v>92.947000000000003</v>
      </c>
      <c r="I365" s="12">
        <f t="shared" si="549"/>
        <v>95.301000000000016</v>
      </c>
      <c r="J365" s="12">
        <f t="shared" si="549"/>
        <v>105.40299999999999</v>
      </c>
      <c r="K365" s="12">
        <f t="shared" si="549"/>
        <v>96.427000000000007</v>
      </c>
      <c r="L365" s="12">
        <f t="shared" si="549"/>
        <v>83.356999999999999</v>
      </c>
      <c r="M365" s="12">
        <f t="shared" si="549"/>
        <v>87.14500000000001</v>
      </c>
      <c r="N365" s="12">
        <f t="shared" si="549"/>
        <v>124.342</v>
      </c>
      <c r="O365" s="12">
        <f t="shared" si="356"/>
        <v>1179.4600000000003</v>
      </c>
      <c r="P365" s="12"/>
      <c r="Q365" s="7">
        <f t="shared" ref="Q365:Q428" si="550">Q353+1</f>
        <v>2021</v>
      </c>
      <c r="R365" s="7">
        <f t="shared" si="537"/>
        <v>2</v>
      </c>
      <c r="S365" s="43">
        <f>1000*D47</f>
        <v>104830</v>
      </c>
      <c r="T365" s="43">
        <f>1000*D113</f>
        <v>68683</v>
      </c>
      <c r="U365" s="43">
        <f>1000*D179</f>
        <v>8144</v>
      </c>
      <c r="V365" s="43">
        <f>1000*D245</f>
        <v>1146</v>
      </c>
      <c r="W365" s="43">
        <f>1000*D311</f>
        <v>7559</v>
      </c>
      <c r="X365" s="44">
        <f t="shared" si="293"/>
        <v>190362</v>
      </c>
      <c r="Z365" s="31">
        <f t="shared" si="538"/>
        <v>25087</v>
      </c>
      <c r="AA365" s="31">
        <f t="shared" si="539"/>
        <v>12633</v>
      </c>
      <c r="AB365" s="31">
        <f t="shared" si="540"/>
        <v>1703</v>
      </c>
      <c r="AC365" s="31">
        <f t="shared" si="541"/>
        <v>0</v>
      </c>
      <c r="AD365" s="31">
        <f t="shared" si="542"/>
        <v>0</v>
      </c>
      <c r="AE365" s="31">
        <f t="shared" si="543"/>
        <v>39423</v>
      </c>
      <c r="AG365" s="31">
        <f>S365-S$257</f>
        <v>29716</v>
      </c>
      <c r="AH365" s="31">
        <f t="shared" ref="AH365" si="551">T365-T$257</f>
        <v>16286</v>
      </c>
      <c r="AI365" s="31">
        <f t="shared" ref="AI365" si="552">U365-U$257</f>
        <v>1954</v>
      </c>
      <c r="AJ365" s="31">
        <f t="shared" ref="AJ365" si="553">V365-V$257</f>
        <v>0</v>
      </c>
      <c r="AK365" s="31">
        <f t="shared" ref="AK365" si="554">W365-W$257</f>
        <v>0</v>
      </c>
      <c r="AL365" s="31">
        <f t="shared" ref="AL365" si="555">X365-X$257</f>
        <v>47956</v>
      </c>
    </row>
    <row r="366" spans="2:38">
      <c r="B366" s="12">
        <v>2010</v>
      </c>
      <c r="C366" s="12">
        <f t="shared" ref="C366:N366" si="556">C36+C102+C168+C234+C300</f>
        <v>147.42000000000002</v>
      </c>
      <c r="D366" s="12">
        <f t="shared" si="556"/>
        <v>121.28499999999998</v>
      </c>
      <c r="E366" s="12">
        <f t="shared" si="556"/>
        <v>98.325999999999993</v>
      </c>
      <c r="F366" s="12">
        <f t="shared" si="556"/>
        <v>84.709000000000003</v>
      </c>
      <c r="G366" s="12">
        <f t="shared" si="556"/>
        <v>92.936999999999998</v>
      </c>
      <c r="H366" s="12">
        <f t="shared" si="556"/>
        <v>102.366</v>
      </c>
      <c r="I366" s="12">
        <f t="shared" si="556"/>
        <v>105.07599999999999</v>
      </c>
      <c r="J366" s="12">
        <f t="shared" si="556"/>
        <v>116.21</v>
      </c>
      <c r="K366" s="12">
        <f t="shared" si="556"/>
        <v>106.23000000000002</v>
      </c>
      <c r="L366" s="12">
        <f t="shared" si="556"/>
        <v>91.828999999999994</v>
      </c>
      <c r="M366" s="12">
        <f t="shared" si="556"/>
        <v>96.064000000000007</v>
      </c>
      <c r="N366" s="12">
        <f t="shared" si="556"/>
        <v>137.18899999999999</v>
      </c>
      <c r="O366" s="12">
        <f t="shared" si="356"/>
        <v>1299.6410000000001</v>
      </c>
      <c r="P366" s="12"/>
      <c r="Q366" s="7">
        <f t="shared" si="550"/>
        <v>2021</v>
      </c>
      <c r="R366" s="7">
        <f t="shared" si="537"/>
        <v>3</v>
      </c>
      <c r="S366" s="43">
        <f>1000*E47</f>
        <v>82695</v>
      </c>
      <c r="T366" s="43">
        <f>1000*E113</f>
        <v>56117</v>
      </c>
      <c r="U366" s="43">
        <f>1000*E179</f>
        <v>6879</v>
      </c>
      <c r="V366" s="43">
        <f>1000*E245</f>
        <v>1064</v>
      </c>
      <c r="W366" s="43">
        <f>1000*E311</f>
        <v>6660</v>
      </c>
      <c r="X366" s="44">
        <f t="shared" si="293"/>
        <v>153415</v>
      </c>
      <c r="Z366" s="31">
        <f t="shared" si="538"/>
        <v>19594</v>
      </c>
      <c r="AA366" s="31">
        <f t="shared" si="539"/>
        <v>10326</v>
      </c>
      <c r="AB366" s="31">
        <f t="shared" si="540"/>
        <v>1436</v>
      </c>
      <c r="AC366" s="31">
        <f t="shared" si="541"/>
        <v>0</v>
      </c>
      <c r="AD366" s="31">
        <f t="shared" si="542"/>
        <v>0</v>
      </c>
      <c r="AE366" s="31">
        <f t="shared" si="543"/>
        <v>31356</v>
      </c>
      <c r="AG366" s="31">
        <f>S366-S$258</f>
        <v>23209</v>
      </c>
      <c r="AH366" s="31">
        <f t="shared" ref="AH366" si="557">T366-T$258</f>
        <v>13312</v>
      </c>
      <c r="AI366" s="31">
        <f t="shared" ref="AI366" si="558">U366-U$258</f>
        <v>1647</v>
      </c>
      <c r="AJ366" s="31">
        <f t="shared" ref="AJ366" si="559">V366-V$258</f>
        <v>0</v>
      </c>
      <c r="AK366" s="31">
        <f t="shared" ref="AK366" si="560">W366-W$258</f>
        <v>0</v>
      </c>
      <c r="AL366" s="31">
        <f t="shared" ref="AL366" si="561">X366-X$258</f>
        <v>38168</v>
      </c>
    </row>
    <row r="367" spans="2:38">
      <c r="B367" s="12">
        <v>2011</v>
      </c>
      <c r="C367" s="12">
        <f t="shared" ref="C367:N367" si="562">C37+C103+C169+C235+C301</f>
        <v>160.45700000000002</v>
      </c>
      <c r="D367" s="12">
        <f t="shared" si="562"/>
        <v>131.977</v>
      </c>
      <c r="E367" s="12">
        <f t="shared" si="562"/>
        <v>106.887</v>
      </c>
      <c r="F367" s="12">
        <f t="shared" si="562"/>
        <v>92.11</v>
      </c>
      <c r="G367" s="12">
        <f t="shared" si="562"/>
        <v>101.08499999999998</v>
      </c>
      <c r="H367" s="12">
        <f t="shared" si="562"/>
        <v>111.39100000000001</v>
      </c>
      <c r="I367" s="12">
        <f t="shared" si="562"/>
        <v>114.45400000000002</v>
      </c>
      <c r="J367" s="12">
        <f t="shared" si="562"/>
        <v>126.59899999999999</v>
      </c>
      <c r="K367" s="12">
        <f t="shared" si="562"/>
        <v>115.63700000000001</v>
      </c>
      <c r="L367" s="12">
        <f t="shared" si="562"/>
        <v>100.00500000000001</v>
      </c>
      <c r="M367" s="12">
        <f t="shared" si="562"/>
        <v>104.658</v>
      </c>
      <c r="N367" s="12">
        <f t="shared" si="562"/>
        <v>149.45000000000002</v>
      </c>
      <c r="O367" s="12">
        <f t="shared" si="356"/>
        <v>1414.71</v>
      </c>
      <c r="P367" s="12"/>
      <c r="Q367" s="7">
        <f t="shared" si="550"/>
        <v>2021</v>
      </c>
      <c r="R367" s="7">
        <f t="shared" si="537"/>
        <v>4</v>
      </c>
      <c r="S367" s="43">
        <f>1000*F47</f>
        <v>61731</v>
      </c>
      <c r="T367" s="43">
        <f>1000*F113</f>
        <v>54417</v>
      </c>
      <c r="U367" s="43">
        <f>1000*F179</f>
        <v>6920</v>
      </c>
      <c r="V367" s="43">
        <f>1000*F245</f>
        <v>942</v>
      </c>
      <c r="W367" s="43">
        <f>1000*F311</f>
        <v>7111</v>
      </c>
      <c r="X367" s="44">
        <f t="shared" si="293"/>
        <v>131121</v>
      </c>
      <c r="Z367" s="31">
        <f t="shared" si="538"/>
        <v>14514</v>
      </c>
      <c r="AA367" s="31">
        <f t="shared" si="539"/>
        <v>10011</v>
      </c>
      <c r="AB367" s="31">
        <f t="shared" si="540"/>
        <v>1440</v>
      </c>
      <c r="AC367" s="31">
        <f t="shared" si="541"/>
        <v>0</v>
      </c>
      <c r="AD367" s="31">
        <f t="shared" si="542"/>
        <v>0</v>
      </c>
      <c r="AE367" s="31">
        <f t="shared" si="543"/>
        <v>25965</v>
      </c>
      <c r="AG367" s="31">
        <f>S367-S$259</f>
        <v>17192</v>
      </c>
      <c r="AH367" s="31">
        <f t="shared" ref="AH367" si="563">T367-T$259</f>
        <v>12906</v>
      </c>
      <c r="AI367" s="31">
        <f t="shared" ref="AI367" si="564">U367-U$259</f>
        <v>1651</v>
      </c>
      <c r="AJ367" s="31">
        <f t="shared" ref="AJ367" si="565">V367-V$259</f>
        <v>0</v>
      </c>
      <c r="AK367" s="31">
        <f t="shared" ref="AK367" si="566">W367-W$259</f>
        <v>0</v>
      </c>
      <c r="AL367" s="31">
        <f t="shared" ref="AL367" si="567">X367-X$259</f>
        <v>31749</v>
      </c>
    </row>
    <row r="368" spans="2:38">
      <c r="B368" s="12">
        <v>2012</v>
      </c>
      <c r="C368" s="12">
        <f t="shared" ref="C368:N368" si="568">C38+C104+C170+C236+C302</f>
        <v>173.15299999999999</v>
      </c>
      <c r="D368" s="12">
        <f t="shared" si="568"/>
        <v>142.40599999999998</v>
      </c>
      <c r="E368" s="12">
        <f t="shared" si="568"/>
        <v>115.24699999999999</v>
      </c>
      <c r="F368" s="12">
        <f t="shared" si="568"/>
        <v>99.372000000000014</v>
      </c>
      <c r="G368" s="12">
        <f t="shared" si="568"/>
        <v>109.07</v>
      </c>
      <c r="H368" s="12">
        <f t="shared" si="568"/>
        <v>120.23100000000001</v>
      </c>
      <c r="I368" s="12">
        <f t="shared" si="568"/>
        <v>123.64800000000001</v>
      </c>
      <c r="J368" s="12">
        <f t="shared" si="568"/>
        <v>136.79300000000001</v>
      </c>
      <c r="K368" s="12">
        <f t="shared" si="568"/>
        <v>124.86000000000001</v>
      </c>
      <c r="L368" s="12">
        <f t="shared" si="568"/>
        <v>108.047</v>
      </c>
      <c r="M368" s="12">
        <f t="shared" si="568"/>
        <v>113.105</v>
      </c>
      <c r="N368" s="12">
        <f t="shared" si="568"/>
        <v>161.43</v>
      </c>
      <c r="O368" s="12">
        <f t="shared" si="356"/>
        <v>1527.3619999999999</v>
      </c>
      <c r="P368" s="21">
        <f>O368-$O$367</f>
        <v>112.65199999999982</v>
      </c>
      <c r="Q368" s="7">
        <f t="shared" si="550"/>
        <v>2021</v>
      </c>
      <c r="R368" s="7">
        <f t="shared" si="537"/>
        <v>5</v>
      </c>
      <c r="S368" s="43">
        <f>1000*G47</f>
        <v>70112</v>
      </c>
      <c r="T368" s="43">
        <f>1000*G113</f>
        <v>58545</v>
      </c>
      <c r="U368" s="43">
        <f>1000*G179</f>
        <v>7361</v>
      </c>
      <c r="V368" s="43">
        <f>1000*G245</f>
        <v>942</v>
      </c>
      <c r="W368" s="43">
        <f>1000*G311</f>
        <v>7356</v>
      </c>
      <c r="X368" s="44">
        <f t="shared" si="293"/>
        <v>144316</v>
      </c>
      <c r="Z368" s="31">
        <f t="shared" si="538"/>
        <v>16555</v>
      </c>
      <c r="AA368" s="31">
        <f t="shared" si="539"/>
        <v>10766</v>
      </c>
      <c r="AB368" s="31">
        <f t="shared" si="540"/>
        <v>1532</v>
      </c>
      <c r="AC368" s="31">
        <f t="shared" si="541"/>
        <v>0</v>
      </c>
      <c r="AD368" s="31">
        <f t="shared" si="542"/>
        <v>0</v>
      </c>
      <c r="AE368" s="31">
        <f t="shared" si="543"/>
        <v>28853</v>
      </c>
      <c r="AG368" s="31">
        <f>S368-S$260</f>
        <v>19610</v>
      </c>
      <c r="AH368" s="31">
        <f t="shared" ref="AH368" si="569">T368-T$260</f>
        <v>13879</v>
      </c>
      <c r="AI368" s="31">
        <f t="shared" ref="AI368" si="570">U368-U$260</f>
        <v>1757</v>
      </c>
      <c r="AJ368" s="31">
        <f t="shared" ref="AJ368" si="571">V368-V$260</f>
        <v>0</v>
      </c>
      <c r="AK368" s="31">
        <f t="shared" ref="AK368" si="572">W368-W$260</f>
        <v>0</v>
      </c>
      <c r="AL368" s="31">
        <f t="shared" ref="AL368" si="573">X368-X$260</f>
        <v>35246</v>
      </c>
    </row>
    <row r="369" spans="1:38">
      <c r="A369" s="2" t="s">
        <v>15</v>
      </c>
      <c r="B369" s="11">
        <v>2013</v>
      </c>
      <c r="C369" s="5">
        <f t="shared" ref="C369:N369" si="574">C39+C105+C171+C237+C303</f>
        <v>183.61199999999999</v>
      </c>
      <c r="D369" s="5">
        <f t="shared" si="574"/>
        <v>150.93899999999999</v>
      </c>
      <c r="E369" s="5">
        <f t="shared" si="574"/>
        <v>122.059</v>
      </c>
      <c r="F369" s="5">
        <f t="shared" si="574"/>
        <v>105.15599999999999</v>
      </c>
      <c r="G369" s="5">
        <f t="shared" si="574"/>
        <v>115.46299999999999</v>
      </c>
      <c r="H369" s="5">
        <f t="shared" si="574"/>
        <v>127.331</v>
      </c>
      <c r="I369" s="5">
        <f t="shared" si="574"/>
        <v>131.006</v>
      </c>
      <c r="J369" s="5">
        <f t="shared" si="574"/>
        <v>144.90799999999999</v>
      </c>
      <c r="K369" s="5">
        <f t="shared" si="574"/>
        <v>132.23599999999999</v>
      </c>
      <c r="L369" s="5">
        <f t="shared" si="574"/>
        <v>114.38</v>
      </c>
      <c r="M369" s="5">
        <f t="shared" si="574"/>
        <v>119.78400000000001</v>
      </c>
      <c r="N369" s="5">
        <f t="shared" si="574"/>
        <v>171.15</v>
      </c>
      <c r="O369" s="5">
        <f t="shared" si="356"/>
        <v>1618.0240000000003</v>
      </c>
      <c r="P369" s="21">
        <f t="shared" ref="P369:P386" si="575">O369-$O$367</f>
        <v>203.31400000000031</v>
      </c>
      <c r="Q369" s="7">
        <f t="shared" si="550"/>
        <v>2021</v>
      </c>
      <c r="R369" s="7">
        <f t="shared" si="537"/>
        <v>6</v>
      </c>
      <c r="S369" s="43">
        <f>1000*H47</f>
        <v>78890</v>
      </c>
      <c r="T369" s="43">
        <f>1000*H113</f>
        <v>63741</v>
      </c>
      <c r="U369" s="43">
        <f>1000*H179</f>
        <v>8154.9999999999991</v>
      </c>
      <c r="V369" s="43">
        <f>1000*H245</f>
        <v>983</v>
      </c>
      <c r="W369" s="43">
        <f>1000*H311</f>
        <v>7745</v>
      </c>
      <c r="X369" s="44">
        <f t="shared" si="293"/>
        <v>159514</v>
      </c>
      <c r="Z369" s="31">
        <f t="shared" si="538"/>
        <v>18764</v>
      </c>
      <c r="AA369" s="31">
        <f t="shared" si="539"/>
        <v>11724</v>
      </c>
      <c r="AB369" s="31">
        <f t="shared" si="540"/>
        <v>1694.9999999999991</v>
      </c>
      <c r="AC369" s="31">
        <f t="shared" si="541"/>
        <v>0</v>
      </c>
      <c r="AD369" s="31">
        <f t="shared" si="542"/>
        <v>0</v>
      </c>
      <c r="AE369" s="31">
        <f t="shared" si="543"/>
        <v>32183</v>
      </c>
      <c r="AG369" s="31">
        <f>S369-S$261</f>
        <v>22225</v>
      </c>
      <c r="AH369" s="31">
        <f t="shared" ref="AH369" si="576">T369-T$261</f>
        <v>15114</v>
      </c>
      <c r="AI369" s="31">
        <f t="shared" ref="AI369" si="577">U369-U$261</f>
        <v>1943.9999999999991</v>
      </c>
      <c r="AJ369" s="31">
        <f t="shared" ref="AJ369" si="578">V369-V$261</f>
        <v>0</v>
      </c>
      <c r="AK369" s="31">
        <f t="shared" ref="AK369" si="579">W369-W$261</f>
        <v>0</v>
      </c>
      <c r="AL369" s="31">
        <f t="shared" ref="AL369" si="580">X369-X$261</f>
        <v>39283</v>
      </c>
    </row>
    <row r="370" spans="1:38">
      <c r="B370" s="11">
        <v>2014</v>
      </c>
      <c r="C370" s="5">
        <f t="shared" ref="C370:N370" si="581">C40+C106+C172+C238+C304</f>
        <v>191.99199999999999</v>
      </c>
      <c r="D370" s="5">
        <f t="shared" si="581"/>
        <v>157.71199999999999</v>
      </c>
      <c r="E370" s="5">
        <f t="shared" si="581"/>
        <v>127.43899999999999</v>
      </c>
      <c r="F370" s="5">
        <f t="shared" si="581"/>
        <v>109.578</v>
      </c>
      <c r="G370" s="5">
        <f t="shared" si="581"/>
        <v>120.38499999999999</v>
      </c>
      <c r="H370" s="5">
        <f t="shared" si="581"/>
        <v>132.827</v>
      </c>
      <c r="I370" s="5">
        <f t="shared" si="581"/>
        <v>136.66999999999999</v>
      </c>
      <c r="J370" s="5">
        <f t="shared" si="581"/>
        <v>151.10599999999999</v>
      </c>
      <c r="K370" s="5">
        <f t="shared" si="581"/>
        <v>137.90800000000002</v>
      </c>
      <c r="L370" s="5">
        <f t="shared" si="581"/>
        <v>119.14000000000001</v>
      </c>
      <c r="M370" s="5">
        <f t="shared" si="581"/>
        <v>124.83600000000001</v>
      </c>
      <c r="N370" s="5">
        <f t="shared" si="581"/>
        <v>178.78000000000003</v>
      </c>
      <c r="O370" s="5">
        <f t="shared" si="356"/>
        <v>1688.3729999999998</v>
      </c>
      <c r="P370" s="21">
        <f t="shared" si="575"/>
        <v>273.66299999999978</v>
      </c>
      <c r="Q370" s="7">
        <f t="shared" si="550"/>
        <v>2021</v>
      </c>
      <c r="R370" s="7">
        <f t="shared" si="537"/>
        <v>7</v>
      </c>
      <c r="S370" s="43">
        <f>1000*I47</f>
        <v>79434</v>
      </c>
      <c r="T370" s="43">
        <f>1000*I113</f>
        <v>67412</v>
      </c>
      <c r="U370" s="43">
        <f>1000*I179</f>
        <v>8758</v>
      </c>
      <c r="V370" s="43">
        <f>1000*I245</f>
        <v>921</v>
      </c>
      <c r="W370" s="43">
        <f>1000*I311</f>
        <v>7697</v>
      </c>
      <c r="X370" s="44">
        <f t="shared" si="293"/>
        <v>164222</v>
      </c>
      <c r="Z370" s="31">
        <f t="shared" si="538"/>
        <v>18996</v>
      </c>
      <c r="AA370" s="31">
        <f t="shared" si="539"/>
        <v>12402</v>
      </c>
      <c r="AB370" s="31">
        <f t="shared" si="540"/>
        <v>1818</v>
      </c>
      <c r="AC370" s="31">
        <f t="shared" si="541"/>
        <v>0</v>
      </c>
      <c r="AD370" s="31">
        <f t="shared" si="542"/>
        <v>0</v>
      </c>
      <c r="AE370" s="31">
        <f t="shared" si="543"/>
        <v>33216</v>
      </c>
      <c r="AG370" s="31">
        <f>S370-S$262</f>
        <v>22501</v>
      </c>
      <c r="AH370" s="31">
        <f t="shared" ref="AH370" si="582">T370-T$262</f>
        <v>15988</v>
      </c>
      <c r="AI370" s="31">
        <f t="shared" ref="AI370" si="583">U370-U$262</f>
        <v>2085</v>
      </c>
      <c r="AJ370" s="31">
        <f t="shared" ref="AJ370" si="584">V370-V$262</f>
        <v>0</v>
      </c>
      <c r="AK370" s="31">
        <f t="shared" ref="AK370" si="585">W370-W$262</f>
        <v>0</v>
      </c>
      <c r="AL370" s="31">
        <f t="shared" ref="AL370" si="586">X370-X$262</f>
        <v>40574</v>
      </c>
    </row>
    <row r="371" spans="1:38">
      <c r="B371" s="11">
        <v>2015</v>
      </c>
      <c r="C371" s="5">
        <f t="shared" ref="C371:N371" si="587">C41+C107+C173+C239+C305</f>
        <v>199.04900000000001</v>
      </c>
      <c r="D371" s="5">
        <f t="shared" si="587"/>
        <v>163.428</v>
      </c>
      <c r="E371" s="5">
        <f t="shared" si="587"/>
        <v>131.98499999999999</v>
      </c>
      <c r="F371" s="5">
        <f t="shared" si="587"/>
        <v>113.33799999999999</v>
      </c>
      <c r="G371" s="5">
        <f t="shared" si="587"/>
        <v>124.565</v>
      </c>
      <c r="H371" s="5">
        <f t="shared" si="587"/>
        <v>137.49</v>
      </c>
      <c r="I371" s="5">
        <f t="shared" si="587"/>
        <v>141.48099999999999</v>
      </c>
      <c r="J371" s="5">
        <f t="shared" si="587"/>
        <v>156.37899999999999</v>
      </c>
      <c r="K371" s="5">
        <f t="shared" si="587"/>
        <v>142.726</v>
      </c>
      <c r="L371" s="5">
        <f t="shared" si="587"/>
        <v>123.203</v>
      </c>
      <c r="M371" s="5">
        <f t="shared" si="587"/>
        <v>129.142</v>
      </c>
      <c r="N371" s="5">
        <f t="shared" si="587"/>
        <v>185.23000000000002</v>
      </c>
      <c r="O371" s="5">
        <f t="shared" si="356"/>
        <v>1748.0159999999998</v>
      </c>
      <c r="P371" s="21">
        <f t="shared" si="575"/>
        <v>333.30599999999981</v>
      </c>
      <c r="Q371" s="7">
        <f t="shared" si="550"/>
        <v>2021</v>
      </c>
      <c r="R371" s="7">
        <f t="shared" si="537"/>
        <v>8</v>
      </c>
      <c r="S371" s="43">
        <f>1000*J47</f>
        <v>85130</v>
      </c>
      <c r="T371" s="43">
        <f>1000*J113</f>
        <v>76829</v>
      </c>
      <c r="U371" s="43">
        <f>1000*J179</f>
        <v>9783</v>
      </c>
      <c r="V371" s="43">
        <f>1000*J245</f>
        <v>1022.9999999999999</v>
      </c>
      <c r="W371" s="43">
        <f>1000*J311</f>
        <v>8548</v>
      </c>
      <c r="X371" s="44">
        <f t="shared" si="293"/>
        <v>181313</v>
      </c>
      <c r="Z371" s="31">
        <f t="shared" si="538"/>
        <v>20287</v>
      </c>
      <c r="AA371" s="31">
        <f t="shared" si="539"/>
        <v>14091</v>
      </c>
      <c r="AB371" s="31">
        <f t="shared" si="540"/>
        <v>2027</v>
      </c>
      <c r="AC371" s="31">
        <f t="shared" si="541"/>
        <v>0</v>
      </c>
      <c r="AD371" s="31">
        <f t="shared" si="542"/>
        <v>0</v>
      </c>
      <c r="AE371" s="31">
        <f t="shared" si="543"/>
        <v>36405</v>
      </c>
      <c r="AG371" s="31">
        <f>S371-S$263</f>
        <v>24030</v>
      </c>
      <c r="AH371" s="31">
        <f t="shared" ref="AH371" si="588">T371-T$263</f>
        <v>18165</v>
      </c>
      <c r="AI371" s="31">
        <f t="shared" ref="AI371" si="589">U371-U$263</f>
        <v>2325</v>
      </c>
      <c r="AJ371" s="31">
        <f t="shared" ref="AJ371" si="590">V371-V$263</f>
        <v>0</v>
      </c>
      <c r="AK371" s="31">
        <f t="shared" ref="AK371" si="591">W371-W$263</f>
        <v>0</v>
      </c>
      <c r="AL371" s="31">
        <f t="shared" ref="AL371" si="592">X371-X$263</f>
        <v>44520</v>
      </c>
    </row>
    <row r="372" spans="1:38">
      <c r="B372" s="11">
        <v>2016</v>
      </c>
      <c r="C372" s="5">
        <f t="shared" ref="C372:N372" si="593">C42+C108+C174+C240+C306</f>
        <v>205.78800000000001</v>
      </c>
      <c r="D372" s="5">
        <f t="shared" si="593"/>
        <v>168.886</v>
      </c>
      <c r="E372" s="5">
        <f t="shared" si="593"/>
        <v>136.32399999999998</v>
      </c>
      <c r="F372" s="5">
        <f t="shared" si="593"/>
        <v>116.92700000000001</v>
      </c>
      <c r="G372" s="5">
        <f t="shared" si="593"/>
        <v>128.55500000000001</v>
      </c>
      <c r="H372" s="5">
        <f t="shared" si="593"/>
        <v>141.94</v>
      </c>
      <c r="I372" s="5">
        <f t="shared" si="593"/>
        <v>146.07399999999998</v>
      </c>
      <c r="J372" s="5">
        <f t="shared" si="593"/>
        <v>161.41200000000001</v>
      </c>
      <c r="K372" s="5">
        <f t="shared" si="593"/>
        <v>147.32600000000002</v>
      </c>
      <c r="L372" s="5">
        <f t="shared" si="593"/>
        <v>127.08000000000001</v>
      </c>
      <c r="M372" s="5">
        <f t="shared" si="593"/>
        <v>133.25200000000001</v>
      </c>
      <c r="N372" s="5">
        <f t="shared" si="593"/>
        <v>191.38900000000001</v>
      </c>
      <c r="O372" s="5">
        <f t="shared" si="356"/>
        <v>1804.953</v>
      </c>
      <c r="P372" s="21">
        <f t="shared" si="575"/>
        <v>390.24299999999994</v>
      </c>
      <c r="Q372" s="7">
        <f t="shared" si="550"/>
        <v>2021</v>
      </c>
      <c r="R372" s="7">
        <f t="shared" si="537"/>
        <v>9</v>
      </c>
      <c r="S372" s="43">
        <f>1000*K47</f>
        <v>79950</v>
      </c>
      <c r="T372" s="43">
        <f>1000*K113</f>
        <v>67963</v>
      </c>
      <c r="U372" s="43">
        <f>1000*K179</f>
        <v>8753</v>
      </c>
      <c r="V372" s="43">
        <f>1000*K245</f>
        <v>983</v>
      </c>
      <c r="W372" s="43">
        <f>1000*K311</f>
        <v>7852</v>
      </c>
      <c r="X372" s="44">
        <f t="shared" si="293"/>
        <v>165501</v>
      </c>
      <c r="Z372" s="31">
        <f t="shared" si="538"/>
        <v>18964</v>
      </c>
      <c r="AA372" s="31">
        <f t="shared" si="539"/>
        <v>12486</v>
      </c>
      <c r="AB372" s="31">
        <f t="shared" si="540"/>
        <v>1815</v>
      </c>
      <c r="AC372" s="31">
        <f t="shared" si="541"/>
        <v>0</v>
      </c>
      <c r="AD372" s="31">
        <f t="shared" si="542"/>
        <v>0</v>
      </c>
      <c r="AE372" s="31">
        <f t="shared" si="543"/>
        <v>33265</v>
      </c>
      <c r="AG372" s="31">
        <f>S372-S$264</f>
        <v>22463</v>
      </c>
      <c r="AH372" s="31">
        <f t="shared" ref="AH372" si="594">T372-T$264</f>
        <v>16096</v>
      </c>
      <c r="AI372" s="31">
        <f t="shared" ref="AI372" si="595">U372-U$264</f>
        <v>2082</v>
      </c>
      <c r="AJ372" s="31">
        <f t="shared" ref="AJ372" si="596">V372-V$264</f>
        <v>0</v>
      </c>
      <c r="AK372" s="31">
        <f t="shared" ref="AK372" si="597">W372-W$264</f>
        <v>0</v>
      </c>
      <c r="AL372" s="31">
        <f t="shared" ref="AL372" si="598">X372-X$264</f>
        <v>40641</v>
      </c>
    </row>
    <row r="373" spans="1:38">
      <c r="B373" s="11">
        <v>2017</v>
      </c>
      <c r="C373" s="5">
        <f t="shared" ref="C373:N373" si="599">C43+C109+C175+C241+C307</f>
        <v>211.39699999999999</v>
      </c>
      <c r="D373" s="5">
        <f t="shared" si="599"/>
        <v>173.43899999999999</v>
      </c>
      <c r="E373" s="5">
        <f t="shared" si="599"/>
        <v>139.947</v>
      </c>
      <c r="F373" s="5">
        <f t="shared" si="599"/>
        <v>119.94</v>
      </c>
      <c r="G373" s="5">
        <f t="shared" si="599"/>
        <v>131.898</v>
      </c>
      <c r="H373" s="5">
        <f t="shared" si="599"/>
        <v>145.66799999999998</v>
      </c>
      <c r="I373" s="5">
        <f t="shared" si="599"/>
        <v>149.92399999999998</v>
      </c>
      <c r="J373" s="5">
        <f t="shared" si="599"/>
        <v>165.63400000000001</v>
      </c>
      <c r="K373" s="5">
        <f t="shared" si="599"/>
        <v>151.18200000000002</v>
      </c>
      <c r="L373" s="5">
        <f t="shared" si="599"/>
        <v>130.34299999999999</v>
      </c>
      <c r="M373" s="5">
        <f t="shared" si="599"/>
        <v>136.70599999999999</v>
      </c>
      <c r="N373" s="5">
        <f t="shared" si="599"/>
        <v>196.53100000000001</v>
      </c>
      <c r="O373" s="5">
        <f t="shared" si="356"/>
        <v>1852.6089999999999</v>
      </c>
      <c r="P373" s="21">
        <f t="shared" si="575"/>
        <v>437.89899999999989</v>
      </c>
      <c r="Q373" s="7">
        <f t="shared" si="550"/>
        <v>2021</v>
      </c>
      <c r="R373" s="7">
        <f t="shared" si="537"/>
        <v>10</v>
      </c>
      <c r="S373" s="43">
        <f>1000*L47</f>
        <v>62460</v>
      </c>
      <c r="T373" s="43">
        <f>1000*L113</f>
        <v>63368</v>
      </c>
      <c r="U373" s="43">
        <f>1000*L179</f>
        <v>8361</v>
      </c>
      <c r="V373" s="43">
        <f>1000*L245</f>
        <v>880</v>
      </c>
      <c r="W373" s="43">
        <f>1000*L311</f>
        <v>7379</v>
      </c>
      <c r="X373" s="44">
        <f t="shared" si="293"/>
        <v>142448</v>
      </c>
      <c r="Z373" s="31">
        <f t="shared" si="538"/>
        <v>14682</v>
      </c>
      <c r="AA373" s="31">
        <f t="shared" si="539"/>
        <v>11654</v>
      </c>
      <c r="AB373" s="31">
        <f t="shared" si="540"/>
        <v>1732</v>
      </c>
      <c r="AC373" s="31">
        <f t="shared" si="541"/>
        <v>0</v>
      </c>
      <c r="AD373" s="31">
        <f t="shared" si="542"/>
        <v>0</v>
      </c>
      <c r="AE373" s="31">
        <f t="shared" si="543"/>
        <v>28068</v>
      </c>
      <c r="AG373" s="31">
        <f>S373-S$265</f>
        <v>17391</v>
      </c>
      <c r="AH373" s="31">
        <f t="shared" ref="AH373" si="600">T373-T$265</f>
        <v>15023</v>
      </c>
      <c r="AI373" s="31">
        <f t="shared" ref="AI373" si="601">U373-U$265</f>
        <v>1987</v>
      </c>
      <c r="AJ373" s="31">
        <f t="shared" ref="AJ373" si="602">V373-V$265</f>
        <v>0</v>
      </c>
      <c r="AK373" s="31">
        <f t="shared" ref="AK373" si="603">W373-W$265</f>
        <v>0</v>
      </c>
      <c r="AL373" s="31">
        <f t="shared" ref="AL373" si="604">X373-X$265</f>
        <v>34401</v>
      </c>
    </row>
    <row r="374" spans="1:38">
      <c r="B374" s="11">
        <v>2018</v>
      </c>
      <c r="C374" s="5">
        <f t="shared" ref="C374:N374" si="605">C44+C110+C176+C242+C308</f>
        <v>216.733</v>
      </c>
      <c r="D374" s="5">
        <f t="shared" si="605"/>
        <v>177.76999999999998</v>
      </c>
      <c r="E374" s="5">
        <f t="shared" si="605"/>
        <v>143.39500000000001</v>
      </c>
      <c r="F374" s="5">
        <f t="shared" si="605"/>
        <v>122.804</v>
      </c>
      <c r="G374" s="5">
        <f t="shared" si="605"/>
        <v>135.08000000000001</v>
      </c>
      <c r="H374" s="5">
        <f t="shared" si="605"/>
        <v>149.215</v>
      </c>
      <c r="I374" s="5">
        <f t="shared" si="605"/>
        <v>153.58699999999999</v>
      </c>
      <c r="J374" s="5">
        <f t="shared" si="605"/>
        <v>169.65199999999999</v>
      </c>
      <c r="K374" s="5">
        <f t="shared" si="605"/>
        <v>154.85000000000002</v>
      </c>
      <c r="L374" s="5">
        <f t="shared" si="605"/>
        <v>133.447</v>
      </c>
      <c r="M374" s="5">
        <f t="shared" si="605"/>
        <v>139.99099999999999</v>
      </c>
      <c r="N374" s="5">
        <f t="shared" si="605"/>
        <v>201.423</v>
      </c>
      <c r="O374" s="5">
        <f t="shared" si="356"/>
        <v>1897.9470000000003</v>
      </c>
      <c r="P374" s="21">
        <f t="shared" si="575"/>
        <v>483.23700000000031</v>
      </c>
      <c r="Q374" s="7">
        <f t="shared" si="550"/>
        <v>2021</v>
      </c>
      <c r="R374" s="7">
        <f t="shared" si="537"/>
        <v>11</v>
      </c>
      <c r="S374" s="43">
        <f>1000*M47</f>
        <v>67452</v>
      </c>
      <c r="T374" s="43">
        <f>1000*M113</f>
        <v>65537</v>
      </c>
      <c r="U374" s="43">
        <f>1000*M179</f>
        <v>8454</v>
      </c>
      <c r="V374" s="43">
        <f>1000*M245</f>
        <v>921</v>
      </c>
      <c r="W374" s="43">
        <f>1000*M311</f>
        <v>7161</v>
      </c>
      <c r="X374" s="44">
        <f t="shared" si="293"/>
        <v>149525</v>
      </c>
      <c r="Z374" s="31">
        <f t="shared" si="538"/>
        <v>15973</v>
      </c>
      <c r="AA374" s="31">
        <f t="shared" si="539"/>
        <v>12019</v>
      </c>
      <c r="AB374" s="31">
        <f t="shared" si="540"/>
        <v>1749</v>
      </c>
      <c r="AC374" s="31">
        <f t="shared" si="541"/>
        <v>0</v>
      </c>
      <c r="AD374" s="31">
        <f t="shared" si="542"/>
        <v>0</v>
      </c>
      <c r="AE374" s="31">
        <f t="shared" si="543"/>
        <v>29741</v>
      </c>
      <c r="AG374" s="31">
        <f>S374-S$266</f>
        <v>18920</v>
      </c>
      <c r="AH374" s="31">
        <f t="shared" ref="AH374" si="606">T374-T$266</f>
        <v>15494</v>
      </c>
      <c r="AI374" s="31">
        <f t="shared" ref="AI374" si="607">U374-U$266</f>
        <v>2006</v>
      </c>
      <c r="AJ374" s="31">
        <f t="shared" ref="AJ374" si="608">V374-V$266</f>
        <v>0</v>
      </c>
      <c r="AK374" s="31">
        <f t="shared" ref="AK374" si="609">W374-W$266</f>
        <v>0</v>
      </c>
      <c r="AL374" s="31">
        <f t="shared" ref="AL374" si="610">X374-X$266</f>
        <v>36420</v>
      </c>
    </row>
    <row r="375" spans="1:38">
      <c r="B375" s="11">
        <v>2019</v>
      </c>
      <c r="C375" s="5">
        <f t="shared" ref="C375:N375" si="611">C45+C111+C177+C243+C309</f>
        <v>221.82300000000001</v>
      </c>
      <c r="D375" s="5">
        <f t="shared" si="611"/>
        <v>181.89999999999998</v>
      </c>
      <c r="E375" s="5">
        <f t="shared" si="611"/>
        <v>146.68199999999999</v>
      </c>
      <c r="F375" s="5">
        <f t="shared" si="611"/>
        <v>125.53700000000001</v>
      </c>
      <c r="G375" s="5">
        <f t="shared" si="611"/>
        <v>138.113</v>
      </c>
      <c r="H375" s="5">
        <f t="shared" si="611"/>
        <v>152.596</v>
      </c>
      <c r="I375" s="5">
        <f t="shared" si="611"/>
        <v>157.07899999999998</v>
      </c>
      <c r="J375" s="5">
        <f t="shared" si="611"/>
        <v>173.482</v>
      </c>
      <c r="K375" s="5">
        <f t="shared" si="611"/>
        <v>158.34800000000004</v>
      </c>
      <c r="L375" s="5">
        <f t="shared" si="611"/>
        <v>136.40499999999997</v>
      </c>
      <c r="M375" s="5">
        <f t="shared" si="611"/>
        <v>143.124</v>
      </c>
      <c r="N375" s="5">
        <f t="shared" si="611"/>
        <v>206.089</v>
      </c>
      <c r="O375" s="5">
        <f t="shared" si="356"/>
        <v>1941.1779999999999</v>
      </c>
      <c r="P375" s="21">
        <f t="shared" si="575"/>
        <v>526.46799999999985</v>
      </c>
      <c r="Q375" s="7">
        <f t="shared" si="550"/>
        <v>2021</v>
      </c>
      <c r="R375" s="7">
        <f t="shared" si="537"/>
        <v>12</v>
      </c>
      <c r="S375" s="43">
        <f>1000*N47</f>
        <v>114668</v>
      </c>
      <c r="T375" s="43">
        <f>1000*N113</f>
        <v>82317</v>
      </c>
      <c r="U375" s="43">
        <f>1000*N179</f>
        <v>9221</v>
      </c>
      <c r="V375" s="43">
        <f>1000*N245</f>
        <v>1228</v>
      </c>
      <c r="W375" s="43">
        <f>1000*N311</f>
        <v>8208</v>
      </c>
      <c r="X375" s="44">
        <f t="shared" si="293"/>
        <v>215642</v>
      </c>
      <c r="Z375" s="31">
        <f t="shared" si="538"/>
        <v>27426</v>
      </c>
      <c r="AA375" s="31">
        <f t="shared" si="539"/>
        <v>15134</v>
      </c>
      <c r="AB375" s="31">
        <f t="shared" si="540"/>
        <v>1932</v>
      </c>
      <c r="AC375" s="31">
        <f t="shared" si="541"/>
        <v>0</v>
      </c>
      <c r="AD375" s="31">
        <f t="shared" si="542"/>
        <v>0</v>
      </c>
      <c r="AE375" s="31">
        <f t="shared" si="543"/>
        <v>44492</v>
      </c>
      <c r="AG375" s="31">
        <f>S375-S$267</f>
        <v>32486</v>
      </c>
      <c r="AH375" s="31">
        <f t="shared" ref="AH375" si="612">T375-T$267</f>
        <v>19510</v>
      </c>
      <c r="AI375" s="31">
        <f t="shared" ref="AI375" si="613">U375-U$267</f>
        <v>2216</v>
      </c>
      <c r="AJ375" s="31">
        <f t="shared" ref="AJ375" si="614">V375-V$267</f>
        <v>0</v>
      </c>
      <c r="AK375" s="31">
        <f t="shared" ref="AK375" si="615">W375-W$267</f>
        <v>0</v>
      </c>
      <c r="AL375" s="31">
        <f t="shared" ref="AL375" si="616">X375-X$267</f>
        <v>54212</v>
      </c>
    </row>
    <row r="376" spans="1:38">
      <c r="B376" s="11">
        <v>2020</v>
      </c>
      <c r="C376" s="5">
        <f t="shared" ref="C376:N376" si="617">C46+C112+C178+C244+C310</f>
        <v>227.19299999999998</v>
      </c>
      <c r="D376" s="5">
        <f t="shared" si="617"/>
        <v>186.25399999999996</v>
      </c>
      <c r="E376" s="5">
        <f t="shared" si="617"/>
        <v>150.14599999999999</v>
      </c>
      <c r="F376" s="5">
        <f t="shared" si="617"/>
        <v>128.40899999999999</v>
      </c>
      <c r="G376" s="5">
        <f t="shared" si="617"/>
        <v>141.304</v>
      </c>
      <c r="H376" s="5">
        <f t="shared" si="617"/>
        <v>156.154</v>
      </c>
      <c r="I376" s="5">
        <f t="shared" si="617"/>
        <v>160.75399999999999</v>
      </c>
      <c r="J376" s="5">
        <f t="shared" si="617"/>
        <v>177.50899999999999</v>
      </c>
      <c r="K376" s="5">
        <f t="shared" si="617"/>
        <v>162.02700000000002</v>
      </c>
      <c r="L376" s="5">
        <f t="shared" si="617"/>
        <v>139.51299999999998</v>
      </c>
      <c r="M376" s="5">
        <f t="shared" si="617"/>
        <v>146.41500000000002</v>
      </c>
      <c r="N376" s="5">
        <f t="shared" si="617"/>
        <v>211.00399999999999</v>
      </c>
      <c r="O376" s="5">
        <f t="shared" si="356"/>
        <v>1986.6819999999998</v>
      </c>
      <c r="P376" s="21">
        <f t="shared" si="575"/>
        <v>571.97199999999975</v>
      </c>
      <c r="Q376" s="7">
        <f t="shared" si="550"/>
        <v>2022</v>
      </c>
      <c r="R376" s="7">
        <f t="shared" si="537"/>
        <v>1</v>
      </c>
      <c r="S376" s="43">
        <f>1000*C48</f>
        <v>136452</v>
      </c>
      <c r="T376" s="43">
        <f>1000*C114</f>
        <v>81955</v>
      </c>
      <c r="U376" s="43">
        <f>1000*C180</f>
        <v>8843</v>
      </c>
      <c r="V376" s="43">
        <f>1000*C246</f>
        <v>1453</v>
      </c>
      <c r="W376" s="43">
        <f>1000*C312</f>
        <v>8321</v>
      </c>
      <c r="X376" s="44">
        <f t="shared" si="293"/>
        <v>237024</v>
      </c>
      <c r="Z376" s="31">
        <f t="shared" ref="Z376:Z387" si="618">S376-$S268</f>
        <v>35086</v>
      </c>
      <c r="AA376" s="31">
        <f t="shared" ref="AA376:AA387" si="619">T376-$T268</f>
        <v>16303</v>
      </c>
      <c r="AB376" s="31">
        <f t="shared" ref="AB376:AB387" si="620">U376-$U268</f>
        <v>2023</v>
      </c>
      <c r="AC376" s="31">
        <f t="shared" ref="AC376:AC387" si="621">V376-$V268</f>
        <v>0</v>
      </c>
      <c r="AD376" s="31">
        <f t="shared" ref="AD376:AD387" si="622">W376-$W268</f>
        <v>0</v>
      </c>
      <c r="AE376" s="31">
        <f t="shared" ref="AE376:AE387" si="623">X376-$X268</f>
        <v>53412</v>
      </c>
      <c r="AG376" s="31">
        <f>S376-S$256</f>
        <v>40990</v>
      </c>
      <c r="AH376" s="31">
        <f t="shared" ref="AH376" si="624">T376-T$256</f>
        <v>20589</v>
      </c>
      <c r="AI376" s="31">
        <f t="shared" ref="AI376" si="625">U376-U$256</f>
        <v>2292</v>
      </c>
      <c r="AJ376" s="31">
        <f t="shared" ref="AJ376" si="626">V376-V$256</f>
        <v>0</v>
      </c>
      <c r="AK376" s="31">
        <f t="shared" ref="AK376" si="627">W376-W$256</f>
        <v>0</v>
      </c>
      <c r="AL376" s="31">
        <f t="shared" ref="AL376" si="628">X376-X$256</f>
        <v>63871</v>
      </c>
    </row>
    <row r="377" spans="1:38">
      <c r="B377" s="15">
        <f>+B376+1</f>
        <v>2021</v>
      </c>
      <c r="C377" s="5">
        <f t="shared" ref="C377:N377" si="629">C47+C113+C179+C245+C311</f>
        <v>232.25899999999999</v>
      </c>
      <c r="D377" s="5">
        <f t="shared" si="629"/>
        <v>190.36199999999999</v>
      </c>
      <c r="E377" s="5">
        <f t="shared" si="629"/>
        <v>153.41499999999996</v>
      </c>
      <c r="F377" s="5">
        <f t="shared" si="629"/>
        <v>131.12099999999998</v>
      </c>
      <c r="G377" s="5">
        <f t="shared" si="629"/>
        <v>144.31599999999997</v>
      </c>
      <c r="H377" s="5">
        <f t="shared" si="629"/>
        <v>159.51400000000001</v>
      </c>
      <c r="I377" s="5">
        <f t="shared" si="629"/>
        <v>164.22200000000001</v>
      </c>
      <c r="J377" s="5">
        <f t="shared" si="629"/>
        <v>181.31299999999999</v>
      </c>
      <c r="K377" s="5">
        <f t="shared" si="629"/>
        <v>165.501</v>
      </c>
      <c r="L377" s="5">
        <f t="shared" si="629"/>
        <v>142.44799999999998</v>
      </c>
      <c r="M377" s="5">
        <f t="shared" si="629"/>
        <v>149.52500000000001</v>
      </c>
      <c r="N377" s="5">
        <f t="shared" si="629"/>
        <v>215.64200000000002</v>
      </c>
      <c r="O377" s="5">
        <f>SUM(C377:N377)</f>
        <v>2029.6380000000001</v>
      </c>
      <c r="P377" s="21">
        <f t="shared" si="575"/>
        <v>614.92800000000011</v>
      </c>
      <c r="Q377" s="7">
        <f t="shared" si="550"/>
        <v>2022</v>
      </c>
      <c r="R377" s="7">
        <f t="shared" si="537"/>
        <v>2</v>
      </c>
      <c r="S377" s="43">
        <f>1000*D48</f>
        <v>107252</v>
      </c>
      <c r="T377" s="43">
        <f>1000*D114</f>
        <v>69945</v>
      </c>
      <c r="U377" s="43">
        <f>1000*D180</f>
        <v>8326</v>
      </c>
      <c r="V377" s="43">
        <f>1000*D246</f>
        <v>1146</v>
      </c>
      <c r="W377" s="43">
        <f>1000*D312</f>
        <v>7559</v>
      </c>
      <c r="X377" s="44">
        <f t="shared" si="293"/>
        <v>194228</v>
      </c>
      <c r="Z377" s="31">
        <f t="shared" si="618"/>
        <v>27509</v>
      </c>
      <c r="AA377" s="31">
        <f t="shared" si="619"/>
        <v>13895</v>
      </c>
      <c r="AB377" s="31">
        <f t="shared" si="620"/>
        <v>1885</v>
      </c>
      <c r="AC377" s="31">
        <f t="shared" si="621"/>
        <v>0</v>
      </c>
      <c r="AD377" s="31">
        <f t="shared" si="622"/>
        <v>0</v>
      </c>
      <c r="AE377" s="31">
        <f t="shared" si="623"/>
        <v>43289</v>
      </c>
      <c r="AG377" s="31">
        <f>S377-S$257</f>
        <v>32138</v>
      </c>
      <c r="AH377" s="31">
        <f t="shared" ref="AH377" si="630">T377-T$257</f>
        <v>17548</v>
      </c>
      <c r="AI377" s="31">
        <f t="shared" ref="AI377" si="631">U377-U$257</f>
        <v>2136</v>
      </c>
      <c r="AJ377" s="31">
        <f t="shared" ref="AJ377" si="632">V377-V$257</f>
        <v>0</v>
      </c>
      <c r="AK377" s="31">
        <f t="shared" ref="AK377" si="633">W377-W$257</f>
        <v>0</v>
      </c>
      <c r="AL377" s="31">
        <f t="shared" ref="AL377" si="634">X377-X$257</f>
        <v>51822</v>
      </c>
    </row>
    <row r="378" spans="1:38">
      <c r="B378" s="15">
        <f>+B377+1</f>
        <v>2022</v>
      </c>
      <c r="C378" s="5">
        <f t="shared" ref="C378:N378" si="635">C48+C114+C180+C246+C312</f>
        <v>237.02399999999997</v>
      </c>
      <c r="D378" s="5">
        <f t="shared" si="635"/>
        <v>194.22799999999998</v>
      </c>
      <c r="E378" s="5">
        <f t="shared" si="635"/>
        <v>156.49</v>
      </c>
      <c r="F378" s="5">
        <f t="shared" si="635"/>
        <v>133.67599999999999</v>
      </c>
      <c r="G378" s="5">
        <f t="shared" si="635"/>
        <v>147.154</v>
      </c>
      <c r="H378" s="5">
        <f t="shared" si="635"/>
        <v>162.67800000000003</v>
      </c>
      <c r="I378" s="5">
        <f t="shared" si="635"/>
        <v>167.48899999999998</v>
      </c>
      <c r="J378" s="5">
        <f t="shared" si="635"/>
        <v>184.89599999999999</v>
      </c>
      <c r="K378" s="5">
        <f t="shared" si="635"/>
        <v>168.77300000000002</v>
      </c>
      <c r="L378" s="5">
        <f t="shared" si="635"/>
        <v>145.21499999999997</v>
      </c>
      <c r="M378" s="5">
        <f t="shared" si="635"/>
        <v>152.45400000000001</v>
      </c>
      <c r="N378" s="5">
        <f t="shared" si="635"/>
        <v>220.00899999999999</v>
      </c>
      <c r="O378" s="5">
        <f>SUM(C378:N378)</f>
        <v>2070.0859999999998</v>
      </c>
      <c r="P378" s="21">
        <f t="shared" si="575"/>
        <v>655.37599999999975</v>
      </c>
      <c r="Q378" s="7">
        <f t="shared" si="550"/>
        <v>2022</v>
      </c>
      <c r="R378" s="7">
        <f t="shared" si="537"/>
        <v>3</v>
      </c>
      <c r="S378" s="43">
        <f>1000*E48</f>
        <v>84587</v>
      </c>
      <c r="T378" s="43">
        <f>1000*E114</f>
        <v>57148</v>
      </c>
      <c r="U378" s="43">
        <f>1000*E180</f>
        <v>7031</v>
      </c>
      <c r="V378" s="43">
        <f>1000*E246</f>
        <v>1064</v>
      </c>
      <c r="W378" s="43">
        <f>1000*E312</f>
        <v>6660</v>
      </c>
      <c r="X378" s="44">
        <f t="shared" si="293"/>
        <v>156490</v>
      </c>
      <c r="Z378" s="31">
        <f t="shared" si="618"/>
        <v>21486</v>
      </c>
      <c r="AA378" s="31">
        <f t="shared" si="619"/>
        <v>11357</v>
      </c>
      <c r="AB378" s="31">
        <f t="shared" si="620"/>
        <v>1588</v>
      </c>
      <c r="AC378" s="31">
        <f t="shared" si="621"/>
        <v>0</v>
      </c>
      <c r="AD378" s="31">
        <f t="shared" si="622"/>
        <v>0</v>
      </c>
      <c r="AE378" s="31">
        <f t="shared" si="623"/>
        <v>34431</v>
      </c>
      <c r="AG378" s="31">
        <f>S378-S$258</f>
        <v>25101</v>
      </c>
      <c r="AH378" s="31">
        <f t="shared" ref="AH378" si="636">T378-T$258</f>
        <v>14343</v>
      </c>
      <c r="AI378" s="31">
        <f t="shared" ref="AI378" si="637">U378-U$258</f>
        <v>1799</v>
      </c>
      <c r="AJ378" s="31">
        <f t="shared" ref="AJ378" si="638">V378-V$258</f>
        <v>0</v>
      </c>
      <c r="AK378" s="31">
        <f t="shared" ref="AK378" si="639">W378-W$258</f>
        <v>0</v>
      </c>
      <c r="AL378" s="31">
        <f t="shared" ref="AL378" si="640">X378-X$258</f>
        <v>41243</v>
      </c>
    </row>
    <row r="379" spans="1:38">
      <c r="B379" s="15">
        <f>+B378+1</f>
        <v>2023</v>
      </c>
      <c r="C379" s="5">
        <f t="shared" ref="C379:N379" si="641">C49+C115+C181+C247+C313</f>
        <v>241.63500000000002</v>
      </c>
      <c r="D379" s="5">
        <f t="shared" si="641"/>
        <v>197.97</v>
      </c>
      <c r="E379" s="5">
        <f t="shared" si="641"/>
        <v>159.46899999999999</v>
      </c>
      <c r="F379" s="5">
        <f t="shared" si="641"/>
        <v>136.149</v>
      </c>
      <c r="G379" s="5">
        <f t="shared" si="641"/>
        <v>149.89900000000003</v>
      </c>
      <c r="H379" s="5">
        <f t="shared" si="641"/>
        <v>165.73900000000003</v>
      </c>
      <c r="I379" s="5">
        <f t="shared" si="641"/>
        <v>170.65100000000001</v>
      </c>
      <c r="J379" s="5">
        <f t="shared" si="641"/>
        <v>188.36199999999999</v>
      </c>
      <c r="K379" s="5">
        <f t="shared" si="641"/>
        <v>171.94</v>
      </c>
      <c r="L379" s="5">
        <f t="shared" si="641"/>
        <v>147.89199999999997</v>
      </c>
      <c r="M379" s="5">
        <f t="shared" si="641"/>
        <v>155.28799999999998</v>
      </c>
      <c r="N379" s="5">
        <f t="shared" si="641"/>
        <v>224.23500000000001</v>
      </c>
      <c r="O379" s="5">
        <f>SUM(C379:N379)</f>
        <v>2109.2290000000003</v>
      </c>
      <c r="P379" s="21">
        <f t="shared" si="575"/>
        <v>694.51900000000023</v>
      </c>
      <c r="Q379" s="7">
        <f t="shared" si="550"/>
        <v>2022</v>
      </c>
      <c r="R379" s="7">
        <f t="shared" si="537"/>
        <v>4</v>
      </c>
      <c r="S379" s="43">
        <f>1000*F48</f>
        <v>63132</v>
      </c>
      <c r="T379" s="43">
        <f>1000*F114</f>
        <v>55418</v>
      </c>
      <c r="U379" s="43">
        <f>1000*F180</f>
        <v>7073</v>
      </c>
      <c r="V379" s="43">
        <f>1000*F246</f>
        <v>942</v>
      </c>
      <c r="W379" s="43">
        <f>1000*F312</f>
        <v>7111</v>
      </c>
      <c r="X379" s="44">
        <f t="shared" si="293"/>
        <v>133676</v>
      </c>
      <c r="Z379" s="31">
        <f t="shared" si="618"/>
        <v>15915</v>
      </c>
      <c r="AA379" s="31">
        <f t="shared" si="619"/>
        <v>11012</v>
      </c>
      <c r="AB379" s="31">
        <f t="shared" si="620"/>
        <v>1593</v>
      </c>
      <c r="AC379" s="31">
        <f t="shared" si="621"/>
        <v>0</v>
      </c>
      <c r="AD379" s="31">
        <f t="shared" si="622"/>
        <v>0</v>
      </c>
      <c r="AE379" s="31">
        <f t="shared" si="623"/>
        <v>28520</v>
      </c>
      <c r="AG379" s="31">
        <f>S379-S$259</f>
        <v>18593</v>
      </c>
      <c r="AH379" s="31">
        <f t="shared" ref="AH379" si="642">T379-T$259</f>
        <v>13907</v>
      </c>
      <c r="AI379" s="31">
        <f t="shared" ref="AI379" si="643">U379-U$259</f>
        <v>1804</v>
      </c>
      <c r="AJ379" s="31">
        <f t="shared" ref="AJ379" si="644">V379-V$259</f>
        <v>0</v>
      </c>
      <c r="AK379" s="31">
        <f t="shared" ref="AK379" si="645">W379-W$259</f>
        <v>0</v>
      </c>
      <c r="AL379" s="31">
        <f t="shared" ref="AL379" si="646">X379-X$259</f>
        <v>34304</v>
      </c>
    </row>
    <row r="380" spans="1:38">
      <c r="B380" s="15">
        <f>+B379+1</f>
        <v>2024</v>
      </c>
      <c r="C380" s="5">
        <f t="shared" ref="C380:N380" si="647">C50+C116+C182+C248+C314</f>
        <v>246.119</v>
      </c>
      <c r="D380" s="5">
        <f t="shared" si="647"/>
        <v>201.60699999999997</v>
      </c>
      <c r="E380" s="5">
        <f t="shared" si="647"/>
        <v>162.36299999999997</v>
      </c>
      <c r="F380" s="5">
        <f t="shared" si="647"/>
        <v>138.55099999999999</v>
      </c>
      <c r="G380" s="5">
        <f t="shared" si="647"/>
        <v>152.56699999999998</v>
      </c>
      <c r="H380" s="5">
        <f t="shared" si="647"/>
        <v>168.714</v>
      </c>
      <c r="I380" s="5">
        <f t="shared" si="647"/>
        <v>173.72200000000001</v>
      </c>
      <c r="J380" s="5">
        <f t="shared" si="647"/>
        <v>191.73</v>
      </c>
      <c r="K380" s="5">
        <f t="shared" si="647"/>
        <v>175.01599999999999</v>
      </c>
      <c r="L380" s="5">
        <f t="shared" si="647"/>
        <v>150.49099999999999</v>
      </c>
      <c r="M380" s="5">
        <f t="shared" si="647"/>
        <v>158.042</v>
      </c>
      <c r="N380" s="5">
        <f t="shared" si="647"/>
        <v>228.34</v>
      </c>
      <c r="O380" s="5">
        <f>SUM(C380:N380)</f>
        <v>2147.2619999999997</v>
      </c>
      <c r="P380" s="21">
        <f t="shared" si="575"/>
        <v>732.55199999999968</v>
      </c>
      <c r="Q380" s="7">
        <f t="shared" si="550"/>
        <v>2022</v>
      </c>
      <c r="R380" s="7">
        <f t="shared" si="537"/>
        <v>5</v>
      </c>
      <c r="S380" s="43">
        <f>1000*G48</f>
        <v>71711</v>
      </c>
      <c r="T380" s="43">
        <f>1000*G114</f>
        <v>59621</v>
      </c>
      <c r="U380" s="43">
        <f>1000*G180</f>
        <v>7524</v>
      </c>
      <c r="V380" s="43">
        <f>1000*G246</f>
        <v>942</v>
      </c>
      <c r="W380" s="43">
        <f>1000*G312</f>
        <v>7356</v>
      </c>
      <c r="X380" s="44">
        <f t="shared" si="293"/>
        <v>147154</v>
      </c>
      <c r="Z380" s="31">
        <f t="shared" si="618"/>
        <v>18154</v>
      </c>
      <c r="AA380" s="31">
        <f t="shared" si="619"/>
        <v>11842</v>
      </c>
      <c r="AB380" s="31">
        <f t="shared" si="620"/>
        <v>1695</v>
      </c>
      <c r="AC380" s="31">
        <f t="shared" si="621"/>
        <v>0</v>
      </c>
      <c r="AD380" s="31">
        <f t="shared" si="622"/>
        <v>0</v>
      </c>
      <c r="AE380" s="31">
        <f t="shared" si="623"/>
        <v>31691</v>
      </c>
      <c r="AG380" s="31">
        <f>S380-S$260</f>
        <v>21209</v>
      </c>
      <c r="AH380" s="31">
        <f t="shared" ref="AH380" si="648">T380-T$260</f>
        <v>14955</v>
      </c>
      <c r="AI380" s="31">
        <f t="shared" ref="AI380" si="649">U380-U$260</f>
        <v>1920</v>
      </c>
      <c r="AJ380" s="31">
        <f t="shared" ref="AJ380" si="650">V380-V$260</f>
        <v>0</v>
      </c>
      <c r="AK380" s="31">
        <f t="shared" ref="AK380" si="651">W380-W$260</f>
        <v>0</v>
      </c>
      <c r="AL380" s="31">
        <f t="shared" ref="AL380" si="652">X380-X$260</f>
        <v>38084</v>
      </c>
    </row>
    <row r="381" spans="1:38">
      <c r="B381" s="15">
        <f t="shared" ref="B381:B386" si="653">+B380+1</f>
        <v>2025</v>
      </c>
      <c r="C381" s="5">
        <f t="shared" ref="C381:N381" si="654">C51+C117+C183+C249+C315</f>
        <v>250.49200000000002</v>
      </c>
      <c r="D381" s="5">
        <f t="shared" si="654"/>
        <v>205.15399999999997</v>
      </c>
      <c r="E381" s="5">
        <f t="shared" si="654"/>
        <v>165.185</v>
      </c>
      <c r="F381" s="5">
        <f t="shared" si="654"/>
        <v>140.89400000000001</v>
      </c>
      <c r="G381" s="5">
        <f t="shared" si="654"/>
        <v>155.16900000000001</v>
      </c>
      <c r="H381" s="5">
        <f t="shared" si="654"/>
        <v>171.61500000000001</v>
      </c>
      <c r="I381" s="5">
        <f t="shared" si="654"/>
        <v>176.71699999999998</v>
      </c>
      <c r="J381" s="5">
        <f t="shared" si="654"/>
        <v>195.01499999999999</v>
      </c>
      <c r="K381" s="5">
        <f t="shared" si="654"/>
        <v>178.017</v>
      </c>
      <c r="L381" s="5">
        <f t="shared" si="654"/>
        <v>153.02699999999999</v>
      </c>
      <c r="M381" s="5">
        <f t="shared" si="654"/>
        <v>160.72699999999998</v>
      </c>
      <c r="N381" s="5">
        <f t="shared" si="654"/>
        <v>232.346</v>
      </c>
      <c r="O381" s="5">
        <f t="shared" ref="O381:O386" si="655">SUM(C381:N381)</f>
        <v>2184.3580000000002</v>
      </c>
      <c r="P381" s="21">
        <f t="shared" si="575"/>
        <v>769.64800000000014</v>
      </c>
      <c r="Q381" s="7">
        <f t="shared" si="550"/>
        <v>2022</v>
      </c>
      <c r="R381" s="7">
        <f t="shared" si="537"/>
        <v>6</v>
      </c>
      <c r="S381" s="43">
        <f>1000*H48</f>
        <v>80702</v>
      </c>
      <c r="T381" s="43">
        <f>1000*H114</f>
        <v>64913</v>
      </c>
      <c r="U381" s="43">
        <f>1000*H180</f>
        <v>8335</v>
      </c>
      <c r="V381" s="43">
        <f>1000*H246</f>
        <v>983</v>
      </c>
      <c r="W381" s="43">
        <f>1000*H312</f>
        <v>7745</v>
      </c>
      <c r="X381" s="44">
        <f t="shared" si="293"/>
        <v>162678</v>
      </c>
      <c r="Z381" s="31">
        <f t="shared" si="618"/>
        <v>20576</v>
      </c>
      <c r="AA381" s="31">
        <f t="shared" si="619"/>
        <v>12896</v>
      </c>
      <c r="AB381" s="31">
        <f t="shared" si="620"/>
        <v>1875</v>
      </c>
      <c r="AC381" s="31">
        <f t="shared" si="621"/>
        <v>0</v>
      </c>
      <c r="AD381" s="31">
        <f t="shared" si="622"/>
        <v>0</v>
      </c>
      <c r="AE381" s="31">
        <f t="shared" si="623"/>
        <v>35347</v>
      </c>
      <c r="AG381" s="31">
        <f>S381-S$261</f>
        <v>24037</v>
      </c>
      <c r="AH381" s="31">
        <f t="shared" ref="AH381" si="656">T381-T$261</f>
        <v>16286</v>
      </c>
      <c r="AI381" s="31">
        <f t="shared" ref="AI381" si="657">U381-U$261</f>
        <v>2124</v>
      </c>
      <c r="AJ381" s="31">
        <f t="shared" ref="AJ381" si="658">V381-V$261</f>
        <v>0</v>
      </c>
      <c r="AK381" s="31">
        <f t="shared" ref="AK381" si="659">W381-W$261</f>
        <v>0</v>
      </c>
      <c r="AL381" s="31">
        <f t="shared" ref="AL381" si="660">X381-X$261</f>
        <v>42447</v>
      </c>
    </row>
    <row r="382" spans="1:38">
      <c r="B382" s="15">
        <f t="shared" si="653"/>
        <v>2026</v>
      </c>
      <c r="C382" s="5">
        <f t="shared" ref="C382:N382" si="661">C52+C118+C184+C250+C316</f>
        <v>254.68600000000001</v>
      </c>
      <c r="D382" s="5">
        <f t="shared" si="661"/>
        <v>208.55500000000001</v>
      </c>
      <c r="E382" s="5">
        <f t="shared" si="661"/>
        <v>167.893</v>
      </c>
      <c r="F382" s="5">
        <f t="shared" si="661"/>
        <v>143.14099999999999</v>
      </c>
      <c r="G382" s="5">
        <f t="shared" si="661"/>
        <v>157.666</v>
      </c>
      <c r="H382" s="5">
        <f t="shared" si="661"/>
        <v>174.39700000000002</v>
      </c>
      <c r="I382" s="5">
        <f t="shared" si="661"/>
        <v>179.59100000000001</v>
      </c>
      <c r="J382" s="5">
        <f t="shared" si="661"/>
        <v>198.16699999999997</v>
      </c>
      <c r="K382" s="5">
        <f t="shared" si="661"/>
        <v>180.89500000000001</v>
      </c>
      <c r="L382" s="5">
        <f t="shared" si="661"/>
        <v>155.46</v>
      </c>
      <c r="M382" s="5">
        <f t="shared" si="661"/>
        <v>163.303</v>
      </c>
      <c r="N382" s="5">
        <f t="shared" si="661"/>
        <v>236.18800000000005</v>
      </c>
      <c r="O382" s="5">
        <f t="shared" si="655"/>
        <v>2219.942</v>
      </c>
      <c r="P382" s="21">
        <f t="shared" si="575"/>
        <v>805.23199999999997</v>
      </c>
      <c r="Q382" s="7">
        <f t="shared" si="550"/>
        <v>2022</v>
      </c>
      <c r="R382" s="7">
        <f t="shared" si="537"/>
        <v>7</v>
      </c>
      <c r="S382" s="43">
        <f>1000*I48</f>
        <v>81268</v>
      </c>
      <c r="T382" s="43">
        <f>1000*I114</f>
        <v>68651</v>
      </c>
      <c r="U382" s="43">
        <f>1000*I180</f>
        <v>8952</v>
      </c>
      <c r="V382" s="43">
        <f>1000*I246</f>
        <v>921</v>
      </c>
      <c r="W382" s="43">
        <f>1000*I312</f>
        <v>7697</v>
      </c>
      <c r="X382" s="44">
        <f t="shared" si="293"/>
        <v>167489</v>
      </c>
      <c r="Z382" s="31">
        <f t="shared" si="618"/>
        <v>20830</v>
      </c>
      <c r="AA382" s="31">
        <f t="shared" si="619"/>
        <v>13641</v>
      </c>
      <c r="AB382" s="31">
        <f t="shared" si="620"/>
        <v>2012</v>
      </c>
      <c r="AC382" s="31">
        <f t="shared" si="621"/>
        <v>0</v>
      </c>
      <c r="AD382" s="31">
        <f t="shared" si="622"/>
        <v>0</v>
      </c>
      <c r="AE382" s="31">
        <f t="shared" si="623"/>
        <v>36483</v>
      </c>
      <c r="AG382" s="31">
        <f>S382-S$262</f>
        <v>24335</v>
      </c>
      <c r="AH382" s="31">
        <f t="shared" ref="AH382" si="662">T382-T$262</f>
        <v>17227</v>
      </c>
      <c r="AI382" s="31">
        <f t="shared" ref="AI382" si="663">U382-U$262</f>
        <v>2279</v>
      </c>
      <c r="AJ382" s="31">
        <f t="shared" ref="AJ382" si="664">V382-V$262</f>
        <v>0</v>
      </c>
      <c r="AK382" s="31">
        <f t="shared" ref="AK382" si="665">W382-W$262</f>
        <v>0</v>
      </c>
      <c r="AL382" s="31">
        <f t="shared" ref="AL382" si="666">X382-X$262</f>
        <v>43841</v>
      </c>
    </row>
    <row r="383" spans="1:38">
      <c r="B383" s="15">
        <f t="shared" si="653"/>
        <v>2027</v>
      </c>
      <c r="C383" s="5">
        <f t="shared" ref="C383:N383" si="667">C53+C119+C185+C251+C317</f>
        <v>258.72200000000004</v>
      </c>
      <c r="D383" s="5">
        <f t="shared" si="667"/>
        <v>211.82899999999998</v>
      </c>
      <c r="E383" s="5">
        <f t="shared" si="667"/>
        <v>170.49799999999999</v>
      </c>
      <c r="F383" s="5">
        <f t="shared" si="667"/>
        <v>145.304</v>
      </c>
      <c r="G383" s="5">
        <f t="shared" si="667"/>
        <v>160.06799999999998</v>
      </c>
      <c r="H383" s="5">
        <f t="shared" si="667"/>
        <v>177.077</v>
      </c>
      <c r="I383" s="5">
        <f t="shared" si="667"/>
        <v>182.358</v>
      </c>
      <c r="J383" s="5">
        <f t="shared" si="667"/>
        <v>201.20000000000002</v>
      </c>
      <c r="K383" s="5">
        <f t="shared" si="667"/>
        <v>183.66500000000002</v>
      </c>
      <c r="L383" s="5">
        <f t="shared" si="667"/>
        <v>157.80199999999996</v>
      </c>
      <c r="M383" s="5">
        <f t="shared" si="667"/>
        <v>165.78300000000002</v>
      </c>
      <c r="N383" s="5">
        <f t="shared" si="667"/>
        <v>239.886</v>
      </c>
      <c r="O383" s="5">
        <f t="shared" si="655"/>
        <v>2254.192</v>
      </c>
      <c r="P383" s="21">
        <f t="shared" si="575"/>
        <v>839.48199999999997</v>
      </c>
      <c r="Q383" s="7">
        <f t="shared" si="550"/>
        <v>2022</v>
      </c>
      <c r="R383" s="7">
        <f t="shared" si="537"/>
        <v>8</v>
      </c>
      <c r="S383" s="43">
        <f>1000*J48</f>
        <v>87089</v>
      </c>
      <c r="T383" s="43">
        <f>1000*J114</f>
        <v>78237</v>
      </c>
      <c r="U383" s="43">
        <f>1000*J180</f>
        <v>9999</v>
      </c>
      <c r="V383" s="43">
        <f>1000*J246</f>
        <v>1022.9999999999999</v>
      </c>
      <c r="W383" s="43">
        <f>1000*J312</f>
        <v>8548</v>
      </c>
      <c r="X383" s="44">
        <f t="shared" si="293"/>
        <v>184896</v>
      </c>
      <c r="Z383" s="31">
        <f t="shared" si="618"/>
        <v>22246</v>
      </c>
      <c r="AA383" s="31">
        <f t="shared" si="619"/>
        <v>15499</v>
      </c>
      <c r="AB383" s="31">
        <f t="shared" si="620"/>
        <v>2243</v>
      </c>
      <c r="AC383" s="31">
        <f t="shared" si="621"/>
        <v>0</v>
      </c>
      <c r="AD383" s="31">
        <f t="shared" si="622"/>
        <v>0</v>
      </c>
      <c r="AE383" s="31">
        <f t="shared" si="623"/>
        <v>39988</v>
      </c>
      <c r="AG383" s="31">
        <f>S383-S$263</f>
        <v>25989</v>
      </c>
      <c r="AH383" s="31">
        <f t="shared" ref="AH383" si="668">T383-T$263</f>
        <v>19573</v>
      </c>
      <c r="AI383" s="31">
        <f t="shared" ref="AI383" si="669">U383-U$263</f>
        <v>2541</v>
      </c>
      <c r="AJ383" s="31">
        <f t="shared" ref="AJ383" si="670">V383-V$263</f>
        <v>0</v>
      </c>
      <c r="AK383" s="31">
        <f t="shared" ref="AK383" si="671">W383-W$263</f>
        <v>0</v>
      </c>
      <c r="AL383" s="31">
        <f t="shared" ref="AL383" si="672">X383-X$263</f>
        <v>48103</v>
      </c>
    </row>
    <row r="384" spans="1:38">
      <c r="B384" s="15">
        <f t="shared" si="653"/>
        <v>2028</v>
      </c>
      <c r="C384" s="5">
        <f t="shared" ref="C384:N384" si="673">C54+C120+C186+C252+C318</f>
        <v>262.62900000000002</v>
      </c>
      <c r="D384" s="5">
        <f t="shared" si="673"/>
        <v>214.99899999999997</v>
      </c>
      <c r="E384" s="5">
        <f t="shared" si="673"/>
        <v>173.01899999999998</v>
      </c>
      <c r="F384" s="5">
        <f t="shared" si="673"/>
        <v>147.39699999999999</v>
      </c>
      <c r="G384" s="5">
        <f t="shared" si="673"/>
        <v>162.392</v>
      </c>
      <c r="H384" s="5">
        <f t="shared" si="673"/>
        <v>179.66900000000001</v>
      </c>
      <c r="I384" s="5">
        <f t="shared" si="673"/>
        <v>185.03399999999999</v>
      </c>
      <c r="J384" s="5">
        <f t="shared" si="673"/>
        <v>204.13500000000002</v>
      </c>
      <c r="K384" s="5">
        <f t="shared" si="673"/>
        <v>186.345</v>
      </c>
      <c r="L384" s="5">
        <f t="shared" si="673"/>
        <v>160.06800000000001</v>
      </c>
      <c r="M384" s="5">
        <f t="shared" si="673"/>
        <v>168.18299999999999</v>
      </c>
      <c r="N384" s="5">
        <f t="shared" si="673"/>
        <v>243.465</v>
      </c>
      <c r="O384" s="5">
        <f t="shared" si="655"/>
        <v>2287.335</v>
      </c>
      <c r="P384" s="21">
        <f t="shared" si="575"/>
        <v>872.625</v>
      </c>
      <c r="Q384" s="7">
        <f t="shared" si="550"/>
        <v>2022</v>
      </c>
      <c r="R384" s="7">
        <f t="shared" si="537"/>
        <v>9</v>
      </c>
      <c r="S384" s="43">
        <f>1000*K48</f>
        <v>81781</v>
      </c>
      <c r="T384" s="43">
        <f>1000*K114</f>
        <v>69211</v>
      </c>
      <c r="U384" s="43">
        <f>1000*K180</f>
        <v>8946</v>
      </c>
      <c r="V384" s="43">
        <f>1000*K246</f>
        <v>983</v>
      </c>
      <c r="W384" s="43">
        <f>1000*K312</f>
        <v>7852</v>
      </c>
      <c r="X384" s="44">
        <f t="shared" si="293"/>
        <v>168773</v>
      </c>
      <c r="Z384" s="31">
        <f t="shared" si="618"/>
        <v>20795</v>
      </c>
      <c r="AA384" s="31">
        <f t="shared" si="619"/>
        <v>13734</v>
      </c>
      <c r="AB384" s="31">
        <f t="shared" si="620"/>
        <v>2008</v>
      </c>
      <c r="AC384" s="31">
        <f t="shared" si="621"/>
        <v>0</v>
      </c>
      <c r="AD384" s="31">
        <f t="shared" si="622"/>
        <v>0</v>
      </c>
      <c r="AE384" s="31">
        <f t="shared" si="623"/>
        <v>36537</v>
      </c>
      <c r="AG384" s="31">
        <f>S384-S$264</f>
        <v>24294</v>
      </c>
      <c r="AH384" s="31">
        <f t="shared" ref="AH384" si="674">T384-T$264</f>
        <v>17344</v>
      </c>
      <c r="AI384" s="31">
        <f t="shared" ref="AI384" si="675">U384-U$264</f>
        <v>2275</v>
      </c>
      <c r="AJ384" s="31">
        <f t="shared" ref="AJ384" si="676">V384-V$264</f>
        <v>0</v>
      </c>
      <c r="AK384" s="31">
        <f t="shared" ref="AK384" si="677">W384-W$264</f>
        <v>0</v>
      </c>
      <c r="AL384" s="31">
        <f t="shared" ref="AL384" si="678">X384-X$264</f>
        <v>43913</v>
      </c>
    </row>
    <row r="385" spans="2:38">
      <c r="B385" s="15">
        <f t="shared" si="653"/>
        <v>2029</v>
      </c>
      <c r="C385" s="5">
        <f t="shared" ref="C385:N385" si="679">C55+C121+C187+C253+C319</f>
        <v>266.40799999999996</v>
      </c>
      <c r="D385" s="5">
        <f t="shared" si="679"/>
        <v>218.06399999999996</v>
      </c>
      <c r="E385" s="5">
        <f t="shared" si="679"/>
        <v>175.459</v>
      </c>
      <c r="F385" s="5">
        <f t="shared" si="679"/>
        <v>149.422</v>
      </c>
      <c r="G385" s="5">
        <f t="shared" si="679"/>
        <v>164.64000000000001</v>
      </c>
      <c r="H385" s="5">
        <f t="shared" si="679"/>
        <v>182.17600000000002</v>
      </c>
      <c r="I385" s="5">
        <f t="shared" si="679"/>
        <v>187.62299999999999</v>
      </c>
      <c r="J385" s="5">
        <f t="shared" si="679"/>
        <v>206.97399999999999</v>
      </c>
      <c r="K385" s="5">
        <f t="shared" si="679"/>
        <v>188.93899999999999</v>
      </c>
      <c r="L385" s="5">
        <f t="shared" si="679"/>
        <v>162.26</v>
      </c>
      <c r="M385" s="5">
        <f t="shared" si="679"/>
        <v>170.50299999999999</v>
      </c>
      <c r="N385" s="5">
        <f t="shared" si="679"/>
        <v>246.92500000000001</v>
      </c>
      <c r="O385" s="5">
        <f t="shared" si="655"/>
        <v>2319.393</v>
      </c>
      <c r="P385" s="21">
        <f t="shared" si="575"/>
        <v>904.68299999999999</v>
      </c>
      <c r="Q385" s="7">
        <f t="shared" si="550"/>
        <v>2022</v>
      </c>
      <c r="R385" s="7">
        <f t="shared" si="537"/>
        <v>10</v>
      </c>
      <c r="S385" s="43">
        <f>1000*L48</f>
        <v>63878</v>
      </c>
      <c r="T385" s="43">
        <f>1000*L114</f>
        <v>64532</v>
      </c>
      <c r="U385" s="43">
        <f>1000*L180</f>
        <v>8546</v>
      </c>
      <c r="V385" s="43">
        <f>1000*L246</f>
        <v>880</v>
      </c>
      <c r="W385" s="43">
        <f>1000*L312</f>
        <v>7379</v>
      </c>
      <c r="X385" s="44">
        <f t="shared" si="293"/>
        <v>145215</v>
      </c>
      <c r="Z385" s="31">
        <f t="shared" si="618"/>
        <v>16100</v>
      </c>
      <c r="AA385" s="31">
        <f t="shared" si="619"/>
        <v>12818</v>
      </c>
      <c r="AB385" s="31">
        <f t="shared" si="620"/>
        <v>1917</v>
      </c>
      <c r="AC385" s="31">
        <f t="shared" si="621"/>
        <v>0</v>
      </c>
      <c r="AD385" s="31">
        <f t="shared" si="622"/>
        <v>0</v>
      </c>
      <c r="AE385" s="31">
        <f t="shared" si="623"/>
        <v>30835</v>
      </c>
      <c r="AG385" s="31">
        <f>S385-S$265</f>
        <v>18809</v>
      </c>
      <c r="AH385" s="31">
        <f t="shared" ref="AH385" si="680">T385-T$265</f>
        <v>16187</v>
      </c>
      <c r="AI385" s="31">
        <f t="shared" ref="AI385" si="681">U385-U$265</f>
        <v>2172</v>
      </c>
      <c r="AJ385" s="31">
        <f t="shared" ref="AJ385" si="682">V385-V$265</f>
        <v>0</v>
      </c>
      <c r="AK385" s="31">
        <f t="shared" ref="AK385" si="683">W385-W$265</f>
        <v>0</v>
      </c>
      <c r="AL385" s="31">
        <f t="shared" ref="AL385" si="684">X385-X$265</f>
        <v>37168</v>
      </c>
    </row>
    <row r="386" spans="2:38">
      <c r="B386" s="15">
        <f t="shared" si="653"/>
        <v>2030</v>
      </c>
      <c r="C386" s="5">
        <f t="shared" ref="C386:N386" si="685">C56+C122+C188+C254+C320</f>
        <v>270.05900000000003</v>
      </c>
      <c r="D386" s="5">
        <f t="shared" si="685"/>
        <v>221.02599999999998</v>
      </c>
      <c r="E386" s="5">
        <f t="shared" si="685"/>
        <v>177.81599999999997</v>
      </c>
      <c r="F386" s="5">
        <f t="shared" si="685"/>
        <v>151.37799999999999</v>
      </c>
      <c r="G386" s="5">
        <f t="shared" si="685"/>
        <v>166.81400000000002</v>
      </c>
      <c r="H386" s="5">
        <f t="shared" si="685"/>
        <v>184.59899999999999</v>
      </c>
      <c r="I386" s="5">
        <f t="shared" si="685"/>
        <v>190.12499999999997</v>
      </c>
      <c r="J386" s="5">
        <f t="shared" si="685"/>
        <v>209.71700000000001</v>
      </c>
      <c r="K386" s="5">
        <f t="shared" si="685"/>
        <v>191.44399999999999</v>
      </c>
      <c r="L386" s="5">
        <f t="shared" si="685"/>
        <v>164.37899999999999</v>
      </c>
      <c r="M386" s="5">
        <f t="shared" si="685"/>
        <v>172.74699999999999</v>
      </c>
      <c r="N386" s="5">
        <f t="shared" si="685"/>
        <v>250.27</v>
      </c>
      <c r="O386" s="5">
        <f t="shared" si="655"/>
        <v>2350.3739999999998</v>
      </c>
      <c r="P386" s="21">
        <f t="shared" si="575"/>
        <v>935.66399999999976</v>
      </c>
      <c r="Q386" s="7">
        <f t="shared" si="550"/>
        <v>2022</v>
      </c>
      <c r="R386" s="7">
        <f t="shared" si="537"/>
        <v>11</v>
      </c>
      <c r="S386" s="43">
        <f>1000*M48</f>
        <v>68994</v>
      </c>
      <c r="T386" s="43">
        <f>1000*M114</f>
        <v>66738</v>
      </c>
      <c r="U386" s="43">
        <f>1000*M180</f>
        <v>8640</v>
      </c>
      <c r="V386" s="43">
        <f>1000*M246</f>
        <v>921</v>
      </c>
      <c r="W386" s="43">
        <f>1000*M312</f>
        <v>7161</v>
      </c>
      <c r="X386" s="44">
        <f t="shared" si="293"/>
        <v>152454</v>
      </c>
      <c r="Z386" s="31">
        <f t="shared" si="618"/>
        <v>17515</v>
      </c>
      <c r="AA386" s="31">
        <f t="shared" si="619"/>
        <v>13220</v>
      </c>
      <c r="AB386" s="31">
        <f t="shared" si="620"/>
        <v>1935</v>
      </c>
      <c r="AC386" s="31">
        <f t="shared" si="621"/>
        <v>0</v>
      </c>
      <c r="AD386" s="31">
        <f t="shared" si="622"/>
        <v>0</v>
      </c>
      <c r="AE386" s="31">
        <f t="shared" si="623"/>
        <v>32670</v>
      </c>
      <c r="AG386" s="31">
        <f>S386-S$266</f>
        <v>20462</v>
      </c>
      <c r="AH386" s="31">
        <f t="shared" ref="AH386" si="686">T386-T$266</f>
        <v>16695</v>
      </c>
      <c r="AI386" s="31">
        <f t="shared" ref="AI386" si="687">U386-U$266</f>
        <v>2192</v>
      </c>
      <c r="AJ386" s="31">
        <f t="shared" ref="AJ386" si="688">V386-V$266</f>
        <v>0</v>
      </c>
      <c r="AK386" s="31">
        <f t="shared" ref="AK386" si="689">W386-W$266</f>
        <v>0</v>
      </c>
      <c r="AL386" s="31">
        <f t="shared" ref="AL386" si="690">X386-X$266</f>
        <v>39349</v>
      </c>
    </row>
    <row r="387" spans="2:38">
      <c r="B387" s="15">
        <f>+B386+1</f>
        <v>2031</v>
      </c>
      <c r="C387" s="5">
        <f t="shared" ref="C387:N387" si="691">C57+C123+C189+C255+C321</f>
        <v>273.58100000000002</v>
      </c>
      <c r="D387" s="5">
        <f t="shared" si="691"/>
        <v>223.88199999999998</v>
      </c>
      <c r="E387" s="5">
        <f t="shared" si="691"/>
        <v>180.089</v>
      </c>
      <c r="F387" s="5">
        <f t="shared" si="691"/>
        <v>153.26599999999999</v>
      </c>
      <c r="G387" s="5">
        <f t="shared" si="691"/>
        <v>168.91</v>
      </c>
      <c r="H387" s="5">
        <f t="shared" si="691"/>
        <v>186.93600000000001</v>
      </c>
      <c r="I387" s="5">
        <f t="shared" si="691"/>
        <v>192.53799999999998</v>
      </c>
      <c r="J387" s="5">
        <f t="shared" si="691"/>
        <v>212.36399999999998</v>
      </c>
      <c r="K387" s="5">
        <f t="shared" si="691"/>
        <v>193.86100000000002</v>
      </c>
      <c r="L387" s="5">
        <f t="shared" si="691"/>
        <v>166.42099999999999</v>
      </c>
      <c r="M387" s="5">
        <f t="shared" si="691"/>
        <v>174.90999999999997</v>
      </c>
      <c r="N387" s="5">
        <f t="shared" si="691"/>
        <v>253.49700000000001</v>
      </c>
      <c r="O387" s="5">
        <f>SUM(C387:N387)</f>
        <v>2380.2549999999997</v>
      </c>
      <c r="Q387" s="7">
        <f t="shared" si="550"/>
        <v>2022</v>
      </c>
      <c r="R387" s="7">
        <f t="shared" si="537"/>
        <v>12</v>
      </c>
      <c r="S387" s="43">
        <f>1000*N48</f>
        <v>117317</v>
      </c>
      <c r="T387" s="43">
        <f>1000*N114</f>
        <v>83829</v>
      </c>
      <c r="U387" s="43">
        <f>1000*N180</f>
        <v>9427</v>
      </c>
      <c r="V387" s="43">
        <f>1000*N246</f>
        <v>1228</v>
      </c>
      <c r="W387" s="43">
        <f>1000*N312</f>
        <v>8208</v>
      </c>
      <c r="X387" s="44">
        <f t="shared" si="293"/>
        <v>220009</v>
      </c>
      <c r="Z387" s="31">
        <f t="shared" si="618"/>
        <v>30075</v>
      </c>
      <c r="AA387" s="31">
        <f t="shared" si="619"/>
        <v>16646</v>
      </c>
      <c r="AB387" s="31">
        <f t="shared" si="620"/>
        <v>2138</v>
      </c>
      <c r="AC387" s="31">
        <f t="shared" si="621"/>
        <v>0</v>
      </c>
      <c r="AD387" s="31">
        <f t="shared" si="622"/>
        <v>0</v>
      </c>
      <c r="AE387" s="31">
        <f t="shared" si="623"/>
        <v>48859</v>
      </c>
      <c r="AG387" s="31">
        <f>S387-S$267</f>
        <v>35135</v>
      </c>
      <c r="AH387" s="31">
        <f t="shared" ref="AH387" si="692">T387-T$267</f>
        <v>21022</v>
      </c>
      <c r="AI387" s="31">
        <f t="shared" ref="AI387" si="693">U387-U$267</f>
        <v>2422</v>
      </c>
      <c r="AJ387" s="31">
        <f t="shared" ref="AJ387" si="694">V387-V$267</f>
        <v>0</v>
      </c>
      <c r="AK387" s="31">
        <f t="shared" ref="AK387" si="695">W387-W$267</f>
        <v>0</v>
      </c>
      <c r="AL387" s="31">
        <f t="shared" ref="AL387" si="696">X387-X$267</f>
        <v>58579</v>
      </c>
    </row>
    <row r="388" spans="2:38">
      <c r="B388" s="15">
        <f>+B387+1</f>
        <v>2032</v>
      </c>
      <c r="C388" s="5">
        <f t="shared" ref="C388:N388" si="697">C58+C124+C190+C256+C322</f>
        <v>276.98200000000003</v>
      </c>
      <c r="D388" s="5">
        <f t="shared" si="697"/>
        <v>226.642</v>
      </c>
      <c r="E388" s="5">
        <f t="shared" si="697"/>
        <v>182.285</v>
      </c>
      <c r="F388" s="5">
        <f t="shared" si="697"/>
        <v>155.08799999999999</v>
      </c>
      <c r="G388" s="5">
        <f t="shared" si="697"/>
        <v>170.934</v>
      </c>
      <c r="H388" s="5">
        <f t="shared" si="697"/>
        <v>189.19399999999999</v>
      </c>
      <c r="I388" s="5">
        <f t="shared" si="697"/>
        <v>194.86800000000002</v>
      </c>
      <c r="J388" s="5">
        <f t="shared" si="697"/>
        <v>214.91900000000001</v>
      </c>
      <c r="K388" s="5">
        <f t="shared" si="697"/>
        <v>196.19500000000002</v>
      </c>
      <c r="L388" s="5">
        <f t="shared" si="697"/>
        <v>168.39399999999998</v>
      </c>
      <c r="M388" s="5">
        <f t="shared" si="697"/>
        <v>177</v>
      </c>
      <c r="N388" s="5">
        <f t="shared" si="697"/>
        <v>256.61200000000002</v>
      </c>
      <c r="O388" s="5">
        <f>SUM(C388:N388)</f>
        <v>2409.1130000000003</v>
      </c>
      <c r="Q388" s="7">
        <f t="shared" si="550"/>
        <v>2023</v>
      </c>
      <c r="R388" s="7">
        <f t="shared" si="537"/>
        <v>1</v>
      </c>
      <c r="S388" s="43">
        <f>1000*C49</f>
        <v>139446</v>
      </c>
      <c r="T388" s="43">
        <f>1000*C115</f>
        <v>83385</v>
      </c>
      <c r="U388" s="43">
        <f>1000*C181</f>
        <v>9030</v>
      </c>
      <c r="V388" s="43">
        <f>1000*C247</f>
        <v>1453</v>
      </c>
      <c r="W388" s="43">
        <f>1000*C313</f>
        <v>8321</v>
      </c>
      <c r="X388" s="44">
        <f t="shared" si="293"/>
        <v>241635</v>
      </c>
      <c r="Z388" s="31">
        <f t="shared" ref="Z388:Z399" si="698">S388-$S268</f>
        <v>38080</v>
      </c>
      <c r="AA388" s="31">
        <f t="shared" ref="AA388:AA399" si="699">T388-$T268</f>
        <v>17733</v>
      </c>
      <c r="AB388" s="31">
        <f t="shared" ref="AB388:AB399" si="700">U388-$U268</f>
        <v>2210</v>
      </c>
      <c r="AC388" s="31">
        <f t="shared" ref="AC388:AC399" si="701">V388-$V268</f>
        <v>0</v>
      </c>
      <c r="AD388" s="31">
        <f t="shared" ref="AD388:AD399" si="702">W388-$W268</f>
        <v>0</v>
      </c>
      <c r="AE388" s="31">
        <f t="shared" ref="AE388:AE399" si="703">X388-$X268</f>
        <v>58023</v>
      </c>
      <c r="AG388" s="31">
        <f>S388-S$256</f>
        <v>43984</v>
      </c>
      <c r="AH388" s="31">
        <f t="shared" ref="AH388" si="704">T388-T$256</f>
        <v>22019</v>
      </c>
      <c r="AI388" s="31">
        <f t="shared" ref="AI388" si="705">U388-U$256</f>
        <v>2479</v>
      </c>
      <c r="AJ388" s="31">
        <f t="shared" ref="AJ388" si="706">V388-V$256</f>
        <v>0</v>
      </c>
      <c r="AK388" s="31">
        <f t="shared" ref="AK388" si="707">W388-W$256</f>
        <v>0</v>
      </c>
      <c r="AL388" s="31">
        <f t="shared" ref="AL388" si="708">X388-X$256</f>
        <v>68482</v>
      </c>
    </row>
    <row r="389" spans="2:38">
      <c r="B389" s="15">
        <f>+B388+1</f>
        <v>2033</v>
      </c>
      <c r="C389" s="5">
        <f t="shared" ref="C389:N389" si="709">C59+C125+C191+C257+C323</f>
        <v>280.26900000000001</v>
      </c>
      <c r="D389" s="5">
        <f t="shared" si="709"/>
        <v>229.30799999999999</v>
      </c>
      <c r="E389" s="5">
        <f t="shared" si="709"/>
        <v>184.40599999999998</v>
      </c>
      <c r="F389" s="5">
        <f t="shared" si="709"/>
        <v>156.85000000000002</v>
      </c>
      <c r="G389" s="5">
        <f t="shared" si="709"/>
        <v>172.88899999999998</v>
      </c>
      <c r="H389" s="5">
        <f t="shared" si="709"/>
        <v>191.375</v>
      </c>
      <c r="I389" s="5">
        <f t="shared" si="709"/>
        <v>197.12099999999998</v>
      </c>
      <c r="J389" s="5">
        <f t="shared" si="709"/>
        <v>217.38800000000001</v>
      </c>
      <c r="K389" s="5">
        <f t="shared" si="709"/>
        <v>198.45099999999999</v>
      </c>
      <c r="L389" s="5">
        <f t="shared" si="709"/>
        <v>170.29999999999998</v>
      </c>
      <c r="M389" s="5">
        <f t="shared" si="709"/>
        <v>179.018</v>
      </c>
      <c r="N389" s="5">
        <f t="shared" si="709"/>
        <v>259.62299999999999</v>
      </c>
      <c r="O389" s="5">
        <f>SUM(C389:N389)</f>
        <v>2436.9979999999996</v>
      </c>
      <c r="Q389" s="7">
        <f t="shared" si="550"/>
        <v>2023</v>
      </c>
      <c r="R389" s="7">
        <f t="shared" si="537"/>
        <v>2</v>
      </c>
      <c r="S389" s="43">
        <f>1000*D49</f>
        <v>109599</v>
      </c>
      <c r="T389" s="43">
        <f>1000*D115</f>
        <v>71165</v>
      </c>
      <c r="U389" s="43">
        <f>1000*D181</f>
        <v>8501</v>
      </c>
      <c r="V389" s="43">
        <f>1000*D247</f>
        <v>1146</v>
      </c>
      <c r="W389" s="43">
        <f>1000*D313</f>
        <v>7559</v>
      </c>
      <c r="X389" s="44">
        <f t="shared" ref="X389:X452" si="710">SUM(S389:W389)</f>
        <v>197970</v>
      </c>
      <c r="Z389" s="31">
        <f t="shared" si="698"/>
        <v>29856</v>
      </c>
      <c r="AA389" s="31">
        <f t="shared" si="699"/>
        <v>15115</v>
      </c>
      <c r="AB389" s="31">
        <f t="shared" si="700"/>
        <v>2060</v>
      </c>
      <c r="AC389" s="31">
        <f t="shared" si="701"/>
        <v>0</v>
      </c>
      <c r="AD389" s="31">
        <f t="shared" si="702"/>
        <v>0</v>
      </c>
      <c r="AE389" s="31">
        <f t="shared" si="703"/>
        <v>47031</v>
      </c>
      <c r="AG389" s="31">
        <f>S389-S$257</f>
        <v>34485</v>
      </c>
      <c r="AH389" s="31">
        <f t="shared" ref="AH389" si="711">T389-T$257</f>
        <v>18768</v>
      </c>
      <c r="AI389" s="31">
        <f t="shared" ref="AI389" si="712">U389-U$257</f>
        <v>2311</v>
      </c>
      <c r="AJ389" s="31">
        <f t="shared" ref="AJ389" si="713">V389-V$257</f>
        <v>0</v>
      </c>
      <c r="AK389" s="31">
        <f t="shared" ref="AK389" si="714">W389-W$257</f>
        <v>0</v>
      </c>
      <c r="AL389" s="31">
        <f t="shared" ref="AL389" si="715">X389-X$257</f>
        <v>55564</v>
      </c>
    </row>
    <row r="390" spans="2:38">
      <c r="B390" s="15">
        <f>+B389+1</f>
        <v>2034</v>
      </c>
      <c r="C390" s="5">
        <f t="shared" ref="C390:N390" si="716">C60+C126+C192+C258+C324</f>
        <v>283.44399999999996</v>
      </c>
      <c r="D390" s="5">
        <f t="shared" si="716"/>
        <v>231.88399999999999</v>
      </c>
      <c r="E390" s="5">
        <f t="shared" si="716"/>
        <v>186.45599999999999</v>
      </c>
      <c r="F390" s="5">
        <f t="shared" si="716"/>
        <v>158.55200000000002</v>
      </c>
      <c r="G390" s="5">
        <f t="shared" si="716"/>
        <v>174.779</v>
      </c>
      <c r="H390" s="5">
        <f t="shared" si="716"/>
        <v>193.48100000000002</v>
      </c>
      <c r="I390" s="5">
        <f t="shared" si="716"/>
        <v>199.29599999999999</v>
      </c>
      <c r="J390" s="5">
        <f t="shared" si="716"/>
        <v>219.774</v>
      </c>
      <c r="K390" s="5">
        <f t="shared" si="716"/>
        <v>200.62900000000002</v>
      </c>
      <c r="L390" s="5">
        <f t="shared" si="716"/>
        <v>172.143</v>
      </c>
      <c r="M390" s="5">
        <f t="shared" si="716"/>
        <v>180.96899999999999</v>
      </c>
      <c r="N390" s="5">
        <f t="shared" si="716"/>
        <v>262.53100000000001</v>
      </c>
      <c r="O390" s="5">
        <f>SUM(C390:N390)</f>
        <v>2463.9380000000001</v>
      </c>
      <c r="Q390" s="7">
        <f t="shared" si="550"/>
        <v>2023</v>
      </c>
      <c r="R390" s="7">
        <f t="shared" si="537"/>
        <v>3</v>
      </c>
      <c r="S390" s="43">
        <f>1000*E49</f>
        <v>86421</v>
      </c>
      <c r="T390" s="43">
        <f>1000*E115</f>
        <v>58145</v>
      </c>
      <c r="U390" s="43">
        <f>1000*E181</f>
        <v>7179</v>
      </c>
      <c r="V390" s="43">
        <f>1000*E247</f>
        <v>1064</v>
      </c>
      <c r="W390" s="43">
        <f>1000*E313</f>
        <v>6660</v>
      </c>
      <c r="X390" s="44">
        <f t="shared" si="710"/>
        <v>159469</v>
      </c>
      <c r="Z390" s="31">
        <f t="shared" si="698"/>
        <v>23320</v>
      </c>
      <c r="AA390" s="31">
        <f t="shared" si="699"/>
        <v>12354</v>
      </c>
      <c r="AB390" s="31">
        <f t="shared" si="700"/>
        <v>1736</v>
      </c>
      <c r="AC390" s="31">
        <f t="shared" si="701"/>
        <v>0</v>
      </c>
      <c r="AD390" s="31">
        <f t="shared" si="702"/>
        <v>0</v>
      </c>
      <c r="AE390" s="31">
        <f t="shared" si="703"/>
        <v>37410</v>
      </c>
      <c r="AG390" s="31">
        <f>S390-S$258</f>
        <v>26935</v>
      </c>
      <c r="AH390" s="31">
        <f t="shared" ref="AH390" si="717">T390-T$258</f>
        <v>15340</v>
      </c>
      <c r="AI390" s="31">
        <f t="shared" ref="AI390" si="718">U390-U$258</f>
        <v>1947</v>
      </c>
      <c r="AJ390" s="31">
        <f t="shared" ref="AJ390" si="719">V390-V$258</f>
        <v>0</v>
      </c>
      <c r="AK390" s="31">
        <f t="shared" ref="AK390" si="720">W390-W$258</f>
        <v>0</v>
      </c>
      <c r="AL390" s="31">
        <f t="shared" ref="AL390" si="721">X390-X$258</f>
        <v>44222</v>
      </c>
    </row>
    <row r="391" spans="2:38">
      <c r="B391" s="15">
        <f t="shared" ref="B391:B396" si="722">+B390+1</f>
        <v>2035</v>
      </c>
      <c r="C391" s="5">
        <f t="shared" ref="C391:N391" si="723">C61+C127+C193+C259+C325</f>
        <v>286.51200000000006</v>
      </c>
      <c r="D391" s="5">
        <f t="shared" si="723"/>
        <v>234.37100000000001</v>
      </c>
      <c r="E391" s="5">
        <f t="shared" si="723"/>
        <v>188.435</v>
      </c>
      <c r="F391" s="5">
        <f t="shared" si="723"/>
        <v>160.19499999999999</v>
      </c>
      <c r="G391" s="5">
        <f t="shared" si="723"/>
        <v>176.60499999999999</v>
      </c>
      <c r="H391" s="5">
        <f t="shared" si="723"/>
        <v>195.51600000000002</v>
      </c>
      <c r="I391" s="5">
        <f t="shared" si="723"/>
        <v>201.39699999999996</v>
      </c>
      <c r="J391" s="5">
        <f t="shared" si="723"/>
        <v>222.077</v>
      </c>
      <c r="K391" s="5">
        <f t="shared" si="723"/>
        <v>202.73400000000001</v>
      </c>
      <c r="L391" s="5">
        <f t="shared" si="723"/>
        <v>173.92099999999999</v>
      </c>
      <c r="M391" s="5">
        <f t="shared" si="723"/>
        <v>182.85300000000001</v>
      </c>
      <c r="N391" s="5">
        <f t="shared" si="723"/>
        <v>265.34000000000003</v>
      </c>
      <c r="O391" s="5">
        <f t="shared" ref="O391:O396" si="724">SUM(C391:N391)</f>
        <v>2489.9560000000001</v>
      </c>
      <c r="Q391" s="7">
        <f t="shared" si="550"/>
        <v>2023</v>
      </c>
      <c r="R391" s="7">
        <f t="shared" si="537"/>
        <v>4</v>
      </c>
      <c r="S391" s="43">
        <f>1000*F49</f>
        <v>64491</v>
      </c>
      <c r="T391" s="43">
        <f>1000*F115</f>
        <v>56384</v>
      </c>
      <c r="U391" s="43">
        <f>1000*F181</f>
        <v>7221</v>
      </c>
      <c r="V391" s="43">
        <f>1000*F247</f>
        <v>942</v>
      </c>
      <c r="W391" s="43">
        <f>1000*F313</f>
        <v>7111</v>
      </c>
      <c r="X391" s="44">
        <f t="shared" si="710"/>
        <v>136149</v>
      </c>
      <c r="Z391" s="31">
        <f t="shared" si="698"/>
        <v>17274</v>
      </c>
      <c r="AA391" s="31">
        <f t="shared" si="699"/>
        <v>11978</v>
      </c>
      <c r="AB391" s="31">
        <f t="shared" si="700"/>
        <v>1741</v>
      </c>
      <c r="AC391" s="31">
        <f t="shared" si="701"/>
        <v>0</v>
      </c>
      <c r="AD391" s="31">
        <f t="shared" si="702"/>
        <v>0</v>
      </c>
      <c r="AE391" s="31">
        <f t="shared" si="703"/>
        <v>30993</v>
      </c>
      <c r="AG391" s="31">
        <f>S391-S$259</f>
        <v>19952</v>
      </c>
      <c r="AH391" s="31">
        <f t="shared" ref="AH391" si="725">T391-T$259</f>
        <v>14873</v>
      </c>
      <c r="AI391" s="31">
        <f t="shared" ref="AI391" si="726">U391-U$259</f>
        <v>1952</v>
      </c>
      <c r="AJ391" s="31">
        <f t="shared" ref="AJ391" si="727">V391-V$259</f>
        <v>0</v>
      </c>
      <c r="AK391" s="31">
        <f t="shared" ref="AK391" si="728">W391-W$259</f>
        <v>0</v>
      </c>
      <c r="AL391" s="31">
        <f t="shared" ref="AL391" si="729">X391-X$259</f>
        <v>36777</v>
      </c>
    </row>
    <row r="392" spans="2:38">
      <c r="B392" s="15">
        <f t="shared" si="722"/>
        <v>2036</v>
      </c>
      <c r="C392" s="5">
        <f t="shared" ref="C392:N392" si="730">C62+C128+C194+C260+C326</f>
        <v>289.47399999999999</v>
      </c>
      <c r="D392" s="5">
        <f t="shared" si="730"/>
        <v>236.773</v>
      </c>
      <c r="E392" s="5">
        <f t="shared" si="730"/>
        <v>190.34799999999998</v>
      </c>
      <c r="F392" s="5">
        <f t="shared" si="730"/>
        <v>161.78199999999998</v>
      </c>
      <c r="G392" s="5">
        <f t="shared" si="730"/>
        <v>178.36599999999999</v>
      </c>
      <c r="H392" s="5">
        <f t="shared" si="730"/>
        <v>197.48200000000003</v>
      </c>
      <c r="I392" s="5">
        <f t="shared" si="730"/>
        <v>203.42699999999996</v>
      </c>
      <c r="J392" s="5">
        <f t="shared" si="730"/>
        <v>224.303</v>
      </c>
      <c r="K392" s="5">
        <f t="shared" si="730"/>
        <v>204.767</v>
      </c>
      <c r="L392" s="5">
        <f t="shared" si="730"/>
        <v>175.63899999999995</v>
      </c>
      <c r="M392" s="5">
        <f t="shared" si="730"/>
        <v>184.672</v>
      </c>
      <c r="N392" s="5">
        <f t="shared" si="730"/>
        <v>268.05400000000003</v>
      </c>
      <c r="O392" s="5">
        <f t="shared" si="724"/>
        <v>2515.087</v>
      </c>
      <c r="Q392" s="7">
        <f t="shared" si="550"/>
        <v>2023</v>
      </c>
      <c r="R392" s="7">
        <f t="shared" si="537"/>
        <v>5</v>
      </c>
      <c r="S392" s="43">
        <f>1000*G49</f>
        <v>73260</v>
      </c>
      <c r="T392" s="43">
        <f>1000*G115</f>
        <v>60660</v>
      </c>
      <c r="U392" s="43">
        <f>1000*G181</f>
        <v>7681</v>
      </c>
      <c r="V392" s="43">
        <f>1000*G247</f>
        <v>942</v>
      </c>
      <c r="W392" s="43">
        <f>1000*G313</f>
        <v>7356</v>
      </c>
      <c r="X392" s="44">
        <f t="shared" si="710"/>
        <v>149899</v>
      </c>
      <c r="Z392" s="31">
        <f t="shared" si="698"/>
        <v>19703</v>
      </c>
      <c r="AA392" s="31">
        <f t="shared" si="699"/>
        <v>12881</v>
      </c>
      <c r="AB392" s="31">
        <f t="shared" si="700"/>
        <v>1852</v>
      </c>
      <c r="AC392" s="31">
        <f t="shared" si="701"/>
        <v>0</v>
      </c>
      <c r="AD392" s="31">
        <f t="shared" si="702"/>
        <v>0</v>
      </c>
      <c r="AE392" s="31">
        <f t="shared" si="703"/>
        <v>34436</v>
      </c>
      <c r="AG392" s="31">
        <f>S392-S$260</f>
        <v>22758</v>
      </c>
      <c r="AH392" s="31">
        <f t="shared" ref="AH392" si="731">T392-T$260</f>
        <v>15994</v>
      </c>
      <c r="AI392" s="31">
        <f t="shared" ref="AI392" si="732">U392-U$260</f>
        <v>2077</v>
      </c>
      <c r="AJ392" s="31">
        <f t="shared" ref="AJ392" si="733">V392-V$260</f>
        <v>0</v>
      </c>
      <c r="AK392" s="31">
        <f t="shared" ref="AK392" si="734">W392-W$260</f>
        <v>0</v>
      </c>
      <c r="AL392" s="31">
        <f t="shared" ref="AL392" si="735">X392-X$260</f>
        <v>40829</v>
      </c>
    </row>
    <row r="393" spans="2:38">
      <c r="B393" s="15">
        <f t="shared" si="722"/>
        <v>2037</v>
      </c>
      <c r="C393" s="5">
        <f t="shared" ref="C393:N393" si="736">C63+C129+C195+C261+C327</f>
        <v>292.33300000000003</v>
      </c>
      <c r="D393" s="5">
        <f t="shared" si="736"/>
        <v>239.09300000000002</v>
      </c>
      <c r="E393" s="5">
        <f t="shared" si="736"/>
        <v>192.19299999999998</v>
      </c>
      <c r="F393" s="5">
        <f t="shared" si="736"/>
        <v>163.31399999999999</v>
      </c>
      <c r="G393" s="5">
        <f t="shared" si="736"/>
        <v>180.06900000000002</v>
      </c>
      <c r="H393" s="5">
        <f t="shared" si="736"/>
        <v>199.38000000000002</v>
      </c>
      <c r="I393" s="5">
        <f t="shared" si="736"/>
        <v>205.386</v>
      </c>
      <c r="J393" s="5">
        <f t="shared" si="736"/>
        <v>226.452</v>
      </c>
      <c r="K393" s="5">
        <f t="shared" si="736"/>
        <v>206.73</v>
      </c>
      <c r="L393" s="5">
        <f t="shared" si="736"/>
        <v>177.29899999999998</v>
      </c>
      <c r="M393" s="5">
        <f t="shared" si="736"/>
        <v>186.428</v>
      </c>
      <c r="N393" s="5">
        <f t="shared" si="736"/>
        <v>270.67400000000004</v>
      </c>
      <c r="O393" s="5">
        <f t="shared" si="724"/>
        <v>2539.3509999999997</v>
      </c>
      <c r="Q393" s="7">
        <f t="shared" si="550"/>
        <v>2023</v>
      </c>
      <c r="R393" s="7">
        <f t="shared" si="537"/>
        <v>6</v>
      </c>
      <c r="S393" s="43">
        <f>1000*H49</f>
        <v>82458</v>
      </c>
      <c r="T393" s="43">
        <f>1000*H115</f>
        <v>66044</v>
      </c>
      <c r="U393" s="43">
        <f>1000*H181</f>
        <v>8509</v>
      </c>
      <c r="V393" s="43">
        <f>1000*H247</f>
        <v>983</v>
      </c>
      <c r="W393" s="43">
        <f>1000*H313</f>
        <v>7745</v>
      </c>
      <c r="X393" s="44">
        <f t="shared" si="710"/>
        <v>165739</v>
      </c>
      <c r="Z393" s="31">
        <f t="shared" si="698"/>
        <v>22332</v>
      </c>
      <c r="AA393" s="31">
        <f t="shared" si="699"/>
        <v>14027</v>
      </c>
      <c r="AB393" s="31">
        <f t="shared" si="700"/>
        <v>2049</v>
      </c>
      <c r="AC393" s="31">
        <f t="shared" si="701"/>
        <v>0</v>
      </c>
      <c r="AD393" s="31">
        <f t="shared" si="702"/>
        <v>0</v>
      </c>
      <c r="AE393" s="31">
        <f t="shared" si="703"/>
        <v>38408</v>
      </c>
      <c r="AG393" s="31">
        <f>S393-S$261</f>
        <v>25793</v>
      </c>
      <c r="AH393" s="31">
        <f t="shared" ref="AH393" si="737">T393-T$261</f>
        <v>17417</v>
      </c>
      <c r="AI393" s="31">
        <f t="shared" ref="AI393" si="738">U393-U$261</f>
        <v>2298</v>
      </c>
      <c r="AJ393" s="31">
        <f t="shared" ref="AJ393" si="739">V393-V$261</f>
        <v>0</v>
      </c>
      <c r="AK393" s="31">
        <f t="shared" ref="AK393" si="740">W393-W$261</f>
        <v>0</v>
      </c>
      <c r="AL393" s="31">
        <f t="shared" ref="AL393" si="741">X393-X$261</f>
        <v>45508</v>
      </c>
    </row>
    <row r="394" spans="2:38">
      <c r="B394" s="15">
        <f t="shared" si="722"/>
        <v>2038</v>
      </c>
      <c r="C394" s="5">
        <f t="shared" ref="C394:N394" si="742">C64+C130+C196+C262+C328</f>
        <v>295.096</v>
      </c>
      <c r="D394" s="5">
        <f t="shared" si="742"/>
        <v>241.33499999999998</v>
      </c>
      <c r="E394" s="5">
        <f t="shared" si="742"/>
        <v>193.97699999999998</v>
      </c>
      <c r="F394" s="5">
        <f t="shared" si="742"/>
        <v>164.79499999999999</v>
      </c>
      <c r="G394" s="5">
        <f t="shared" si="742"/>
        <v>181.71300000000002</v>
      </c>
      <c r="H394" s="5">
        <f t="shared" si="742"/>
        <v>201.21300000000002</v>
      </c>
      <c r="I394" s="5">
        <f t="shared" si="742"/>
        <v>207.28</v>
      </c>
      <c r="J394" s="5">
        <f t="shared" si="742"/>
        <v>228.52899999999997</v>
      </c>
      <c r="K394" s="5">
        <f t="shared" si="742"/>
        <v>208.62500000000003</v>
      </c>
      <c r="L394" s="5">
        <f t="shared" si="742"/>
        <v>178.90099999999998</v>
      </c>
      <c r="M394" s="5">
        <f t="shared" si="742"/>
        <v>188.12599999999998</v>
      </c>
      <c r="N394" s="5">
        <f t="shared" si="742"/>
        <v>273.20500000000004</v>
      </c>
      <c r="O394" s="5">
        <f t="shared" si="724"/>
        <v>2562.7950000000001</v>
      </c>
      <c r="Q394" s="7">
        <f t="shared" si="550"/>
        <v>2023</v>
      </c>
      <c r="R394" s="7">
        <f t="shared" si="537"/>
        <v>7</v>
      </c>
      <c r="S394" s="43">
        <f>1000*I49</f>
        <v>83046</v>
      </c>
      <c r="T394" s="43">
        <f>1000*I115</f>
        <v>69848</v>
      </c>
      <c r="U394" s="43">
        <f>1000*I181</f>
        <v>9139</v>
      </c>
      <c r="V394" s="43">
        <f>1000*I247</f>
        <v>921</v>
      </c>
      <c r="W394" s="43">
        <f>1000*I313</f>
        <v>7697</v>
      </c>
      <c r="X394" s="44">
        <f t="shared" si="710"/>
        <v>170651</v>
      </c>
      <c r="Z394" s="31">
        <f t="shared" si="698"/>
        <v>22608</v>
      </c>
      <c r="AA394" s="31">
        <f t="shared" si="699"/>
        <v>14838</v>
      </c>
      <c r="AB394" s="31">
        <f t="shared" si="700"/>
        <v>2199</v>
      </c>
      <c r="AC394" s="31">
        <f t="shared" si="701"/>
        <v>0</v>
      </c>
      <c r="AD394" s="31">
        <f t="shared" si="702"/>
        <v>0</v>
      </c>
      <c r="AE394" s="31">
        <f t="shared" si="703"/>
        <v>39645</v>
      </c>
      <c r="AG394" s="31">
        <f>S394-S$262</f>
        <v>26113</v>
      </c>
      <c r="AH394" s="31">
        <f t="shared" ref="AH394" si="743">T394-T$262</f>
        <v>18424</v>
      </c>
      <c r="AI394" s="31">
        <f t="shared" ref="AI394" si="744">U394-U$262</f>
        <v>2466</v>
      </c>
      <c r="AJ394" s="31">
        <f t="shared" ref="AJ394" si="745">V394-V$262</f>
        <v>0</v>
      </c>
      <c r="AK394" s="31">
        <f t="shared" ref="AK394" si="746">W394-W$262</f>
        <v>0</v>
      </c>
      <c r="AL394" s="31">
        <f t="shared" ref="AL394" si="747">X394-X$262</f>
        <v>47003</v>
      </c>
    </row>
    <row r="395" spans="2:38">
      <c r="B395" s="15">
        <f t="shared" si="722"/>
        <v>2039</v>
      </c>
      <c r="C395" s="5">
        <f t="shared" ref="C395:N395" si="748">C65+C131+C197+C263+C329</f>
        <v>297.76500000000004</v>
      </c>
      <c r="D395" s="5">
        <f t="shared" si="748"/>
        <v>243.5</v>
      </c>
      <c r="E395" s="5">
        <f t="shared" si="748"/>
        <v>195.69899999999998</v>
      </c>
      <c r="F395" s="5">
        <f t="shared" si="748"/>
        <v>166.22499999999999</v>
      </c>
      <c r="G395" s="5">
        <f t="shared" si="748"/>
        <v>183.30200000000002</v>
      </c>
      <c r="H395" s="5">
        <f t="shared" si="748"/>
        <v>202.98400000000001</v>
      </c>
      <c r="I395" s="5">
        <f t="shared" si="748"/>
        <v>209.108</v>
      </c>
      <c r="J395" s="5">
        <f t="shared" si="748"/>
        <v>230.53299999999999</v>
      </c>
      <c r="K395" s="5">
        <f t="shared" si="748"/>
        <v>210.45699999999999</v>
      </c>
      <c r="L395" s="5">
        <f t="shared" si="748"/>
        <v>180.44799999999998</v>
      </c>
      <c r="M395" s="5">
        <f t="shared" si="748"/>
        <v>189.76499999999999</v>
      </c>
      <c r="N395" s="5">
        <f t="shared" si="748"/>
        <v>275.64900000000006</v>
      </c>
      <c r="O395" s="5">
        <f t="shared" si="724"/>
        <v>2585.4349999999995</v>
      </c>
      <c r="Q395" s="7">
        <f t="shared" si="550"/>
        <v>2023</v>
      </c>
      <c r="R395" s="7">
        <f t="shared" si="537"/>
        <v>8</v>
      </c>
      <c r="S395" s="43">
        <f>1000*J49</f>
        <v>88987</v>
      </c>
      <c r="T395" s="43">
        <f>1000*J115</f>
        <v>79597</v>
      </c>
      <c r="U395" s="43">
        <f>1000*J181</f>
        <v>10207</v>
      </c>
      <c r="V395" s="43">
        <f>1000*J247</f>
        <v>1022.9999999999999</v>
      </c>
      <c r="W395" s="43">
        <f>1000*J313</f>
        <v>8548</v>
      </c>
      <c r="X395" s="44">
        <f t="shared" si="710"/>
        <v>188362</v>
      </c>
      <c r="Z395" s="31">
        <f t="shared" si="698"/>
        <v>24144</v>
      </c>
      <c r="AA395" s="31">
        <f t="shared" si="699"/>
        <v>16859</v>
      </c>
      <c r="AB395" s="31">
        <f t="shared" si="700"/>
        <v>2451</v>
      </c>
      <c r="AC395" s="31">
        <f t="shared" si="701"/>
        <v>0</v>
      </c>
      <c r="AD395" s="31">
        <f t="shared" si="702"/>
        <v>0</v>
      </c>
      <c r="AE395" s="31">
        <f t="shared" si="703"/>
        <v>43454</v>
      </c>
      <c r="AG395" s="31">
        <f>S395-S$263</f>
        <v>27887</v>
      </c>
      <c r="AH395" s="31">
        <f t="shared" ref="AH395" si="749">T395-T$263</f>
        <v>20933</v>
      </c>
      <c r="AI395" s="31">
        <f t="shared" ref="AI395" si="750">U395-U$263</f>
        <v>2749</v>
      </c>
      <c r="AJ395" s="31">
        <f t="shared" ref="AJ395" si="751">V395-V$263</f>
        <v>0</v>
      </c>
      <c r="AK395" s="31">
        <f t="shared" ref="AK395" si="752">W395-W$263</f>
        <v>0</v>
      </c>
      <c r="AL395" s="31">
        <f t="shared" ref="AL395" si="753">X395-X$263</f>
        <v>51569</v>
      </c>
    </row>
    <row r="396" spans="2:38">
      <c r="B396" s="15">
        <f t="shared" si="722"/>
        <v>2040</v>
      </c>
      <c r="C396" s="5">
        <f t="shared" ref="C396:N396" si="754">C66+C132+C198+C264+C330</f>
        <v>300.34300000000002</v>
      </c>
      <c r="D396" s="5">
        <f t="shared" si="754"/>
        <v>245.59099999999998</v>
      </c>
      <c r="E396" s="5">
        <f t="shared" si="754"/>
        <v>197.36299999999997</v>
      </c>
      <c r="F396" s="5">
        <f t="shared" si="754"/>
        <v>167.60599999999999</v>
      </c>
      <c r="G396" s="5">
        <f t="shared" si="754"/>
        <v>184.83600000000001</v>
      </c>
      <c r="H396" s="5">
        <f t="shared" si="754"/>
        <v>204.69500000000002</v>
      </c>
      <c r="I396" s="5">
        <f t="shared" si="754"/>
        <v>210.874</v>
      </c>
      <c r="J396" s="5">
        <f t="shared" si="754"/>
        <v>232.47</v>
      </c>
      <c r="K396" s="5">
        <f t="shared" si="754"/>
        <v>212.22500000000002</v>
      </c>
      <c r="L396" s="5">
        <f t="shared" si="754"/>
        <v>181.94499999999996</v>
      </c>
      <c r="M396" s="5">
        <f t="shared" si="754"/>
        <v>191.34899999999999</v>
      </c>
      <c r="N396" s="5">
        <f t="shared" si="754"/>
        <v>278.01000000000005</v>
      </c>
      <c r="O396" s="5">
        <f t="shared" si="724"/>
        <v>2607.3070000000007</v>
      </c>
      <c r="Q396" s="7">
        <f t="shared" si="550"/>
        <v>2023</v>
      </c>
      <c r="R396" s="7">
        <f t="shared" si="537"/>
        <v>9</v>
      </c>
      <c r="S396" s="43">
        <f>1000*K49</f>
        <v>83556</v>
      </c>
      <c r="T396" s="43">
        <f>1000*K115</f>
        <v>70416</v>
      </c>
      <c r="U396" s="43">
        <f>1000*K181</f>
        <v>9133</v>
      </c>
      <c r="V396" s="43">
        <f>1000*K247</f>
        <v>983</v>
      </c>
      <c r="W396" s="43">
        <f>1000*K313</f>
        <v>7852</v>
      </c>
      <c r="X396" s="44">
        <f t="shared" si="710"/>
        <v>171940</v>
      </c>
      <c r="Z396" s="31">
        <f t="shared" si="698"/>
        <v>22570</v>
      </c>
      <c r="AA396" s="31">
        <f t="shared" si="699"/>
        <v>14939</v>
      </c>
      <c r="AB396" s="31">
        <f t="shared" si="700"/>
        <v>2195</v>
      </c>
      <c r="AC396" s="31">
        <f t="shared" si="701"/>
        <v>0</v>
      </c>
      <c r="AD396" s="31">
        <f t="shared" si="702"/>
        <v>0</v>
      </c>
      <c r="AE396" s="31">
        <f t="shared" si="703"/>
        <v>39704</v>
      </c>
      <c r="AG396" s="31">
        <f>S396-S$264</f>
        <v>26069</v>
      </c>
      <c r="AH396" s="31">
        <f t="shared" ref="AH396" si="755">T396-T$264</f>
        <v>18549</v>
      </c>
      <c r="AI396" s="31">
        <f t="shared" ref="AI396" si="756">U396-U$264</f>
        <v>2462</v>
      </c>
      <c r="AJ396" s="31">
        <f t="shared" ref="AJ396" si="757">V396-V$264</f>
        <v>0</v>
      </c>
      <c r="AK396" s="31">
        <f t="shared" ref="AK396" si="758">W396-W$264</f>
        <v>0</v>
      </c>
      <c r="AL396" s="31">
        <f t="shared" ref="AL396" si="759">X396-X$264</f>
        <v>47080</v>
      </c>
    </row>
    <row r="397" spans="2:38">
      <c r="Q397" s="7">
        <f t="shared" si="550"/>
        <v>2023</v>
      </c>
      <c r="R397" s="7">
        <f t="shared" si="537"/>
        <v>10</v>
      </c>
      <c r="S397" s="43">
        <f>1000*L49</f>
        <v>65251.999999999993</v>
      </c>
      <c r="T397" s="43">
        <f>1000*L115</f>
        <v>65657</v>
      </c>
      <c r="U397" s="43">
        <f>1000*L181</f>
        <v>8724</v>
      </c>
      <c r="V397" s="43">
        <f>1000*L247</f>
        <v>880</v>
      </c>
      <c r="W397" s="43">
        <f>1000*L313</f>
        <v>7379</v>
      </c>
      <c r="X397" s="44">
        <f t="shared" si="710"/>
        <v>147892</v>
      </c>
      <c r="Z397" s="31">
        <f t="shared" si="698"/>
        <v>17473.999999999993</v>
      </c>
      <c r="AA397" s="31">
        <f t="shared" si="699"/>
        <v>13943</v>
      </c>
      <c r="AB397" s="31">
        <f t="shared" si="700"/>
        <v>2095</v>
      </c>
      <c r="AC397" s="31">
        <f t="shared" si="701"/>
        <v>0</v>
      </c>
      <c r="AD397" s="31">
        <f t="shared" si="702"/>
        <v>0</v>
      </c>
      <c r="AE397" s="31">
        <f t="shared" si="703"/>
        <v>33512</v>
      </c>
      <c r="AG397" s="31">
        <f>S397-S$265</f>
        <v>20182.999999999993</v>
      </c>
      <c r="AH397" s="31">
        <f t="shared" ref="AH397" si="760">T397-T$265</f>
        <v>17312</v>
      </c>
      <c r="AI397" s="31">
        <f t="shared" ref="AI397" si="761">U397-U$265</f>
        <v>2350</v>
      </c>
      <c r="AJ397" s="31">
        <f t="shared" ref="AJ397" si="762">V397-V$265</f>
        <v>0</v>
      </c>
      <c r="AK397" s="31">
        <f t="shared" ref="AK397" si="763">W397-W$265</f>
        <v>0</v>
      </c>
      <c r="AL397" s="31">
        <f t="shared" ref="AL397" si="764">X397-X$265</f>
        <v>39845</v>
      </c>
    </row>
    <row r="398" spans="2:38">
      <c r="Q398" s="7">
        <f t="shared" si="550"/>
        <v>2023</v>
      </c>
      <c r="R398" s="7">
        <f t="shared" si="537"/>
        <v>11</v>
      </c>
      <c r="S398" s="43">
        <f>1000*M49</f>
        <v>70488</v>
      </c>
      <c r="T398" s="43">
        <f>1000*M115</f>
        <v>67898</v>
      </c>
      <c r="U398" s="43">
        <f>1000*M181</f>
        <v>8820</v>
      </c>
      <c r="V398" s="43">
        <f>1000*M247</f>
        <v>921</v>
      </c>
      <c r="W398" s="43">
        <f>1000*M313</f>
        <v>7161</v>
      </c>
      <c r="X398" s="44">
        <f t="shared" si="710"/>
        <v>155288</v>
      </c>
      <c r="Z398" s="31">
        <f t="shared" si="698"/>
        <v>19009</v>
      </c>
      <c r="AA398" s="31">
        <f t="shared" si="699"/>
        <v>14380</v>
      </c>
      <c r="AB398" s="31">
        <f t="shared" si="700"/>
        <v>2115</v>
      </c>
      <c r="AC398" s="31">
        <f t="shared" si="701"/>
        <v>0</v>
      </c>
      <c r="AD398" s="31">
        <f t="shared" si="702"/>
        <v>0</v>
      </c>
      <c r="AE398" s="31">
        <f t="shared" si="703"/>
        <v>35504</v>
      </c>
      <c r="AG398" s="31">
        <f>S398-S$266</f>
        <v>21956</v>
      </c>
      <c r="AH398" s="31">
        <f t="shared" ref="AH398" si="765">T398-T$266</f>
        <v>17855</v>
      </c>
      <c r="AI398" s="31">
        <f t="shared" ref="AI398" si="766">U398-U$266</f>
        <v>2372</v>
      </c>
      <c r="AJ398" s="31">
        <f t="shared" ref="AJ398" si="767">V398-V$266</f>
        <v>0</v>
      </c>
      <c r="AK398" s="31">
        <f t="shared" ref="AK398" si="768">W398-W$266</f>
        <v>0</v>
      </c>
      <c r="AL398" s="31">
        <f t="shared" ref="AL398" si="769">X398-X$266</f>
        <v>42183</v>
      </c>
    </row>
    <row r="399" spans="2:38">
      <c r="Q399" s="7">
        <f t="shared" si="550"/>
        <v>2023</v>
      </c>
      <c r="R399" s="7">
        <f t="shared" si="537"/>
        <v>12</v>
      </c>
      <c r="S399" s="43">
        <f>1000*N49</f>
        <v>119883</v>
      </c>
      <c r="T399" s="43">
        <f>1000*N115</f>
        <v>85290</v>
      </c>
      <c r="U399" s="43">
        <f>1000*N181</f>
        <v>9626</v>
      </c>
      <c r="V399" s="43">
        <f>1000*N247</f>
        <v>1228</v>
      </c>
      <c r="W399" s="43">
        <f>1000*N313</f>
        <v>8208</v>
      </c>
      <c r="X399" s="44">
        <f t="shared" si="710"/>
        <v>224235</v>
      </c>
      <c r="Z399" s="31">
        <f t="shared" si="698"/>
        <v>32641</v>
      </c>
      <c r="AA399" s="31">
        <f t="shared" si="699"/>
        <v>18107</v>
      </c>
      <c r="AB399" s="31">
        <f t="shared" si="700"/>
        <v>2337</v>
      </c>
      <c r="AC399" s="31">
        <f t="shared" si="701"/>
        <v>0</v>
      </c>
      <c r="AD399" s="31">
        <f t="shared" si="702"/>
        <v>0</v>
      </c>
      <c r="AE399" s="31">
        <f t="shared" si="703"/>
        <v>53085</v>
      </c>
      <c r="AG399" s="31">
        <f>S399-S$267</f>
        <v>37701</v>
      </c>
      <c r="AH399" s="31">
        <f t="shared" ref="AH399" si="770">T399-T$267</f>
        <v>22483</v>
      </c>
      <c r="AI399" s="31">
        <f t="shared" ref="AI399" si="771">U399-U$267</f>
        <v>2621</v>
      </c>
      <c r="AJ399" s="31">
        <f t="shared" ref="AJ399" si="772">V399-V$267</f>
        <v>0</v>
      </c>
      <c r="AK399" s="31">
        <f t="shared" ref="AK399" si="773">W399-W$267</f>
        <v>0</v>
      </c>
      <c r="AL399" s="31">
        <f t="shared" ref="AL399" si="774">X399-X$267</f>
        <v>62805</v>
      </c>
    </row>
    <row r="400" spans="2:38">
      <c r="Q400" s="7">
        <f t="shared" si="550"/>
        <v>2024</v>
      </c>
      <c r="R400" s="7">
        <f t="shared" si="537"/>
        <v>1</v>
      </c>
      <c r="S400" s="43">
        <f>1000*C50</f>
        <v>142359</v>
      </c>
      <c r="T400" s="43">
        <f>1000*C116</f>
        <v>84774</v>
      </c>
      <c r="U400" s="43">
        <f>1000*C182</f>
        <v>9212</v>
      </c>
      <c r="V400" s="43">
        <f>1000*C248</f>
        <v>1453</v>
      </c>
      <c r="W400" s="43">
        <f>1000*C314</f>
        <v>8321</v>
      </c>
      <c r="X400" s="44">
        <f t="shared" si="710"/>
        <v>246119</v>
      </c>
      <c r="Z400" s="31">
        <f t="shared" ref="Z400:Z411" si="775">S400-$S268</f>
        <v>40993</v>
      </c>
      <c r="AA400" s="31">
        <f t="shared" ref="AA400:AA411" si="776">T400-$T268</f>
        <v>19122</v>
      </c>
      <c r="AB400" s="31">
        <f t="shared" ref="AB400:AB411" si="777">U400-$U268</f>
        <v>2392</v>
      </c>
      <c r="AC400" s="31">
        <f t="shared" ref="AC400:AC411" si="778">V400-$V268</f>
        <v>0</v>
      </c>
      <c r="AD400" s="31">
        <f t="shared" ref="AD400:AD411" si="779">W400-$W268</f>
        <v>0</v>
      </c>
      <c r="AE400" s="31">
        <f t="shared" ref="AE400:AE411" si="780">X400-$X268</f>
        <v>62507</v>
      </c>
      <c r="AG400" s="31">
        <f>S400-S$256</f>
        <v>46897</v>
      </c>
      <c r="AH400" s="31">
        <f t="shared" ref="AH400" si="781">T400-T$256</f>
        <v>23408</v>
      </c>
      <c r="AI400" s="31">
        <f t="shared" ref="AI400" si="782">U400-U$256</f>
        <v>2661</v>
      </c>
      <c r="AJ400" s="31">
        <f t="shared" ref="AJ400" si="783">V400-V$256</f>
        <v>0</v>
      </c>
      <c r="AK400" s="31">
        <f t="shared" ref="AK400" si="784">W400-W$256</f>
        <v>0</v>
      </c>
      <c r="AL400" s="31">
        <f t="shared" ref="AL400" si="785">X400-X$256</f>
        <v>72966</v>
      </c>
    </row>
    <row r="401" spans="17:38">
      <c r="Q401" s="7">
        <f>Q389+1</f>
        <v>2024</v>
      </c>
      <c r="R401" s="7">
        <f t="shared" si="537"/>
        <v>2</v>
      </c>
      <c r="S401" s="43">
        <f>1000*D50</f>
        <v>111883</v>
      </c>
      <c r="T401" s="43">
        <f>1000*D116</f>
        <v>72349</v>
      </c>
      <c r="U401" s="43">
        <f>1000*D182</f>
        <v>8670</v>
      </c>
      <c r="V401" s="43">
        <f>1000*D248</f>
        <v>1146</v>
      </c>
      <c r="W401" s="43">
        <f>1000*D314</f>
        <v>7559</v>
      </c>
      <c r="X401" s="44">
        <f t="shared" si="710"/>
        <v>201607</v>
      </c>
      <c r="Z401" s="31">
        <f t="shared" si="775"/>
        <v>32140</v>
      </c>
      <c r="AA401" s="31">
        <f t="shared" si="776"/>
        <v>16299</v>
      </c>
      <c r="AB401" s="31">
        <f t="shared" si="777"/>
        <v>2229</v>
      </c>
      <c r="AC401" s="31">
        <f t="shared" si="778"/>
        <v>0</v>
      </c>
      <c r="AD401" s="31">
        <f t="shared" si="779"/>
        <v>0</v>
      </c>
      <c r="AE401" s="31">
        <f t="shared" si="780"/>
        <v>50668</v>
      </c>
      <c r="AG401" s="31">
        <f>S401-S$257</f>
        <v>36769</v>
      </c>
      <c r="AH401" s="31">
        <f t="shared" ref="AH401" si="786">T401-T$257</f>
        <v>19952</v>
      </c>
      <c r="AI401" s="31">
        <f t="shared" ref="AI401" si="787">U401-U$257</f>
        <v>2480</v>
      </c>
      <c r="AJ401" s="31">
        <f t="shared" ref="AJ401" si="788">V401-V$257</f>
        <v>0</v>
      </c>
      <c r="AK401" s="31">
        <f t="shared" ref="AK401" si="789">W401-W$257</f>
        <v>0</v>
      </c>
      <c r="AL401" s="31">
        <f t="shared" ref="AL401" si="790">X401-X$257</f>
        <v>59201</v>
      </c>
    </row>
    <row r="402" spans="17:38">
      <c r="Q402" s="7">
        <f t="shared" si="550"/>
        <v>2024</v>
      </c>
      <c r="R402" s="7">
        <f t="shared" si="537"/>
        <v>3</v>
      </c>
      <c r="S402" s="43">
        <f>1000*E50</f>
        <v>88205</v>
      </c>
      <c r="T402" s="43">
        <f>1000*E116</f>
        <v>59113</v>
      </c>
      <c r="U402" s="43">
        <f>1000*E182</f>
        <v>7321</v>
      </c>
      <c r="V402" s="43">
        <f>1000*E248</f>
        <v>1064</v>
      </c>
      <c r="W402" s="43">
        <f>1000*E314</f>
        <v>6660</v>
      </c>
      <c r="X402" s="44">
        <f t="shared" si="710"/>
        <v>162363</v>
      </c>
      <c r="Z402" s="31">
        <f t="shared" si="775"/>
        <v>25104</v>
      </c>
      <c r="AA402" s="31">
        <f t="shared" si="776"/>
        <v>13322</v>
      </c>
      <c r="AB402" s="31">
        <f t="shared" si="777"/>
        <v>1878</v>
      </c>
      <c r="AC402" s="31">
        <f t="shared" si="778"/>
        <v>0</v>
      </c>
      <c r="AD402" s="31">
        <f t="shared" si="779"/>
        <v>0</v>
      </c>
      <c r="AE402" s="31">
        <f t="shared" si="780"/>
        <v>40304</v>
      </c>
      <c r="AG402" s="31">
        <f>S402-S$258</f>
        <v>28719</v>
      </c>
      <c r="AH402" s="31">
        <f t="shared" ref="AH402" si="791">T402-T$258</f>
        <v>16308</v>
      </c>
      <c r="AI402" s="31">
        <f t="shared" ref="AI402" si="792">U402-U$258</f>
        <v>2089</v>
      </c>
      <c r="AJ402" s="31">
        <f t="shared" ref="AJ402" si="793">V402-V$258</f>
        <v>0</v>
      </c>
      <c r="AK402" s="31">
        <f t="shared" ref="AK402" si="794">W402-W$258</f>
        <v>0</v>
      </c>
      <c r="AL402" s="31">
        <f t="shared" ref="AL402" si="795">X402-X$258</f>
        <v>47116</v>
      </c>
    </row>
    <row r="403" spans="17:38">
      <c r="Q403" s="7">
        <f t="shared" si="550"/>
        <v>2024</v>
      </c>
      <c r="R403" s="7">
        <f t="shared" si="537"/>
        <v>4</v>
      </c>
      <c r="S403" s="43">
        <f>1000*F50</f>
        <v>65812</v>
      </c>
      <c r="T403" s="43">
        <f>1000*F116</f>
        <v>57322</v>
      </c>
      <c r="U403" s="43">
        <f>1000*F182</f>
        <v>7364</v>
      </c>
      <c r="V403" s="43">
        <f>1000*F248</f>
        <v>942</v>
      </c>
      <c r="W403" s="43">
        <f>1000*F314</f>
        <v>7111</v>
      </c>
      <c r="X403" s="44">
        <f t="shared" si="710"/>
        <v>138551</v>
      </c>
      <c r="Z403" s="31">
        <f t="shared" si="775"/>
        <v>18595</v>
      </c>
      <c r="AA403" s="31">
        <f t="shared" si="776"/>
        <v>12916</v>
      </c>
      <c r="AB403" s="31">
        <f t="shared" si="777"/>
        <v>1884</v>
      </c>
      <c r="AC403" s="31">
        <f t="shared" si="778"/>
        <v>0</v>
      </c>
      <c r="AD403" s="31">
        <f t="shared" si="779"/>
        <v>0</v>
      </c>
      <c r="AE403" s="31">
        <f t="shared" si="780"/>
        <v>33395</v>
      </c>
      <c r="AG403" s="31">
        <f>S403-S$259</f>
        <v>21273</v>
      </c>
      <c r="AH403" s="31">
        <f t="shared" ref="AH403" si="796">T403-T$259</f>
        <v>15811</v>
      </c>
      <c r="AI403" s="31">
        <f t="shared" ref="AI403" si="797">U403-U$259</f>
        <v>2095</v>
      </c>
      <c r="AJ403" s="31">
        <f t="shared" ref="AJ403" si="798">V403-V$259</f>
        <v>0</v>
      </c>
      <c r="AK403" s="31">
        <f t="shared" ref="AK403" si="799">W403-W$259</f>
        <v>0</v>
      </c>
      <c r="AL403" s="31">
        <f t="shared" ref="AL403" si="800">X403-X$259</f>
        <v>39179</v>
      </c>
    </row>
    <row r="404" spans="17:38">
      <c r="Q404" s="7">
        <f t="shared" si="550"/>
        <v>2024</v>
      </c>
      <c r="R404" s="7">
        <f t="shared" si="537"/>
        <v>5</v>
      </c>
      <c r="S404" s="43">
        <f>1000*G50</f>
        <v>74767</v>
      </c>
      <c r="T404" s="43">
        <f>1000*G116</f>
        <v>61669</v>
      </c>
      <c r="U404" s="43">
        <f>1000*G182</f>
        <v>7833</v>
      </c>
      <c r="V404" s="43">
        <f>1000*G248</f>
        <v>942</v>
      </c>
      <c r="W404" s="43">
        <f>1000*G314</f>
        <v>7356</v>
      </c>
      <c r="X404" s="44">
        <f t="shared" si="710"/>
        <v>152567</v>
      </c>
      <c r="Z404" s="31">
        <f t="shared" si="775"/>
        <v>21210</v>
      </c>
      <c r="AA404" s="31">
        <f t="shared" si="776"/>
        <v>13890</v>
      </c>
      <c r="AB404" s="31">
        <f t="shared" si="777"/>
        <v>2004</v>
      </c>
      <c r="AC404" s="31">
        <f t="shared" si="778"/>
        <v>0</v>
      </c>
      <c r="AD404" s="31">
        <f t="shared" si="779"/>
        <v>0</v>
      </c>
      <c r="AE404" s="31">
        <f t="shared" si="780"/>
        <v>37104</v>
      </c>
      <c r="AG404" s="31">
        <f>S404-S$260</f>
        <v>24265</v>
      </c>
      <c r="AH404" s="31">
        <f t="shared" ref="AH404" si="801">T404-T$260</f>
        <v>17003</v>
      </c>
      <c r="AI404" s="31">
        <f t="shared" ref="AI404" si="802">U404-U$260</f>
        <v>2229</v>
      </c>
      <c r="AJ404" s="31">
        <f t="shared" ref="AJ404" si="803">V404-V$260</f>
        <v>0</v>
      </c>
      <c r="AK404" s="31">
        <f t="shared" ref="AK404" si="804">W404-W$260</f>
        <v>0</v>
      </c>
      <c r="AL404" s="31">
        <f t="shared" ref="AL404" si="805">X404-X$260</f>
        <v>43497</v>
      </c>
    </row>
    <row r="405" spans="17:38">
      <c r="Q405" s="7">
        <f t="shared" si="550"/>
        <v>2024</v>
      </c>
      <c r="R405" s="7">
        <f t="shared" si="537"/>
        <v>6</v>
      </c>
      <c r="S405" s="43">
        <f>1000*H50</f>
        <v>84166</v>
      </c>
      <c r="T405" s="43">
        <f>1000*H116</f>
        <v>67143</v>
      </c>
      <c r="U405" s="43">
        <f>1000*H182</f>
        <v>8677</v>
      </c>
      <c r="V405" s="43">
        <f>1000*H248</f>
        <v>983</v>
      </c>
      <c r="W405" s="43">
        <f>1000*H314</f>
        <v>7745</v>
      </c>
      <c r="X405" s="44">
        <f t="shared" si="710"/>
        <v>168714</v>
      </c>
      <c r="Z405" s="31">
        <f t="shared" si="775"/>
        <v>24040</v>
      </c>
      <c r="AA405" s="31">
        <f t="shared" si="776"/>
        <v>15126</v>
      </c>
      <c r="AB405" s="31">
        <f t="shared" si="777"/>
        <v>2217</v>
      </c>
      <c r="AC405" s="31">
        <f t="shared" si="778"/>
        <v>0</v>
      </c>
      <c r="AD405" s="31">
        <f t="shared" si="779"/>
        <v>0</v>
      </c>
      <c r="AE405" s="31">
        <f t="shared" si="780"/>
        <v>41383</v>
      </c>
      <c r="AG405" s="31">
        <f>S405-S$261</f>
        <v>27501</v>
      </c>
      <c r="AH405" s="31">
        <f t="shared" ref="AH405" si="806">T405-T$261</f>
        <v>18516</v>
      </c>
      <c r="AI405" s="31">
        <f t="shared" ref="AI405" si="807">U405-U$261</f>
        <v>2466</v>
      </c>
      <c r="AJ405" s="31">
        <f t="shared" ref="AJ405" si="808">V405-V$261</f>
        <v>0</v>
      </c>
      <c r="AK405" s="31">
        <f t="shared" ref="AK405" si="809">W405-W$261</f>
        <v>0</v>
      </c>
      <c r="AL405" s="31">
        <f t="shared" ref="AL405" si="810">X405-X$261</f>
        <v>48483</v>
      </c>
    </row>
    <row r="406" spans="17:38">
      <c r="Q406" s="7">
        <f t="shared" si="550"/>
        <v>2024</v>
      </c>
      <c r="R406" s="7">
        <f t="shared" si="537"/>
        <v>7</v>
      </c>
      <c r="S406" s="43">
        <f>1000*I50</f>
        <v>84775</v>
      </c>
      <c r="T406" s="43">
        <f>1000*I116</f>
        <v>71010</v>
      </c>
      <c r="U406" s="43">
        <f>1000*I182</f>
        <v>9319</v>
      </c>
      <c r="V406" s="43">
        <f>1000*I248</f>
        <v>921</v>
      </c>
      <c r="W406" s="43">
        <f>1000*I314</f>
        <v>7697</v>
      </c>
      <c r="X406" s="44">
        <f t="shared" si="710"/>
        <v>173722</v>
      </c>
      <c r="Z406" s="31">
        <f t="shared" si="775"/>
        <v>24337</v>
      </c>
      <c r="AA406" s="31">
        <f t="shared" si="776"/>
        <v>16000</v>
      </c>
      <c r="AB406" s="31">
        <f t="shared" si="777"/>
        <v>2379</v>
      </c>
      <c r="AC406" s="31">
        <f t="shared" si="778"/>
        <v>0</v>
      </c>
      <c r="AD406" s="31">
        <f t="shared" si="779"/>
        <v>0</v>
      </c>
      <c r="AE406" s="31">
        <f t="shared" si="780"/>
        <v>42716</v>
      </c>
      <c r="AG406" s="31">
        <f>S406-S$262</f>
        <v>27842</v>
      </c>
      <c r="AH406" s="31">
        <f t="shared" ref="AH406" si="811">T406-T$262</f>
        <v>19586</v>
      </c>
      <c r="AI406" s="31">
        <f t="shared" ref="AI406" si="812">U406-U$262</f>
        <v>2646</v>
      </c>
      <c r="AJ406" s="31">
        <f t="shared" ref="AJ406" si="813">V406-V$262</f>
        <v>0</v>
      </c>
      <c r="AK406" s="31">
        <f t="shared" ref="AK406" si="814">W406-W$262</f>
        <v>0</v>
      </c>
      <c r="AL406" s="31">
        <f t="shared" ref="AL406" si="815">X406-X$262</f>
        <v>50074</v>
      </c>
    </row>
    <row r="407" spans="17:38">
      <c r="Q407" s="7">
        <f t="shared" si="550"/>
        <v>2024</v>
      </c>
      <c r="R407" s="7">
        <f t="shared" si="537"/>
        <v>8</v>
      </c>
      <c r="S407" s="43">
        <f>1000*J50</f>
        <v>90834</v>
      </c>
      <c r="T407" s="43">
        <f>1000*J116</f>
        <v>80917</v>
      </c>
      <c r="U407" s="43">
        <f>1000*J182</f>
        <v>10408</v>
      </c>
      <c r="V407" s="43">
        <f>1000*J248</f>
        <v>1022.9999999999999</v>
      </c>
      <c r="W407" s="43">
        <f>1000*J314</f>
        <v>8548</v>
      </c>
      <c r="X407" s="44">
        <f t="shared" si="710"/>
        <v>191730</v>
      </c>
      <c r="Z407" s="31">
        <f t="shared" si="775"/>
        <v>25991</v>
      </c>
      <c r="AA407" s="31">
        <f t="shared" si="776"/>
        <v>18179</v>
      </c>
      <c r="AB407" s="31">
        <f t="shared" si="777"/>
        <v>2652</v>
      </c>
      <c r="AC407" s="31">
        <f t="shared" si="778"/>
        <v>0</v>
      </c>
      <c r="AD407" s="31">
        <f t="shared" si="779"/>
        <v>0</v>
      </c>
      <c r="AE407" s="31">
        <f t="shared" si="780"/>
        <v>46822</v>
      </c>
      <c r="AG407" s="31">
        <f>S407-S$263</f>
        <v>29734</v>
      </c>
      <c r="AH407" s="31">
        <f t="shared" ref="AH407" si="816">T407-T$263</f>
        <v>22253</v>
      </c>
      <c r="AI407" s="31">
        <f t="shared" ref="AI407" si="817">U407-U$263</f>
        <v>2950</v>
      </c>
      <c r="AJ407" s="31">
        <f t="shared" ref="AJ407" si="818">V407-V$263</f>
        <v>0</v>
      </c>
      <c r="AK407" s="31">
        <f t="shared" ref="AK407" si="819">W407-W$263</f>
        <v>0</v>
      </c>
      <c r="AL407" s="31">
        <f t="shared" ref="AL407" si="820">X407-X$263</f>
        <v>54937</v>
      </c>
    </row>
    <row r="408" spans="17:38">
      <c r="Q408" s="7">
        <f t="shared" si="550"/>
        <v>2024</v>
      </c>
      <c r="R408" s="7">
        <f t="shared" si="537"/>
        <v>9</v>
      </c>
      <c r="S408" s="43">
        <f>1000*K50</f>
        <v>85282</v>
      </c>
      <c r="T408" s="43">
        <f>1000*K116</f>
        <v>71586</v>
      </c>
      <c r="U408" s="43">
        <f>1000*K182</f>
        <v>9313</v>
      </c>
      <c r="V408" s="43">
        <f>1000*K248</f>
        <v>983</v>
      </c>
      <c r="W408" s="43">
        <f>1000*K314</f>
        <v>7852</v>
      </c>
      <c r="X408" s="44">
        <f t="shared" si="710"/>
        <v>175016</v>
      </c>
      <c r="Z408" s="31">
        <f t="shared" si="775"/>
        <v>24296</v>
      </c>
      <c r="AA408" s="31">
        <f t="shared" si="776"/>
        <v>16109</v>
      </c>
      <c r="AB408" s="31">
        <f t="shared" si="777"/>
        <v>2375</v>
      </c>
      <c r="AC408" s="31">
        <f t="shared" si="778"/>
        <v>0</v>
      </c>
      <c r="AD408" s="31">
        <f t="shared" si="779"/>
        <v>0</v>
      </c>
      <c r="AE408" s="31">
        <f t="shared" si="780"/>
        <v>42780</v>
      </c>
      <c r="AG408" s="31">
        <f>S408-S$264</f>
        <v>27795</v>
      </c>
      <c r="AH408" s="31">
        <f t="shared" ref="AH408" si="821">T408-T$264</f>
        <v>19719</v>
      </c>
      <c r="AI408" s="31">
        <f t="shared" ref="AI408" si="822">U408-U$264</f>
        <v>2642</v>
      </c>
      <c r="AJ408" s="31">
        <f t="shared" ref="AJ408" si="823">V408-V$264</f>
        <v>0</v>
      </c>
      <c r="AK408" s="31">
        <f t="shared" ref="AK408" si="824">W408-W$264</f>
        <v>0</v>
      </c>
      <c r="AL408" s="31">
        <f t="shared" ref="AL408" si="825">X408-X$264</f>
        <v>50156</v>
      </c>
    </row>
    <row r="409" spans="17:38">
      <c r="Q409" s="7">
        <f t="shared" si="550"/>
        <v>2024</v>
      </c>
      <c r="R409" s="7">
        <f t="shared" si="537"/>
        <v>10</v>
      </c>
      <c r="S409" s="43">
        <f>1000*L50</f>
        <v>66588</v>
      </c>
      <c r="T409" s="43">
        <f>1000*L116</f>
        <v>66749</v>
      </c>
      <c r="U409" s="43">
        <f>1000*L182</f>
        <v>8895</v>
      </c>
      <c r="V409" s="43">
        <f>1000*L248</f>
        <v>880</v>
      </c>
      <c r="W409" s="43">
        <f>1000*L314</f>
        <v>7379</v>
      </c>
      <c r="X409" s="44">
        <f t="shared" si="710"/>
        <v>150491</v>
      </c>
      <c r="Z409" s="31">
        <f t="shared" si="775"/>
        <v>18810</v>
      </c>
      <c r="AA409" s="31">
        <f t="shared" si="776"/>
        <v>15035</v>
      </c>
      <c r="AB409" s="31">
        <f t="shared" si="777"/>
        <v>2266</v>
      </c>
      <c r="AC409" s="31">
        <f t="shared" si="778"/>
        <v>0</v>
      </c>
      <c r="AD409" s="31">
        <f t="shared" si="779"/>
        <v>0</v>
      </c>
      <c r="AE409" s="31">
        <f t="shared" si="780"/>
        <v>36111</v>
      </c>
      <c r="AG409" s="31">
        <f>S409-S$265</f>
        <v>21519</v>
      </c>
      <c r="AH409" s="31">
        <f t="shared" ref="AH409" si="826">T409-T$265</f>
        <v>18404</v>
      </c>
      <c r="AI409" s="31">
        <f t="shared" ref="AI409" si="827">U409-U$265</f>
        <v>2521</v>
      </c>
      <c r="AJ409" s="31">
        <f t="shared" ref="AJ409" si="828">V409-V$265</f>
        <v>0</v>
      </c>
      <c r="AK409" s="31">
        <f t="shared" ref="AK409" si="829">W409-W$265</f>
        <v>0</v>
      </c>
      <c r="AL409" s="31">
        <f t="shared" ref="AL409" si="830">X409-X$265</f>
        <v>42444</v>
      </c>
    </row>
    <row r="410" spans="17:38">
      <c r="Q410" s="7">
        <f t="shared" si="550"/>
        <v>2024</v>
      </c>
      <c r="R410" s="7">
        <f t="shared" si="537"/>
        <v>11</v>
      </c>
      <c r="S410" s="43">
        <f>1000*M50</f>
        <v>71942</v>
      </c>
      <c r="T410" s="43">
        <f>1000*M116</f>
        <v>69024</v>
      </c>
      <c r="U410" s="43">
        <f>1000*M182</f>
        <v>8994</v>
      </c>
      <c r="V410" s="43">
        <f>1000*M248</f>
        <v>921</v>
      </c>
      <c r="W410" s="43">
        <f>1000*M314</f>
        <v>7161</v>
      </c>
      <c r="X410" s="44">
        <f t="shared" si="710"/>
        <v>158042</v>
      </c>
      <c r="Z410" s="31">
        <f t="shared" si="775"/>
        <v>20463</v>
      </c>
      <c r="AA410" s="31">
        <f t="shared" si="776"/>
        <v>15506</v>
      </c>
      <c r="AB410" s="31">
        <f t="shared" si="777"/>
        <v>2289</v>
      </c>
      <c r="AC410" s="31">
        <f t="shared" si="778"/>
        <v>0</v>
      </c>
      <c r="AD410" s="31">
        <f t="shared" si="779"/>
        <v>0</v>
      </c>
      <c r="AE410" s="31">
        <f t="shared" si="780"/>
        <v>38258</v>
      </c>
      <c r="AG410" s="31">
        <f>S410-S$266</f>
        <v>23410</v>
      </c>
      <c r="AH410" s="31">
        <f t="shared" ref="AH410" si="831">T410-T$266</f>
        <v>18981</v>
      </c>
      <c r="AI410" s="31">
        <f t="shared" ref="AI410" si="832">U410-U$266</f>
        <v>2546</v>
      </c>
      <c r="AJ410" s="31">
        <f t="shared" ref="AJ410" si="833">V410-V$266</f>
        <v>0</v>
      </c>
      <c r="AK410" s="31">
        <f t="shared" ref="AK410" si="834">W410-W$266</f>
        <v>0</v>
      </c>
      <c r="AL410" s="31">
        <f t="shared" ref="AL410" si="835">X410-X$266</f>
        <v>44937</v>
      </c>
    </row>
    <row r="411" spans="17:38">
      <c r="Q411" s="7">
        <f t="shared" si="550"/>
        <v>2024</v>
      </c>
      <c r="R411" s="7">
        <f t="shared" si="537"/>
        <v>12</v>
      </c>
      <c r="S411" s="43">
        <f>1000*N50</f>
        <v>122379</v>
      </c>
      <c r="T411" s="43">
        <f>1000*N116</f>
        <v>86708</v>
      </c>
      <c r="U411" s="43">
        <f>1000*N182</f>
        <v>9817</v>
      </c>
      <c r="V411" s="43">
        <f>1000*N248</f>
        <v>1228</v>
      </c>
      <c r="W411" s="43">
        <f>1000*N314</f>
        <v>8208</v>
      </c>
      <c r="X411" s="44">
        <f t="shared" si="710"/>
        <v>228340</v>
      </c>
      <c r="Z411" s="31">
        <f t="shared" si="775"/>
        <v>35137</v>
      </c>
      <c r="AA411" s="31">
        <f t="shared" si="776"/>
        <v>19525</v>
      </c>
      <c r="AB411" s="31">
        <f t="shared" si="777"/>
        <v>2528</v>
      </c>
      <c r="AC411" s="31">
        <f t="shared" si="778"/>
        <v>0</v>
      </c>
      <c r="AD411" s="31">
        <f t="shared" si="779"/>
        <v>0</v>
      </c>
      <c r="AE411" s="31">
        <f t="shared" si="780"/>
        <v>57190</v>
      </c>
      <c r="AG411" s="31">
        <f>S411-S$267</f>
        <v>40197</v>
      </c>
      <c r="AH411" s="31">
        <f t="shared" ref="AH411" si="836">T411-T$267</f>
        <v>23901</v>
      </c>
      <c r="AI411" s="31">
        <f t="shared" ref="AI411" si="837">U411-U$267</f>
        <v>2812</v>
      </c>
      <c r="AJ411" s="31">
        <f t="shared" ref="AJ411" si="838">V411-V$267</f>
        <v>0</v>
      </c>
      <c r="AK411" s="31">
        <f t="shared" ref="AK411" si="839">W411-W$267</f>
        <v>0</v>
      </c>
      <c r="AL411" s="31">
        <f t="shared" ref="AL411" si="840">X411-X$267</f>
        <v>66910</v>
      </c>
    </row>
    <row r="412" spans="17:38">
      <c r="Q412" s="7">
        <f t="shared" si="550"/>
        <v>2025</v>
      </c>
      <c r="R412" s="7">
        <f t="shared" si="537"/>
        <v>1</v>
      </c>
      <c r="S412" s="43">
        <f>1000*C51</f>
        <v>145203</v>
      </c>
      <c r="T412" s="43">
        <f>1000*C117</f>
        <v>86128</v>
      </c>
      <c r="U412" s="43">
        <f>1000*C183</f>
        <v>9387</v>
      </c>
      <c r="V412" s="43">
        <f>1000*C249</f>
        <v>1453</v>
      </c>
      <c r="W412" s="43">
        <f>1000*C315</f>
        <v>8321</v>
      </c>
      <c r="X412" s="44">
        <f t="shared" si="710"/>
        <v>250492</v>
      </c>
      <c r="Z412" s="31">
        <f t="shared" ref="Z412:Z423" si="841">S412-$S268</f>
        <v>43837</v>
      </c>
      <c r="AA412" s="31">
        <f t="shared" ref="AA412:AA423" si="842">T412-$T268</f>
        <v>20476</v>
      </c>
      <c r="AB412" s="31">
        <f t="shared" ref="AB412:AB423" si="843">U412-$U268</f>
        <v>2567</v>
      </c>
      <c r="AC412" s="31">
        <f t="shared" ref="AC412:AC423" si="844">V412-$V268</f>
        <v>0</v>
      </c>
      <c r="AD412" s="31">
        <f t="shared" ref="AD412:AD423" si="845">W412-$W268</f>
        <v>0</v>
      </c>
      <c r="AE412" s="31">
        <f t="shared" ref="AE412:AE423" si="846">X412-$X268</f>
        <v>66880</v>
      </c>
      <c r="AG412" s="31">
        <f>S412-S$256</f>
        <v>49741</v>
      </c>
      <c r="AH412" s="31">
        <f t="shared" ref="AH412" si="847">T412-T$256</f>
        <v>24762</v>
      </c>
      <c r="AI412" s="31">
        <f t="shared" ref="AI412" si="848">U412-U$256</f>
        <v>2836</v>
      </c>
      <c r="AJ412" s="31">
        <f t="shared" ref="AJ412" si="849">V412-V$256</f>
        <v>0</v>
      </c>
      <c r="AK412" s="31">
        <f t="shared" ref="AK412" si="850">W412-W$256</f>
        <v>0</v>
      </c>
      <c r="AL412" s="31">
        <f t="shared" ref="AL412" si="851">X412-X$256</f>
        <v>77339</v>
      </c>
    </row>
    <row r="413" spans="17:38">
      <c r="Q413" s="7">
        <f>Q401+1</f>
        <v>2025</v>
      </c>
      <c r="R413" s="7">
        <f t="shared" si="537"/>
        <v>2</v>
      </c>
      <c r="S413" s="43">
        <f>1000*D51</f>
        <v>114113</v>
      </c>
      <c r="T413" s="43">
        <f>1000*D117</f>
        <v>73503</v>
      </c>
      <c r="U413" s="43">
        <f>1000*D183</f>
        <v>8833</v>
      </c>
      <c r="V413" s="43">
        <f>1000*D249</f>
        <v>1146</v>
      </c>
      <c r="W413" s="43">
        <f>1000*D315</f>
        <v>7559</v>
      </c>
      <c r="X413" s="44">
        <f t="shared" si="710"/>
        <v>205154</v>
      </c>
      <c r="Z413" s="31">
        <f t="shared" si="841"/>
        <v>34370</v>
      </c>
      <c r="AA413" s="31">
        <f t="shared" si="842"/>
        <v>17453</v>
      </c>
      <c r="AB413" s="31">
        <f t="shared" si="843"/>
        <v>2392</v>
      </c>
      <c r="AC413" s="31">
        <f t="shared" si="844"/>
        <v>0</v>
      </c>
      <c r="AD413" s="31">
        <f t="shared" si="845"/>
        <v>0</v>
      </c>
      <c r="AE413" s="31">
        <f t="shared" si="846"/>
        <v>54215</v>
      </c>
      <c r="AG413" s="31">
        <f>S413-S$257</f>
        <v>38999</v>
      </c>
      <c r="AH413" s="31">
        <f t="shared" ref="AH413" si="852">T413-T$257</f>
        <v>21106</v>
      </c>
      <c r="AI413" s="31">
        <f t="shared" ref="AI413" si="853">U413-U$257</f>
        <v>2643</v>
      </c>
      <c r="AJ413" s="31">
        <f t="shared" ref="AJ413" si="854">V413-V$257</f>
        <v>0</v>
      </c>
      <c r="AK413" s="31">
        <f t="shared" ref="AK413" si="855">W413-W$257</f>
        <v>0</v>
      </c>
      <c r="AL413" s="31">
        <f t="shared" ref="AL413" si="856">X413-X$257</f>
        <v>62748</v>
      </c>
    </row>
    <row r="414" spans="17:38">
      <c r="Q414" s="7">
        <f t="shared" si="550"/>
        <v>2025</v>
      </c>
      <c r="R414" s="7">
        <f t="shared" si="537"/>
        <v>3</v>
      </c>
      <c r="S414" s="43">
        <f>1000*E51</f>
        <v>89946</v>
      </c>
      <c r="T414" s="43">
        <f>1000*E117</f>
        <v>60056</v>
      </c>
      <c r="U414" s="43">
        <f>1000*E183</f>
        <v>7459</v>
      </c>
      <c r="V414" s="43">
        <f>1000*E249</f>
        <v>1064</v>
      </c>
      <c r="W414" s="43">
        <f>1000*E315</f>
        <v>6660</v>
      </c>
      <c r="X414" s="44">
        <f t="shared" si="710"/>
        <v>165185</v>
      </c>
      <c r="Z414" s="31">
        <f t="shared" si="841"/>
        <v>26845</v>
      </c>
      <c r="AA414" s="31">
        <f t="shared" si="842"/>
        <v>14265</v>
      </c>
      <c r="AB414" s="31">
        <f t="shared" si="843"/>
        <v>2016</v>
      </c>
      <c r="AC414" s="31">
        <f t="shared" si="844"/>
        <v>0</v>
      </c>
      <c r="AD414" s="31">
        <f t="shared" si="845"/>
        <v>0</v>
      </c>
      <c r="AE414" s="31">
        <f t="shared" si="846"/>
        <v>43126</v>
      </c>
      <c r="AG414" s="31">
        <f>S414-S$258</f>
        <v>30460</v>
      </c>
      <c r="AH414" s="31">
        <f t="shared" ref="AH414" si="857">T414-T$258</f>
        <v>17251</v>
      </c>
      <c r="AI414" s="31">
        <f t="shared" ref="AI414" si="858">U414-U$258</f>
        <v>2227</v>
      </c>
      <c r="AJ414" s="31">
        <f t="shared" ref="AJ414" si="859">V414-V$258</f>
        <v>0</v>
      </c>
      <c r="AK414" s="31">
        <f t="shared" ref="AK414" si="860">W414-W$258</f>
        <v>0</v>
      </c>
      <c r="AL414" s="31">
        <f t="shared" ref="AL414" si="861">X414-X$258</f>
        <v>49938</v>
      </c>
    </row>
    <row r="415" spans="17:38">
      <c r="Q415" s="7">
        <f t="shared" si="550"/>
        <v>2025</v>
      </c>
      <c r="R415" s="7">
        <f t="shared" si="537"/>
        <v>4</v>
      </c>
      <c r="S415" s="43">
        <f>1000*F51</f>
        <v>67102</v>
      </c>
      <c r="T415" s="43">
        <f>1000*F117</f>
        <v>58237</v>
      </c>
      <c r="U415" s="43">
        <f>1000*F183</f>
        <v>7502</v>
      </c>
      <c r="V415" s="43">
        <f>1000*F249</f>
        <v>942</v>
      </c>
      <c r="W415" s="43">
        <f>1000*F315</f>
        <v>7111</v>
      </c>
      <c r="X415" s="44">
        <f t="shared" si="710"/>
        <v>140894</v>
      </c>
      <c r="Z415" s="31">
        <f t="shared" si="841"/>
        <v>19885</v>
      </c>
      <c r="AA415" s="31">
        <f t="shared" si="842"/>
        <v>13831</v>
      </c>
      <c r="AB415" s="31">
        <f t="shared" si="843"/>
        <v>2022</v>
      </c>
      <c r="AC415" s="31">
        <f t="shared" si="844"/>
        <v>0</v>
      </c>
      <c r="AD415" s="31">
        <f t="shared" si="845"/>
        <v>0</v>
      </c>
      <c r="AE415" s="31">
        <f t="shared" si="846"/>
        <v>35738</v>
      </c>
      <c r="AG415" s="31">
        <f>S415-S$259</f>
        <v>22563</v>
      </c>
      <c r="AH415" s="31">
        <f t="shared" ref="AH415" si="862">T415-T$259</f>
        <v>16726</v>
      </c>
      <c r="AI415" s="31">
        <f t="shared" ref="AI415" si="863">U415-U$259</f>
        <v>2233</v>
      </c>
      <c r="AJ415" s="31">
        <f t="shared" ref="AJ415" si="864">V415-V$259</f>
        <v>0</v>
      </c>
      <c r="AK415" s="31">
        <f t="shared" ref="AK415" si="865">W415-W$259</f>
        <v>0</v>
      </c>
      <c r="AL415" s="31">
        <f t="shared" ref="AL415" si="866">X415-X$259</f>
        <v>41522</v>
      </c>
    </row>
    <row r="416" spans="17:38">
      <c r="Q416" s="7">
        <f t="shared" si="550"/>
        <v>2025</v>
      </c>
      <c r="R416" s="7">
        <f t="shared" si="537"/>
        <v>5</v>
      </c>
      <c r="S416" s="43">
        <f>1000*G51</f>
        <v>76239</v>
      </c>
      <c r="T416" s="43">
        <f>1000*G117</f>
        <v>62652</v>
      </c>
      <c r="U416" s="43">
        <f>1000*G183</f>
        <v>7980</v>
      </c>
      <c r="V416" s="43">
        <f>1000*G249</f>
        <v>942</v>
      </c>
      <c r="W416" s="43">
        <f>1000*G315</f>
        <v>7356</v>
      </c>
      <c r="X416" s="44">
        <f t="shared" si="710"/>
        <v>155169</v>
      </c>
      <c r="Z416" s="31">
        <f t="shared" si="841"/>
        <v>22682</v>
      </c>
      <c r="AA416" s="31">
        <f t="shared" si="842"/>
        <v>14873</v>
      </c>
      <c r="AB416" s="31">
        <f t="shared" si="843"/>
        <v>2151</v>
      </c>
      <c r="AC416" s="31">
        <f t="shared" si="844"/>
        <v>0</v>
      </c>
      <c r="AD416" s="31">
        <f t="shared" si="845"/>
        <v>0</v>
      </c>
      <c r="AE416" s="31">
        <f t="shared" si="846"/>
        <v>39706</v>
      </c>
      <c r="AG416" s="31">
        <f>S416-S$260</f>
        <v>25737</v>
      </c>
      <c r="AH416" s="31">
        <f t="shared" ref="AH416" si="867">T416-T$260</f>
        <v>17986</v>
      </c>
      <c r="AI416" s="31">
        <f t="shared" ref="AI416" si="868">U416-U$260</f>
        <v>2376</v>
      </c>
      <c r="AJ416" s="31">
        <f t="shared" ref="AJ416" si="869">V416-V$260</f>
        <v>0</v>
      </c>
      <c r="AK416" s="31">
        <f t="shared" ref="AK416" si="870">W416-W$260</f>
        <v>0</v>
      </c>
      <c r="AL416" s="31">
        <f t="shared" ref="AL416" si="871">X416-X$260</f>
        <v>46099</v>
      </c>
    </row>
    <row r="417" spans="17:38">
      <c r="Q417" s="7">
        <f t="shared" si="550"/>
        <v>2025</v>
      </c>
      <c r="R417" s="7">
        <f t="shared" si="537"/>
        <v>6</v>
      </c>
      <c r="S417" s="43">
        <f>1000*H51</f>
        <v>85834</v>
      </c>
      <c r="T417" s="43">
        <f>1000*H117</f>
        <v>68214</v>
      </c>
      <c r="U417" s="43">
        <f>1000*H183</f>
        <v>8839</v>
      </c>
      <c r="V417" s="43">
        <f>1000*H249</f>
        <v>983</v>
      </c>
      <c r="W417" s="43">
        <f>1000*H315</f>
        <v>7745</v>
      </c>
      <c r="X417" s="44">
        <f t="shared" si="710"/>
        <v>171615</v>
      </c>
      <c r="Z417" s="31">
        <f t="shared" si="841"/>
        <v>25708</v>
      </c>
      <c r="AA417" s="31">
        <f t="shared" si="842"/>
        <v>16197</v>
      </c>
      <c r="AB417" s="31">
        <f t="shared" si="843"/>
        <v>2379</v>
      </c>
      <c r="AC417" s="31">
        <f t="shared" si="844"/>
        <v>0</v>
      </c>
      <c r="AD417" s="31">
        <f t="shared" si="845"/>
        <v>0</v>
      </c>
      <c r="AE417" s="31">
        <f t="shared" si="846"/>
        <v>44284</v>
      </c>
      <c r="AG417" s="31">
        <f>S417-S$261</f>
        <v>29169</v>
      </c>
      <c r="AH417" s="31">
        <f t="shared" ref="AH417" si="872">T417-T$261</f>
        <v>19587</v>
      </c>
      <c r="AI417" s="31">
        <f t="shared" ref="AI417" si="873">U417-U$261</f>
        <v>2628</v>
      </c>
      <c r="AJ417" s="31">
        <f t="shared" ref="AJ417" si="874">V417-V$261</f>
        <v>0</v>
      </c>
      <c r="AK417" s="31">
        <f t="shared" ref="AK417" si="875">W417-W$261</f>
        <v>0</v>
      </c>
      <c r="AL417" s="31">
        <f t="shared" ref="AL417" si="876">X417-X$261</f>
        <v>51384</v>
      </c>
    </row>
    <row r="418" spans="17:38">
      <c r="Q418" s="7">
        <f t="shared" si="550"/>
        <v>2025</v>
      </c>
      <c r="R418" s="7">
        <f t="shared" si="537"/>
        <v>7</v>
      </c>
      <c r="S418" s="43">
        <f>1000*I51</f>
        <v>86463</v>
      </c>
      <c r="T418" s="43">
        <f>1000*I117</f>
        <v>72143</v>
      </c>
      <c r="U418" s="43">
        <f>1000*I183</f>
        <v>9493</v>
      </c>
      <c r="V418" s="43">
        <f>1000*I249</f>
        <v>921</v>
      </c>
      <c r="W418" s="43">
        <f>1000*I315</f>
        <v>7697</v>
      </c>
      <c r="X418" s="44">
        <f t="shared" si="710"/>
        <v>176717</v>
      </c>
      <c r="Z418" s="31">
        <f t="shared" si="841"/>
        <v>26025</v>
      </c>
      <c r="AA418" s="31">
        <f t="shared" si="842"/>
        <v>17133</v>
      </c>
      <c r="AB418" s="31">
        <f t="shared" si="843"/>
        <v>2553</v>
      </c>
      <c r="AC418" s="31">
        <f t="shared" si="844"/>
        <v>0</v>
      </c>
      <c r="AD418" s="31">
        <f t="shared" si="845"/>
        <v>0</v>
      </c>
      <c r="AE418" s="31">
        <f t="shared" si="846"/>
        <v>45711</v>
      </c>
      <c r="AG418" s="31">
        <f>S418-S$262</f>
        <v>29530</v>
      </c>
      <c r="AH418" s="31">
        <f t="shared" ref="AH418" si="877">T418-T$262</f>
        <v>20719</v>
      </c>
      <c r="AI418" s="31">
        <f t="shared" ref="AI418" si="878">U418-U$262</f>
        <v>2820</v>
      </c>
      <c r="AJ418" s="31">
        <f t="shared" ref="AJ418" si="879">V418-V$262</f>
        <v>0</v>
      </c>
      <c r="AK418" s="31">
        <f t="shared" ref="AK418" si="880">W418-W$262</f>
        <v>0</v>
      </c>
      <c r="AL418" s="31">
        <f t="shared" ref="AL418" si="881">X418-X$262</f>
        <v>53069</v>
      </c>
    </row>
    <row r="419" spans="17:38">
      <c r="Q419" s="7">
        <f t="shared" si="550"/>
        <v>2025</v>
      </c>
      <c r="R419" s="7">
        <f t="shared" si="537"/>
        <v>8</v>
      </c>
      <c r="S419" s="43">
        <f>1000*J51</f>
        <v>92637</v>
      </c>
      <c r="T419" s="43">
        <f>1000*J117</f>
        <v>82205</v>
      </c>
      <c r="U419" s="43">
        <f>1000*J183</f>
        <v>10602</v>
      </c>
      <c r="V419" s="43">
        <f>1000*J249</f>
        <v>1022.9999999999999</v>
      </c>
      <c r="W419" s="43">
        <f>1000*J315</f>
        <v>8548</v>
      </c>
      <c r="X419" s="44">
        <f t="shared" si="710"/>
        <v>195015</v>
      </c>
      <c r="Z419" s="31">
        <f t="shared" si="841"/>
        <v>27794</v>
      </c>
      <c r="AA419" s="31">
        <f t="shared" si="842"/>
        <v>19467</v>
      </c>
      <c r="AB419" s="31">
        <f t="shared" si="843"/>
        <v>2846</v>
      </c>
      <c r="AC419" s="31">
        <f t="shared" si="844"/>
        <v>0</v>
      </c>
      <c r="AD419" s="31">
        <f t="shared" si="845"/>
        <v>0</v>
      </c>
      <c r="AE419" s="31">
        <f t="shared" si="846"/>
        <v>50107</v>
      </c>
      <c r="AG419" s="31">
        <f>S419-S$263</f>
        <v>31537</v>
      </c>
      <c r="AH419" s="31">
        <f t="shared" ref="AH419" si="882">T419-T$263</f>
        <v>23541</v>
      </c>
      <c r="AI419" s="31">
        <f t="shared" ref="AI419" si="883">U419-U$263</f>
        <v>3144</v>
      </c>
      <c r="AJ419" s="31">
        <f t="shared" ref="AJ419" si="884">V419-V$263</f>
        <v>0</v>
      </c>
      <c r="AK419" s="31">
        <f t="shared" ref="AK419" si="885">W419-W$263</f>
        <v>0</v>
      </c>
      <c r="AL419" s="31">
        <f t="shared" ref="AL419" si="886">X419-X$263</f>
        <v>58222</v>
      </c>
    </row>
    <row r="420" spans="17:38">
      <c r="Q420" s="7">
        <f t="shared" si="550"/>
        <v>2025</v>
      </c>
      <c r="R420" s="7">
        <f t="shared" si="537"/>
        <v>9</v>
      </c>
      <c r="S420" s="43">
        <f>1000*K51</f>
        <v>86968</v>
      </c>
      <c r="T420" s="43">
        <f>1000*K117</f>
        <v>72727</v>
      </c>
      <c r="U420" s="43">
        <f>1000*K183</f>
        <v>9487</v>
      </c>
      <c r="V420" s="43">
        <f>1000*K249</f>
        <v>983</v>
      </c>
      <c r="W420" s="43">
        <f>1000*K315</f>
        <v>7852</v>
      </c>
      <c r="X420" s="44">
        <f t="shared" si="710"/>
        <v>178017</v>
      </c>
      <c r="Z420" s="31">
        <f t="shared" si="841"/>
        <v>25982</v>
      </c>
      <c r="AA420" s="31">
        <f t="shared" si="842"/>
        <v>17250</v>
      </c>
      <c r="AB420" s="31">
        <f t="shared" si="843"/>
        <v>2549</v>
      </c>
      <c r="AC420" s="31">
        <f t="shared" si="844"/>
        <v>0</v>
      </c>
      <c r="AD420" s="31">
        <f t="shared" si="845"/>
        <v>0</v>
      </c>
      <c r="AE420" s="31">
        <f t="shared" si="846"/>
        <v>45781</v>
      </c>
      <c r="AG420" s="31">
        <f>S420-S$264</f>
        <v>29481</v>
      </c>
      <c r="AH420" s="31">
        <f t="shared" ref="AH420" si="887">T420-T$264</f>
        <v>20860</v>
      </c>
      <c r="AI420" s="31">
        <f t="shared" ref="AI420" si="888">U420-U$264</f>
        <v>2816</v>
      </c>
      <c r="AJ420" s="31">
        <f t="shared" ref="AJ420" si="889">V420-V$264</f>
        <v>0</v>
      </c>
      <c r="AK420" s="31">
        <f t="shared" ref="AK420" si="890">W420-W$264</f>
        <v>0</v>
      </c>
      <c r="AL420" s="31">
        <f t="shared" ref="AL420" si="891">X420-X$264</f>
        <v>53157</v>
      </c>
    </row>
    <row r="421" spans="17:38">
      <c r="Q421" s="7">
        <f t="shared" si="550"/>
        <v>2025</v>
      </c>
      <c r="R421" s="7">
        <f t="shared" si="537"/>
        <v>10</v>
      </c>
      <c r="S421" s="43">
        <f>1000*L51</f>
        <v>67893</v>
      </c>
      <c r="T421" s="43">
        <f>1000*L117</f>
        <v>67814</v>
      </c>
      <c r="U421" s="43">
        <f>1000*L183</f>
        <v>9061</v>
      </c>
      <c r="V421" s="43">
        <f>1000*L249</f>
        <v>880</v>
      </c>
      <c r="W421" s="43">
        <f>1000*L315</f>
        <v>7379</v>
      </c>
      <c r="X421" s="44">
        <f t="shared" si="710"/>
        <v>153027</v>
      </c>
      <c r="Z421" s="31">
        <f t="shared" si="841"/>
        <v>20115</v>
      </c>
      <c r="AA421" s="31">
        <f t="shared" si="842"/>
        <v>16100</v>
      </c>
      <c r="AB421" s="31">
        <f t="shared" si="843"/>
        <v>2432</v>
      </c>
      <c r="AC421" s="31">
        <f t="shared" si="844"/>
        <v>0</v>
      </c>
      <c r="AD421" s="31">
        <f t="shared" si="845"/>
        <v>0</v>
      </c>
      <c r="AE421" s="31">
        <f t="shared" si="846"/>
        <v>38647</v>
      </c>
      <c r="AG421" s="31">
        <f>S421-S$265</f>
        <v>22824</v>
      </c>
      <c r="AH421" s="31">
        <f t="shared" ref="AH421" si="892">T421-T$265</f>
        <v>19469</v>
      </c>
      <c r="AI421" s="31">
        <f t="shared" ref="AI421" si="893">U421-U$265</f>
        <v>2687</v>
      </c>
      <c r="AJ421" s="31">
        <f t="shared" ref="AJ421" si="894">V421-V$265</f>
        <v>0</v>
      </c>
      <c r="AK421" s="31">
        <f t="shared" ref="AK421" si="895">W421-W$265</f>
        <v>0</v>
      </c>
      <c r="AL421" s="31">
        <f t="shared" ref="AL421" si="896">X421-X$265</f>
        <v>44980</v>
      </c>
    </row>
    <row r="422" spans="17:38">
      <c r="Q422" s="7">
        <f t="shared" si="550"/>
        <v>2025</v>
      </c>
      <c r="R422" s="7">
        <f t="shared" si="537"/>
        <v>11</v>
      </c>
      <c r="S422" s="43">
        <f>1000*M51</f>
        <v>73362</v>
      </c>
      <c r="T422" s="43">
        <f>1000*M117</f>
        <v>70122</v>
      </c>
      <c r="U422" s="43">
        <f>1000*M183</f>
        <v>9161</v>
      </c>
      <c r="V422" s="43">
        <f>1000*M249</f>
        <v>921</v>
      </c>
      <c r="W422" s="43">
        <f>1000*M315</f>
        <v>7161</v>
      </c>
      <c r="X422" s="44">
        <f t="shared" si="710"/>
        <v>160727</v>
      </c>
      <c r="Z422" s="31">
        <f t="shared" si="841"/>
        <v>21883</v>
      </c>
      <c r="AA422" s="31">
        <f t="shared" si="842"/>
        <v>16604</v>
      </c>
      <c r="AB422" s="31">
        <f t="shared" si="843"/>
        <v>2456</v>
      </c>
      <c r="AC422" s="31">
        <f t="shared" si="844"/>
        <v>0</v>
      </c>
      <c r="AD422" s="31">
        <f t="shared" si="845"/>
        <v>0</v>
      </c>
      <c r="AE422" s="31">
        <f t="shared" si="846"/>
        <v>40943</v>
      </c>
      <c r="AG422" s="31">
        <f>S422-S$266</f>
        <v>24830</v>
      </c>
      <c r="AH422" s="31">
        <f t="shared" ref="AH422" si="897">T422-T$266</f>
        <v>20079</v>
      </c>
      <c r="AI422" s="31">
        <f t="shared" ref="AI422" si="898">U422-U$266</f>
        <v>2713</v>
      </c>
      <c r="AJ422" s="31">
        <f t="shared" ref="AJ422" si="899">V422-V$266</f>
        <v>0</v>
      </c>
      <c r="AK422" s="31">
        <f t="shared" ref="AK422" si="900">W422-W$266</f>
        <v>0</v>
      </c>
      <c r="AL422" s="31">
        <f t="shared" ref="AL422" si="901">X422-X$266</f>
        <v>47622</v>
      </c>
    </row>
    <row r="423" spans="17:38">
      <c r="Q423" s="7">
        <f t="shared" si="550"/>
        <v>2025</v>
      </c>
      <c r="R423" s="7">
        <f t="shared" si="537"/>
        <v>12</v>
      </c>
      <c r="S423" s="43">
        <f>1000*N51</f>
        <v>124817</v>
      </c>
      <c r="T423" s="43">
        <f>1000*N117</f>
        <v>88091</v>
      </c>
      <c r="U423" s="43">
        <f>1000*N183</f>
        <v>10002</v>
      </c>
      <c r="V423" s="43">
        <f>1000*N249</f>
        <v>1228</v>
      </c>
      <c r="W423" s="43">
        <f>1000*N315</f>
        <v>8208</v>
      </c>
      <c r="X423" s="44">
        <f t="shared" si="710"/>
        <v>232346</v>
      </c>
      <c r="Z423" s="31">
        <f t="shared" si="841"/>
        <v>37575</v>
      </c>
      <c r="AA423" s="31">
        <f t="shared" si="842"/>
        <v>20908</v>
      </c>
      <c r="AB423" s="31">
        <f t="shared" si="843"/>
        <v>2713</v>
      </c>
      <c r="AC423" s="31">
        <f t="shared" si="844"/>
        <v>0</v>
      </c>
      <c r="AD423" s="31">
        <f t="shared" si="845"/>
        <v>0</v>
      </c>
      <c r="AE423" s="31">
        <f t="shared" si="846"/>
        <v>61196</v>
      </c>
      <c r="AG423" s="31">
        <f>S423-S$267</f>
        <v>42635</v>
      </c>
      <c r="AH423" s="31">
        <f t="shared" ref="AH423" si="902">T423-T$267</f>
        <v>25284</v>
      </c>
      <c r="AI423" s="31">
        <f t="shared" ref="AI423" si="903">U423-U$267</f>
        <v>2997</v>
      </c>
      <c r="AJ423" s="31">
        <f t="shared" ref="AJ423" si="904">V423-V$267</f>
        <v>0</v>
      </c>
      <c r="AK423" s="31">
        <f t="shared" ref="AK423" si="905">W423-W$267</f>
        <v>0</v>
      </c>
      <c r="AL423" s="31">
        <f t="shared" ref="AL423" si="906">X423-X$267</f>
        <v>70916</v>
      </c>
    </row>
    <row r="424" spans="17:38">
      <c r="Q424" s="7">
        <f t="shared" si="550"/>
        <v>2026</v>
      </c>
      <c r="R424" s="7">
        <f t="shared" si="537"/>
        <v>1</v>
      </c>
      <c r="S424" s="43">
        <f>1000*C52</f>
        <v>147928</v>
      </c>
      <c r="T424" s="43">
        <f>1000*C118</f>
        <v>87428</v>
      </c>
      <c r="U424" s="43">
        <f>1000*C184</f>
        <v>9556</v>
      </c>
      <c r="V424" s="43">
        <f>1000*C250</f>
        <v>1453</v>
      </c>
      <c r="W424" s="43">
        <f>1000*C316</f>
        <v>8321</v>
      </c>
      <c r="X424" s="44">
        <f t="shared" si="710"/>
        <v>254686</v>
      </c>
      <c r="Z424" s="31">
        <f t="shared" ref="Z424:Z435" si="907">S424-$S268</f>
        <v>46562</v>
      </c>
      <c r="AA424" s="31">
        <f t="shared" ref="AA424:AA435" si="908">T424-$T268</f>
        <v>21776</v>
      </c>
      <c r="AB424" s="31">
        <f t="shared" ref="AB424:AB435" si="909">U424-$U268</f>
        <v>2736</v>
      </c>
      <c r="AC424" s="31">
        <f t="shared" ref="AC424:AC435" si="910">V424-$V268</f>
        <v>0</v>
      </c>
      <c r="AD424" s="31">
        <f t="shared" ref="AD424:AD435" si="911">W424-$W268</f>
        <v>0</v>
      </c>
      <c r="AE424" s="31">
        <f t="shared" ref="AE424:AE435" si="912">X424-$X268</f>
        <v>71074</v>
      </c>
      <c r="AG424" s="31">
        <f>S424-S$256</f>
        <v>52466</v>
      </c>
      <c r="AH424" s="31">
        <f t="shared" ref="AH424" si="913">T424-T$256</f>
        <v>26062</v>
      </c>
      <c r="AI424" s="31">
        <f t="shared" ref="AI424" si="914">U424-U$256</f>
        <v>3005</v>
      </c>
      <c r="AJ424" s="31">
        <f t="shared" ref="AJ424" si="915">V424-V$256</f>
        <v>0</v>
      </c>
      <c r="AK424" s="31">
        <f t="shared" ref="AK424" si="916">W424-W$256</f>
        <v>0</v>
      </c>
      <c r="AL424" s="31">
        <f t="shared" ref="AL424" si="917">X424-X$256</f>
        <v>81533</v>
      </c>
    </row>
    <row r="425" spans="17:38">
      <c r="Q425" s="7">
        <f t="shared" si="550"/>
        <v>2026</v>
      </c>
      <c r="R425" s="7">
        <f t="shared" si="537"/>
        <v>2</v>
      </c>
      <c r="S425" s="43">
        <f>1000*D52</f>
        <v>116249</v>
      </c>
      <c r="T425" s="43">
        <f>1000*D118</f>
        <v>74611</v>
      </c>
      <c r="U425" s="43">
        <f>1000*D184</f>
        <v>8990</v>
      </c>
      <c r="V425" s="43">
        <f>1000*D250</f>
        <v>1146</v>
      </c>
      <c r="W425" s="43">
        <f>1000*D316</f>
        <v>7559</v>
      </c>
      <c r="X425" s="44">
        <f t="shared" si="710"/>
        <v>208555</v>
      </c>
      <c r="Z425" s="31">
        <f t="shared" si="907"/>
        <v>36506</v>
      </c>
      <c r="AA425" s="31">
        <f t="shared" si="908"/>
        <v>18561</v>
      </c>
      <c r="AB425" s="31">
        <f t="shared" si="909"/>
        <v>2549</v>
      </c>
      <c r="AC425" s="31">
        <f t="shared" si="910"/>
        <v>0</v>
      </c>
      <c r="AD425" s="31">
        <f t="shared" si="911"/>
        <v>0</v>
      </c>
      <c r="AE425" s="31">
        <f t="shared" si="912"/>
        <v>57616</v>
      </c>
      <c r="AG425" s="31">
        <f>S425-S$257</f>
        <v>41135</v>
      </c>
      <c r="AH425" s="31">
        <f t="shared" ref="AH425" si="918">T425-T$257</f>
        <v>22214</v>
      </c>
      <c r="AI425" s="31">
        <f t="shared" ref="AI425" si="919">U425-U$257</f>
        <v>2800</v>
      </c>
      <c r="AJ425" s="31">
        <f t="shared" ref="AJ425" si="920">V425-V$257</f>
        <v>0</v>
      </c>
      <c r="AK425" s="31">
        <f t="shared" ref="AK425" si="921">W425-W$257</f>
        <v>0</v>
      </c>
      <c r="AL425" s="31">
        <f t="shared" ref="AL425" si="922">X425-X$257</f>
        <v>66149</v>
      </c>
    </row>
    <row r="426" spans="17:38">
      <c r="Q426" s="7">
        <f t="shared" si="550"/>
        <v>2026</v>
      </c>
      <c r="R426" s="7">
        <f t="shared" si="537"/>
        <v>3</v>
      </c>
      <c r="S426" s="43">
        <f>1000*E52</f>
        <v>91615</v>
      </c>
      <c r="T426" s="43">
        <f>1000*E118</f>
        <v>60962</v>
      </c>
      <c r="U426" s="43">
        <f>1000*E184</f>
        <v>7592</v>
      </c>
      <c r="V426" s="43">
        <f>1000*E250</f>
        <v>1064</v>
      </c>
      <c r="W426" s="43">
        <f>1000*E316</f>
        <v>6660</v>
      </c>
      <c r="X426" s="44">
        <f t="shared" si="710"/>
        <v>167893</v>
      </c>
      <c r="Z426" s="31">
        <f t="shared" si="907"/>
        <v>28514</v>
      </c>
      <c r="AA426" s="31">
        <f t="shared" si="908"/>
        <v>15171</v>
      </c>
      <c r="AB426" s="31">
        <f t="shared" si="909"/>
        <v>2149</v>
      </c>
      <c r="AC426" s="31">
        <f t="shared" si="910"/>
        <v>0</v>
      </c>
      <c r="AD426" s="31">
        <f t="shared" si="911"/>
        <v>0</v>
      </c>
      <c r="AE426" s="31">
        <f t="shared" si="912"/>
        <v>45834</v>
      </c>
      <c r="AG426" s="31">
        <f>S426-S$258</f>
        <v>32129</v>
      </c>
      <c r="AH426" s="31">
        <f t="shared" ref="AH426" si="923">T426-T$258</f>
        <v>18157</v>
      </c>
      <c r="AI426" s="31">
        <f t="shared" ref="AI426" si="924">U426-U$258</f>
        <v>2360</v>
      </c>
      <c r="AJ426" s="31">
        <f t="shared" ref="AJ426" si="925">V426-V$258</f>
        <v>0</v>
      </c>
      <c r="AK426" s="31">
        <f t="shared" ref="AK426" si="926">W426-W$258</f>
        <v>0</v>
      </c>
      <c r="AL426" s="31">
        <f t="shared" ref="AL426" si="927">X426-X$258</f>
        <v>52646</v>
      </c>
    </row>
    <row r="427" spans="17:38">
      <c r="Q427" s="7">
        <f t="shared" si="550"/>
        <v>2026</v>
      </c>
      <c r="R427" s="7">
        <f t="shared" si="537"/>
        <v>4</v>
      </c>
      <c r="S427" s="43">
        <f>1000*F52</f>
        <v>68338</v>
      </c>
      <c r="T427" s="43">
        <f>1000*F118</f>
        <v>59115</v>
      </c>
      <c r="U427" s="43">
        <f>1000*F184</f>
        <v>7635</v>
      </c>
      <c r="V427" s="43">
        <f>1000*F250</f>
        <v>942</v>
      </c>
      <c r="W427" s="43">
        <f>1000*F316</f>
        <v>7111</v>
      </c>
      <c r="X427" s="44">
        <f t="shared" si="710"/>
        <v>143141</v>
      </c>
      <c r="Z427" s="31">
        <f t="shared" si="907"/>
        <v>21121</v>
      </c>
      <c r="AA427" s="31">
        <f t="shared" si="908"/>
        <v>14709</v>
      </c>
      <c r="AB427" s="31">
        <f t="shared" si="909"/>
        <v>2155</v>
      </c>
      <c r="AC427" s="31">
        <f t="shared" si="910"/>
        <v>0</v>
      </c>
      <c r="AD427" s="31">
        <f t="shared" si="911"/>
        <v>0</v>
      </c>
      <c r="AE427" s="31">
        <f t="shared" si="912"/>
        <v>37985</v>
      </c>
      <c r="AG427" s="31">
        <f>S427-S$259</f>
        <v>23799</v>
      </c>
      <c r="AH427" s="31">
        <f t="shared" ref="AH427" si="928">T427-T$259</f>
        <v>17604</v>
      </c>
      <c r="AI427" s="31">
        <f t="shared" ref="AI427" si="929">U427-U$259</f>
        <v>2366</v>
      </c>
      <c r="AJ427" s="31">
        <f t="shared" ref="AJ427" si="930">V427-V$259</f>
        <v>0</v>
      </c>
      <c r="AK427" s="31">
        <f t="shared" ref="AK427" si="931">W427-W$259</f>
        <v>0</v>
      </c>
      <c r="AL427" s="31">
        <f t="shared" ref="AL427" si="932">X427-X$259</f>
        <v>43769</v>
      </c>
    </row>
    <row r="428" spans="17:38">
      <c r="Q428" s="7">
        <f t="shared" si="550"/>
        <v>2026</v>
      </c>
      <c r="R428" s="7">
        <f t="shared" ref="R428:R491" si="933">R416</f>
        <v>5</v>
      </c>
      <c r="S428" s="43">
        <f>1000*G52</f>
        <v>77649</v>
      </c>
      <c r="T428" s="43">
        <f>1000*G118</f>
        <v>63597</v>
      </c>
      <c r="U428" s="43">
        <f>1000*G184</f>
        <v>8122</v>
      </c>
      <c r="V428" s="43">
        <f>1000*G250</f>
        <v>942</v>
      </c>
      <c r="W428" s="43">
        <f>1000*G316</f>
        <v>7356</v>
      </c>
      <c r="X428" s="44">
        <f t="shared" si="710"/>
        <v>157666</v>
      </c>
      <c r="Z428" s="31">
        <f t="shared" si="907"/>
        <v>24092</v>
      </c>
      <c r="AA428" s="31">
        <f t="shared" si="908"/>
        <v>15818</v>
      </c>
      <c r="AB428" s="31">
        <f t="shared" si="909"/>
        <v>2293</v>
      </c>
      <c r="AC428" s="31">
        <f t="shared" si="910"/>
        <v>0</v>
      </c>
      <c r="AD428" s="31">
        <f t="shared" si="911"/>
        <v>0</v>
      </c>
      <c r="AE428" s="31">
        <f t="shared" si="912"/>
        <v>42203</v>
      </c>
      <c r="AG428" s="31">
        <f>S428-S$260</f>
        <v>27147</v>
      </c>
      <c r="AH428" s="31">
        <f t="shared" ref="AH428" si="934">T428-T$260</f>
        <v>18931</v>
      </c>
      <c r="AI428" s="31">
        <f t="shared" ref="AI428" si="935">U428-U$260</f>
        <v>2518</v>
      </c>
      <c r="AJ428" s="31">
        <f t="shared" ref="AJ428" si="936">V428-V$260</f>
        <v>0</v>
      </c>
      <c r="AK428" s="31">
        <f t="shared" ref="AK428" si="937">W428-W$260</f>
        <v>0</v>
      </c>
      <c r="AL428" s="31">
        <f t="shared" ref="AL428" si="938">X428-X$260</f>
        <v>48596</v>
      </c>
    </row>
    <row r="429" spans="17:38">
      <c r="Q429" s="7">
        <f t="shared" ref="Q429:Q492" si="939">Q417+1</f>
        <v>2026</v>
      </c>
      <c r="R429" s="7">
        <f t="shared" si="933"/>
        <v>6</v>
      </c>
      <c r="S429" s="43">
        <f>1000*H52</f>
        <v>87431</v>
      </c>
      <c r="T429" s="43">
        <f>1000*H118</f>
        <v>69242</v>
      </c>
      <c r="U429" s="43">
        <f>1000*H184</f>
        <v>8996</v>
      </c>
      <c r="V429" s="43">
        <f>1000*H250</f>
        <v>983</v>
      </c>
      <c r="W429" s="43">
        <f>1000*H316</f>
        <v>7745</v>
      </c>
      <c r="X429" s="44">
        <f t="shared" si="710"/>
        <v>174397</v>
      </c>
      <c r="Z429" s="31">
        <f t="shared" si="907"/>
        <v>27305</v>
      </c>
      <c r="AA429" s="31">
        <f t="shared" si="908"/>
        <v>17225</v>
      </c>
      <c r="AB429" s="31">
        <f t="shared" si="909"/>
        <v>2536</v>
      </c>
      <c r="AC429" s="31">
        <f t="shared" si="910"/>
        <v>0</v>
      </c>
      <c r="AD429" s="31">
        <f t="shared" si="911"/>
        <v>0</v>
      </c>
      <c r="AE429" s="31">
        <f t="shared" si="912"/>
        <v>47066</v>
      </c>
      <c r="AG429" s="31">
        <f>S429-S$261</f>
        <v>30766</v>
      </c>
      <c r="AH429" s="31">
        <f t="shared" ref="AH429" si="940">T429-T$261</f>
        <v>20615</v>
      </c>
      <c r="AI429" s="31">
        <f t="shared" ref="AI429" si="941">U429-U$261</f>
        <v>2785</v>
      </c>
      <c r="AJ429" s="31">
        <f t="shared" ref="AJ429" si="942">V429-V$261</f>
        <v>0</v>
      </c>
      <c r="AK429" s="31">
        <f t="shared" ref="AK429" si="943">W429-W$261</f>
        <v>0</v>
      </c>
      <c r="AL429" s="31">
        <f t="shared" ref="AL429" si="944">X429-X$261</f>
        <v>54166</v>
      </c>
    </row>
    <row r="430" spans="17:38">
      <c r="Q430" s="7">
        <f t="shared" si="939"/>
        <v>2026</v>
      </c>
      <c r="R430" s="7">
        <f t="shared" si="933"/>
        <v>7</v>
      </c>
      <c r="S430" s="43">
        <f>1000*I52</f>
        <v>88081</v>
      </c>
      <c r="T430" s="43">
        <f>1000*I118</f>
        <v>73231</v>
      </c>
      <c r="U430" s="43">
        <f>1000*I184</f>
        <v>9661</v>
      </c>
      <c r="V430" s="43">
        <f>1000*I250</f>
        <v>921</v>
      </c>
      <c r="W430" s="43">
        <f>1000*I316</f>
        <v>7697</v>
      </c>
      <c r="X430" s="44">
        <f t="shared" si="710"/>
        <v>179591</v>
      </c>
      <c r="Z430" s="31">
        <f t="shared" si="907"/>
        <v>27643</v>
      </c>
      <c r="AA430" s="31">
        <f t="shared" si="908"/>
        <v>18221</v>
      </c>
      <c r="AB430" s="31">
        <f t="shared" si="909"/>
        <v>2721</v>
      </c>
      <c r="AC430" s="31">
        <f t="shared" si="910"/>
        <v>0</v>
      </c>
      <c r="AD430" s="31">
        <f t="shared" si="911"/>
        <v>0</v>
      </c>
      <c r="AE430" s="31">
        <f t="shared" si="912"/>
        <v>48585</v>
      </c>
      <c r="AG430" s="31">
        <f>S430-S$262</f>
        <v>31148</v>
      </c>
      <c r="AH430" s="31">
        <f t="shared" ref="AH430" si="945">T430-T$262</f>
        <v>21807</v>
      </c>
      <c r="AI430" s="31">
        <f t="shared" ref="AI430" si="946">U430-U$262</f>
        <v>2988</v>
      </c>
      <c r="AJ430" s="31">
        <f t="shared" ref="AJ430" si="947">V430-V$262</f>
        <v>0</v>
      </c>
      <c r="AK430" s="31">
        <f t="shared" ref="AK430" si="948">W430-W$262</f>
        <v>0</v>
      </c>
      <c r="AL430" s="31">
        <f t="shared" ref="AL430" si="949">X430-X$262</f>
        <v>55943</v>
      </c>
    </row>
    <row r="431" spans="17:38">
      <c r="Q431" s="7">
        <f t="shared" si="939"/>
        <v>2026</v>
      </c>
      <c r="R431" s="7">
        <f t="shared" si="933"/>
        <v>8</v>
      </c>
      <c r="S431" s="43">
        <f>1000*J52</f>
        <v>94365</v>
      </c>
      <c r="T431" s="43">
        <f>1000*J118</f>
        <v>83441</v>
      </c>
      <c r="U431" s="43">
        <f>1000*J184</f>
        <v>10790</v>
      </c>
      <c r="V431" s="43">
        <f>1000*J250</f>
        <v>1022.9999999999999</v>
      </c>
      <c r="W431" s="43">
        <f>1000*J316</f>
        <v>8548</v>
      </c>
      <c r="X431" s="44">
        <f t="shared" si="710"/>
        <v>198167</v>
      </c>
      <c r="Z431" s="31">
        <f t="shared" si="907"/>
        <v>29522</v>
      </c>
      <c r="AA431" s="31">
        <f t="shared" si="908"/>
        <v>20703</v>
      </c>
      <c r="AB431" s="31">
        <f t="shared" si="909"/>
        <v>3034</v>
      </c>
      <c r="AC431" s="31">
        <f t="shared" si="910"/>
        <v>0</v>
      </c>
      <c r="AD431" s="31">
        <f t="shared" si="911"/>
        <v>0</v>
      </c>
      <c r="AE431" s="31">
        <f t="shared" si="912"/>
        <v>53259</v>
      </c>
      <c r="AG431" s="31">
        <f>S431-S$263</f>
        <v>33265</v>
      </c>
      <c r="AH431" s="31">
        <f t="shared" ref="AH431" si="950">T431-T$263</f>
        <v>24777</v>
      </c>
      <c r="AI431" s="31">
        <f t="shared" ref="AI431" si="951">U431-U$263</f>
        <v>3332</v>
      </c>
      <c r="AJ431" s="31">
        <f t="shared" ref="AJ431" si="952">V431-V$263</f>
        <v>0</v>
      </c>
      <c r="AK431" s="31">
        <f t="shared" ref="AK431" si="953">W431-W$263</f>
        <v>0</v>
      </c>
      <c r="AL431" s="31">
        <f t="shared" ref="AL431" si="954">X431-X$263</f>
        <v>61374</v>
      </c>
    </row>
    <row r="432" spans="17:38">
      <c r="Q432" s="7">
        <f t="shared" si="939"/>
        <v>2026</v>
      </c>
      <c r="R432" s="7">
        <f t="shared" si="933"/>
        <v>9</v>
      </c>
      <c r="S432" s="43">
        <f>1000*K52</f>
        <v>88583</v>
      </c>
      <c r="T432" s="43">
        <f>1000*K118</f>
        <v>73822</v>
      </c>
      <c r="U432" s="43">
        <f>1000*K184</f>
        <v>9655</v>
      </c>
      <c r="V432" s="43">
        <f>1000*K250</f>
        <v>983</v>
      </c>
      <c r="W432" s="43">
        <f>1000*K316</f>
        <v>7852</v>
      </c>
      <c r="X432" s="44">
        <f t="shared" si="710"/>
        <v>180895</v>
      </c>
      <c r="Z432" s="31">
        <f t="shared" si="907"/>
        <v>27597</v>
      </c>
      <c r="AA432" s="31">
        <f t="shared" si="908"/>
        <v>18345</v>
      </c>
      <c r="AB432" s="31">
        <f t="shared" si="909"/>
        <v>2717</v>
      </c>
      <c r="AC432" s="31">
        <f t="shared" si="910"/>
        <v>0</v>
      </c>
      <c r="AD432" s="31">
        <f t="shared" si="911"/>
        <v>0</v>
      </c>
      <c r="AE432" s="31">
        <f t="shared" si="912"/>
        <v>48659</v>
      </c>
      <c r="AG432" s="31">
        <f>S432-S$264</f>
        <v>31096</v>
      </c>
      <c r="AH432" s="31">
        <f t="shared" ref="AH432" si="955">T432-T$264</f>
        <v>21955</v>
      </c>
      <c r="AI432" s="31">
        <f t="shared" ref="AI432" si="956">U432-U$264</f>
        <v>2984</v>
      </c>
      <c r="AJ432" s="31">
        <f t="shared" ref="AJ432" si="957">V432-V$264</f>
        <v>0</v>
      </c>
      <c r="AK432" s="31">
        <f t="shared" ref="AK432" si="958">W432-W$264</f>
        <v>0</v>
      </c>
      <c r="AL432" s="31">
        <f t="shared" ref="AL432" si="959">X432-X$264</f>
        <v>56035</v>
      </c>
    </row>
    <row r="433" spans="17:38">
      <c r="Q433" s="7">
        <f t="shared" si="939"/>
        <v>2026</v>
      </c>
      <c r="R433" s="7">
        <f t="shared" si="933"/>
        <v>10</v>
      </c>
      <c r="S433" s="43">
        <f>1000*L52</f>
        <v>69144</v>
      </c>
      <c r="T433" s="43">
        <f>1000*L118</f>
        <v>68836</v>
      </c>
      <c r="U433" s="43">
        <f>1000*L184</f>
        <v>9221</v>
      </c>
      <c r="V433" s="43">
        <f>1000*L250</f>
        <v>880</v>
      </c>
      <c r="W433" s="43">
        <f>1000*L316</f>
        <v>7379</v>
      </c>
      <c r="X433" s="44">
        <f t="shared" si="710"/>
        <v>155460</v>
      </c>
      <c r="Z433" s="31">
        <f t="shared" si="907"/>
        <v>21366</v>
      </c>
      <c r="AA433" s="31">
        <f t="shared" si="908"/>
        <v>17122</v>
      </c>
      <c r="AB433" s="31">
        <f t="shared" si="909"/>
        <v>2592</v>
      </c>
      <c r="AC433" s="31">
        <f t="shared" si="910"/>
        <v>0</v>
      </c>
      <c r="AD433" s="31">
        <f t="shared" si="911"/>
        <v>0</v>
      </c>
      <c r="AE433" s="31">
        <f t="shared" si="912"/>
        <v>41080</v>
      </c>
      <c r="AG433" s="31">
        <f>S433-S$265</f>
        <v>24075</v>
      </c>
      <c r="AH433" s="31">
        <f t="shared" ref="AH433" si="960">T433-T$265</f>
        <v>20491</v>
      </c>
      <c r="AI433" s="31">
        <f t="shared" ref="AI433" si="961">U433-U$265</f>
        <v>2847</v>
      </c>
      <c r="AJ433" s="31">
        <f t="shared" ref="AJ433" si="962">V433-V$265</f>
        <v>0</v>
      </c>
      <c r="AK433" s="31">
        <f t="shared" ref="AK433" si="963">W433-W$265</f>
        <v>0</v>
      </c>
      <c r="AL433" s="31">
        <f t="shared" ref="AL433" si="964">X433-X$265</f>
        <v>47413</v>
      </c>
    </row>
    <row r="434" spans="17:38">
      <c r="Q434" s="7">
        <f t="shared" si="939"/>
        <v>2026</v>
      </c>
      <c r="R434" s="7">
        <f t="shared" si="933"/>
        <v>11</v>
      </c>
      <c r="S434" s="43">
        <f>1000*M52</f>
        <v>74722</v>
      </c>
      <c r="T434" s="43">
        <f>1000*M118</f>
        <v>71176</v>
      </c>
      <c r="U434" s="43">
        <f>1000*M184</f>
        <v>9323</v>
      </c>
      <c r="V434" s="43">
        <f>1000*M250</f>
        <v>921</v>
      </c>
      <c r="W434" s="43">
        <f>1000*M316</f>
        <v>7161</v>
      </c>
      <c r="X434" s="44">
        <f t="shared" si="710"/>
        <v>163303</v>
      </c>
      <c r="Z434" s="31">
        <f t="shared" si="907"/>
        <v>23243</v>
      </c>
      <c r="AA434" s="31">
        <f t="shared" si="908"/>
        <v>17658</v>
      </c>
      <c r="AB434" s="31">
        <f t="shared" si="909"/>
        <v>2618</v>
      </c>
      <c r="AC434" s="31">
        <f t="shared" si="910"/>
        <v>0</v>
      </c>
      <c r="AD434" s="31">
        <f t="shared" si="911"/>
        <v>0</v>
      </c>
      <c r="AE434" s="31">
        <f t="shared" si="912"/>
        <v>43519</v>
      </c>
      <c r="AG434" s="31">
        <f>S434-S$266</f>
        <v>26190</v>
      </c>
      <c r="AH434" s="31">
        <f t="shared" ref="AH434" si="965">T434-T$266</f>
        <v>21133</v>
      </c>
      <c r="AI434" s="31">
        <f t="shared" ref="AI434" si="966">U434-U$266</f>
        <v>2875</v>
      </c>
      <c r="AJ434" s="31">
        <f t="shared" ref="AJ434" si="967">V434-V$266</f>
        <v>0</v>
      </c>
      <c r="AK434" s="31">
        <f t="shared" ref="AK434" si="968">W434-W$266</f>
        <v>0</v>
      </c>
      <c r="AL434" s="31">
        <f t="shared" ref="AL434" si="969">X434-X$266</f>
        <v>50198</v>
      </c>
    </row>
    <row r="435" spans="17:38">
      <c r="Q435" s="7">
        <f t="shared" si="939"/>
        <v>2026</v>
      </c>
      <c r="R435" s="7">
        <f t="shared" si="933"/>
        <v>12</v>
      </c>
      <c r="S435" s="43">
        <f>1000*N52</f>
        <v>127153</v>
      </c>
      <c r="T435" s="43">
        <f>1000*N118</f>
        <v>89418</v>
      </c>
      <c r="U435" s="43">
        <f>1000*N184</f>
        <v>10181</v>
      </c>
      <c r="V435" s="43">
        <f>1000*N250</f>
        <v>1228</v>
      </c>
      <c r="W435" s="43">
        <f>1000*N316</f>
        <v>8208</v>
      </c>
      <c r="X435" s="44">
        <f t="shared" si="710"/>
        <v>236188</v>
      </c>
      <c r="Z435" s="31">
        <f t="shared" si="907"/>
        <v>39911</v>
      </c>
      <c r="AA435" s="31">
        <f t="shared" si="908"/>
        <v>22235</v>
      </c>
      <c r="AB435" s="31">
        <f t="shared" si="909"/>
        <v>2892</v>
      </c>
      <c r="AC435" s="31">
        <f t="shared" si="910"/>
        <v>0</v>
      </c>
      <c r="AD435" s="31">
        <f t="shared" si="911"/>
        <v>0</v>
      </c>
      <c r="AE435" s="31">
        <f t="shared" si="912"/>
        <v>65038</v>
      </c>
      <c r="AG435" s="31">
        <f>S435-S$267</f>
        <v>44971</v>
      </c>
      <c r="AH435" s="31">
        <f t="shared" ref="AH435" si="970">T435-T$267</f>
        <v>26611</v>
      </c>
      <c r="AI435" s="31">
        <f t="shared" ref="AI435" si="971">U435-U$267</f>
        <v>3176</v>
      </c>
      <c r="AJ435" s="31">
        <f t="shared" ref="AJ435" si="972">V435-V$267</f>
        <v>0</v>
      </c>
      <c r="AK435" s="31">
        <f t="shared" ref="AK435" si="973">W435-W$267</f>
        <v>0</v>
      </c>
      <c r="AL435" s="31">
        <f t="shared" ref="AL435" si="974">X435-X$267</f>
        <v>74758</v>
      </c>
    </row>
    <row r="436" spans="17:38">
      <c r="Q436" s="7">
        <f t="shared" si="939"/>
        <v>2027</v>
      </c>
      <c r="R436" s="7">
        <f t="shared" si="933"/>
        <v>1</v>
      </c>
      <c r="S436" s="43">
        <f>1000*C53</f>
        <v>150549</v>
      </c>
      <c r="T436" s="43">
        <f>1000*C119</f>
        <v>88680</v>
      </c>
      <c r="U436" s="43">
        <f>1000*C185</f>
        <v>9719</v>
      </c>
      <c r="V436" s="43">
        <f>1000*C251</f>
        <v>1453</v>
      </c>
      <c r="W436" s="43">
        <f>1000*C317</f>
        <v>8321</v>
      </c>
      <c r="X436" s="44">
        <f t="shared" si="710"/>
        <v>258722</v>
      </c>
      <c r="Z436" s="31">
        <f t="shared" ref="Z436:Z447" si="975">S436-$S268</f>
        <v>49183</v>
      </c>
      <c r="AA436" s="31">
        <f t="shared" ref="AA436:AA447" si="976">T436-$T268</f>
        <v>23028</v>
      </c>
      <c r="AB436" s="31">
        <f t="shared" ref="AB436:AB447" si="977">U436-$U268</f>
        <v>2899</v>
      </c>
      <c r="AC436" s="31">
        <f t="shared" ref="AC436:AC447" si="978">V436-$V268</f>
        <v>0</v>
      </c>
      <c r="AD436" s="31">
        <f t="shared" ref="AD436:AD447" si="979">W436-$W268</f>
        <v>0</v>
      </c>
      <c r="AE436" s="31">
        <f t="shared" ref="AE436:AE447" si="980">X436-$X268</f>
        <v>75110</v>
      </c>
      <c r="AG436" s="31">
        <f>S436-S$256</f>
        <v>55087</v>
      </c>
      <c r="AH436" s="31">
        <f t="shared" ref="AH436" si="981">T436-T$256</f>
        <v>27314</v>
      </c>
      <c r="AI436" s="31">
        <f t="shared" ref="AI436" si="982">U436-U$256</f>
        <v>3168</v>
      </c>
      <c r="AJ436" s="31">
        <f t="shared" ref="AJ436" si="983">V436-V$256</f>
        <v>0</v>
      </c>
      <c r="AK436" s="31">
        <f t="shared" ref="AK436" si="984">W436-W$256</f>
        <v>0</v>
      </c>
      <c r="AL436" s="31">
        <f t="shared" ref="AL436" si="985">X436-X$256</f>
        <v>85569</v>
      </c>
    </row>
    <row r="437" spans="17:38">
      <c r="Q437" s="7">
        <f t="shared" si="939"/>
        <v>2027</v>
      </c>
      <c r="R437" s="7">
        <f t="shared" si="933"/>
        <v>2</v>
      </c>
      <c r="S437" s="43">
        <f>1000*D53</f>
        <v>118304</v>
      </c>
      <c r="T437" s="43">
        <f>1000*D119</f>
        <v>75678</v>
      </c>
      <c r="U437" s="43">
        <f>1000*D185</f>
        <v>9142</v>
      </c>
      <c r="V437" s="43">
        <f>1000*D251</f>
        <v>1146</v>
      </c>
      <c r="W437" s="43">
        <f>1000*D317</f>
        <v>7559</v>
      </c>
      <c r="X437" s="44">
        <f t="shared" si="710"/>
        <v>211829</v>
      </c>
      <c r="Z437" s="31">
        <f t="shared" si="975"/>
        <v>38561</v>
      </c>
      <c r="AA437" s="31">
        <f t="shared" si="976"/>
        <v>19628</v>
      </c>
      <c r="AB437" s="31">
        <f t="shared" si="977"/>
        <v>2701</v>
      </c>
      <c r="AC437" s="31">
        <f t="shared" si="978"/>
        <v>0</v>
      </c>
      <c r="AD437" s="31">
        <f t="shared" si="979"/>
        <v>0</v>
      </c>
      <c r="AE437" s="31">
        <f t="shared" si="980"/>
        <v>60890</v>
      </c>
      <c r="AG437" s="31">
        <f>S437-S$257</f>
        <v>43190</v>
      </c>
      <c r="AH437" s="31">
        <f t="shared" ref="AH437" si="986">T437-T$257</f>
        <v>23281</v>
      </c>
      <c r="AI437" s="31">
        <f t="shared" ref="AI437" si="987">U437-U$257</f>
        <v>2952</v>
      </c>
      <c r="AJ437" s="31">
        <f t="shared" ref="AJ437" si="988">V437-V$257</f>
        <v>0</v>
      </c>
      <c r="AK437" s="31">
        <f t="shared" ref="AK437" si="989">W437-W$257</f>
        <v>0</v>
      </c>
      <c r="AL437" s="31">
        <f t="shared" ref="AL437" si="990">X437-X$257</f>
        <v>69423</v>
      </c>
    </row>
    <row r="438" spans="17:38">
      <c r="Q438" s="7">
        <f t="shared" si="939"/>
        <v>2027</v>
      </c>
      <c r="R438" s="7">
        <f t="shared" si="933"/>
        <v>3</v>
      </c>
      <c r="S438" s="43">
        <f>1000*E53</f>
        <v>93220</v>
      </c>
      <c r="T438" s="43">
        <f>1000*E119</f>
        <v>61834</v>
      </c>
      <c r="U438" s="43">
        <f>1000*E185</f>
        <v>7720</v>
      </c>
      <c r="V438" s="43">
        <f>1000*E251</f>
        <v>1064</v>
      </c>
      <c r="W438" s="43">
        <f>1000*E317</f>
        <v>6660</v>
      </c>
      <c r="X438" s="44">
        <f t="shared" si="710"/>
        <v>170498</v>
      </c>
      <c r="Z438" s="31">
        <f t="shared" si="975"/>
        <v>30119</v>
      </c>
      <c r="AA438" s="31">
        <f t="shared" si="976"/>
        <v>16043</v>
      </c>
      <c r="AB438" s="31">
        <f t="shared" si="977"/>
        <v>2277</v>
      </c>
      <c r="AC438" s="31">
        <f t="shared" si="978"/>
        <v>0</v>
      </c>
      <c r="AD438" s="31">
        <f t="shared" si="979"/>
        <v>0</v>
      </c>
      <c r="AE438" s="31">
        <f t="shared" si="980"/>
        <v>48439</v>
      </c>
      <c r="AG438" s="31">
        <f>S438-S$258</f>
        <v>33734</v>
      </c>
      <c r="AH438" s="31">
        <f t="shared" ref="AH438" si="991">T438-T$258</f>
        <v>19029</v>
      </c>
      <c r="AI438" s="31">
        <f t="shared" ref="AI438" si="992">U438-U$258</f>
        <v>2488</v>
      </c>
      <c r="AJ438" s="31">
        <f t="shared" ref="AJ438" si="993">V438-V$258</f>
        <v>0</v>
      </c>
      <c r="AK438" s="31">
        <f t="shared" ref="AK438" si="994">W438-W$258</f>
        <v>0</v>
      </c>
      <c r="AL438" s="31">
        <f t="shared" ref="AL438" si="995">X438-X$258</f>
        <v>55251</v>
      </c>
    </row>
    <row r="439" spans="17:38">
      <c r="Q439" s="7">
        <f t="shared" si="939"/>
        <v>2027</v>
      </c>
      <c r="R439" s="7">
        <f t="shared" si="933"/>
        <v>4</v>
      </c>
      <c r="S439" s="43">
        <f>1000*F53</f>
        <v>69527</v>
      </c>
      <c r="T439" s="43">
        <f>1000*F119</f>
        <v>59960</v>
      </c>
      <c r="U439" s="43">
        <f>1000*F185</f>
        <v>7764</v>
      </c>
      <c r="V439" s="43">
        <f>1000*F251</f>
        <v>942</v>
      </c>
      <c r="W439" s="43">
        <f>1000*F317</f>
        <v>7111</v>
      </c>
      <c r="X439" s="44">
        <f t="shared" si="710"/>
        <v>145304</v>
      </c>
      <c r="Z439" s="31">
        <f t="shared" si="975"/>
        <v>22310</v>
      </c>
      <c r="AA439" s="31">
        <f t="shared" si="976"/>
        <v>15554</v>
      </c>
      <c r="AB439" s="31">
        <f t="shared" si="977"/>
        <v>2284</v>
      </c>
      <c r="AC439" s="31">
        <f t="shared" si="978"/>
        <v>0</v>
      </c>
      <c r="AD439" s="31">
        <f t="shared" si="979"/>
        <v>0</v>
      </c>
      <c r="AE439" s="31">
        <f t="shared" si="980"/>
        <v>40148</v>
      </c>
      <c r="AG439" s="31">
        <f>S439-S$259</f>
        <v>24988</v>
      </c>
      <c r="AH439" s="31">
        <f t="shared" ref="AH439" si="996">T439-T$259</f>
        <v>18449</v>
      </c>
      <c r="AI439" s="31">
        <f t="shared" ref="AI439" si="997">U439-U$259</f>
        <v>2495</v>
      </c>
      <c r="AJ439" s="31">
        <f t="shared" ref="AJ439" si="998">V439-V$259</f>
        <v>0</v>
      </c>
      <c r="AK439" s="31">
        <f t="shared" ref="AK439" si="999">W439-W$259</f>
        <v>0</v>
      </c>
      <c r="AL439" s="31">
        <f t="shared" ref="AL439" si="1000">X439-X$259</f>
        <v>45932</v>
      </c>
    </row>
    <row r="440" spans="17:38">
      <c r="Q440" s="7">
        <f t="shared" si="939"/>
        <v>2027</v>
      </c>
      <c r="R440" s="7">
        <f t="shared" si="933"/>
        <v>5</v>
      </c>
      <c r="S440" s="43">
        <f>1000*G53</f>
        <v>79005</v>
      </c>
      <c r="T440" s="43">
        <f>1000*G119</f>
        <v>64506</v>
      </c>
      <c r="U440" s="43">
        <f>1000*G185</f>
        <v>8259</v>
      </c>
      <c r="V440" s="43">
        <f>1000*G251</f>
        <v>942</v>
      </c>
      <c r="W440" s="43">
        <f>1000*G317</f>
        <v>7356</v>
      </c>
      <c r="X440" s="44">
        <f t="shared" si="710"/>
        <v>160068</v>
      </c>
      <c r="Z440" s="31">
        <f t="shared" si="975"/>
        <v>25448</v>
      </c>
      <c r="AA440" s="31">
        <f t="shared" si="976"/>
        <v>16727</v>
      </c>
      <c r="AB440" s="31">
        <f t="shared" si="977"/>
        <v>2430</v>
      </c>
      <c r="AC440" s="31">
        <f t="shared" si="978"/>
        <v>0</v>
      </c>
      <c r="AD440" s="31">
        <f t="shared" si="979"/>
        <v>0</v>
      </c>
      <c r="AE440" s="31">
        <f t="shared" si="980"/>
        <v>44605</v>
      </c>
      <c r="AG440" s="31">
        <f>S440-S$260</f>
        <v>28503</v>
      </c>
      <c r="AH440" s="31">
        <f t="shared" ref="AH440" si="1001">T440-T$260</f>
        <v>19840</v>
      </c>
      <c r="AI440" s="31">
        <f t="shared" ref="AI440" si="1002">U440-U$260</f>
        <v>2655</v>
      </c>
      <c r="AJ440" s="31">
        <f t="shared" ref="AJ440" si="1003">V440-V$260</f>
        <v>0</v>
      </c>
      <c r="AK440" s="31">
        <f t="shared" ref="AK440" si="1004">W440-W$260</f>
        <v>0</v>
      </c>
      <c r="AL440" s="31">
        <f t="shared" ref="AL440" si="1005">X440-X$260</f>
        <v>50998</v>
      </c>
    </row>
    <row r="441" spans="17:38">
      <c r="Q441" s="7">
        <f t="shared" si="939"/>
        <v>2027</v>
      </c>
      <c r="R441" s="7">
        <f t="shared" si="933"/>
        <v>6</v>
      </c>
      <c r="S441" s="43">
        <f>1000*H53</f>
        <v>88969</v>
      </c>
      <c r="T441" s="43">
        <f>1000*H119</f>
        <v>70232</v>
      </c>
      <c r="U441" s="43">
        <f>1000*H185</f>
        <v>9148</v>
      </c>
      <c r="V441" s="43">
        <f>1000*H251</f>
        <v>983</v>
      </c>
      <c r="W441" s="43">
        <f>1000*H317</f>
        <v>7745</v>
      </c>
      <c r="X441" s="44">
        <f t="shared" si="710"/>
        <v>177077</v>
      </c>
      <c r="Z441" s="31">
        <f t="shared" si="975"/>
        <v>28843</v>
      </c>
      <c r="AA441" s="31">
        <f t="shared" si="976"/>
        <v>18215</v>
      </c>
      <c r="AB441" s="31">
        <f t="shared" si="977"/>
        <v>2688</v>
      </c>
      <c r="AC441" s="31">
        <f t="shared" si="978"/>
        <v>0</v>
      </c>
      <c r="AD441" s="31">
        <f t="shared" si="979"/>
        <v>0</v>
      </c>
      <c r="AE441" s="31">
        <f t="shared" si="980"/>
        <v>49746</v>
      </c>
      <c r="AG441" s="31">
        <f>S441-S$261</f>
        <v>32304</v>
      </c>
      <c r="AH441" s="31">
        <f t="shared" ref="AH441" si="1006">T441-T$261</f>
        <v>21605</v>
      </c>
      <c r="AI441" s="31">
        <f t="shared" ref="AI441" si="1007">U441-U$261</f>
        <v>2937</v>
      </c>
      <c r="AJ441" s="31">
        <f t="shared" ref="AJ441" si="1008">V441-V$261</f>
        <v>0</v>
      </c>
      <c r="AK441" s="31">
        <f t="shared" ref="AK441" si="1009">W441-W$261</f>
        <v>0</v>
      </c>
      <c r="AL441" s="31">
        <f t="shared" ref="AL441" si="1010">X441-X$261</f>
        <v>56846</v>
      </c>
    </row>
    <row r="442" spans="17:38">
      <c r="Q442" s="7">
        <f t="shared" si="939"/>
        <v>2027</v>
      </c>
      <c r="R442" s="7">
        <f t="shared" si="933"/>
        <v>7</v>
      </c>
      <c r="S442" s="43">
        <f>1000*I53</f>
        <v>89638</v>
      </c>
      <c r="T442" s="43">
        <f>1000*I119</f>
        <v>74278</v>
      </c>
      <c r="U442" s="43">
        <f>1000*I185</f>
        <v>9824</v>
      </c>
      <c r="V442" s="43">
        <f>1000*I251</f>
        <v>921</v>
      </c>
      <c r="W442" s="43">
        <f>1000*I317</f>
        <v>7697</v>
      </c>
      <c r="X442" s="44">
        <f t="shared" si="710"/>
        <v>182358</v>
      </c>
      <c r="Z442" s="31">
        <f t="shared" si="975"/>
        <v>29200</v>
      </c>
      <c r="AA442" s="31">
        <f t="shared" si="976"/>
        <v>19268</v>
      </c>
      <c r="AB442" s="31">
        <f t="shared" si="977"/>
        <v>2884</v>
      </c>
      <c r="AC442" s="31">
        <f t="shared" si="978"/>
        <v>0</v>
      </c>
      <c r="AD442" s="31">
        <f t="shared" si="979"/>
        <v>0</v>
      </c>
      <c r="AE442" s="31">
        <f t="shared" si="980"/>
        <v>51352</v>
      </c>
      <c r="AG442" s="31">
        <f>S442-S$262</f>
        <v>32705</v>
      </c>
      <c r="AH442" s="31">
        <f t="shared" ref="AH442" si="1011">T442-T$262</f>
        <v>22854</v>
      </c>
      <c r="AI442" s="31">
        <f t="shared" ref="AI442" si="1012">U442-U$262</f>
        <v>3151</v>
      </c>
      <c r="AJ442" s="31">
        <f t="shared" ref="AJ442" si="1013">V442-V$262</f>
        <v>0</v>
      </c>
      <c r="AK442" s="31">
        <f t="shared" ref="AK442" si="1014">W442-W$262</f>
        <v>0</v>
      </c>
      <c r="AL442" s="31">
        <f t="shared" ref="AL442" si="1015">X442-X$262</f>
        <v>58710</v>
      </c>
    </row>
    <row r="443" spans="17:38">
      <c r="Q443" s="7">
        <f t="shared" si="939"/>
        <v>2027</v>
      </c>
      <c r="R443" s="7">
        <f t="shared" si="933"/>
        <v>8</v>
      </c>
      <c r="S443" s="43">
        <f>1000*J53</f>
        <v>96027</v>
      </c>
      <c r="T443" s="43">
        <f>1000*J119</f>
        <v>84631</v>
      </c>
      <c r="U443" s="43">
        <f>1000*J185</f>
        <v>10971</v>
      </c>
      <c r="V443" s="43">
        <f>1000*J251</f>
        <v>1022.9999999999999</v>
      </c>
      <c r="W443" s="43">
        <f>1000*J317</f>
        <v>8548</v>
      </c>
      <c r="X443" s="44">
        <f t="shared" si="710"/>
        <v>201200</v>
      </c>
      <c r="Z443" s="31">
        <f t="shared" si="975"/>
        <v>31184</v>
      </c>
      <c r="AA443" s="31">
        <f t="shared" si="976"/>
        <v>21893</v>
      </c>
      <c r="AB443" s="31">
        <f t="shared" si="977"/>
        <v>3215</v>
      </c>
      <c r="AC443" s="31">
        <f t="shared" si="978"/>
        <v>0</v>
      </c>
      <c r="AD443" s="31">
        <f t="shared" si="979"/>
        <v>0</v>
      </c>
      <c r="AE443" s="31">
        <f t="shared" si="980"/>
        <v>56292</v>
      </c>
      <c r="AG443" s="31">
        <f>S443-S$263</f>
        <v>34927</v>
      </c>
      <c r="AH443" s="31">
        <f t="shared" ref="AH443" si="1016">T443-T$263</f>
        <v>25967</v>
      </c>
      <c r="AI443" s="31">
        <f t="shared" ref="AI443" si="1017">U443-U$263</f>
        <v>3513</v>
      </c>
      <c r="AJ443" s="31">
        <f t="shared" ref="AJ443" si="1018">V443-V$263</f>
        <v>0</v>
      </c>
      <c r="AK443" s="31">
        <f t="shared" ref="AK443" si="1019">W443-W$263</f>
        <v>0</v>
      </c>
      <c r="AL443" s="31">
        <f t="shared" ref="AL443" si="1020">X443-X$263</f>
        <v>64407</v>
      </c>
    </row>
    <row r="444" spans="17:38">
      <c r="Q444" s="7">
        <f t="shared" si="939"/>
        <v>2027</v>
      </c>
      <c r="R444" s="7">
        <f t="shared" si="933"/>
        <v>9</v>
      </c>
      <c r="S444" s="43">
        <f>1000*K53</f>
        <v>90137</v>
      </c>
      <c r="T444" s="43">
        <f>1000*K119</f>
        <v>74876</v>
      </c>
      <c r="U444" s="43">
        <f>1000*K185</f>
        <v>9817</v>
      </c>
      <c r="V444" s="43">
        <f>1000*K251</f>
        <v>983</v>
      </c>
      <c r="W444" s="43">
        <f>1000*K317</f>
        <v>7852</v>
      </c>
      <c r="X444" s="44">
        <f t="shared" si="710"/>
        <v>183665</v>
      </c>
      <c r="Z444" s="31">
        <f t="shared" si="975"/>
        <v>29151</v>
      </c>
      <c r="AA444" s="31">
        <f t="shared" si="976"/>
        <v>19399</v>
      </c>
      <c r="AB444" s="31">
        <f t="shared" si="977"/>
        <v>2879</v>
      </c>
      <c r="AC444" s="31">
        <f t="shared" si="978"/>
        <v>0</v>
      </c>
      <c r="AD444" s="31">
        <f t="shared" si="979"/>
        <v>0</v>
      </c>
      <c r="AE444" s="31">
        <f t="shared" si="980"/>
        <v>51429</v>
      </c>
      <c r="AG444" s="31">
        <f>S444-S$264</f>
        <v>32650</v>
      </c>
      <c r="AH444" s="31">
        <f t="shared" ref="AH444" si="1021">T444-T$264</f>
        <v>23009</v>
      </c>
      <c r="AI444" s="31">
        <f t="shared" ref="AI444" si="1022">U444-U$264</f>
        <v>3146</v>
      </c>
      <c r="AJ444" s="31">
        <f t="shared" ref="AJ444" si="1023">V444-V$264</f>
        <v>0</v>
      </c>
      <c r="AK444" s="31">
        <f t="shared" ref="AK444" si="1024">W444-W$264</f>
        <v>0</v>
      </c>
      <c r="AL444" s="31">
        <f t="shared" ref="AL444" si="1025">X444-X$264</f>
        <v>58805</v>
      </c>
    </row>
    <row r="445" spans="17:38">
      <c r="Q445" s="7">
        <f t="shared" si="939"/>
        <v>2027</v>
      </c>
      <c r="R445" s="7">
        <f t="shared" si="933"/>
        <v>10</v>
      </c>
      <c r="S445" s="43">
        <f>1000*L53</f>
        <v>70347</v>
      </c>
      <c r="T445" s="43">
        <f>1000*L119</f>
        <v>69820</v>
      </c>
      <c r="U445" s="43">
        <f>1000*L185</f>
        <v>9376</v>
      </c>
      <c r="V445" s="43">
        <f>1000*L251</f>
        <v>880</v>
      </c>
      <c r="W445" s="43">
        <f>1000*L317</f>
        <v>7379</v>
      </c>
      <c r="X445" s="44">
        <f t="shared" si="710"/>
        <v>157802</v>
      </c>
      <c r="Z445" s="31">
        <f t="shared" si="975"/>
        <v>22569</v>
      </c>
      <c r="AA445" s="31">
        <f t="shared" si="976"/>
        <v>18106</v>
      </c>
      <c r="AB445" s="31">
        <f t="shared" si="977"/>
        <v>2747</v>
      </c>
      <c r="AC445" s="31">
        <f t="shared" si="978"/>
        <v>0</v>
      </c>
      <c r="AD445" s="31">
        <f t="shared" si="979"/>
        <v>0</v>
      </c>
      <c r="AE445" s="31">
        <f t="shared" si="980"/>
        <v>43422</v>
      </c>
      <c r="AG445" s="31">
        <f>S445-S$265</f>
        <v>25278</v>
      </c>
      <c r="AH445" s="31">
        <f t="shared" ref="AH445" si="1026">T445-T$265</f>
        <v>21475</v>
      </c>
      <c r="AI445" s="31">
        <f t="shared" ref="AI445" si="1027">U445-U$265</f>
        <v>3002</v>
      </c>
      <c r="AJ445" s="31">
        <f t="shared" ref="AJ445" si="1028">V445-V$265</f>
        <v>0</v>
      </c>
      <c r="AK445" s="31">
        <f t="shared" ref="AK445" si="1029">W445-W$265</f>
        <v>0</v>
      </c>
      <c r="AL445" s="31">
        <f t="shared" ref="AL445" si="1030">X445-X$265</f>
        <v>49755</v>
      </c>
    </row>
    <row r="446" spans="17:38">
      <c r="Q446" s="7">
        <f t="shared" si="939"/>
        <v>2027</v>
      </c>
      <c r="R446" s="7">
        <f t="shared" si="933"/>
        <v>11</v>
      </c>
      <c r="S446" s="43">
        <f>1000*M53</f>
        <v>76031</v>
      </c>
      <c r="T446" s="43">
        <f>1000*M119</f>
        <v>72191</v>
      </c>
      <c r="U446" s="43">
        <f>1000*M185</f>
        <v>9479</v>
      </c>
      <c r="V446" s="43">
        <f>1000*M251</f>
        <v>921</v>
      </c>
      <c r="W446" s="43">
        <f>1000*M317</f>
        <v>7161</v>
      </c>
      <c r="X446" s="44">
        <f t="shared" si="710"/>
        <v>165783</v>
      </c>
      <c r="Z446" s="31">
        <f t="shared" si="975"/>
        <v>24552</v>
      </c>
      <c r="AA446" s="31">
        <f t="shared" si="976"/>
        <v>18673</v>
      </c>
      <c r="AB446" s="31">
        <f t="shared" si="977"/>
        <v>2774</v>
      </c>
      <c r="AC446" s="31">
        <f t="shared" si="978"/>
        <v>0</v>
      </c>
      <c r="AD446" s="31">
        <f t="shared" si="979"/>
        <v>0</v>
      </c>
      <c r="AE446" s="31">
        <f t="shared" si="980"/>
        <v>45999</v>
      </c>
      <c r="AG446" s="31">
        <f>S446-S$266</f>
        <v>27499</v>
      </c>
      <c r="AH446" s="31">
        <f t="shared" ref="AH446" si="1031">T446-T$266</f>
        <v>22148</v>
      </c>
      <c r="AI446" s="31">
        <f t="shared" ref="AI446" si="1032">U446-U$266</f>
        <v>3031</v>
      </c>
      <c r="AJ446" s="31">
        <f t="shared" ref="AJ446" si="1033">V446-V$266</f>
        <v>0</v>
      </c>
      <c r="AK446" s="31">
        <f t="shared" ref="AK446" si="1034">W446-W$266</f>
        <v>0</v>
      </c>
      <c r="AL446" s="31">
        <f t="shared" ref="AL446" si="1035">X446-X$266</f>
        <v>52678</v>
      </c>
    </row>
    <row r="447" spans="17:38">
      <c r="Q447" s="7">
        <f t="shared" si="939"/>
        <v>2027</v>
      </c>
      <c r="R447" s="7">
        <f t="shared" si="933"/>
        <v>12</v>
      </c>
      <c r="S447" s="43">
        <f>1000*N53</f>
        <v>129400</v>
      </c>
      <c r="T447" s="43">
        <f>1000*N119</f>
        <v>90696</v>
      </c>
      <c r="U447" s="43">
        <f>1000*N185</f>
        <v>10354</v>
      </c>
      <c r="V447" s="43">
        <f>1000*N251</f>
        <v>1228</v>
      </c>
      <c r="W447" s="43">
        <f>1000*N317</f>
        <v>8208</v>
      </c>
      <c r="X447" s="44">
        <f t="shared" si="710"/>
        <v>239886</v>
      </c>
      <c r="Z447" s="31">
        <f t="shared" si="975"/>
        <v>42158</v>
      </c>
      <c r="AA447" s="31">
        <f t="shared" si="976"/>
        <v>23513</v>
      </c>
      <c r="AB447" s="31">
        <f t="shared" si="977"/>
        <v>3065</v>
      </c>
      <c r="AC447" s="31">
        <f t="shared" si="978"/>
        <v>0</v>
      </c>
      <c r="AD447" s="31">
        <f t="shared" si="979"/>
        <v>0</v>
      </c>
      <c r="AE447" s="31">
        <f t="shared" si="980"/>
        <v>68736</v>
      </c>
      <c r="AG447" s="31">
        <f>S447-S$267</f>
        <v>47218</v>
      </c>
      <c r="AH447" s="31">
        <f t="shared" ref="AH447" si="1036">T447-T$267</f>
        <v>27889</v>
      </c>
      <c r="AI447" s="31">
        <f t="shared" ref="AI447" si="1037">U447-U$267</f>
        <v>3349</v>
      </c>
      <c r="AJ447" s="31">
        <f t="shared" ref="AJ447" si="1038">V447-V$267</f>
        <v>0</v>
      </c>
      <c r="AK447" s="31">
        <f t="shared" ref="AK447" si="1039">W447-W$267</f>
        <v>0</v>
      </c>
      <c r="AL447" s="31">
        <f t="shared" ref="AL447" si="1040">X447-X$267</f>
        <v>78456</v>
      </c>
    </row>
    <row r="448" spans="17:38">
      <c r="Q448" s="7">
        <f t="shared" si="939"/>
        <v>2028</v>
      </c>
      <c r="R448" s="7">
        <f t="shared" si="933"/>
        <v>1</v>
      </c>
      <c r="S448" s="43">
        <f>1000*C54</f>
        <v>153087</v>
      </c>
      <c r="T448" s="43">
        <f>1000*C120</f>
        <v>89891</v>
      </c>
      <c r="U448" s="43">
        <f>1000*C186</f>
        <v>9877</v>
      </c>
      <c r="V448" s="43">
        <f>1000*C252</f>
        <v>1453</v>
      </c>
      <c r="W448" s="43">
        <f>1000*C318</f>
        <v>8321</v>
      </c>
      <c r="X448" s="44">
        <f t="shared" si="710"/>
        <v>262629</v>
      </c>
      <c r="Z448" s="31">
        <f t="shared" ref="Z448:Z459" si="1041">S448-$S268</f>
        <v>51721</v>
      </c>
      <c r="AA448" s="31">
        <f t="shared" ref="AA448:AA459" si="1042">T448-$T268</f>
        <v>24239</v>
      </c>
      <c r="AB448" s="31">
        <f t="shared" ref="AB448:AB459" si="1043">U448-$U268</f>
        <v>3057</v>
      </c>
      <c r="AC448" s="31">
        <f t="shared" ref="AC448:AC459" si="1044">V448-$V268</f>
        <v>0</v>
      </c>
      <c r="AD448" s="31">
        <f t="shared" ref="AD448:AD459" si="1045">W448-$W268</f>
        <v>0</v>
      </c>
      <c r="AE448" s="31">
        <f t="shared" ref="AE448:AE459" si="1046">X448-$X268</f>
        <v>79017</v>
      </c>
      <c r="AG448" s="31">
        <f>S448-S$256</f>
        <v>57625</v>
      </c>
      <c r="AH448" s="31">
        <f t="shared" ref="AH448" si="1047">T448-T$256</f>
        <v>28525</v>
      </c>
      <c r="AI448" s="31">
        <f t="shared" ref="AI448" si="1048">U448-U$256</f>
        <v>3326</v>
      </c>
      <c r="AJ448" s="31">
        <f t="shared" ref="AJ448" si="1049">V448-V$256</f>
        <v>0</v>
      </c>
      <c r="AK448" s="31">
        <f t="shared" ref="AK448" si="1050">W448-W$256</f>
        <v>0</v>
      </c>
      <c r="AL448" s="31">
        <f t="shared" ref="AL448" si="1051">X448-X$256</f>
        <v>89476</v>
      </c>
    </row>
    <row r="449" spans="17:38">
      <c r="Q449" s="7">
        <f t="shared" si="939"/>
        <v>2028</v>
      </c>
      <c r="R449" s="7">
        <f t="shared" si="933"/>
        <v>2</v>
      </c>
      <c r="S449" s="43">
        <f>1000*D54</f>
        <v>120294</v>
      </c>
      <c r="T449" s="43">
        <f>1000*D120</f>
        <v>76710</v>
      </c>
      <c r="U449" s="43">
        <f>1000*D186</f>
        <v>9290</v>
      </c>
      <c r="V449" s="43">
        <f>1000*D252</f>
        <v>1146</v>
      </c>
      <c r="W449" s="43">
        <f>1000*D318</f>
        <v>7559</v>
      </c>
      <c r="X449" s="44">
        <f t="shared" si="710"/>
        <v>214999</v>
      </c>
      <c r="Z449" s="31">
        <f t="shared" si="1041"/>
        <v>40551</v>
      </c>
      <c r="AA449" s="31">
        <f t="shared" si="1042"/>
        <v>20660</v>
      </c>
      <c r="AB449" s="31">
        <f t="shared" si="1043"/>
        <v>2849</v>
      </c>
      <c r="AC449" s="31">
        <f t="shared" si="1044"/>
        <v>0</v>
      </c>
      <c r="AD449" s="31">
        <f t="shared" si="1045"/>
        <v>0</v>
      </c>
      <c r="AE449" s="31">
        <f t="shared" si="1046"/>
        <v>64060</v>
      </c>
      <c r="AG449" s="31">
        <f>S449-S$257</f>
        <v>45180</v>
      </c>
      <c r="AH449" s="31">
        <f t="shared" ref="AH449" si="1052">T449-T$257</f>
        <v>24313</v>
      </c>
      <c r="AI449" s="31">
        <f t="shared" ref="AI449" si="1053">U449-U$257</f>
        <v>3100</v>
      </c>
      <c r="AJ449" s="31">
        <f t="shared" ref="AJ449" si="1054">V449-V$257</f>
        <v>0</v>
      </c>
      <c r="AK449" s="31">
        <f t="shared" ref="AK449" si="1055">W449-W$257</f>
        <v>0</v>
      </c>
      <c r="AL449" s="31">
        <f t="shared" ref="AL449" si="1056">X449-X$257</f>
        <v>72593</v>
      </c>
    </row>
    <row r="450" spans="17:38">
      <c r="Q450" s="7">
        <f t="shared" si="939"/>
        <v>2028</v>
      </c>
      <c r="R450" s="7">
        <f t="shared" si="933"/>
        <v>3</v>
      </c>
      <c r="S450" s="43">
        <f>1000*E54</f>
        <v>94774</v>
      </c>
      <c r="T450" s="43">
        <f>1000*E120</f>
        <v>62677</v>
      </c>
      <c r="U450" s="43">
        <f>1000*E186</f>
        <v>7844</v>
      </c>
      <c r="V450" s="43">
        <f>1000*E252</f>
        <v>1064</v>
      </c>
      <c r="W450" s="43">
        <f>1000*E318</f>
        <v>6660</v>
      </c>
      <c r="X450" s="44">
        <f t="shared" si="710"/>
        <v>173019</v>
      </c>
      <c r="Z450" s="31">
        <f t="shared" si="1041"/>
        <v>31673</v>
      </c>
      <c r="AA450" s="31">
        <f t="shared" si="1042"/>
        <v>16886</v>
      </c>
      <c r="AB450" s="31">
        <f t="shared" si="1043"/>
        <v>2401</v>
      </c>
      <c r="AC450" s="31">
        <f t="shared" si="1044"/>
        <v>0</v>
      </c>
      <c r="AD450" s="31">
        <f t="shared" si="1045"/>
        <v>0</v>
      </c>
      <c r="AE450" s="31">
        <f t="shared" si="1046"/>
        <v>50960</v>
      </c>
      <c r="AG450" s="31">
        <f>S450-S$258</f>
        <v>35288</v>
      </c>
      <c r="AH450" s="31">
        <f t="shared" ref="AH450" si="1057">T450-T$258</f>
        <v>19872</v>
      </c>
      <c r="AI450" s="31">
        <f t="shared" ref="AI450" si="1058">U450-U$258</f>
        <v>2612</v>
      </c>
      <c r="AJ450" s="31">
        <f t="shared" ref="AJ450" si="1059">V450-V$258</f>
        <v>0</v>
      </c>
      <c r="AK450" s="31">
        <f t="shared" ref="AK450" si="1060">W450-W$258</f>
        <v>0</v>
      </c>
      <c r="AL450" s="31">
        <f t="shared" ref="AL450" si="1061">X450-X$258</f>
        <v>57772</v>
      </c>
    </row>
    <row r="451" spans="17:38">
      <c r="Q451" s="7">
        <f t="shared" si="939"/>
        <v>2028</v>
      </c>
      <c r="R451" s="7">
        <f t="shared" si="933"/>
        <v>4</v>
      </c>
      <c r="S451" s="43">
        <f>1000*F54</f>
        <v>70678</v>
      </c>
      <c r="T451" s="43">
        <f>1000*F120</f>
        <v>60778</v>
      </c>
      <c r="U451" s="43">
        <f>1000*F186</f>
        <v>7888</v>
      </c>
      <c r="V451" s="43">
        <f>1000*F252</f>
        <v>942</v>
      </c>
      <c r="W451" s="43">
        <f>1000*F318</f>
        <v>7111</v>
      </c>
      <c r="X451" s="44">
        <f t="shared" si="710"/>
        <v>147397</v>
      </c>
      <c r="Z451" s="31">
        <f t="shared" si="1041"/>
        <v>23461</v>
      </c>
      <c r="AA451" s="31">
        <f t="shared" si="1042"/>
        <v>16372</v>
      </c>
      <c r="AB451" s="31">
        <f t="shared" si="1043"/>
        <v>2408</v>
      </c>
      <c r="AC451" s="31">
        <f t="shared" si="1044"/>
        <v>0</v>
      </c>
      <c r="AD451" s="31">
        <f t="shared" si="1045"/>
        <v>0</v>
      </c>
      <c r="AE451" s="31">
        <f t="shared" si="1046"/>
        <v>42241</v>
      </c>
      <c r="AG451" s="31">
        <f>S451-S$259</f>
        <v>26139</v>
      </c>
      <c r="AH451" s="31">
        <f t="shared" ref="AH451" si="1062">T451-T$259</f>
        <v>19267</v>
      </c>
      <c r="AI451" s="31">
        <f t="shared" ref="AI451" si="1063">U451-U$259</f>
        <v>2619</v>
      </c>
      <c r="AJ451" s="31">
        <f t="shared" ref="AJ451" si="1064">V451-V$259</f>
        <v>0</v>
      </c>
      <c r="AK451" s="31">
        <f t="shared" ref="AK451" si="1065">W451-W$259</f>
        <v>0</v>
      </c>
      <c r="AL451" s="31">
        <f t="shared" ref="AL451" si="1066">X451-X$259</f>
        <v>48025</v>
      </c>
    </row>
    <row r="452" spans="17:38">
      <c r="Q452" s="7">
        <f t="shared" si="939"/>
        <v>2028</v>
      </c>
      <c r="R452" s="7">
        <f t="shared" si="933"/>
        <v>5</v>
      </c>
      <c r="S452" s="43">
        <f>1000*G54</f>
        <v>80318</v>
      </c>
      <c r="T452" s="43">
        <f>1000*G120</f>
        <v>65385.000000000007</v>
      </c>
      <c r="U452" s="43">
        <f>1000*G186</f>
        <v>8391</v>
      </c>
      <c r="V452" s="43">
        <f>1000*G252</f>
        <v>942</v>
      </c>
      <c r="W452" s="43">
        <f>1000*G318</f>
        <v>7356</v>
      </c>
      <c r="X452" s="44">
        <f t="shared" si="710"/>
        <v>162392</v>
      </c>
      <c r="Z452" s="31">
        <f t="shared" si="1041"/>
        <v>26761</v>
      </c>
      <c r="AA452" s="31">
        <f t="shared" si="1042"/>
        <v>17606.000000000007</v>
      </c>
      <c r="AB452" s="31">
        <f t="shared" si="1043"/>
        <v>2562</v>
      </c>
      <c r="AC452" s="31">
        <f t="shared" si="1044"/>
        <v>0</v>
      </c>
      <c r="AD452" s="31">
        <f t="shared" si="1045"/>
        <v>0</v>
      </c>
      <c r="AE452" s="31">
        <f t="shared" si="1046"/>
        <v>46929</v>
      </c>
      <c r="AG452" s="31">
        <f>S452-S$260</f>
        <v>29816</v>
      </c>
      <c r="AH452" s="31">
        <f t="shared" ref="AH452" si="1067">T452-T$260</f>
        <v>20719.000000000007</v>
      </c>
      <c r="AI452" s="31">
        <f t="shared" ref="AI452" si="1068">U452-U$260</f>
        <v>2787</v>
      </c>
      <c r="AJ452" s="31">
        <f t="shared" ref="AJ452" si="1069">V452-V$260</f>
        <v>0</v>
      </c>
      <c r="AK452" s="31">
        <f t="shared" ref="AK452" si="1070">W452-W$260</f>
        <v>0</v>
      </c>
      <c r="AL452" s="31">
        <f t="shared" ref="AL452" si="1071">X452-X$260</f>
        <v>53322</v>
      </c>
    </row>
    <row r="453" spans="17:38">
      <c r="Q453" s="7">
        <f t="shared" si="939"/>
        <v>2028</v>
      </c>
      <c r="R453" s="7">
        <f t="shared" si="933"/>
        <v>6</v>
      </c>
      <c r="S453" s="43">
        <f>1000*H54</f>
        <v>90457</v>
      </c>
      <c r="T453" s="43">
        <f>1000*H120</f>
        <v>71190</v>
      </c>
      <c r="U453" s="43">
        <f>1000*H186</f>
        <v>9294</v>
      </c>
      <c r="V453" s="43">
        <f>1000*H252</f>
        <v>983</v>
      </c>
      <c r="W453" s="43">
        <f>1000*H318</f>
        <v>7745</v>
      </c>
      <c r="X453" s="44">
        <f t="shared" ref="X453:X516" si="1072">SUM(S453:W453)</f>
        <v>179669</v>
      </c>
      <c r="Z453" s="31">
        <f t="shared" si="1041"/>
        <v>30331</v>
      </c>
      <c r="AA453" s="31">
        <f t="shared" si="1042"/>
        <v>19173</v>
      </c>
      <c r="AB453" s="31">
        <f t="shared" si="1043"/>
        <v>2834</v>
      </c>
      <c r="AC453" s="31">
        <f t="shared" si="1044"/>
        <v>0</v>
      </c>
      <c r="AD453" s="31">
        <f t="shared" si="1045"/>
        <v>0</v>
      </c>
      <c r="AE453" s="31">
        <f t="shared" si="1046"/>
        <v>52338</v>
      </c>
      <c r="AG453" s="31">
        <f>S453-S$261</f>
        <v>33792</v>
      </c>
      <c r="AH453" s="31">
        <f t="shared" ref="AH453" si="1073">T453-T$261</f>
        <v>22563</v>
      </c>
      <c r="AI453" s="31">
        <f t="shared" ref="AI453" si="1074">U453-U$261</f>
        <v>3083</v>
      </c>
      <c r="AJ453" s="31">
        <f t="shared" ref="AJ453" si="1075">V453-V$261</f>
        <v>0</v>
      </c>
      <c r="AK453" s="31">
        <f t="shared" ref="AK453" si="1076">W453-W$261</f>
        <v>0</v>
      </c>
      <c r="AL453" s="31">
        <f t="shared" ref="AL453" si="1077">X453-X$261</f>
        <v>59438</v>
      </c>
    </row>
    <row r="454" spans="17:38">
      <c r="Q454" s="7">
        <f t="shared" si="939"/>
        <v>2028</v>
      </c>
      <c r="R454" s="7">
        <f t="shared" si="933"/>
        <v>7</v>
      </c>
      <c r="S454" s="43">
        <f>1000*I54</f>
        <v>91144</v>
      </c>
      <c r="T454" s="43">
        <f>1000*I120</f>
        <v>75291</v>
      </c>
      <c r="U454" s="43">
        <f>1000*I186</f>
        <v>9981</v>
      </c>
      <c r="V454" s="43">
        <f>1000*I252</f>
        <v>921</v>
      </c>
      <c r="W454" s="43">
        <f>1000*I318</f>
        <v>7697</v>
      </c>
      <c r="X454" s="44">
        <f t="shared" si="1072"/>
        <v>185034</v>
      </c>
      <c r="Z454" s="31">
        <f t="shared" si="1041"/>
        <v>30706</v>
      </c>
      <c r="AA454" s="31">
        <f t="shared" si="1042"/>
        <v>20281</v>
      </c>
      <c r="AB454" s="31">
        <f t="shared" si="1043"/>
        <v>3041</v>
      </c>
      <c r="AC454" s="31">
        <f t="shared" si="1044"/>
        <v>0</v>
      </c>
      <c r="AD454" s="31">
        <f t="shared" si="1045"/>
        <v>0</v>
      </c>
      <c r="AE454" s="31">
        <f t="shared" si="1046"/>
        <v>54028</v>
      </c>
      <c r="AG454" s="31">
        <f>S454-S$262</f>
        <v>34211</v>
      </c>
      <c r="AH454" s="31">
        <f t="shared" ref="AH454" si="1078">T454-T$262</f>
        <v>23867</v>
      </c>
      <c r="AI454" s="31">
        <f t="shared" ref="AI454" si="1079">U454-U$262</f>
        <v>3308</v>
      </c>
      <c r="AJ454" s="31">
        <f t="shared" ref="AJ454" si="1080">V454-V$262</f>
        <v>0</v>
      </c>
      <c r="AK454" s="31">
        <f t="shared" ref="AK454" si="1081">W454-W$262</f>
        <v>0</v>
      </c>
      <c r="AL454" s="31">
        <f t="shared" ref="AL454" si="1082">X454-X$262</f>
        <v>61386</v>
      </c>
    </row>
    <row r="455" spans="17:38">
      <c r="Q455" s="7">
        <f t="shared" si="939"/>
        <v>2028</v>
      </c>
      <c r="R455" s="7">
        <f t="shared" si="933"/>
        <v>8</v>
      </c>
      <c r="S455" s="43">
        <f>1000*J54</f>
        <v>97636</v>
      </c>
      <c r="T455" s="43">
        <f>1000*J120</f>
        <v>85782</v>
      </c>
      <c r="U455" s="43">
        <f>1000*J186</f>
        <v>11146</v>
      </c>
      <c r="V455" s="43">
        <f>1000*J252</f>
        <v>1022.9999999999999</v>
      </c>
      <c r="W455" s="43">
        <f>1000*J318</f>
        <v>8548</v>
      </c>
      <c r="X455" s="44">
        <f t="shared" si="1072"/>
        <v>204135</v>
      </c>
      <c r="Z455" s="31">
        <f t="shared" si="1041"/>
        <v>32793</v>
      </c>
      <c r="AA455" s="31">
        <f t="shared" si="1042"/>
        <v>23044</v>
      </c>
      <c r="AB455" s="31">
        <f t="shared" si="1043"/>
        <v>3390</v>
      </c>
      <c r="AC455" s="31">
        <f t="shared" si="1044"/>
        <v>0</v>
      </c>
      <c r="AD455" s="31">
        <f t="shared" si="1045"/>
        <v>0</v>
      </c>
      <c r="AE455" s="31">
        <f t="shared" si="1046"/>
        <v>59227</v>
      </c>
      <c r="AG455" s="31">
        <f>S455-S$263</f>
        <v>36536</v>
      </c>
      <c r="AH455" s="31">
        <f t="shared" ref="AH455" si="1083">T455-T$263</f>
        <v>27118</v>
      </c>
      <c r="AI455" s="31">
        <f t="shared" ref="AI455" si="1084">U455-U$263</f>
        <v>3688</v>
      </c>
      <c r="AJ455" s="31">
        <f t="shared" ref="AJ455" si="1085">V455-V$263</f>
        <v>0</v>
      </c>
      <c r="AK455" s="31">
        <f t="shared" ref="AK455" si="1086">W455-W$263</f>
        <v>0</v>
      </c>
      <c r="AL455" s="31">
        <f t="shared" ref="AL455" si="1087">X455-X$263</f>
        <v>67342</v>
      </c>
    </row>
    <row r="456" spans="17:38">
      <c r="Q456" s="7">
        <f t="shared" si="939"/>
        <v>2028</v>
      </c>
      <c r="R456" s="7">
        <f t="shared" si="933"/>
        <v>9</v>
      </c>
      <c r="S456" s="43">
        <f>1000*K54</f>
        <v>91640</v>
      </c>
      <c r="T456" s="43">
        <f>1000*K120</f>
        <v>75896</v>
      </c>
      <c r="U456" s="43">
        <f>1000*K186</f>
        <v>9974</v>
      </c>
      <c r="V456" s="43">
        <f>1000*K252</f>
        <v>983</v>
      </c>
      <c r="W456" s="43">
        <f>1000*K318</f>
        <v>7852</v>
      </c>
      <c r="X456" s="44">
        <f t="shared" si="1072"/>
        <v>186345</v>
      </c>
      <c r="Z456" s="31">
        <f t="shared" si="1041"/>
        <v>30654</v>
      </c>
      <c r="AA456" s="31">
        <f t="shared" si="1042"/>
        <v>20419</v>
      </c>
      <c r="AB456" s="31">
        <f t="shared" si="1043"/>
        <v>3036</v>
      </c>
      <c r="AC456" s="31">
        <f t="shared" si="1044"/>
        <v>0</v>
      </c>
      <c r="AD456" s="31">
        <f t="shared" si="1045"/>
        <v>0</v>
      </c>
      <c r="AE456" s="31">
        <f t="shared" si="1046"/>
        <v>54109</v>
      </c>
      <c r="AG456" s="31">
        <f>S456-S$264</f>
        <v>34153</v>
      </c>
      <c r="AH456" s="31">
        <f t="shared" ref="AH456" si="1088">T456-T$264</f>
        <v>24029</v>
      </c>
      <c r="AI456" s="31">
        <f t="shared" ref="AI456" si="1089">U456-U$264</f>
        <v>3303</v>
      </c>
      <c r="AJ456" s="31">
        <f t="shared" ref="AJ456" si="1090">V456-V$264</f>
        <v>0</v>
      </c>
      <c r="AK456" s="31">
        <f t="shared" ref="AK456" si="1091">W456-W$264</f>
        <v>0</v>
      </c>
      <c r="AL456" s="31">
        <f t="shared" ref="AL456" si="1092">X456-X$264</f>
        <v>61485</v>
      </c>
    </row>
    <row r="457" spans="17:38">
      <c r="Q457" s="7">
        <f t="shared" si="939"/>
        <v>2028</v>
      </c>
      <c r="R457" s="7">
        <f t="shared" si="933"/>
        <v>10</v>
      </c>
      <c r="S457" s="43">
        <f>1000*L54</f>
        <v>71511</v>
      </c>
      <c r="T457" s="43">
        <f>1000*L120</f>
        <v>70772</v>
      </c>
      <c r="U457" s="43">
        <f>1000*L186</f>
        <v>9526</v>
      </c>
      <c r="V457" s="43">
        <f>1000*L252</f>
        <v>880</v>
      </c>
      <c r="W457" s="43">
        <f>1000*L318</f>
        <v>7379</v>
      </c>
      <c r="X457" s="44">
        <f t="shared" si="1072"/>
        <v>160068</v>
      </c>
      <c r="Z457" s="31">
        <f t="shared" si="1041"/>
        <v>23733</v>
      </c>
      <c r="AA457" s="31">
        <f t="shared" si="1042"/>
        <v>19058</v>
      </c>
      <c r="AB457" s="31">
        <f t="shared" si="1043"/>
        <v>2897</v>
      </c>
      <c r="AC457" s="31">
        <f t="shared" si="1044"/>
        <v>0</v>
      </c>
      <c r="AD457" s="31">
        <f t="shared" si="1045"/>
        <v>0</v>
      </c>
      <c r="AE457" s="31">
        <f t="shared" si="1046"/>
        <v>45688</v>
      </c>
      <c r="AG457" s="31">
        <f>S457-S$265</f>
        <v>26442</v>
      </c>
      <c r="AH457" s="31">
        <f t="shared" ref="AH457" si="1093">T457-T$265</f>
        <v>22427</v>
      </c>
      <c r="AI457" s="31">
        <f t="shared" ref="AI457" si="1094">U457-U$265</f>
        <v>3152</v>
      </c>
      <c r="AJ457" s="31">
        <f t="shared" ref="AJ457" si="1095">V457-V$265</f>
        <v>0</v>
      </c>
      <c r="AK457" s="31">
        <f t="shared" ref="AK457" si="1096">W457-W$265</f>
        <v>0</v>
      </c>
      <c r="AL457" s="31">
        <f t="shared" ref="AL457" si="1097">X457-X$265</f>
        <v>52021</v>
      </c>
    </row>
    <row r="458" spans="17:38">
      <c r="Q458" s="7">
        <f t="shared" si="939"/>
        <v>2028</v>
      </c>
      <c r="R458" s="7">
        <f t="shared" si="933"/>
        <v>11</v>
      </c>
      <c r="S458" s="43">
        <f>1000*M54</f>
        <v>77298</v>
      </c>
      <c r="T458" s="43">
        <f>1000*M120</f>
        <v>73173</v>
      </c>
      <c r="U458" s="43">
        <f>1000*M186</f>
        <v>9630</v>
      </c>
      <c r="V458" s="43">
        <f>1000*M252</f>
        <v>921</v>
      </c>
      <c r="W458" s="43">
        <f>1000*M318</f>
        <v>7161</v>
      </c>
      <c r="X458" s="44">
        <f t="shared" si="1072"/>
        <v>168183</v>
      </c>
      <c r="Z458" s="31">
        <f t="shared" si="1041"/>
        <v>25819</v>
      </c>
      <c r="AA458" s="31">
        <f t="shared" si="1042"/>
        <v>19655</v>
      </c>
      <c r="AB458" s="31">
        <f t="shared" si="1043"/>
        <v>2925</v>
      </c>
      <c r="AC458" s="31">
        <f t="shared" si="1044"/>
        <v>0</v>
      </c>
      <c r="AD458" s="31">
        <f t="shared" si="1045"/>
        <v>0</v>
      </c>
      <c r="AE458" s="31">
        <f t="shared" si="1046"/>
        <v>48399</v>
      </c>
      <c r="AG458" s="31">
        <f>S458-S$266</f>
        <v>28766</v>
      </c>
      <c r="AH458" s="31">
        <f t="shared" ref="AH458" si="1098">T458-T$266</f>
        <v>23130</v>
      </c>
      <c r="AI458" s="31">
        <f t="shared" ref="AI458" si="1099">U458-U$266</f>
        <v>3182</v>
      </c>
      <c r="AJ458" s="31">
        <f t="shared" ref="AJ458" si="1100">V458-V$266</f>
        <v>0</v>
      </c>
      <c r="AK458" s="31">
        <f t="shared" ref="AK458" si="1101">W458-W$266</f>
        <v>0</v>
      </c>
      <c r="AL458" s="31">
        <f t="shared" ref="AL458" si="1102">X458-X$266</f>
        <v>55078</v>
      </c>
    </row>
    <row r="459" spans="17:38">
      <c r="Q459" s="7">
        <f t="shared" si="939"/>
        <v>2028</v>
      </c>
      <c r="R459" s="7">
        <f t="shared" si="933"/>
        <v>12</v>
      </c>
      <c r="S459" s="43">
        <f>1000*N54</f>
        <v>131575</v>
      </c>
      <c r="T459" s="43">
        <f>1000*N120</f>
        <v>91933</v>
      </c>
      <c r="U459" s="43">
        <f>1000*N186</f>
        <v>10521</v>
      </c>
      <c r="V459" s="43">
        <f>1000*N252</f>
        <v>1228</v>
      </c>
      <c r="W459" s="43">
        <f>1000*N318</f>
        <v>8208</v>
      </c>
      <c r="X459" s="44">
        <f t="shared" si="1072"/>
        <v>243465</v>
      </c>
      <c r="Z459" s="31">
        <f t="shared" si="1041"/>
        <v>44333</v>
      </c>
      <c r="AA459" s="31">
        <f t="shared" si="1042"/>
        <v>24750</v>
      </c>
      <c r="AB459" s="31">
        <f t="shared" si="1043"/>
        <v>3232</v>
      </c>
      <c r="AC459" s="31">
        <f t="shared" si="1044"/>
        <v>0</v>
      </c>
      <c r="AD459" s="31">
        <f t="shared" si="1045"/>
        <v>0</v>
      </c>
      <c r="AE459" s="31">
        <f t="shared" si="1046"/>
        <v>72315</v>
      </c>
      <c r="AG459" s="31">
        <f>S459-S$267</f>
        <v>49393</v>
      </c>
      <c r="AH459" s="31">
        <f t="shared" ref="AH459" si="1103">T459-T$267</f>
        <v>29126</v>
      </c>
      <c r="AI459" s="31">
        <f t="shared" ref="AI459" si="1104">U459-U$267</f>
        <v>3516</v>
      </c>
      <c r="AJ459" s="31">
        <f t="shared" ref="AJ459" si="1105">V459-V$267</f>
        <v>0</v>
      </c>
      <c r="AK459" s="31">
        <f t="shared" ref="AK459" si="1106">W459-W$267</f>
        <v>0</v>
      </c>
      <c r="AL459" s="31">
        <f t="shared" ref="AL459" si="1107">X459-X$267</f>
        <v>82035</v>
      </c>
    </row>
    <row r="460" spans="17:38">
      <c r="Q460" s="7">
        <f t="shared" si="939"/>
        <v>2029</v>
      </c>
      <c r="R460" s="7">
        <f t="shared" si="933"/>
        <v>1</v>
      </c>
      <c r="S460" s="43">
        <f>1000*C55</f>
        <v>155542</v>
      </c>
      <c r="T460" s="43">
        <f>1000*C121</f>
        <v>91062</v>
      </c>
      <c r="U460" s="43">
        <f>1000*C187</f>
        <v>10030</v>
      </c>
      <c r="V460" s="43">
        <f>1000*C253</f>
        <v>1453</v>
      </c>
      <c r="W460" s="43">
        <f>1000*C319</f>
        <v>8321</v>
      </c>
      <c r="X460" s="44">
        <f t="shared" si="1072"/>
        <v>266408</v>
      </c>
      <c r="Z460" s="31">
        <f t="shared" ref="Z460:Z471" si="1108">S460-$S268</f>
        <v>54176</v>
      </c>
      <c r="AA460" s="31">
        <f t="shared" ref="AA460:AA471" si="1109">T460-$T268</f>
        <v>25410</v>
      </c>
      <c r="AB460" s="31">
        <f t="shared" ref="AB460:AB471" si="1110">U460-$U268</f>
        <v>3210</v>
      </c>
      <c r="AC460" s="31">
        <f t="shared" ref="AC460:AC471" si="1111">V460-$V268</f>
        <v>0</v>
      </c>
      <c r="AD460" s="31">
        <f t="shared" ref="AD460:AD471" si="1112">W460-$W268</f>
        <v>0</v>
      </c>
      <c r="AE460" s="31">
        <f t="shared" ref="AE460:AE471" si="1113">X460-$X268</f>
        <v>82796</v>
      </c>
      <c r="AG460" s="31">
        <f>S460-S$256</f>
        <v>60080</v>
      </c>
      <c r="AH460" s="31">
        <f t="shared" ref="AH460" si="1114">T460-T$256</f>
        <v>29696</v>
      </c>
      <c r="AI460" s="31">
        <f t="shared" ref="AI460" si="1115">U460-U$256</f>
        <v>3479</v>
      </c>
      <c r="AJ460" s="31">
        <f t="shared" ref="AJ460" si="1116">V460-V$256</f>
        <v>0</v>
      </c>
      <c r="AK460" s="31">
        <f t="shared" ref="AK460" si="1117">W460-W$256</f>
        <v>0</v>
      </c>
      <c r="AL460" s="31">
        <f t="shared" ref="AL460" si="1118">X460-X$256</f>
        <v>93255</v>
      </c>
    </row>
    <row r="461" spans="17:38">
      <c r="Q461" s="7">
        <f t="shared" si="939"/>
        <v>2029</v>
      </c>
      <c r="R461" s="7">
        <f t="shared" si="933"/>
        <v>2</v>
      </c>
      <c r="S461" s="43">
        <f>1000*D55</f>
        <v>122219</v>
      </c>
      <c r="T461" s="43">
        <f>1000*D121</f>
        <v>77708</v>
      </c>
      <c r="U461" s="43">
        <f>1000*D187</f>
        <v>9432</v>
      </c>
      <c r="V461" s="43">
        <f>1000*D253</f>
        <v>1146</v>
      </c>
      <c r="W461" s="43">
        <f>1000*D319</f>
        <v>7559</v>
      </c>
      <c r="X461" s="44">
        <f t="shared" si="1072"/>
        <v>218064</v>
      </c>
      <c r="Z461" s="31">
        <f t="shared" si="1108"/>
        <v>42476</v>
      </c>
      <c r="AA461" s="31">
        <f t="shared" si="1109"/>
        <v>21658</v>
      </c>
      <c r="AB461" s="31">
        <f t="shared" si="1110"/>
        <v>2991</v>
      </c>
      <c r="AC461" s="31">
        <f t="shared" si="1111"/>
        <v>0</v>
      </c>
      <c r="AD461" s="31">
        <f t="shared" si="1112"/>
        <v>0</v>
      </c>
      <c r="AE461" s="31">
        <f t="shared" si="1113"/>
        <v>67125</v>
      </c>
      <c r="AG461" s="31">
        <f>S461-S$257</f>
        <v>47105</v>
      </c>
      <c r="AH461" s="31">
        <f t="shared" ref="AH461" si="1119">T461-T$257</f>
        <v>25311</v>
      </c>
      <c r="AI461" s="31">
        <f t="shared" ref="AI461" si="1120">U461-U$257</f>
        <v>3242</v>
      </c>
      <c r="AJ461" s="31">
        <f t="shared" ref="AJ461" si="1121">V461-V$257</f>
        <v>0</v>
      </c>
      <c r="AK461" s="31">
        <f t="shared" ref="AK461" si="1122">W461-W$257</f>
        <v>0</v>
      </c>
      <c r="AL461" s="31">
        <f t="shared" ref="AL461" si="1123">X461-X$257</f>
        <v>75658</v>
      </c>
    </row>
    <row r="462" spans="17:38">
      <c r="Q462" s="7">
        <f t="shared" si="939"/>
        <v>2029</v>
      </c>
      <c r="R462" s="7">
        <f t="shared" si="933"/>
        <v>3</v>
      </c>
      <c r="S462" s="43">
        <f>1000*E55</f>
        <v>96278</v>
      </c>
      <c r="T462" s="43">
        <f>1000*E121</f>
        <v>63493</v>
      </c>
      <c r="U462" s="43">
        <f>1000*E187</f>
        <v>7964</v>
      </c>
      <c r="V462" s="43">
        <f>1000*E253</f>
        <v>1064</v>
      </c>
      <c r="W462" s="43">
        <f>1000*E319</f>
        <v>6660</v>
      </c>
      <c r="X462" s="44">
        <f t="shared" si="1072"/>
        <v>175459</v>
      </c>
      <c r="Z462" s="31">
        <f t="shared" si="1108"/>
        <v>33177</v>
      </c>
      <c r="AA462" s="31">
        <f t="shared" si="1109"/>
        <v>17702</v>
      </c>
      <c r="AB462" s="31">
        <f t="shared" si="1110"/>
        <v>2521</v>
      </c>
      <c r="AC462" s="31">
        <f t="shared" si="1111"/>
        <v>0</v>
      </c>
      <c r="AD462" s="31">
        <f t="shared" si="1112"/>
        <v>0</v>
      </c>
      <c r="AE462" s="31">
        <f t="shared" si="1113"/>
        <v>53400</v>
      </c>
      <c r="AG462" s="31">
        <f>S462-S$258</f>
        <v>36792</v>
      </c>
      <c r="AH462" s="31">
        <f t="shared" ref="AH462" si="1124">T462-T$258</f>
        <v>20688</v>
      </c>
      <c r="AI462" s="31">
        <f t="shared" ref="AI462" si="1125">U462-U$258</f>
        <v>2732</v>
      </c>
      <c r="AJ462" s="31">
        <f t="shared" ref="AJ462" si="1126">V462-V$258</f>
        <v>0</v>
      </c>
      <c r="AK462" s="31">
        <f t="shared" ref="AK462" si="1127">W462-W$258</f>
        <v>0</v>
      </c>
      <c r="AL462" s="31">
        <f t="shared" ref="AL462" si="1128">X462-X$258</f>
        <v>60212</v>
      </c>
    </row>
    <row r="463" spans="17:38">
      <c r="Q463" s="7">
        <f t="shared" si="939"/>
        <v>2029</v>
      </c>
      <c r="R463" s="7">
        <f t="shared" si="933"/>
        <v>4</v>
      </c>
      <c r="S463" s="43">
        <f>1000*F55</f>
        <v>71792</v>
      </c>
      <c r="T463" s="43">
        <f>1000*F121</f>
        <v>61569</v>
      </c>
      <c r="U463" s="43">
        <f>1000*F187</f>
        <v>8007.9999999999991</v>
      </c>
      <c r="V463" s="43">
        <f>1000*F253</f>
        <v>942</v>
      </c>
      <c r="W463" s="43">
        <f>1000*F319</f>
        <v>7111</v>
      </c>
      <c r="X463" s="44">
        <f t="shared" si="1072"/>
        <v>149422</v>
      </c>
      <c r="Z463" s="31">
        <f t="shared" si="1108"/>
        <v>24575</v>
      </c>
      <c r="AA463" s="31">
        <f t="shared" si="1109"/>
        <v>17163</v>
      </c>
      <c r="AB463" s="31">
        <f t="shared" si="1110"/>
        <v>2527.9999999999991</v>
      </c>
      <c r="AC463" s="31">
        <f t="shared" si="1111"/>
        <v>0</v>
      </c>
      <c r="AD463" s="31">
        <f t="shared" si="1112"/>
        <v>0</v>
      </c>
      <c r="AE463" s="31">
        <f t="shared" si="1113"/>
        <v>44266</v>
      </c>
      <c r="AG463" s="31">
        <f>S463-S$259</f>
        <v>27253</v>
      </c>
      <c r="AH463" s="31">
        <f t="shared" ref="AH463" si="1129">T463-T$259</f>
        <v>20058</v>
      </c>
      <c r="AI463" s="31">
        <f t="shared" ref="AI463" si="1130">U463-U$259</f>
        <v>2738.9999999999991</v>
      </c>
      <c r="AJ463" s="31">
        <f t="shared" ref="AJ463" si="1131">V463-V$259</f>
        <v>0</v>
      </c>
      <c r="AK463" s="31">
        <f t="shared" ref="AK463" si="1132">W463-W$259</f>
        <v>0</v>
      </c>
      <c r="AL463" s="31">
        <f t="shared" ref="AL463" si="1133">X463-X$259</f>
        <v>50050</v>
      </c>
    </row>
    <row r="464" spans="17:38">
      <c r="Q464" s="7">
        <f t="shared" si="939"/>
        <v>2029</v>
      </c>
      <c r="R464" s="7">
        <f t="shared" si="933"/>
        <v>5</v>
      </c>
      <c r="S464" s="43">
        <f>1000*G55</f>
        <v>81588</v>
      </c>
      <c r="T464" s="43">
        <f>1000*G121</f>
        <v>66236</v>
      </c>
      <c r="U464" s="43">
        <f>1000*G187</f>
        <v>8518</v>
      </c>
      <c r="V464" s="43">
        <f>1000*G253</f>
        <v>942</v>
      </c>
      <c r="W464" s="43">
        <f>1000*G319</f>
        <v>7356</v>
      </c>
      <c r="X464" s="44">
        <f t="shared" si="1072"/>
        <v>164640</v>
      </c>
      <c r="Z464" s="31">
        <f t="shared" si="1108"/>
        <v>28031</v>
      </c>
      <c r="AA464" s="31">
        <f t="shared" si="1109"/>
        <v>18457</v>
      </c>
      <c r="AB464" s="31">
        <f t="shared" si="1110"/>
        <v>2689</v>
      </c>
      <c r="AC464" s="31">
        <f t="shared" si="1111"/>
        <v>0</v>
      </c>
      <c r="AD464" s="31">
        <f t="shared" si="1112"/>
        <v>0</v>
      </c>
      <c r="AE464" s="31">
        <f t="shared" si="1113"/>
        <v>49177</v>
      </c>
      <c r="AG464" s="31">
        <f>S464-S$260</f>
        <v>31086</v>
      </c>
      <c r="AH464" s="31">
        <f t="shared" ref="AH464" si="1134">T464-T$260</f>
        <v>21570</v>
      </c>
      <c r="AI464" s="31">
        <f t="shared" ref="AI464" si="1135">U464-U$260</f>
        <v>2914</v>
      </c>
      <c r="AJ464" s="31">
        <f t="shared" ref="AJ464" si="1136">V464-V$260</f>
        <v>0</v>
      </c>
      <c r="AK464" s="31">
        <f t="shared" ref="AK464" si="1137">W464-W$260</f>
        <v>0</v>
      </c>
      <c r="AL464" s="31">
        <f t="shared" ref="AL464" si="1138">X464-X$260</f>
        <v>55570</v>
      </c>
    </row>
    <row r="465" spans="17:38">
      <c r="Q465" s="7">
        <f t="shared" si="939"/>
        <v>2029</v>
      </c>
      <c r="R465" s="7">
        <f t="shared" si="933"/>
        <v>6</v>
      </c>
      <c r="S465" s="43">
        <f>1000*H55</f>
        <v>91897</v>
      </c>
      <c r="T465" s="43">
        <f>1000*H121</f>
        <v>72116</v>
      </c>
      <c r="U465" s="43">
        <f>1000*H187</f>
        <v>9435</v>
      </c>
      <c r="V465" s="43">
        <f>1000*H253</f>
        <v>983</v>
      </c>
      <c r="W465" s="43">
        <f>1000*H319</f>
        <v>7745</v>
      </c>
      <c r="X465" s="44">
        <f t="shared" si="1072"/>
        <v>182176</v>
      </c>
      <c r="Z465" s="31">
        <f t="shared" si="1108"/>
        <v>31771</v>
      </c>
      <c r="AA465" s="31">
        <f t="shared" si="1109"/>
        <v>20099</v>
      </c>
      <c r="AB465" s="31">
        <f t="shared" si="1110"/>
        <v>2975</v>
      </c>
      <c r="AC465" s="31">
        <f t="shared" si="1111"/>
        <v>0</v>
      </c>
      <c r="AD465" s="31">
        <f t="shared" si="1112"/>
        <v>0</v>
      </c>
      <c r="AE465" s="31">
        <f t="shared" si="1113"/>
        <v>54845</v>
      </c>
      <c r="AG465" s="31">
        <f>S465-S$261</f>
        <v>35232</v>
      </c>
      <c r="AH465" s="31">
        <f t="shared" ref="AH465" si="1139">T465-T$261</f>
        <v>23489</v>
      </c>
      <c r="AI465" s="31">
        <f t="shared" ref="AI465" si="1140">U465-U$261</f>
        <v>3224</v>
      </c>
      <c r="AJ465" s="31">
        <f t="shared" ref="AJ465" si="1141">V465-V$261</f>
        <v>0</v>
      </c>
      <c r="AK465" s="31">
        <f t="shared" ref="AK465" si="1142">W465-W$261</f>
        <v>0</v>
      </c>
      <c r="AL465" s="31">
        <f t="shared" ref="AL465" si="1143">X465-X$261</f>
        <v>61945</v>
      </c>
    </row>
    <row r="466" spans="17:38">
      <c r="Q466" s="7">
        <f t="shared" si="939"/>
        <v>2029</v>
      </c>
      <c r="R466" s="7">
        <f t="shared" si="933"/>
        <v>7</v>
      </c>
      <c r="S466" s="43">
        <f>1000*I55</f>
        <v>92602</v>
      </c>
      <c r="T466" s="43">
        <f>1000*I121</f>
        <v>76271</v>
      </c>
      <c r="U466" s="43">
        <f>1000*I187</f>
        <v>10132</v>
      </c>
      <c r="V466" s="43">
        <f>1000*I253</f>
        <v>921</v>
      </c>
      <c r="W466" s="43">
        <f>1000*I319</f>
        <v>7697</v>
      </c>
      <c r="X466" s="44">
        <f t="shared" si="1072"/>
        <v>187623</v>
      </c>
      <c r="Z466" s="31">
        <f t="shared" si="1108"/>
        <v>32164</v>
      </c>
      <c r="AA466" s="31">
        <f t="shared" si="1109"/>
        <v>21261</v>
      </c>
      <c r="AB466" s="31">
        <f t="shared" si="1110"/>
        <v>3192</v>
      </c>
      <c r="AC466" s="31">
        <f t="shared" si="1111"/>
        <v>0</v>
      </c>
      <c r="AD466" s="31">
        <f t="shared" si="1112"/>
        <v>0</v>
      </c>
      <c r="AE466" s="31">
        <f t="shared" si="1113"/>
        <v>56617</v>
      </c>
      <c r="AG466" s="31">
        <f>S466-S$262</f>
        <v>35669</v>
      </c>
      <c r="AH466" s="31">
        <f t="shared" ref="AH466" si="1144">T466-T$262</f>
        <v>24847</v>
      </c>
      <c r="AI466" s="31">
        <f t="shared" ref="AI466" si="1145">U466-U$262</f>
        <v>3459</v>
      </c>
      <c r="AJ466" s="31">
        <f t="shared" ref="AJ466" si="1146">V466-V$262</f>
        <v>0</v>
      </c>
      <c r="AK466" s="31">
        <f t="shared" ref="AK466" si="1147">W466-W$262</f>
        <v>0</v>
      </c>
      <c r="AL466" s="31">
        <f t="shared" ref="AL466" si="1148">X466-X$262</f>
        <v>63975</v>
      </c>
    </row>
    <row r="467" spans="17:38">
      <c r="Q467" s="7">
        <f t="shared" si="939"/>
        <v>2029</v>
      </c>
      <c r="R467" s="7">
        <f t="shared" si="933"/>
        <v>8</v>
      </c>
      <c r="S467" s="43">
        <f>1000*J55</f>
        <v>99193</v>
      </c>
      <c r="T467" s="43">
        <f>1000*J121</f>
        <v>86895</v>
      </c>
      <c r="U467" s="43">
        <f>1000*J187</f>
        <v>11315</v>
      </c>
      <c r="V467" s="43">
        <f>1000*J253</f>
        <v>1022.9999999999999</v>
      </c>
      <c r="W467" s="43">
        <f>1000*J319</f>
        <v>8548</v>
      </c>
      <c r="X467" s="44">
        <f t="shared" si="1072"/>
        <v>206974</v>
      </c>
      <c r="Z467" s="31">
        <f t="shared" si="1108"/>
        <v>34350</v>
      </c>
      <c r="AA467" s="31">
        <f t="shared" si="1109"/>
        <v>24157</v>
      </c>
      <c r="AB467" s="31">
        <f t="shared" si="1110"/>
        <v>3559</v>
      </c>
      <c r="AC467" s="31">
        <f t="shared" si="1111"/>
        <v>0</v>
      </c>
      <c r="AD467" s="31">
        <f t="shared" si="1112"/>
        <v>0</v>
      </c>
      <c r="AE467" s="31">
        <f t="shared" si="1113"/>
        <v>62066</v>
      </c>
      <c r="AG467" s="31">
        <f>S467-S$263</f>
        <v>38093</v>
      </c>
      <c r="AH467" s="31">
        <f t="shared" ref="AH467" si="1149">T467-T$263</f>
        <v>28231</v>
      </c>
      <c r="AI467" s="31">
        <f t="shared" ref="AI467" si="1150">U467-U$263</f>
        <v>3857</v>
      </c>
      <c r="AJ467" s="31">
        <f t="shared" ref="AJ467" si="1151">V467-V$263</f>
        <v>0</v>
      </c>
      <c r="AK467" s="31">
        <f t="shared" ref="AK467" si="1152">W467-W$263</f>
        <v>0</v>
      </c>
      <c r="AL467" s="31">
        <f t="shared" ref="AL467" si="1153">X467-X$263</f>
        <v>70181</v>
      </c>
    </row>
    <row r="468" spans="17:38">
      <c r="Q468" s="7">
        <f t="shared" si="939"/>
        <v>2029</v>
      </c>
      <c r="R468" s="7">
        <f t="shared" si="933"/>
        <v>9</v>
      </c>
      <c r="S468" s="43">
        <f>1000*K55</f>
        <v>93096</v>
      </c>
      <c r="T468" s="43">
        <f>1000*K121</f>
        <v>76883</v>
      </c>
      <c r="U468" s="43">
        <f>1000*K187</f>
        <v>10125</v>
      </c>
      <c r="V468" s="43">
        <f>1000*K253</f>
        <v>983</v>
      </c>
      <c r="W468" s="43">
        <f>1000*K319</f>
        <v>7852</v>
      </c>
      <c r="X468" s="44">
        <f t="shared" si="1072"/>
        <v>188939</v>
      </c>
      <c r="Z468" s="31">
        <f t="shared" si="1108"/>
        <v>32110</v>
      </c>
      <c r="AA468" s="31">
        <f t="shared" si="1109"/>
        <v>21406</v>
      </c>
      <c r="AB468" s="31">
        <f t="shared" si="1110"/>
        <v>3187</v>
      </c>
      <c r="AC468" s="31">
        <f t="shared" si="1111"/>
        <v>0</v>
      </c>
      <c r="AD468" s="31">
        <f t="shared" si="1112"/>
        <v>0</v>
      </c>
      <c r="AE468" s="31">
        <f t="shared" si="1113"/>
        <v>56703</v>
      </c>
      <c r="AG468" s="31">
        <f>S468-S$264</f>
        <v>35609</v>
      </c>
      <c r="AH468" s="31">
        <f t="shared" ref="AH468" si="1154">T468-T$264</f>
        <v>25016</v>
      </c>
      <c r="AI468" s="31">
        <f t="shared" ref="AI468" si="1155">U468-U$264</f>
        <v>3454</v>
      </c>
      <c r="AJ468" s="31">
        <f t="shared" ref="AJ468" si="1156">V468-V$264</f>
        <v>0</v>
      </c>
      <c r="AK468" s="31">
        <f t="shared" ref="AK468" si="1157">W468-W$264</f>
        <v>0</v>
      </c>
      <c r="AL468" s="31">
        <f t="shared" ref="AL468" si="1158">X468-X$264</f>
        <v>64079</v>
      </c>
    </row>
    <row r="469" spans="17:38">
      <c r="Q469" s="7">
        <f t="shared" si="939"/>
        <v>2029</v>
      </c>
      <c r="R469" s="7">
        <f t="shared" si="933"/>
        <v>10</v>
      </c>
      <c r="S469" s="43">
        <f>1000*L55</f>
        <v>72638</v>
      </c>
      <c r="T469" s="43">
        <f>1000*L121</f>
        <v>71693</v>
      </c>
      <c r="U469" s="43">
        <f>1000*L187</f>
        <v>9670</v>
      </c>
      <c r="V469" s="43">
        <f>1000*L253</f>
        <v>880</v>
      </c>
      <c r="W469" s="43">
        <f>1000*L319</f>
        <v>7379</v>
      </c>
      <c r="X469" s="44">
        <f t="shared" si="1072"/>
        <v>162260</v>
      </c>
      <c r="Z469" s="31">
        <f t="shared" si="1108"/>
        <v>24860</v>
      </c>
      <c r="AA469" s="31">
        <f t="shared" si="1109"/>
        <v>19979</v>
      </c>
      <c r="AB469" s="31">
        <f t="shared" si="1110"/>
        <v>3041</v>
      </c>
      <c r="AC469" s="31">
        <f t="shared" si="1111"/>
        <v>0</v>
      </c>
      <c r="AD469" s="31">
        <f t="shared" si="1112"/>
        <v>0</v>
      </c>
      <c r="AE469" s="31">
        <f t="shared" si="1113"/>
        <v>47880</v>
      </c>
      <c r="AG469" s="31">
        <f>S469-S$265</f>
        <v>27569</v>
      </c>
      <c r="AH469" s="31">
        <f t="shared" ref="AH469" si="1159">T469-T$265</f>
        <v>23348</v>
      </c>
      <c r="AI469" s="31">
        <f t="shared" ref="AI469" si="1160">U469-U$265</f>
        <v>3296</v>
      </c>
      <c r="AJ469" s="31">
        <f t="shared" ref="AJ469" si="1161">V469-V$265</f>
        <v>0</v>
      </c>
      <c r="AK469" s="31">
        <f t="shared" ref="AK469" si="1162">W469-W$265</f>
        <v>0</v>
      </c>
      <c r="AL469" s="31">
        <f t="shared" ref="AL469" si="1163">X469-X$265</f>
        <v>54213</v>
      </c>
    </row>
    <row r="470" spans="17:38">
      <c r="Q470" s="7">
        <f t="shared" si="939"/>
        <v>2029</v>
      </c>
      <c r="R470" s="7">
        <f t="shared" si="933"/>
        <v>11</v>
      </c>
      <c r="S470" s="43">
        <f>1000*M55</f>
        <v>78523</v>
      </c>
      <c r="T470" s="43">
        <f>1000*M121</f>
        <v>74122</v>
      </c>
      <c r="U470" s="43">
        <f>1000*M187</f>
        <v>9776</v>
      </c>
      <c r="V470" s="43">
        <f>1000*M253</f>
        <v>921</v>
      </c>
      <c r="W470" s="43">
        <f>1000*M319</f>
        <v>7161</v>
      </c>
      <c r="X470" s="44">
        <f t="shared" si="1072"/>
        <v>170503</v>
      </c>
      <c r="Z470" s="31">
        <f t="shared" si="1108"/>
        <v>27044</v>
      </c>
      <c r="AA470" s="31">
        <f t="shared" si="1109"/>
        <v>20604</v>
      </c>
      <c r="AB470" s="31">
        <f t="shared" si="1110"/>
        <v>3071</v>
      </c>
      <c r="AC470" s="31">
        <f t="shared" si="1111"/>
        <v>0</v>
      </c>
      <c r="AD470" s="31">
        <f t="shared" si="1112"/>
        <v>0</v>
      </c>
      <c r="AE470" s="31">
        <f t="shared" si="1113"/>
        <v>50719</v>
      </c>
      <c r="AG470" s="31">
        <f>S470-S$266</f>
        <v>29991</v>
      </c>
      <c r="AH470" s="31">
        <f t="shared" ref="AH470" si="1164">T470-T$266</f>
        <v>24079</v>
      </c>
      <c r="AI470" s="31">
        <f t="shared" ref="AI470" si="1165">U470-U$266</f>
        <v>3328</v>
      </c>
      <c r="AJ470" s="31">
        <f t="shared" ref="AJ470" si="1166">V470-V$266</f>
        <v>0</v>
      </c>
      <c r="AK470" s="31">
        <f t="shared" ref="AK470" si="1167">W470-W$266</f>
        <v>0</v>
      </c>
      <c r="AL470" s="31">
        <f t="shared" ref="AL470" si="1168">X470-X$266</f>
        <v>57398</v>
      </c>
    </row>
    <row r="471" spans="17:38">
      <c r="Q471" s="7">
        <f t="shared" si="939"/>
        <v>2029</v>
      </c>
      <c r="R471" s="7">
        <f t="shared" si="933"/>
        <v>12</v>
      </c>
      <c r="S471" s="43">
        <f>1000*N55</f>
        <v>133679</v>
      </c>
      <c r="T471" s="43">
        <f>1000*N121</f>
        <v>93128</v>
      </c>
      <c r="U471" s="43">
        <f>1000*N187</f>
        <v>10682</v>
      </c>
      <c r="V471" s="43">
        <f>1000*N253</f>
        <v>1228</v>
      </c>
      <c r="W471" s="43">
        <f>1000*N319</f>
        <v>8208</v>
      </c>
      <c r="X471" s="44">
        <f t="shared" si="1072"/>
        <v>246925</v>
      </c>
      <c r="Z471" s="31">
        <f t="shared" si="1108"/>
        <v>46437</v>
      </c>
      <c r="AA471" s="31">
        <f t="shared" si="1109"/>
        <v>25945</v>
      </c>
      <c r="AB471" s="31">
        <f t="shared" si="1110"/>
        <v>3393</v>
      </c>
      <c r="AC471" s="31">
        <f t="shared" si="1111"/>
        <v>0</v>
      </c>
      <c r="AD471" s="31">
        <f t="shared" si="1112"/>
        <v>0</v>
      </c>
      <c r="AE471" s="31">
        <f t="shared" si="1113"/>
        <v>75775</v>
      </c>
      <c r="AG471" s="31">
        <f>S471-S$267</f>
        <v>51497</v>
      </c>
      <c r="AH471" s="31">
        <f t="shared" ref="AH471" si="1169">T471-T$267</f>
        <v>30321</v>
      </c>
      <c r="AI471" s="31">
        <f t="shared" ref="AI471" si="1170">U471-U$267</f>
        <v>3677</v>
      </c>
      <c r="AJ471" s="31">
        <f t="shared" ref="AJ471" si="1171">V471-V$267</f>
        <v>0</v>
      </c>
      <c r="AK471" s="31">
        <f t="shared" ref="AK471" si="1172">W471-W$267</f>
        <v>0</v>
      </c>
      <c r="AL471" s="31">
        <f t="shared" ref="AL471" si="1173">X471-X$267</f>
        <v>85495</v>
      </c>
    </row>
    <row r="472" spans="17:38">
      <c r="Q472" s="7">
        <f t="shared" si="939"/>
        <v>2030</v>
      </c>
      <c r="R472" s="7">
        <f t="shared" si="933"/>
        <v>1</v>
      </c>
      <c r="S472" s="43">
        <f>1000*C56</f>
        <v>157915</v>
      </c>
      <c r="T472" s="43">
        <f>1000*C122</f>
        <v>92193</v>
      </c>
      <c r="U472" s="43">
        <f>1000*C188</f>
        <v>10177</v>
      </c>
      <c r="V472" s="43">
        <f>1000*C254</f>
        <v>1453</v>
      </c>
      <c r="W472" s="43">
        <f>1000*C320</f>
        <v>8321</v>
      </c>
      <c r="X472" s="44">
        <f t="shared" si="1072"/>
        <v>270059</v>
      </c>
      <c r="Z472" s="31">
        <f t="shared" ref="Z472:Z483" si="1174">S472-$S268</f>
        <v>56549</v>
      </c>
      <c r="AA472" s="31">
        <f t="shared" ref="AA472:AA483" si="1175">T472-$T268</f>
        <v>26541</v>
      </c>
      <c r="AB472" s="31">
        <f t="shared" ref="AB472:AB483" si="1176">U472-$U268</f>
        <v>3357</v>
      </c>
      <c r="AC472" s="31">
        <f t="shared" ref="AC472:AC483" si="1177">V472-$V268</f>
        <v>0</v>
      </c>
      <c r="AD472" s="31">
        <f t="shared" ref="AD472:AD483" si="1178">W472-$W268</f>
        <v>0</v>
      </c>
      <c r="AE472" s="31">
        <f t="shared" ref="AE472:AE483" si="1179">X472-$X268</f>
        <v>86447</v>
      </c>
      <c r="AG472" s="31">
        <f>S472-S$256</f>
        <v>62453</v>
      </c>
      <c r="AH472" s="31">
        <f t="shared" ref="AH472" si="1180">T472-T$256</f>
        <v>30827</v>
      </c>
      <c r="AI472" s="31">
        <f t="shared" ref="AI472" si="1181">U472-U$256</f>
        <v>3626</v>
      </c>
      <c r="AJ472" s="31">
        <f t="shared" ref="AJ472" si="1182">V472-V$256</f>
        <v>0</v>
      </c>
      <c r="AK472" s="31">
        <f t="shared" ref="AK472" si="1183">W472-W$256</f>
        <v>0</v>
      </c>
      <c r="AL472" s="31">
        <f t="shared" ref="AL472" si="1184">X472-X$256</f>
        <v>96906</v>
      </c>
    </row>
    <row r="473" spans="17:38">
      <c r="Q473" s="7">
        <f t="shared" si="939"/>
        <v>2030</v>
      </c>
      <c r="R473" s="7">
        <f t="shared" si="933"/>
        <v>2</v>
      </c>
      <c r="S473" s="43">
        <f>1000*D56</f>
        <v>124079</v>
      </c>
      <c r="T473" s="43">
        <f>1000*D122</f>
        <v>78673</v>
      </c>
      <c r="U473" s="43">
        <f>1000*D188</f>
        <v>9569</v>
      </c>
      <c r="V473" s="43">
        <f>1000*D254</f>
        <v>1146</v>
      </c>
      <c r="W473" s="43">
        <f>1000*D320</f>
        <v>7559</v>
      </c>
      <c r="X473" s="44">
        <f t="shared" si="1072"/>
        <v>221026</v>
      </c>
      <c r="Z473" s="31">
        <f t="shared" si="1174"/>
        <v>44336</v>
      </c>
      <c r="AA473" s="31">
        <f t="shared" si="1175"/>
        <v>22623</v>
      </c>
      <c r="AB473" s="31">
        <f t="shared" si="1176"/>
        <v>3128</v>
      </c>
      <c r="AC473" s="31">
        <f t="shared" si="1177"/>
        <v>0</v>
      </c>
      <c r="AD473" s="31">
        <f t="shared" si="1178"/>
        <v>0</v>
      </c>
      <c r="AE473" s="31">
        <f t="shared" si="1179"/>
        <v>70087</v>
      </c>
      <c r="AG473" s="31">
        <f>S473-S$257</f>
        <v>48965</v>
      </c>
      <c r="AH473" s="31">
        <f t="shared" ref="AH473" si="1185">T473-T$257</f>
        <v>26276</v>
      </c>
      <c r="AI473" s="31">
        <f t="shared" ref="AI473" si="1186">U473-U$257</f>
        <v>3379</v>
      </c>
      <c r="AJ473" s="31">
        <f t="shared" ref="AJ473" si="1187">V473-V$257</f>
        <v>0</v>
      </c>
      <c r="AK473" s="31">
        <f t="shared" ref="AK473" si="1188">W473-W$257</f>
        <v>0</v>
      </c>
      <c r="AL473" s="31">
        <f t="shared" ref="AL473" si="1189">X473-X$257</f>
        <v>78620</v>
      </c>
    </row>
    <row r="474" spans="17:38">
      <c r="Q474" s="7">
        <f t="shared" si="939"/>
        <v>2030</v>
      </c>
      <c r="R474" s="7">
        <f t="shared" si="933"/>
        <v>3</v>
      </c>
      <c r="S474" s="43">
        <f>1000*E56</f>
        <v>97731</v>
      </c>
      <c r="T474" s="43">
        <f>1000*E122</f>
        <v>64282</v>
      </c>
      <c r="U474" s="43">
        <f>1000*E188</f>
        <v>8079.0000000000009</v>
      </c>
      <c r="V474" s="43">
        <f>1000*E254</f>
        <v>1064</v>
      </c>
      <c r="W474" s="43">
        <f>1000*E320</f>
        <v>6660</v>
      </c>
      <c r="X474" s="44">
        <f t="shared" si="1072"/>
        <v>177816</v>
      </c>
      <c r="Z474" s="31">
        <f t="shared" si="1174"/>
        <v>34630</v>
      </c>
      <c r="AA474" s="31">
        <f t="shared" si="1175"/>
        <v>18491</v>
      </c>
      <c r="AB474" s="31">
        <f t="shared" si="1176"/>
        <v>2636.0000000000009</v>
      </c>
      <c r="AC474" s="31">
        <f t="shared" si="1177"/>
        <v>0</v>
      </c>
      <c r="AD474" s="31">
        <f t="shared" si="1178"/>
        <v>0</v>
      </c>
      <c r="AE474" s="31">
        <f t="shared" si="1179"/>
        <v>55757</v>
      </c>
      <c r="AG474" s="31">
        <f>S474-S$258</f>
        <v>38245</v>
      </c>
      <c r="AH474" s="31">
        <f t="shared" ref="AH474" si="1190">T474-T$258</f>
        <v>21477</v>
      </c>
      <c r="AI474" s="31">
        <f t="shared" ref="AI474" si="1191">U474-U$258</f>
        <v>2847.0000000000009</v>
      </c>
      <c r="AJ474" s="31">
        <f t="shared" ref="AJ474" si="1192">V474-V$258</f>
        <v>0</v>
      </c>
      <c r="AK474" s="31">
        <f t="shared" ref="AK474" si="1193">W474-W$258</f>
        <v>0</v>
      </c>
      <c r="AL474" s="31">
        <f t="shared" ref="AL474" si="1194">X474-X$258</f>
        <v>62569</v>
      </c>
    </row>
    <row r="475" spans="17:38">
      <c r="Q475" s="7">
        <f t="shared" si="939"/>
        <v>2030</v>
      </c>
      <c r="R475" s="7">
        <f t="shared" si="933"/>
        <v>4</v>
      </c>
      <c r="S475" s="43">
        <f>1000*F56</f>
        <v>72868</v>
      </c>
      <c r="T475" s="43">
        <f>1000*F122</f>
        <v>62333</v>
      </c>
      <c r="U475" s="43">
        <f>1000*F188</f>
        <v>8124.0000000000009</v>
      </c>
      <c r="V475" s="43">
        <f>1000*F254</f>
        <v>942</v>
      </c>
      <c r="W475" s="43">
        <f>1000*F320</f>
        <v>7111</v>
      </c>
      <c r="X475" s="44">
        <f t="shared" si="1072"/>
        <v>151378</v>
      </c>
      <c r="Z475" s="31">
        <f t="shared" si="1174"/>
        <v>25651</v>
      </c>
      <c r="AA475" s="31">
        <f t="shared" si="1175"/>
        <v>17927</v>
      </c>
      <c r="AB475" s="31">
        <f t="shared" si="1176"/>
        <v>2644.0000000000009</v>
      </c>
      <c r="AC475" s="31">
        <f t="shared" si="1177"/>
        <v>0</v>
      </c>
      <c r="AD475" s="31">
        <f t="shared" si="1178"/>
        <v>0</v>
      </c>
      <c r="AE475" s="31">
        <f t="shared" si="1179"/>
        <v>46222</v>
      </c>
      <c r="AG475" s="31">
        <f>S475-S$259</f>
        <v>28329</v>
      </c>
      <c r="AH475" s="31">
        <f t="shared" ref="AH475" si="1195">T475-T$259</f>
        <v>20822</v>
      </c>
      <c r="AI475" s="31">
        <f t="shared" ref="AI475" si="1196">U475-U$259</f>
        <v>2855.0000000000009</v>
      </c>
      <c r="AJ475" s="31">
        <f t="shared" ref="AJ475" si="1197">V475-V$259</f>
        <v>0</v>
      </c>
      <c r="AK475" s="31">
        <f t="shared" ref="AK475" si="1198">W475-W$259</f>
        <v>0</v>
      </c>
      <c r="AL475" s="31">
        <f t="shared" ref="AL475" si="1199">X475-X$259</f>
        <v>52006</v>
      </c>
    </row>
    <row r="476" spans="17:38">
      <c r="Q476" s="7">
        <f t="shared" si="939"/>
        <v>2030</v>
      </c>
      <c r="R476" s="7">
        <f t="shared" si="933"/>
        <v>5</v>
      </c>
      <c r="S476" s="43">
        <f>1000*G56</f>
        <v>82816</v>
      </c>
      <c r="T476" s="43">
        <f>1000*G122</f>
        <v>67058</v>
      </c>
      <c r="U476" s="43">
        <f>1000*G188</f>
        <v>8642</v>
      </c>
      <c r="V476" s="43">
        <f>1000*G254</f>
        <v>942</v>
      </c>
      <c r="W476" s="43">
        <f>1000*G320</f>
        <v>7356</v>
      </c>
      <c r="X476" s="44">
        <f t="shared" si="1072"/>
        <v>166814</v>
      </c>
      <c r="Z476" s="31">
        <f t="shared" si="1174"/>
        <v>29259</v>
      </c>
      <c r="AA476" s="31">
        <f t="shared" si="1175"/>
        <v>19279</v>
      </c>
      <c r="AB476" s="31">
        <f t="shared" si="1176"/>
        <v>2813</v>
      </c>
      <c r="AC476" s="31">
        <f t="shared" si="1177"/>
        <v>0</v>
      </c>
      <c r="AD476" s="31">
        <f t="shared" si="1178"/>
        <v>0</v>
      </c>
      <c r="AE476" s="31">
        <f t="shared" si="1179"/>
        <v>51351</v>
      </c>
      <c r="AG476" s="31">
        <f>S476-S$260</f>
        <v>32314</v>
      </c>
      <c r="AH476" s="31">
        <f t="shared" ref="AH476" si="1200">T476-T$260</f>
        <v>22392</v>
      </c>
      <c r="AI476" s="31">
        <f t="shared" ref="AI476" si="1201">U476-U$260</f>
        <v>3038</v>
      </c>
      <c r="AJ476" s="31">
        <f t="shared" ref="AJ476" si="1202">V476-V$260</f>
        <v>0</v>
      </c>
      <c r="AK476" s="31">
        <f t="shared" ref="AK476" si="1203">W476-W$260</f>
        <v>0</v>
      </c>
      <c r="AL476" s="31">
        <f t="shared" ref="AL476" si="1204">X476-X$260</f>
        <v>57744</v>
      </c>
    </row>
    <row r="477" spans="17:38">
      <c r="Q477" s="7">
        <f t="shared" si="939"/>
        <v>2030</v>
      </c>
      <c r="R477" s="7">
        <f t="shared" si="933"/>
        <v>6</v>
      </c>
      <c r="S477" s="43">
        <f>1000*H56</f>
        <v>93288</v>
      </c>
      <c r="T477" s="43">
        <f>1000*H122</f>
        <v>73011</v>
      </c>
      <c r="U477" s="43">
        <f>1000*H188</f>
        <v>9572</v>
      </c>
      <c r="V477" s="43">
        <f>1000*H254</f>
        <v>983</v>
      </c>
      <c r="W477" s="43">
        <f>1000*H320</f>
        <v>7745</v>
      </c>
      <c r="X477" s="44">
        <f t="shared" si="1072"/>
        <v>184599</v>
      </c>
      <c r="Z477" s="31">
        <f t="shared" si="1174"/>
        <v>33162</v>
      </c>
      <c r="AA477" s="31">
        <f t="shared" si="1175"/>
        <v>20994</v>
      </c>
      <c r="AB477" s="31">
        <f t="shared" si="1176"/>
        <v>3112</v>
      </c>
      <c r="AC477" s="31">
        <f t="shared" si="1177"/>
        <v>0</v>
      </c>
      <c r="AD477" s="31">
        <f t="shared" si="1178"/>
        <v>0</v>
      </c>
      <c r="AE477" s="31">
        <f t="shared" si="1179"/>
        <v>57268</v>
      </c>
      <c r="AG477" s="31">
        <f>S477-S$261</f>
        <v>36623</v>
      </c>
      <c r="AH477" s="31">
        <f t="shared" ref="AH477" si="1205">T477-T$261</f>
        <v>24384</v>
      </c>
      <c r="AI477" s="31">
        <f t="shared" ref="AI477" si="1206">U477-U$261</f>
        <v>3361</v>
      </c>
      <c r="AJ477" s="31">
        <f t="shared" ref="AJ477" si="1207">V477-V$261</f>
        <v>0</v>
      </c>
      <c r="AK477" s="31">
        <f t="shared" ref="AK477" si="1208">W477-W$261</f>
        <v>0</v>
      </c>
      <c r="AL477" s="31">
        <f t="shared" ref="AL477" si="1209">X477-X$261</f>
        <v>64368</v>
      </c>
    </row>
    <row r="478" spans="17:38">
      <c r="Q478" s="7">
        <f t="shared" si="939"/>
        <v>2030</v>
      </c>
      <c r="R478" s="7">
        <f t="shared" si="933"/>
        <v>7</v>
      </c>
      <c r="S478" s="43">
        <f>1000*I56</f>
        <v>94011</v>
      </c>
      <c r="T478" s="43">
        <f>1000*I122</f>
        <v>77218</v>
      </c>
      <c r="U478" s="43">
        <f>1000*I188</f>
        <v>10278</v>
      </c>
      <c r="V478" s="43">
        <f>1000*I254</f>
        <v>921</v>
      </c>
      <c r="W478" s="43">
        <f>1000*I320</f>
        <v>7697</v>
      </c>
      <c r="X478" s="44">
        <f t="shared" si="1072"/>
        <v>190125</v>
      </c>
      <c r="Z478" s="31">
        <f t="shared" si="1174"/>
        <v>33573</v>
      </c>
      <c r="AA478" s="31">
        <f t="shared" si="1175"/>
        <v>22208</v>
      </c>
      <c r="AB478" s="31">
        <f t="shared" si="1176"/>
        <v>3338</v>
      </c>
      <c r="AC478" s="31">
        <f t="shared" si="1177"/>
        <v>0</v>
      </c>
      <c r="AD478" s="31">
        <f t="shared" si="1178"/>
        <v>0</v>
      </c>
      <c r="AE478" s="31">
        <f t="shared" si="1179"/>
        <v>59119</v>
      </c>
      <c r="AG478" s="31">
        <f>S478-S$262</f>
        <v>37078</v>
      </c>
      <c r="AH478" s="31">
        <f t="shared" ref="AH478" si="1210">T478-T$262</f>
        <v>25794</v>
      </c>
      <c r="AI478" s="31">
        <f t="shared" ref="AI478" si="1211">U478-U$262</f>
        <v>3605</v>
      </c>
      <c r="AJ478" s="31">
        <f t="shared" ref="AJ478" si="1212">V478-V$262</f>
        <v>0</v>
      </c>
      <c r="AK478" s="31">
        <f t="shared" ref="AK478" si="1213">W478-W$262</f>
        <v>0</v>
      </c>
      <c r="AL478" s="31">
        <f t="shared" ref="AL478" si="1214">X478-X$262</f>
        <v>66477</v>
      </c>
    </row>
    <row r="479" spans="17:38">
      <c r="Q479" s="7">
        <f t="shared" si="939"/>
        <v>2030</v>
      </c>
      <c r="R479" s="7">
        <f t="shared" si="933"/>
        <v>8</v>
      </c>
      <c r="S479" s="43">
        <f>1000*J56</f>
        <v>100697</v>
      </c>
      <c r="T479" s="43">
        <f>1000*J122</f>
        <v>87971</v>
      </c>
      <c r="U479" s="43">
        <f>1000*J188</f>
        <v>11478</v>
      </c>
      <c r="V479" s="43">
        <f>1000*J254</f>
        <v>1022.9999999999999</v>
      </c>
      <c r="W479" s="43">
        <f>1000*J320</f>
        <v>8548</v>
      </c>
      <c r="X479" s="44">
        <f t="shared" si="1072"/>
        <v>209717</v>
      </c>
      <c r="Z479" s="31">
        <f t="shared" si="1174"/>
        <v>35854</v>
      </c>
      <c r="AA479" s="31">
        <f t="shared" si="1175"/>
        <v>25233</v>
      </c>
      <c r="AB479" s="31">
        <f t="shared" si="1176"/>
        <v>3722</v>
      </c>
      <c r="AC479" s="31">
        <f t="shared" si="1177"/>
        <v>0</v>
      </c>
      <c r="AD479" s="31">
        <f t="shared" si="1178"/>
        <v>0</v>
      </c>
      <c r="AE479" s="31">
        <f t="shared" si="1179"/>
        <v>64809</v>
      </c>
      <c r="AG479" s="31">
        <f>S479-S$263</f>
        <v>39597</v>
      </c>
      <c r="AH479" s="31">
        <f t="shared" ref="AH479" si="1215">T479-T$263</f>
        <v>29307</v>
      </c>
      <c r="AI479" s="31">
        <f t="shared" ref="AI479" si="1216">U479-U$263</f>
        <v>4020</v>
      </c>
      <c r="AJ479" s="31">
        <f t="shared" ref="AJ479" si="1217">V479-V$263</f>
        <v>0</v>
      </c>
      <c r="AK479" s="31">
        <f t="shared" ref="AK479" si="1218">W479-W$263</f>
        <v>0</v>
      </c>
      <c r="AL479" s="31">
        <f t="shared" ref="AL479" si="1219">X479-X$263</f>
        <v>72924</v>
      </c>
    </row>
    <row r="480" spans="17:38">
      <c r="Q480" s="7">
        <f t="shared" si="939"/>
        <v>2030</v>
      </c>
      <c r="R480" s="7">
        <f t="shared" si="933"/>
        <v>9</v>
      </c>
      <c r="S480" s="43">
        <f>1000*K56</f>
        <v>94502</v>
      </c>
      <c r="T480" s="43">
        <f>1000*K122</f>
        <v>77836</v>
      </c>
      <c r="U480" s="43">
        <f>1000*K188</f>
        <v>10271</v>
      </c>
      <c r="V480" s="43">
        <f>1000*K254</f>
        <v>983</v>
      </c>
      <c r="W480" s="43">
        <f>1000*K320</f>
        <v>7852</v>
      </c>
      <c r="X480" s="44">
        <f t="shared" si="1072"/>
        <v>191444</v>
      </c>
      <c r="Z480" s="31">
        <f t="shared" si="1174"/>
        <v>33516</v>
      </c>
      <c r="AA480" s="31">
        <f t="shared" si="1175"/>
        <v>22359</v>
      </c>
      <c r="AB480" s="31">
        <f t="shared" si="1176"/>
        <v>3333</v>
      </c>
      <c r="AC480" s="31">
        <f t="shared" si="1177"/>
        <v>0</v>
      </c>
      <c r="AD480" s="31">
        <f t="shared" si="1178"/>
        <v>0</v>
      </c>
      <c r="AE480" s="31">
        <f t="shared" si="1179"/>
        <v>59208</v>
      </c>
      <c r="AG480" s="31">
        <f>S480-S$264</f>
        <v>37015</v>
      </c>
      <c r="AH480" s="31">
        <f t="shared" ref="AH480" si="1220">T480-T$264</f>
        <v>25969</v>
      </c>
      <c r="AI480" s="31">
        <f t="shared" ref="AI480" si="1221">U480-U$264</f>
        <v>3600</v>
      </c>
      <c r="AJ480" s="31">
        <f t="shared" ref="AJ480" si="1222">V480-V$264</f>
        <v>0</v>
      </c>
      <c r="AK480" s="31">
        <f t="shared" ref="AK480" si="1223">W480-W$264</f>
        <v>0</v>
      </c>
      <c r="AL480" s="31">
        <f t="shared" ref="AL480" si="1224">X480-X$264</f>
        <v>66584</v>
      </c>
    </row>
    <row r="481" spans="17:38">
      <c r="Q481" s="7">
        <f t="shared" si="939"/>
        <v>2030</v>
      </c>
      <c r="R481" s="7">
        <f t="shared" si="933"/>
        <v>10</v>
      </c>
      <c r="S481" s="43">
        <f>1000*L56</f>
        <v>73727</v>
      </c>
      <c r="T481" s="43">
        <f>1000*L122</f>
        <v>72583</v>
      </c>
      <c r="U481" s="43">
        <f>1000*L188</f>
        <v>9810</v>
      </c>
      <c r="V481" s="43">
        <f>1000*L254</f>
        <v>880</v>
      </c>
      <c r="W481" s="43">
        <f>1000*L320</f>
        <v>7379</v>
      </c>
      <c r="X481" s="44">
        <f t="shared" si="1072"/>
        <v>164379</v>
      </c>
      <c r="Z481" s="31">
        <f t="shared" si="1174"/>
        <v>25949</v>
      </c>
      <c r="AA481" s="31">
        <f t="shared" si="1175"/>
        <v>20869</v>
      </c>
      <c r="AB481" s="31">
        <f t="shared" si="1176"/>
        <v>3181</v>
      </c>
      <c r="AC481" s="31">
        <f t="shared" si="1177"/>
        <v>0</v>
      </c>
      <c r="AD481" s="31">
        <f t="shared" si="1178"/>
        <v>0</v>
      </c>
      <c r="AE481" s="31">
        <f t="shared" si="1179"/>
        <v>49999</v>
      </c>
      <c r="AG481" s="31">
        <f>S481-S$265</f>
        <v>28658</v>
      </c>
      <c r="AH481" s="31">
        <f t="shared" ref="AH481" si="1225">T481-T$265</f>
        <v>24238</v>
      </c>
      <c r="AI481" s="31">
        <f t="shared" ref="AI481" si="1226">U481-U$265</f>
        <v>3436</v>
      </c>
      <c r="AJ481" s="31">
        <f t="shared" ref="AJ481" si="1227">V481-V$265</f>
        <v>0</v>
      </c>
      <c r="AK481" s="31">
        <f t="shared" ref="AK481" si="1228">W481-W$265</f>
        <v>0</v>
      </c>
      <c r="AL481" s="31">
        <f t="shared" ref="AL481" si="1229">X481-X$265</f>
        <v>56332</v>
      </c>
    </row>
    <row r="482" spans="17:38">
      <c r="Q482" s="7">
        <f t="shared" si="939"/>
        <v>2030</v>
      </c>
      <c r="R482" s="7">
        <f t="shared" si="933"/>
        <v>11</v>
      </c>
      <c r="S482" s="43">
        <f>1000*M56</f>
        <v>79708</v>
      </c>
      <c r="T482" s="43">
        <f>1000*M122</f>
        <v>75040</v>
      </c>
      <c r="U482" s="43">
        <f>1000*M188</f>
        <v>9917</v>
      </c>
      <c r="V482" s="43">
        <f>1000*M254</f>
        <v>921</v>
      </c>
      <c r="W482" s="43">
        <f>1000*M320</f>
        <v>7161</v>
      </c>
      <c r="X482" s="44">
        <f t="shared" si="1072"/>
        <v>172747</v>
      </c>
      <c r="Z482" s="31">
        <f t="shared" si="1174"/>
        <v>28229</v>
      </c>
      <c r="AA482" s="31">
        <f t="shared" si="1175"/>
        <v>21522</v>
      </c>
      <c r="AB482" s="31">
        <f t="shared" si="1176"/>
        <v>3212</v>
      </c>
      <c r="AC482" s="31">
        <f t="shared" si="1177"/>
        <v>0</v>
      </c>
      <c r="AD482" s="31">
        <f t="shared" si="1178"/>
        <v>0</v>
      </c>
      <c r="AE482" s="31">
        <f t="shared" si="1179"/>
        <v>52963</v>
      </c>
      <c r="AG482" s="31">
        <f>S482-S$266</f>
        <v>31176</v>
      </c>
      <c r="AH482" s="31">
        <f t="shared" ref="AH482" si="1230">T482-T$266</f>
        <v>24997</v>
      </c>
      <c r="AI482" s="31">
        <f t="shared" ref="AI482" si="1231">U482-U$266</f>
        <v>3469</v>
      </c>
      <c r="AJ482" s="31">
        <f t="shared" ref="AJ482" si="1232">V482-V$266</f>
        <v>0</v>
      </c>
      <c r="AK482" s="31">
        <f t="shared" ref="AK482" si="1233">W482-W$266</f>
        <v>0</v>
      </c>
      <c r="AL482" s="31">
        <f t="shared" ref="AL482" si="1234">X482-X$266</f>
        <v>59642</v>
      </c>
    </row>
    <row r="483" spans="17:38">
      <c r="Q483" s="7">
        <f t="shared" si="939"/>
        <v>2030</v>
      </c>
      <c r="R483" s="7">
        <f t="shared" si="933"/>
        <v>12</v>
      </c>
      <c r="S483" s="43">
        <f>1000*N56</f>
        <v>135713</v>
      </c>
      <c r="T483" s="43">
        <f>1000*N122</f>
        <v>94284</v>
      </c>
      <c r="U483" s="43">
        <f>1000*N188</f>
        <v>10837</v>
      </c>
      <c r="V483" s="43">
        <f>1000*N254</f>
        <v>1228</v>
      </c>
      <c r="W483" s="43">
        <f>1000*N320</f>
        <v>8208</v>
      </c>
      <c r="X483" s="44">
        <f t="shared" si="1072"/>
        <v>250270</v>
      </c>
      <c r="Z483" s="31">
        <f t="shared" si="1174"/>
        <v>48471</v>
      </c>
      <c r="AA483" s="31">
        <f t="shared" si="1175"/>
        <v>27101</v>
      </c>
      <c r="AB483" s="31">
        <f t="shared" si="1176"/>
        <v>3548</v>
      </c>
      <c r="AC483" s="31">
        <f t="shared" si="1177"/>
        <v>0</v>
      </c>
      <c r="AD483" s="31">
        <f t="shared" si="1178"/>
        <v>0</v>
      </c>
      <c r="AE483" s="31">
        <f t="shared" si="1179"/>
        <v>79120</v>
      </c>
      <c r="AG483" s="31">
        <f>S483-S$267</f>
        <v>53531</v>
      </c>
      <c r="AH483" s="31">
        <f t="shared" ref="AH483" si="1235">T483-T$267</f>
        <v>31477</v>
      </c>
      <c r="AI483" s="31">
        <f t="shared" ref="AI483" si="1236">U483-U$267</f>
        <v>3832</v>
      </c>
      <c r="AJ483" s="31">
        <f t="shared" ref="AJ483" si="1237">V483-V$267</f>
        <v>0</v>
      </c>
      <c r="AK483" s="31">
        <f t="shared" ref="AK483" si="1238">W483-W$267</f>
        <v>0</v>
      </c>
      <c r="AL483" s="31">
        <f t="shared" ref="AL483" si="1239">X483-X$267</f>
        <v>88840</v>
      </c>
    </row>
    <row r="484" spans="17:38">
      <c r="Q484" s="7">
        <f t="shared" si="939"/>
        <v>2031</v>
      </c>
      <c r="R484" s="7">
        <f t="shared" si="933"/>
        <v>1</v>
      </c>
      <c r="S484" s="45">
        <f>1000*C57</f>
        <v>160203</v>
      </c>
      <c r="T484" s="43">
        <f>1000*C123</f>
        <v>93285</v>
      </c>
      <c r="U484" s="45">
        <f>1000*C189</f>
        <v>10319</v>
      </c>
      <c r="V484" s="43">
        <f>1000*C255</f>
        <v>1453</v>
      </c>
      <c r="W484" s="43">
        <f>1000*C321</f>
        <v>8321</v>
      </c>
      <c r="X484" s="44">
        <f t="shared" si="1072"/>
        <v>273581</v>
      </c>
      <c r="Z484" s="31">
        <f t="shared" ref="Z484:Z495" si="1240">S484-$S268</f>
        <v>58837</v>
      </c>
      <c r="AA484" s="31">
        <f t="shared" ref="AA484:AA495" si="1241">T484-$T268</f>
        <v>27633</v>
      </c>
      <c r="AB484" s="31">
        <f t="shared" ref="AB484:AB495" si="1242">U484-$U268</f>
        <v>3499</v>
      </c>
      <c r="AC484" s="31">
        <f t="shared" ref="AC484:AC495" si="1243">V484-$V268</f>
        <v>0</v>
      </c>
      <c r="AD484" s="31">
        <f t="shared" ref="AD484:AD495" si="1244">W484-$W268</f>
        <v>0</v>
      </c>
      <c r="AE484" s="31">
        <f t="shared" ref="AE484:AE495" si="1245">X484-$X268</f>
        <v>89969</v>
      </c>
      <c r="AG484" s="31">
        <f>S484-S$256</f>
        <v>64741</v>
      </c>
      <c r="AH484" s="31">
        <f t="shared" ref="AH484" si="1246">T484-T$256</f>
        <v>31919</v>
      </c>
      <c r="AI484" s="31">
        <f t="shared" ref="AI484" si="1247">U484-U$256</f>
        <v>3768</v>
      </c>
      <c r="AJ484" s="31">
        <f t="shared" ref="AJ484" si="1248">V484-V$256</f>
        <v>0</v>
      </c>
      <c r="AK484" s="31">
        <f t="shared" ref="AK484" si="1249">W484-W$256</f>
        <v>0</v>
      </c>
      <c r="AL484" s="31">
        <f t="shared" ref="AL484" si="1250">X484-X$256</f>
        <v>100428</v>
      </c>
    </row>
    <row r="485" spans="17:38">
      <c r="Q485" s="7">
        <f t="shared" si="939"/>
        <v>2031</v>
      </c>
      <c r="R485" s="7">
        <f t="shared" si="933"/>
        <v>2</v>
      </c>
      <c r="S485" s="45">
        <f>1000*D57</f>
        <v>125873</v>
      </c>
      <c r="T485" s="43">
        <f>1000*D123</f>
        <v>79603</v>
      </c>
      <c r="U485" s="45">
        <f>1000*D189</f>
        <v>9701</v>
      </c>
      <c r="V485" s="43">
        <f>1000*D255</f>
        <v>1146</v>
      </c>
      <c r="W485" s="43">
        <f>1000*D321</f>
        <v>7559</v>
      </c>
      <c r="X485" s="44">
        <f t="shared" si="1072"/>
        <v>223882</v>
      </c>
      <c r="Z485" s="31">
        <f t="shared" si="1240"/>
        <v>46130</v>
      </c>
      <c r="AA485" s="31">
        <f t="shared" si="1241"/>
        <v>23553</v>
      </c>
      <c r="AB485" s="31">
        <f t="shared" si="1242"/>
        <v>3260</v>
      </c>
      <c r="AC485" s="31">
        <f t="shared" si="1243"/>
        <v>0</v>
      </c>
      <c r="AD485" s="31">
        <f t="shared" si="1244"/>
        <v>0</v>
      </c>
      <c r="AE485" s="31">
        <f t="shared" si="1245"/>
        <v>72943</v>
      </c>
      <c r="AG485" s="31">
        <f>S485-S$257</f>
        <v>50759</v>
      </c>
      <c r="AH485" s="31">
        <f t="shared" ref="AH485" si="1251">T485-T$257</f>
        <v>27206</v>
      </c>
      <c r="AI485" s="31">
        <f t="shared" ref="AI485" si="1252">U485-U$257</f>
        <v>3511</v>
      </c>
      <c r="AJ485" s="31">
        <f t="shared" ref="AJ485" si="1253">V485-V$257</f>
        <v>0</v>
      </c>
      <c r="AK485" s="31">
        <f t="shared" ref="AK485" si="1254">W485-W$257</f>
        <v>0</v>
      </c>
      <c r="AL485" s="31">
        <f t="shared" ref="AL485" si="1255">X485-X$257</f>
        <v>81476</v>
      </c>
    </row>
    <row r="486" spans="17:38">
      <c r="Q486" s="7">
        <f t="shared" si="939"/>
        <v>2031</v>
      </c>
      <c r="R486" s="7">
        <f t="shared" si="933"/>
        <v>3</v>
      </c>
      <c r="S486" s="45">
        <f>1000*E57</f>
        <v>99132</v>
      </c>
      <c r="T486" s="43">
        <f>1000*E123</f>
        <v>65042</v>
      </c>
      <c r="U486" s="45">
        <f>1000*E189</f>
        <v>8191.0000000000009</v>
      </c>
      <c r="V486" s="43">
        <f>1000*E255</f>
        <v>1064</v>
      </c>
      <c r="W486" s="43">
        <f>1000*E321</f>
        <v>6660</v>
      </c>
      <c r="X486" s="44">
        <f t="shared" si="1072"/>
        <v>180089</v>
      </c>
      <c r="Z486" s="31">
        <f t="shared" si="1240"/>
        <v>36031</v>
      </c>
      <c r="AA486" s="31">
        <f t="shared" si="1241"/>
        <v>19251</v>
      </c>
      <c r="AB486" s="31">
        <f t="shared" si="1242"/>
        <v>2748.0000000000009</v>
      </c>
      <c r="AC486" s="31">
        <f t="shared" si="1243"/>
        <v>0</v>
      </c>
      <c r="AD486" s="31">
        <f t="shared" si="1244"/>
        <v>0</v>
      </c>
      <c r="AE486" s="31">
        <f t="shared" si="1245"/>
        <v>58030</v>
      </c>
      <c r="AG486" s="31">
        <f>S486-S$258</f>
        <v>39646</v>
      </c>
      <c r="AH486" s="31">
        <f t="shared" ref="AH486" si="1256">T486-T$258</f>
        <v>22237</v>
      </c>
      <c r="AI486" s="31">
        <f t="shared" ref="AI486" si="1257">U486-U$258</f>
        <v>2959.0000000000009</v>
      </c>
      <c r="AJ486" s="31">
        <f t="shared" ref="AJ486" si="1258">V486-V$258</f>
        <v>0</v>
      </c>
      <c r="AK486" s="31">
        <f t="shared" ref="AK486" si="1259">W486-W$258</f>
        <v>0</v>
      </c>
      <c r="AL486" s="31">
        <f t="shared" ref="AL486" si="1260">X486-X$258</f>
        <v>64842</v>
      </c>
    </row>
    <row r="487" spans="17:38">
      <c r="Q487" s="7">
        <f t="shared" si="939"/>
        <v>2031</v>
      </c>
      <c r="R487" s="7">
        <f t="shared" si="933"/>
        <v>4</v>
      </c>
      <c r="S487" s="45">
        <f>1000*F57</f>
        <v>73906</v>
      </c>
      <c r="T487" s="43">
        <f>1000*F123</f>
        <v>63071</v>
      </c>
      <c r="U487" s="45">
        <f>1000*F189</f>
        <v>8236</v>
      </c>
      <c r="V487" s="43">
        <f>1000*F255</f>
        <v>942</v>
      </c>
      <c r="W487" s="43">
        <f>1000*F321</f>
        <v>7111</v>
      </c>
      <c r="X487" s="44">
        <f t="shared" si="1072"/>
        <v>153266</v>
      </c>
      <c r="Z487" s="31">
        <f t="shared" si="1240"/>
        <v>26689</v>
      </c>
      <c r="AA487" s="31">
        <f t="shared" si="1241"/>
        <v>18665</v>
      </c>
      <c r="AB487" s="31">
        <f t="shared" si="1242"/>
        <v>2756</v>
      </c>
      <c r="AC487" s="31">
        <f t="shared" si="1243"/>
        <v>0</v>
      </c>
      <c r="AD487" s="31">
        <f t="shared" si="1244"/>
        <v>0</v>
      </c>
      <c r="AE487" s="31">
        <f t="shared" si="1245"/>
        <v>48110</v>
      </c>
      <c r="AG487" s="31">
        <f>S487-S$259</f>
        <v>29367</v>
      </c>
      <c r="AH487" s="31">
        <f t="shared" ref="AH487" si="1261">T487-T$259</f>
        <v>21560</v>
      </c>
      <c r="AI487" s="31">
        <f t="shared" ref="AI487" si="1262">U487-U$259</f>
        <v>2967</v>
      </c>
      <c r="AJ487" s="31">
        <f t="shared" ref="AJ487" si="1263">V487-V$259</f>
        <v>0</v>
      </c>
      <c r="AK487" s="31">
        <f t="shared" ref="AK487" si="1264">W487-W$259</f>
        <v>0</v>
      </c>
      <c r="AL487" s="31">
        <f t="shared" ref="AL487" si="1265">X487-X$259</f>
        <v>53894</v>
      </c>
    </row>
    <row r="488" spans="17:38">
      <c r="Q488" s="7">
        <f t="shared" si="939"/>
        <v>2031</v>
      </c>
      <c r="R488" s="7">
        <f t="shared" si="933"/>
        <v>5</v>
      </c>
      <c r="S488" s="45">
        <f>1000*G57</f>
        <v>84000</v>
      </c>
      <c r="T488" s="43">
        <f>1000*G123</f>
        <v>67851</v>
      </c>
      <c r="U488" s="45">
        <f>1000*G189</f>
        <v>8761</v>
      </c>
      <c r="V488" s="43">
        <f>1000*G255</f>
        <v>942</v>
      </c>
      <c r="W488" s="43">
        <f>1000*G321</f>
        <v>7356</v>
      </c>
      <c r="X488" s="44">
        <f t="shared" si="1072"/>
        <v>168910</v>
      </c>
      <c r="Z488" s="31">
        <f t="shared" si="1240"/>
        <v>30443</v>
      </c>
      <c r="AA488" s="31">
        <f t="shared" si="1241"/>
        <v>20072</v>
      </c>
      <c r="AB488" s="31">
        <f t="shared" si="1242"/>
        <v>2932</v>
      </c>
      <c r="AC488" s="31">
        <f t="shared" si="1243"/>
        <v>0</v>
      </c>
      <c r="AD488" s="31">
        <f t="shared" si="1244"/>
        <v>0</v>
      </c>
      <c r="AE488" s="31">
        <f t="shared" si="1245"/>
        <v>53447</v>
      </c>
      <c r="AG488" s="31">
        <f>S488-S$260</f>
        <v>33498</v>
      </c>
      <c r="AH488" s="31">
        <f t="shared" ref="AH488" si="1266">T488-T$260</f>
        <v>23185</v>
      </c>
      <c r="AI488" s="31">
        <f t="shared" ref="AI488" si="1267">U488-U$260</f>
        <v>3157</v>
      </c>
      <c r="AJ488" s="31">
        <f t="shared" ref="AJ488" si="1268">V488-V$260</f>
        <v>0</v>
      </c>
      <c r="AK488" s="31">
        <f t="shared" ref="AK488" si="1269">W488-W$260</f>
        <v>0</v>
      </c>
      <c r="AL488" s="31">
        <f t="shared" ref="AL488" si="1270">X488-X$260</f>
        <v>59840</v>
      </c>
    </row>
    <row r="489" spans="17:38">
      <c r="Q489" s="7">
        <f t="shared" si="939"/>
        <v>2031</v>
      </c>
      <c r="R489" s="7">
        <f t="shared" si="933"/>
        <v>6</v>
      </c>
      <c r="S489" s="45">
        <f>1000*H57</f>
        <v>94630</v>
      </c>
      <c r="T489" s="43">
        <f>1000*H123</f>
        <v>73875</v>
      </c>
      <c r="U489" s="45">
        <f>1000*H189</f>
        <v>9703</v>
      </c>
      <c r="V489" s="43">
        <f>1000*H255</f>
        <v>983</v>
      </c>
      <c r="W489" s="43">
        <f>1000*H321</f>
        <v>7745</v>
      </c>
      <c r="X489" s="44">
        <f t="shared" si="1072"/>
        <v>186936</v>
      </c>
      <c r="Z489" s="31">
        <f t="shared" si="1240"/>
        <v>34504</v>
      </c>
      <c r="AA489" s="31">
        <f t="shared" si="1241"/>
        <v>21858</v>
      </c>
      <c r="AB489" s="31">
        <f t="shared" si="1242"/>
        <v>3243</v>
      </c>
      <c r="AC489" s="31">
        <f t="shared" si="1243"/>
        <v>0</v>
      </c>
      <c r="AD489" s="31">
        <f t="shared" si="1244"/>
        <v>0</v>
      </c>
      <c r="AE489" s="31">
        <f t="shared" si="1245"/>
        <v>59605</v>
      </c>
      <c r="AG489" s="31">
        <f>S489-S$261</f>
        <v>37965</v>
      </c>
      <c r="AH489" s="31">
        <f t="shared" ref="AH489" si="1271">T489-T$261</f>
        <v>25248</v>
      </c>
      <c r="AI489" s="31">
        <f t="shared" ref="AI489" si="1272">U489-U$261</f>
        <v>3492</v>
      </c>
      <c r="AJ489" s="31">
        <f t="shared" ref="AJ489" si="1273">V489-V$261</f>
        <v>0</v>
      </c>
      <c r="AK489" s="31">
        <f t="shared" ref="AK489" si="1274">W489-W$261</f>
        <v>0</v>
      </c>
      <c r="AL489" s="31">
        <f t="shared" ref="AL489" si="1275">X489-X$261</f>
        <v>66705</v>
      </c>
    </row>
    <row r="490" spans="17:38">
      <c r="Q490" s="7">
        <f t="shared" si="939"/>
        <v>2031</v>
      </c>
      <c r="R490" s="7">
        <f t="shared" si="933"/>
        <v>7</v>
      </c>
      <c r="S490" s="45">
        <f>1000*I57</f>
        <v>95369</v>
      </c>
      <c r="T490" s="43">
        <f>1000*I123</f>
        <v>78131</v>
      </c>
      <c r="U490" s="45">
        <f>1000*I189</f>
        <v>10420</v>
      </c>
      <c r="V490" s="43">
        <f>1000*I255</f>
        <v>921</v>
      </c>
      <c r="W490" s="43">
        <f>1000*I321</f>
        <v>7697</v>
      </c>
      <c r="X490" s="44">
        <f t="shared" si="1072"/>
        <v>192538</v>
      </c>
      <c r="Z490" s="31">
        <f t="shared" si="1240"/>
        <v>34931</v>
      </c>
      <c r="AA490" s="31">
        <f t="shared" si="1241"/>
        <v>23121</v>
      </c>
      <c r="AB490" s="31">
        <f t="shared" si="1242"/>
        <v>3480</v>
      </c>
      <c r="AC490" s="31">
        <f t="shared" si="1243"/>
        <v>0</v>
      </c>
      <c r="AD490" s="31">
        <f t="shared" si="1244"/>
        <v>0</v>
      </c>
      <c r="AE490" s="31">
        <f t="shared" si="1245"/>
        <v>61532</v>
      </c>
      <c r="AG490" s="31">
        <f>S490-S$262</f>
        <v>38436</v>
      </c>
      <c r="AH490" s="31">
        <f t="shared" ref="AH490" si="1276">T490-T$262</f>
        <v>26707</v>
      </c>
      <c r="AI490" s="31">
        <f t="shared" ref="AI490" si="1277">U490-U$262</f>
        <v>3747</v>
      </c>
      <c r="AJ490" s="31">
        <f t="shared" ref="AJ490" si="1278">V490-V$262</f>
        <v>0</v>
      </c>
      <c r="AK490" s="31">
        <f t="shared" ref="AK490" si="1279">W490-W$262</f>
        <v>0</v>
      </c>
      <c r="AL490" s="31">
        <f t="shared" ref="AL490" si="1280">X490-X$262</f>
        <v>68890</v>
      </c>
    </row>
    <row r="491" spans="17:38">
      <c r="Q491" s="7">
        <f t="shared" si="939"/>
        <v>2031</v>
      </c>
      <c r="R491" s="7">
        <f t="shared" si="933"/>
        <v>8</v>
      </c>
      <c r="S491" s="45">
        <f>1000*J57</f>
        <v>102148</v>
      </c>
      <c r="T491" s="43">
        <f>1000*J123</f>
        <v>89009</v>
      </c>
      <c r="U491" s="45">
        <f>1000*J189</f>
        <v>11636</v>
      </c>
      <c r="V491" s="43">
        <f>1000*J255</f>
        <v>1022.9999999999999</v>
      </c>
      <c r="W491" s="43">
        <f>1000*J321</f>
        <v>8548</v>
      </c>
      <c r="X491" s="44">
        <f t="shared" si="1072"/>
        <v>212364</v>
      </c>
      <c r="Z491" s="31">
        <f t="shared" si="1240"/>
        <v>37305</v>
      </c>
      <c r="AA491" s="31">
        <f t="shared" si="1241"/>
        <v>26271</v>
      </c>
      <c r="AB491" s="31">
        <f t="shared" si="1242"/>
        <v>3880</v>
      </c>
      <c r="AC491" s="31">
        <f t="shared" si="1243"/>
        <v>0</v>
      </c>
      <c r="AD491" s="31">
        <f t="shared" si="1244"/>
        <v>0</v>
      </c>
      <c r="AE491" s="31">
        <f t="shared" si="1245"/>
        <v>67456</v>
      </c>
      <c r="AG491" s="31">
        <f>S491-S$263</f>
        <v>41048</v>
      </c>
      <c r="AH491" s="31">
        <f t="shared" ref="AH491" si="1281">T491-T$263</f>
        <v>30345</v>
      </c>
      <c r="AI491" s="31">
        <f t="shared" ref="AI491" si="1282">U491-U$263</f>
        <v>4178</v>
      </c>
      <c r="AJ491" s="31">
        <f t="shared" ref="AJ491" si="1283">V491-V$263</f>
        <v>0</v>
      </c>
      <c r="AK491" s="31">
        <f t="shared" ref="AK491" si="1284">W491-W$263</f>
        <v>0</v>
      </c>
      <c r="AL491" s="31">
        <f t="shared" ref="AL491" si="1285">X491-X$263</f>
        <v>75571</v>
      </c>
    </row>
    <row r="492" spans="17:38">
      <c r="Q492" s="7">
        <f t="shared" si="939"/>
        <v>2031</v>
      </c>
      <c r="R492" s="7">
        <f t="shared" ref="R492:R555" si="1286">R480</f>
        <v>9</v>
      </c>
      <c r="S492" s="45">
        <f>1000*K57</f>
        <v>95858</v>
      </c>
      <c r="T492" s="43">
        <f>1000*K123</f>
        <v>78756</v>
      </c>
      <c r="U492" s="45">
        <f>1000*K189</f>
        <v>10412</v>
      </c>
      <c r="V492" s="43">
        <f>1000*K255</f>
        <v>983</v>
      </c>
      <c r="W492" s="43">
        <f>1000*K321</f>
        <v>7852</v>
      </c>
      <c r="X492" s="44">
        <f t="shared" si="1072"/>
        <v>193861</v>
      </c>
      <c r="Z492" s="31">
        <f t="shared" si="1240"/>
        <v>34872</v>
      </c>
      <c r="AA492" s="31">
        <f t="shared" si="1241"/>
        <v>23279</v>
      </c>
      <c r="AB492" s="31">
        <f t="shared" si="1242"/>
        <v>3474</v>
      </c>
      <c r="AC492" s="31">
        <f t="shared" si="1243"/>
        <v>0</v>
      </c>
      <c r="AD492" s="31">
        <f t="shared" si="1244"/>
        <v>0</v>
      </c>
      <c r="AE492" s="31">
        <f t="shared" si="1245"/>
        <v>61625</v>
      </c>
      <c r="AG492" s="31">
        <f>S492-S$264</f>
        <v>38371</v>
      </c>
      <c r="AH492" s="31">
        <f t="shared" ref="AH492" si="1287">T492-T$264</f>
        <v>26889</v>
      </c>
      <c r="AI492" s="31">
        <f t="shared" ref="AI492" si="1288">U492-U$264</f>
        <v>3741</v>
      </c>
      <c r="AJ492" s="31">
        <f t="shared" ref="AJ492" si="1289">V492-V$264</f>
        <v>0</v>
      </c>
      <c r="AK492" s="31">
        <f t="shared" ref="AK492" si="1290">W492-W$264</f>
        <v>0</v>
      </c>
      <c r="AL492" s="31">
        <f t="shared" ref="AL492" si="1291">X492-X$264</f>
        <v>69001</v>
      </c>
    </row>
    <row r="493" spans="17:38">
      <c r="Q493" s="7">
        <f t="shared" ref="Q493:Q556" si="1292">Q481+1</f>
        <v>2031</v>
      </c>
      <c r="R493" s="7">
        <f t="shared" si="1286"/>
        <v>10</v>
      </c>
      <c r="S493" s="45">
        <f>1000*L57</f>
        <v>74777</v>
      </c>
      <c r="T493" s="43">
        <f>1000*L123</f>
        <v>73441</v>
      </c>
      <c r="U493" s="45">
        <f>1000*L189</f>
        <v>9944</v>
      </c>
      <c r="V493" s="43">
        <f>1000*L255</f>
        <v>880</v>
      </c>
      <c r="W493" s="43">
        <f>1000*L321</f>
        <v>7379</v>
      </c>
      <c r="X493" s="44">
        <f t="shared" si="1072"/>
        <v>166421</v>
      </c>
      <c r="Z493" s="31">
        <f t="shared" si="1240"/>
        <v>26999</v>
      </c>
      <c r="AA493" s="31">
        <f t="shared" si="1241"/>
        <v>21727</v>
      </c>
      <c r="AB493" s="31">
        <f t="shared" si="1242"/>
        <v>3315</v>
      </c>
      <c r="AC493" s="31">
        <f t="shared" si="1243"/>
        <v>0</v>
      </c>
      <c r="AD493" s="31">
        <f t="shared" si="1244"/>
        <v>0</v>
      </c>
      <c r="AE493" s="31">
        <f t="shared" si="1245"/>
        <v>52041</v>
      </c>
      <c r="AG493" s="31">
        <f>S493-S$265</f>
        <v>29708</v>
      </c>
      <c r="AH493" s="31">
        <f t="shared" ref="AH493" si="1293">T493-T$265</f>
        <v>25096</v>
      </c>
      <c r="AI493" s="31">
        <f t="shared" ref="AI493" si="1294">U493-U$265</f>
        <v>3570</v>
      </c>
      <c r="AJ493" s="31">
        <f t="shared" ref="AJ493" si="1295">V493-V$265</f>
        <v>0</v>
      </c>
      <c r="AK493" s="31">
        <f t="shared" ref="AK493" si="1296">W493-W$265</f>
        <v>0</v>
      </c>
      <c r="AL493" s="31">
        <f t="shared" ref="AL493" si="1297">X493-X$265</f>
        <v>58374</v>
      </c>
    </row>
    <row r="494" spans="17:38">
      <c r="Q494" s="7">
        <f t="shared" si="1292"/>
        <v>2031</v>
      </c>
      <c r="R494" s="7">
        <f t="shared" si="1286"/>
        <v>11</v>
      </c>
      <c r="S494" s="45">
        <f>1000*M57</f>
        <v>80850</v>
      </c>
      <c r="T494" s="43">
        <f>1000*M123</f>
        <v>75925</v>
      </c>
      <c r="U494" s="45">
        <f>1000*M189</f>
        <v>10053</v>
      </c>
      <c r="V494" s="43">
        <f>1000*M255</f>
        <v>921</v>
      </c>
      <c r="W494" s="43">
        <f>1000*M321</f>
        <v>7161</v>
      </c>
      <c r="X494" s="44">
        <f t="shared" si="1072"/>
        <v>174910</v>
      </c>
      <c r="Z494" s="31">
        <f t="shared" si="1240"/>
        <v>29371</v>
      </c>
      <c r="AA494" s="31">
        <f t="shared" si="1241"/>
        <v>22407</v>
      </c>
      <c r="AB494" s="31">
        <f t="shared" si="1242"/>
        <v>3348</v>
      </c>
      <c r="AC494" s="31">
        <f t="shared" si="1243"/>
        <v>0</v>
      </c>
      <c r="AD494" s="31">
        <f t="shared" si="1244"/>
        <v>0</v>
      </c>
      <c r="AE494" s="31">
        <f t="shared" si="1245"/>
        <v>55126</v>
      </c>
      <c r="AG494" s="31">
        <f>S494-S$266</f>
        <v>32318</v>
      </c>
      <c r="AH494" s="31">
        <f t="shared" ref="AH494" si="1298">T494-T$266</f>
        <v>25882</v>
      </c>
      <c r="AI494" s="31">
        <f t="shared" ref="AI494" si="1299">U494-U$266</f>
        <v>3605</v>
      </c>
      <c r="AJ494" s="31">
        <f t="shared" ref="AJ494" si="1300">V494-V$266</f>
        <v>0</v>
      </c>
      <c r="AK494" s="31">
        <f t="shared" ref="AK494" si="1301">W494-W$266</f>
        <v>0</v>
      </c>
      <c r="AL494" s="31">
        <f t="shared" ref="AL494" si="1302">X494-X$266</f>
        <v>61805</v>
      </c>
    </row>
    <row r="495" spans="17:38">
      <c r="Q495" s="7">
        <f t="shared" si="1292"/>
        <v>2031</v>
      </c>
      <c r="R495" s="7">
        <f t="shared" si="1286"/>
        <v>12</v>
      </c>
      <c r="S495" s="45">
        <f>1000*N57</f>
        <v>137674</v>
      </c>
      <c r="T495" s="43">
        <f>1000*N123</f>
        <v>95399</v>
      </c>
      <c r="U495" s="45">
        <f>1000*N189</f>
        <v>10988</v>
      </c>
      <c r="V495" s="43">
        <f>1000*N255</f>
        <v>1228</v>
      </c>
      <c r="W495" s="43">
        <f>1000*N321</f>
        <v>8208</v>
      </c>
      <c r="X495" s="44">
        <f t="shared" si="1072"/>
        <v>253497</v>
      </c>
      <c r="Z495" s="31">
        <f t="shared" si="1240"/>
        <v>50432</v>
      </c>
      <c r="AA495" s="31">
        <f t="shared" si="1241"/>
        <v>28216</v>
      </c>
      <c r="AB495" s="31">
        <f t="shared" si="1242"/>
        <v>3699</v>
      </c>
      <c r="AC495" s="31">
        <f t="shared" si="1243"/>
        <v>0</v>
      </c>
      <c r="AD495" s="31">
        <f t="shared" si="1244"/>
        <v>0</v>
      </c>
      <c r="AE495" s="31">
        <f t="shared" si="1245"/>
        <v>82347</v>
      </c>
      <c r="AG495" s="31">
        <f>S495-S$267</f>
        <v>55492</v>
      </c>
      <c r="AH495" s="31">
        <f t="shared" ref="AH495" si="1303">T495-T$267</f>
        <v>32592</v>
      </c>
      <c r="AI495" s="31">
        <f t="shared" ref="AI495" si="1304">U495-U$267</f>
        <v>3983</v>
      </c>
      <c r="AJ495" s="31">
        <f t="shared" ref="AJ495" si="1305">V495-V$267</f>
        <v>0</v>
      </c>
      <c r="AK495" s="31">
        <f t="shared" ref="AK495" si="1306">W495-W$267</f>
        <v>0</v>
      </c>
      <c r="AL495" s="31">
        <f t="shared" ref="AL495" si="1307">X495-X$267</f>
        <v>92067</v>
      </c>
    </row>
    <row r="496" spans="17:38">
      <c r="Q496" s="7">
        <f t="shared" si="1292"/>
        <v>2032</v>
      </c>
      <c r="R496" s="7">
        <f t="shared" si="1286"/>
        <v>1</v>
      </c>
      <c r="S496" s="45">
        <f>1000*C58</f>
        <v>162413</v>
      </c>
      <c r="T496" s="43">
        <f>1000*C124</f>
        <v>94339</v>
      </c>
      <c r="U496" s="45">
        <f>1000*C190</f>
        <v>10456</v>
      </c>
      <c r="V496" s="43">
        <f>1000*C256</f>
        <v>1453</v>
      </c>
      <c r="W496" s="43">
        <f>1000*C322</f>
        <v>8321</v>
      </c>
      <c r="X496" s="44">
        <f t="shared" si="1072"/>
        <v>276982</v>
      </c>
      <c r="Z496" s="31">
        <f t="shared" ref="Z496:Z507" si="1308">S496-$S268</f>
        <v>61047</v>
      </c>
      <c r="AA496" s="31">
        <f t="shared" ref="AA496:AA507" si="1309">T496-$T268</f>
        <v>28687</v>
      </c>
      <c r="AB496" s="31">
        <f t="shared" ref="AB496:AB507" si="1310">U496-$U268</f>
        <v>3636</v>
      </c>
      <c r="AC496" s="31">
        <f t="shared" ref="AC496:AC507" si="1311">V496-$V268</f>
        <v>0</v>
      </c>
      <c r="AD496" s="31">
        <f t="shared" ref="AD496:AD507" si="1312">W496-$W268</f>
        <v>0</v>
      </c>
      <c r="AE496" s="31">
        <f t="shared" ref="AE496:AE507" si="1313">X496-$X268</f>
        <v>93370</v>
      </c>
      <c r="AG496" s="31">
        <f>S496-S$256</f>
        <v>66951</v>
      </c>
      <c r="AH496" s="31">
        <f t="shared" ref="AH496" si="1314">T496-T$256</f>
        <v>32973</v>
      </c>
      <c r="AI496" s="31">
        <f t="shared" ref="AI496" si="1315">U496-U$256</f>
        <v>3905</v>
      </c>
      <c r="AJ496" s="31">
        <f t="shared" ref="AJ496" si="1316">V496-V$256</f>
        <v>0</v>
      </c>
      <c r="AK496" s="31">
        <f t="shared" ref="AK496" si="1317">W496-W$256</f>
        <v>0</v>
      </c>
      <c r="AL496" s="31">
        <f t="shared" ref="AL496" si="1318">X496-X$256</f>
        <v>103829</v>
      </c>
    </row>
    <row r="497" spans="17:38">
      <c r="Q497" s="7">
        <f t="shared" si="1292"/>
        <v>2032</v>
      </c>
      <c r="R497" s="7">
        <f t="shared" si="1286"/>
        <v>2</v>
      </c>
      <c r="S497" s="45">
        <f>1000*D58</f>
        <v>127606</v>
      </c>
      <c r="T497" s="43">
        <f>1000*D124</f>
        <v>80502</v>
      </c>
      <c r="U497" s="45">
        <f>1000*D190</f>
        <v>9829</v>
      </c>
      <c r="V497" s="43">
        <f>1000*D256</f>
        <v>1146</v>
      </c>
      <c r="W497" s="43">
        <f>1000*D322</f>
        <v>7559</v>
      </c>
      <c r="X497" s="44">
        <f t="shared" si="1072"/>
        <v>226642</v>
      </c>
      <c r="Z497" s="31">
        <f t="shared" si="1308"/>
        <v>47863</v>
      </c>
      <c r="AA497" s="31">
        <f t="shared" si="1309"/>
        <v>24452</v>
      </c>
      <c r="AB497" s="31">
        <f t="shared" si="1310"/>
        <v>3388</v>
      </c>
      <c r="AC497" s="31">
        <f t="shared" si="1311"/>
        <v>0</v>
      </c>
      <c r="AD497" s="31">
        <f t="shared" si="1312"/>
        <v>0</v>
      </c>
      <c r="AE497" s="31">
        <f t="shared" si="1313"/>
        <v>75703</v>
      </c>
      <c r="AG497" s="31">
        <f>S497-S$257</f>
        <v>52492</v>
      </c>
      <c r="AH497" s="31">
        <f t="shared" ref="AH497" si="1319">T497-T$257</f>
        <v>28105</v>
      </c>
      <c r="AI497" s="31">
        <f t="shared" ref="AI497" si="1320">U497-U$257</f>
        <v>3639</v>
      </c>
      <c r="AJ497" s="31">
        <f t="shared" ref="AJ497" si="1321">V497-V$257</f>
        <v>0</v>
      </c>
      <c r="AK497" s="31">
        <f t="shared" ref="AK497" si="1322">W497-W$257</f>
        <v>0</v>
      </c>
      <c r="AL497" s="31">
        <f t="shared" ref="AL497" si="1323">X497-X$257</f>
        <v>84236</v>
      </c>
    </row>
    <row r="498" spans="17:38">
      <c r="Q498" s="7">
        <f t="shared" si="1292"/>
        <v>2032</v>
      </c>
      <c r="R498" s="7">
        <f t="shared" si="1286"/>
        <v>3</v>
      </c>
      <c r="S498" s="45">
        <f>1000*E58</f>
        <v>100485</v>
      </c>
      <c r="T498" s="43">
        <f>1000*E124</f>
        <v>65777</v>
      </c>
      <c r="U498" s="45">
        <f>1000*E190</f>
        <v>8299</v>
      </c>
      <c r="V498" s="43">
        <f>1000*E256</f>
        <v>1064</v>
      </c>
      <c r="W498" s="43">
        <f>1000*E322</f>
        <v>6660</v>
      </c>
      <c r="X498" s="44">
        <f t="shared" si="1072"/>
        <v>182285</v>
      </c>
      <c r="Z498" s="31">
        <f t="shared" si="1308"/>
        <v>37384</v>
      </c>
      <c r="AA498" s="31">
        <f t="shared" si="1309"/>
        <v>19986</v>
      </c>
      <c r="AB498" s="31">
        <f t="shared" si="1310"/>
        <v>2856</v>
      </c>
      <c r="AC498" s="31">
        <f t="shared" si="1311"/>
        <v>0</v>
      </c>
      <c r="AD498" s="31">
        <f t="shared" si="1312"/>
        <v>0</v>
      </c>
      <c r="AE498" s="31">
        <f t="shared" si="1313"/>
        <v>60226</v>
      </c>
      <c r="AG498" s="31">
        <f>S498-S$258</f>
        <v>40999</v>
      </c>
      <c r="AH498" s="31">
        <f t="shared" ref="AH498" si="1324">T498-T$258</f>
        <v>22972</v>
      </c>
      <c r="AI498" s="31">
        <f t="shared" ref="AI498" si="1325">U498-U$258</f>
        <v>3067</v>
      </c>
      <c r="AJ498" s="31">
        <f t="shared" ref="AJ498" si="1326">V498-V$258</f>
        <v>0</v>
      </c>
      <c r="AK498" s="31">
        <f t="shared" ref="AK498" si="1327">W498-W$258</f>
        <v>0</v>
      </c>
      <c r="AL498" s="31">
        <f t="shared" ref="AL498" si="1328">X498-X$258</f>
        <v>67038</v>
      </c>
    </row>
    <row r="499" spans="17:38">
      <c r="Q499" s="7">
        <f t="shared" si="1292"/>
        <v>2032</v>
      </c>
      <c r="R499" s="7">
        <f t="shared" si="1286"/>
        <v>4</v>
      </c>
      <c r="S499" s="45">
        <f>1000*F58</f>
        <v>74908</v>
      </c>
      <c r="T499" s="43">
        <f>1000*F124</f>
        <v>63783</v>
      </c>
      <c r="U499" s="45">
        <f>1000*F190</f>
        <v>8344</v>
      </c>
      <c r="V499" s="43">
        <f>1000*F256</f>
        <v>942</v>
      </c>
      <c r="W499" s="43">
        <f>1000*F322</f>
        <v>7111</v>
      </c>
      <c r="X499" s="44">
        <f t="shared" si="1072"/>
        <v>155088</v>
      </c>
      <c r="Z499" s="31">
        <f t="shared" si="1308"/>
        <v>27691</v>
      </c>
      <c r="AA499" s="31">
        <f t="shared" si="1309"/>
        <v>19377</v>
      </c>
      <c r="AB499" s="31">
        <f t="shared" si="1310"/>
        <v>2864</v>
      </c>
      <c r="AC499" s="31">
        <f t="shared" si="1311"/>
        <v>0</v>
      </c>
      <c r="AD499" s="31">
        <f t="shared" si="1312"/>
        <v>0</v>
      </c>
      <c r="AE499" s="31">
        <f t="shared" si="1313"/>
        <v>49932</v>
      </c>
      <c r="AG499" s="31">
        <f>S499-S$259</f>
        <v>30369</v>
      </c>
      <c r="AH499" s="31">
        <f t="shared" ref="AH499" si="1329">T499-T$259</f>
        <v>22272</v>
      </c>
      <c r="AI499" s="31">
        <f t="shared" ref="AI499" si="1330">U499-U$259</f>
        <v>3075</v>
      </c>
      <c r="AJ499" s="31">
        <f t="shared" ref="AJ499" si="1331">V499-V$259</f>
        <v>0</v>
      </c>
      <c r="AK499" s="31">
        <f t="shared" ref="AK499" si="1332">W499-W$259</f>
        <v>0</v>
      </c>
      <c r="AL499" s="31">
        <f t="shared" ref="AL499" si="1333">X499-X$259</f>
        <v>55716</v>
      </c>
    </row>
    <row r="500" spans="17:38">
      <c r="Q500" s="7">
        <f t="shared" si="1292"/>
        <v>2032</v>
      </c>
      <c r="R500" s="7">
        <f t="shared" si="1286"/>
        <v>5</v>
      </c>
      <c r="S500" s="45">
        <f>1000*G58</f>
        <v>85143</v>
      </c>
      <c r="T500" s="43">
        <f>1000*G124</f>
        <v>68617</v>
      </c>
      <c r="U500" s="45">
        <f>1000*G190</f>
        <v>8876</v>
      </c>
      <c r="V500" s="43">
        <f>1000*G256</f>
        <v>942</v>
      </c>
      <c r="W500" s="43">
        <f>1000*G322</f>
        <v>7356</v>
      </c>
      <c r="X500" s="44">
        <f t="shared" si="1072"/>
        <v>170934</v>
      </c>
      <c r="Z500" s="31">
        <f t="shared" si="1308"/>
        <v>31586</v>
      </c>
      <c r="AA500" s="31">
        <f t="shared" si="1309"/>
        <v>20838</v>
      </c>
      <c r="AB500" s="31">
        <f t="shared" si="1310"/>
        <v>3047</v>
      </c>
      <c r="AC500" s="31">
        <f t="shared" si="1311"/>
        <v>0</v>
      </c>
      <c r="AD500" s="31">
        <f t="shared" si="1312"/>
        <v>0</v>
      </c>
      <c r="AE500" s="31">
        <f t="shared" si="1313"/>
        <v>55471</v>
      </c>
      <c r="AG500" s="31">
        <f>S500-S$260</f>
        <v>34641</v>
      </c>
      <c r="AH500" s="31">
        <f t="shared" ref="AH500" si="1334">T500-T$260</f>
        <v>23951</v>
      </c>
      <c r="AI500" s="31">
        <f t="shared" ref="AI500" si="1335">U500-U$260</f>
        <v>3272</v>
      </c>
      <c r="AJ500" s="31">
        <f t="shared" ref="AJ500" si="1336">V500-V$260</f>
        <v>0</v>
      </c>
      <c r="AK500" s="31">
        <f t="shared" ref="AK500" si="1337">W500-W$260</f>
        <v>0</v>
      </c>
      <c r="AL500" s="31">
        <f t="shared" ref="AL500" si="1338">X500-X$260</f>
        <v>61864</v>
      </c>
    </row>
    <row r="501" spans="17:38">
      <c r="Q501" s="7">
        <f t="shared" si="1292"/>
        <v>2032</v>
      </c>
      <c r="R501" s="7">
        <f t="shared" si="1286"/>
        <v>6</v>
      </c>
      <c r="S501" s="45">
        <f>1000*H58</f>
        <v>95926</v>
      </c>
      <c r="T501" s="43">
        <f>1000*H124</f>
        <v>74709</v>
      </c>
      <c r="U501" s="45">
        <f>1000*H190</f>
        <v>9831</v>
      </c>
      <c r="V501" s="43">
        <f>1000*H256</f>
        <v>983</v>
      </c>
      <c r="W501" s="43">
        <f>1000*H322</f>
        <v>7745</v>
      </c>
      <c r="X501" s="44">
        <f t="shared" si="1072"/>
        <v>189194</v>
      </c>
      <c r="Z501" s="31">
        <f t="shared" si="1308"/>
        <v>35800</v>
      </c>
      <c r="AA501" s="31">
        <f t="shared" si="1309"/>
        <v>22692</v>
      </c>
      <c r="AB501" s="31">
        <f t="shared" si="1310"/>
        <v>3371</v>
      </c>
      <c r="AC501" s="31">
        <f t="shared" si="1311"/>
        <v>0</v>
      </c>
      <c r="AD501" s="31">
        <f t="shared" si="1312"/>
        <v>0</v>
      </c>
      <c r="AE501" s="31">
        <f t="shared" si="1313"/>
        <v>61863</v>
      </c>
      <c r="AG501" s="31">
        <f>S501-S$261</f>
        <v>39261</v>
      </c>
      <c r="AH501" s="31">
        <f t="shared" ref="AH501" si="1339">T501-T$261</f>
        <v>26082</v>
      </c>
      <c r="AI501" s="31">
        <f t="shared" ref="AI501" si="1340">U501-U$261</f>
        <v>3620</v>
      </c>
      <c r="AJ501" s="31">
        <f t="shared" ref="AJ501" si="1341">V501-V$261</f>
        <v>0</v>
      </c>
      <c r="AK501" s="31">
        <f t="shared" ref="AK501" si="1342">W501-W$261</f>
        <v>0</v>
      </c>
      <c r="AL501" s="31">
        <f t="shared" ref="AL501" si="1343">X501-X$261</f>
        <v>68963</v>
      </c>
    </row>
    <row r="502" spans="17:38">
      <c r="Q502" s="7">
        <f t="shared" si="1292"/>
        <v>2032</v>
      </c>
      <c r="R502" s="7">
        <f t="shared" si="1286"/>
        <v>7</v>
      </c>
      <c r="S502" s="45">
        <f>1000*I58</f>
        <v>96681</v>
      </c>
      <c r="T502" s="43">
        <f>1000*I124</f>
        <v>79013</v>
      </c>
      <c r="U502" s="45">
        <f>1000*I190</f>
        <v>10556</v>
      </c>
      <c r="V502" s="43">
        <f>1000*I256</f>
        <v>921</v>
      </c>
      <c r="W502" s="43">
        <f>1000*I322</f>
        <v>7697</v>
      </c>
      <c r="X502" s="44">
        <f t="shared" si="1072"/>
        <v>194868</v>
      </c>
      <c r="Z502" s="31">
        <f t="shared" si="1308"/>
        <v>36243</v>
      </c>
      <c r="AA502" s="31">
        <f t="shared" si="1309"/>
        <v>24003</v>
      </c>
      <c r="AB502" s="31">
        <f t="shared" si="1310"/>
        <v>3616</v>
      </c>
      <c r="AC502" s="31">
        <f t="shared" si="1311"/>
        <v>0</v>
      </c>
      <c r="AD502" s="31">
        <f t="shared" si="1312"/>
        <v>0</v>
      </c>
      <c r="AE502" s="31">
        <f t="shared" si="1313"/>
        <v>63862</v>
      </c>
      <c r="AG502" s="31">
        <f>S502-S$262</f>
        <v>39748</v>
      </c>
      <c r="AH502" s="31">
        <f t="shared" ref="AH502" si="1344">T502-T$262</f>
        <v>27589</v>
      </c>
      <c r="AI502" s="31">
        <f t="shared" ref="AI502" si="1345">U502-U$262</f>
        <v>3883</v>
      </c>
      <c r="AJ502" s="31">
        <f t="shared" ref="AJ502" si="1346">V502-V$262</f>
        <v>0</v>
      </c>
      <c r="AK502" s="31">
        <f t="shared" ref="AK502" si="1347">W502-W$262</f>
        <v>0</v>
      </c>
      <c r="AL502" s="31">
        <f t="shared" ref="AL502" si="1348">X502-X$262</f>
        <v>71220</v>
      </c>
    </row>
    <row r="503" spans="17:38">
      <c r="Q503" s="7">
        <f t="shared" si="1292"/>
        <v>2032</v>
      </c>
      <c r="R503" s="7">
        <f t="shared" si="1286"/>
        <v>8</v>
      </c>
      <c r="S503" s="45">
        <f>1000*J58</f>
        <v>103549</v>
      </c>
      <c r="T503" s="43">
        <f>1000*J124</f>
        <v>90011</v>
      </c>
      <c r="U503" s="45">
        <f>1000*J190</f>
        <v>11788</v>
      </c>
      <c r="V503" s="43">
        <f>1000*J256</f>
        <v>1022.9999999999999</v>
      </c>
      <c r="W503" s="43">
        <f>1000*J322</f>
        <v>8548</v>
      </c>
      <c r="X503" s="44">
        <f t="shared" si="1072"/>
        <v>214919</v>
      </c>
      <c r="Z503" s="31">
        <f t="shared" si="1308"/>
        <v>38706</v>
      </c>
      <c r="AA503" s="31">
        <f t="shared" si="1309"/>
        <v>27273</v>
      </c>
      <c r="AB503" s="31">
        <f t="shared" si="1310"/>
        <v>4032</v>
      </c>
      <c r="AC503" s="31">
        <f t="shared" si="1311"/>
        <v>0</v>
      </c>
      <c r="AD503" s="31">
        <f t="shared" si="1312"/>
        <v>0</v>
      </c>
      <c r="AE503" s="31">
        <f t="shared" si="1313"/>
        <v>70011</v>
      </c>
      <c r="AG503" s="31">
        <f>S503-S$263</f>
        <v>42449</v>
      </c>
      <c r="AH503" s="31">
        <f t="shared" ref="AH503" si="1349">T503-T$263</f>
        <v>31347</v>
      </c>
      <c r="AI503" s="31">
        <f t="shared" ref="AI503" si="1350">U503-U$263</f>
        <v>4330</v>
      </c>
      <c r="AJ503" s="31">
        <f t="shared" ref="AJ503" si="1351">V503-V$263</f>
        <v>0</v>
      </c>
      <c r="AK503" s="31">
        <f t="shared" ref="AK503" si="1352">W503-W$263</f>
        <v>0</v>
      </c>
      <c r="AL503" s="31">
        <f t="shared" ref="AL503" si="1353">X503-X$263</f>
        <v>78126</v>
      </c>
    </row>
    <row r="504" spans="17:38">
      <c r="Q504" s="7">
        <f t="shared" si="1292"/>
        <v>2032</v>
      </c>
      <c r="R504" s="7">
        <f t="shared" si="1286"/>
        <v>9</v>
      </c>
      <c r="S504" s="45">
        <f>1000*K58</f>
        <v>97168</v>
      </c>
      <c r="T504" s="43">
        <f>1000*K124</f>
        <v>79644</v>
      </c>
      <c r="U504" s="45">
        <f>1000*K190</f>
        <v>10548</v>
      </c>
      <c r="V504" s="43">
        <f>1000*K256</f>
        <v>983</v>
      </c>
      <c r="W504" s="43">
        <f>1000*K322</f>
        <v>7852</v>
      </c>
      <c r="X504" s="44">
        <f t="shared" si="1072"/>
        <v>196195</v>
      </c>
      <c r="Z504" s="31">
        <f t="shared" si="1308"/>
        <v>36182</v>
      </c>
      <c r="AA504" s="31">
        <f t="shared" si="1309"/>
        <v>24167</v>
      </c>
      <c r="AB504" s="31">
        <f t="shared" si="1310"/>
        <v>3610</v>
      </c>
      <c r="AC504" s="31">
        <f t="shared" si="1311"/>
        <v>0</v>
      </c>
      <c r="AD504" s="31">
        <f t="shared" si="1312"/>
        <v>0</v>
      </c>
      <c r="AE504" s="31">
        <f t="shared" si="1313"/>
        <v>63959</v>
      </c>
      <c r="AG504" s="31">
        <f>S504-S$264</f>
        <v>39681</v>
      </c>
      <c r="AH504" s="31">
        <f t="shared" ref="AH504" si="1354">T504-T$264</f>
        <v>27777</v>
      </c>
      <c r="AI504" s="31">
        <f t="shared" ref="AI504" si="1355">U504-U$264</f>
        <v>3877</v>
      </c>
      <c r="AJ504" s="31">
        <f t="shared" ref="AJ504" si="1356">V504-V$264</f>
        <v>0</v>
      </c>
      <c r="AK504" s="31">
        <f t="shared" ref="AK504" si="1357">W504-W$264</f>
        <v>0</v>
      </c>
      <c r="AL504" s="31">
        <f t="shared" ref="AL504" si="1358">X504-X$264</f>
        <v>71335</v>
      </c>
    </row>
    <row r="505" spans="17:38">
      <c r="Q505" s="7">
        <f t="shared" si="1292"/>
        <v>2032</v>
      </c>
      <c r="R505" s="7">
        <f t="shared" si="1286"/>
        <v>10</v>
      </c>
      <c r="S505" s="45">
        <f>1000*L58</f>
        <v>75790</v>
      </c>
      <c r="T505" s="43">
        <f>1000*L124</f>
        <v>74270</v>
      </c>
      <c r="U505" s="45">
        <f>1000*L190</f>
        <v>10075</v>
      </c>
      <c r="V505" s="43">
        <f>1000*L256</f>
        <v>880</v>
      </c>
      <c r="W505" s="43">
        <f>1000*L322</f>
        <v>7379</v>
      </c>
      <c r="X505" s="44">
        <f t="shared" si="1072"/>
        <v>168394</v>
      </c>
      <c r="Z505" s="31">
        <f t="shared" si="1308"/>
        <v>28012</v>
      </c>
      <c r="AA505" s="31">
        <f t="shared" si="1309"/>
        <v>22556</v>
      </c>
      <c r="AB505" s="31">
        <f t="shared" si="1310"/>
        <v>3446</v>
      </c>
      <c r="AC505" s="31">
        <f t="shared" si="1311"/>
        <v>0</v>
      </c>
      <c r="AD505" s="31">
        <f t="shared" si="1312"/>
        <v>0</v>
      </c>
      <c r="AE505" s="31">
        <f t="shared" si="1313"/>
        <v>54014</v>
      </c>
      <c r="AG505" s="31">
        <f>S505-S$265</f>
        <v>30721</v>
      </c>
      <c r="AH505" s="31">
        <f t="shared" ref="AH505" si="1359">T505-T$265</f>
        <v>25925</v>
      </c>
      <c r="AI505" s="31">
        <f t="shared" ref="AI505" si="1360">U505-U$265</f>
        <v>3701</v>
      </c>
      <c r="AJ505" s="31">
        <f t="shared" ref="AJ505" si="1361">V505-V$265</f>
        <v>0</v>
      </c>
      <c r="AK505" s="31">
        <f t="shared" ref="AK505" si="1362">W505-W$265</f>
        <v>0</v>
      </c>
      <c r="AL505" s="31">
        <f t="shared" ref="AL505" si="1363">X505-X$265</f>
        <v>60347</v>
      </c>
    </row>
    <row r="506" spans="17:38">
      <c r="Q506" s="7">
        <f t="shared" si="1292"/>
        <v>2032</v>
      </c>
      <c r="R506" s="7">
        <f t="shared" si="1286"/>
        <v>11</v>
      </c>
      <c r="S506" s="45">
        <f>1000*M58</f>
        <v>81953</v>
      </c>
      <c r="T506" s="43">
        <f>1000*M124</f>
        <v>76780</v>
      </c>
      <c r="U506" s="45">
        <f>1000*M190</f>
        <v>10185</v>
      </c>
      <c r="V506" s="43">
        <f>1000*M256</f>
        <v>921</v>
      </c>
      <c r="W506" s="43">
        <f>1000*M322</f>
        <v>7161</v>
      </c>
      <c r="X506" s="44">
        <f t="shared" si="1072"/>
        <v>177000</v>
      </c>
      <c r="Z506" s="31">
        <f t="shared" si="1308"/>
        <v>30474</v>
      </c>
      <c r="AA506" s="31">
        <f t="shared" si="1309"/>
        <v>23262</v>
      </c>
      <c r="AB506" s="31">
        <f t="shared" si="1310"/>
        <v>3480</v>
      </c>
      <c r="AC506" s="31">
        <f t="shared" si="1311"/>
        <v>0</v>
      </c>
      <c r="AD506" s="31">
        <f t="shared" si="1312"/>
        <v>0</v>
      </c>
      <c r="AE506" s="31">
        <f t="shared" si="1313"/>
        <v>57216</v>
      </c>
      <c r="AG506" s="31">
        <f>S506-S$266</f>
        <v>33421</v>
      </c>
      <c r="AH506" s="31">
        <f t="shared" ref="AH506" si="1364">T506-T$266</f>
        <v>26737</v>
      </c>
      <c r="AI506" s="31">
        <f t="shared" ref="AI506" si="1365">U506-U$266</f>
        <v>3737</v>
      </c>
      <c r="AJ506" s="31">
        <f t="shared" ref="AJ506" si="1366">V506-V$266</f>
        <v>0</v>
      </c>
      <c r="AK506" s="31">
        <f t="shared" ref="AK506" si="1367">W506-W$266</f>
        <v>0</v>
      </c>
      <c r="AL506" s="31">
        <f t="shared" ref="AL506" si="1368">X506-X$266</f>
        <v>63895</v>
      </c>
    </row>
    <row r="507" spans="17:38">
      <c r="Q507" s="7">
        <f t="shared" si="1292"/>
        <v>2032</v>
      </c>
      <c r="R507" s="7">
        <f t="shared" si="1286"/>
        <v>12</v>
      </c>
      <c r="S507" s="45">
        <f>1000*N58</f>
        <v>139568</v>
      </c>
      <c r="T507" s="43">
        <f>1000*N124</f>
        <v>96475</v>
      </c>
      <c r="U507" s="45">
        <f>1000*N190</f>
        <v>11133</v>
      </c>
      <c r="V507" s="43">
        <f>1000*N256</f>
        <v>1228</v>
      </c>
      <c r="W507" s="43">
        <f>1000*N322</f>
        <v>8208</v>
      </c>
      <c r="X507" s="44">
        <f t="shared" si="1072"/>
        <v>256612</v>
      </c>
      <c r="Z507" s="31">
        <f t="shared" si="1308"/>
        <v>52326</v>
      </c>
      <c r="AA507" s="31">
        <f t="shared" si="1309"/>
        <v>29292</v>
      </c>
      <c r="AB507" s="31">
        <f t="shared" si="1310"/>
        <v>3844</v>
      </c>
      <c r="AC507" s="31">
        <f t="shared" si="1311"/>
        <v>0</v>
      </c>
      <c r="AD507" s="31">
        <f t="shared" si="1312"/>
        <v>0</v>
      </c>
      <c r="AE507" s="31">
        <f t="shared" si="1313"/>
        <v>85462</v>
      </c>
      <c r="AG507" s="31">
        <f>S507-S$267</f>
        <v>57386</v>
      </c>
      <c r="AH507" s="31">
        <f t="shared" ref="AH507" si="1369">T507-T$267</f>
        <v>33668</v>
      </c>
      <c r="AI507" s="31">
        <f t="shared" ref="AI507" si="1370">U507-U$267</f>
        <v>4128</v>
      </c>
      <c r="AJ507" s="31">
        <f t="shared" ref="AJ507" si="1371">V507-V$267</f>
        <v>0</v>
      </c>
      <c r="AK507" s="31">
        <f t="shared" ref="AK507" si="1372">W507-W$267</f>
        <v>0</v>
      </c>
      <c r="AL507" s="31">
        <f t="shared" ref="AL507" si="1373">X507-X$267</f>
        <v>95182</v>
      </c>
    </row>
    <row r="508" spans="17:38">
      <c r="Q508" s="7">
        <f t="shared" si="1292"/>
        <v>2033</v>
      </c>
      <c r="R508" s="7">
        <f t="shared" si="1286"/>
        <v>1</v>
      </c>
      <c r="S508" s="45">
        <f>1000*C59</f>
        <v>164548</v>
      </c>
      <c r="T508" s="43">
        <f>1000*C125</f>
        <v>95358</v>
      </c>
      <c r="U508" s="45">
        <f>1000*C191</f>
        <v>10589</v>
      </c>
      <c r="V508" s="43">
        <f>1000*C257</f>
        <v>1453</v>
      </c>
      <c r="W508" s="43">
        <f>1000*C323</f>
        <v>8321</v>
      </c>
      <c r="X508" s="44">
        <f t="shared" si="1072"/>
        <v>280269</v>
      </c>
      <c r="Z508" s="31">
        <f t="shared" ref="Z508:Z519" si="1374">S508-$S268</f>
        <v>63182</v>
      </c>
      <c r="AA508" s="31">
        <f t="shared" ref="AA508:AA519" si="1375">T508-$T268</f>
        <v>29706</v>
      </c>
      <c r="AB508" s="31">
        <f t="shared" ref="AB508:AB519" si="1376">U508-$U268</f>
        <v>3769</v>
      </c>
      <c r="AC508" s="31">
        <f t="shared" ref="AC508:AC519" si="1377">V508-$V268</f>
        <v>0</v>
      </c>
      <c r="AD508" s="31">
        <f t="shared" ref="AD508:AD519" si="1378">W508-$W268</f>
        <v>0</v>
      </c>
      <c r="AE508" s="31">
        <f t="shared" ref="AE508:AE519" si="1379">X508-$X268</f>
        <v>96657</v>
      </c>
      <c r="AG508" s="31">
        <f>S508-S$256</f>
        <v>69086</v>
      </c>
      <c r="AH508" s="31">
        <f t="shared" ref="AH508" si="1380">T508-T$256</f>
        <v>33992</v>
      </c>
      <c r="AI508" s="31">
        <f t="shared" ref="AI508" si="1381">U508-U$256</f>
        <v>4038</v>
      </c>
      <c r="AJ508" s="31">
        <f t="shared" ref="AJ508" si="1382">V508-V$256</f>
        <v>0</v>
      </c>
      <c r="AK508" s="31">
        <f t="shared" ref="AK508" si="1383">W508-W$256</f>
        <v>0</v>
      </c>
      <c r="AL508" s="31">
        <f t="shared" ref="AL508" si="1384">X508-X$256</f>
        <v>107116</v>
      </c>
    </row>
    <row r="509" spans="17:38">
      <c r="Q509" s="7">
        <f t="shared" si="1292"/>
        <v>2033</v>
      </c>
      <c r="R509" s="7">
        <f t="shared" si="1286"/>
        <v>2</v>
      </c>
      <c r="S509" s="45">
        <f>1000*D59</f>
        <v>129280</v>
      </c>
      <c r="T509" s="43">
        <f>1000*D125</f>
        <v>81370</v>
      </c>
      <c r="U509" s="45">
        <f>1000*D191</f>
        <v>9953</v>
      </c>
      <c r="V509" s="43">
        <f>1000*D257</f>
        <v>1146</v>
      </c>
      <c r="W509" s="43">
        <f>1000*D323</f>
        <v>7559</v>
      </c>
      <c r="X509" s="44">
        <f t="shared" si="1072"/>
        <v>229308</v>
      </c>
      <c r="Z509" s="31">
        <f t="shared" si="1374"/>
        <v>49537</v>
      </c>
      <c r="AA509" s="31">
        <f t="shared" si="1375"/>
        <v>25320</v>
      </c>
      <c r="AB509" s="31">
        <f t="shared" si="1376"/>
        <v>3512</v>
      </c>
      <c r="AC509" s="31">
        <f t="shared" si="1377"/>
        <v>0</v>
      </c>
      <c r="AD509" s="31">
        <f t="shared" si="1378"/>
        <v>0</v>
      </c>
      <c r="AE509" s="31">
        <f t="shared" si="1379"/>
        <v>78369</v>
      </c>
      <c r="AG509" s="31">
        <f>S509-S$257</f>
        <v>54166</v>
      </c>
      <c r="AH509" s="31">
        <f t="shared" ref="AH509" si="1385">T509-T$257</f>
        <v>28973</v>
      </c>
      <c r="AI509" s="31">
        <f t="shared" ref="AI509" si="1386">U509-U$257</f>
        <v>3763</v>
      </c>
      <c r="AJ509" s="31">
        <f t="shared" ref="AJ509" si="1387">V509-V$257</f>
        <v>0</v>
      </c>
      <c r="AK509" s="31">
        <f t="shared" ref="AK509" si="1388">W509-W$257</f>
        <v>0</v>
      </c>
      <c r="AL509" s="31">
        <f t="shared" ref="AL509" si="1389">X509-X$257</f>
        <v>86902</v>
      </c>
    </row>
    <row r="510" spans="17:38">
      <c r="Q510" s="7">
        <f t="shared" si="1292"/>
        <v>2033</v>
      </c>
      <c r="R510" s="7">
        <f t="shared" si="1286"/>
        <v>3</v>
      </c>
      <c r="S510" s="45">
        <f>1000*E59</f>
        <v>101793</v>
      </c>
      <c r="T510" s="43">
        <f>1000*E125</f>
        <v>66486</v>
      </c>
      <c r="U510" s="45">
        <f>1000*E191</f>
        <v>8403</v>
      </c>
      <c r="V510" s="43">
        <f>1000*E257</f>
        <v>1064</v>
      </c>
      <c r="W510" s="43">
        <f>1000*E323</f>
        <v>6660</v>
      </c>
      <c r="X510" s="44">
        <f t="shared" si="1072"/>
        <v>184406</v>
      </c>
      <c r="Z510" s="31">
        <f t="shared" si="1374"/>
        <v>38692</v>
      </c>
      <c r="AA510" s="31">
        <f t="shared" si="1375"/>
        <v>20695</v>
      </c>
      <c r="AB510" s="31">
        <f t="shared" si="1376"/>
        <v>2960</v>
      </c>
      <c r="AC510" s="31">
        <f t="shared" si="1377"/>
        <v>0</v>
      </c>
      <c r="AD510" s="31">
        <f t="shared" si="1378"/>
        <v>0</v>
      </c>
      <c r="AE510" s="31">
        <f t="shared" si="1379"/>
        <v>62347</v>
      </c>
      <c r="AG510" s="31">
        <f>S510-S$258</f>
        <v>42307</v>
      </c>
      <c r="AH510" s="31">
        <f t="shared" ref="AH510" si="1390">T510-T$258</f>
        <v>23681</v>
      </c>
      <c r="AI510" s="31">
        <f t="shared" ref="AI510" si="1391">U510-U$258</f>
        <v>3171</v>
      </c>
      <c r="AJ510" s="31">
        <f t="shared" ref="AJ510" si="1392">V510-V$258</f>
        <v>0</v>
      </c>
      <c r="AK510" s="31">
        <f t="shared" ref="AK510" si="1393">W510-W$258</f>
        <v>0</v>
      </c>
      <c r="AL510" s="31">
        <f t="shared" ref="AL510" si="1394">X510-X$258</f>
        <v>69159</v>
      </c>
    </row>
    <row r="511" spans="17:38">
      <c r="Q511" s="7">
        <f t="shared" si="1292"/>
        <v>2033</v>
      </c>
      <c r="R511" s="7">
        <f t="shared" si="1286"/>
        <v>4</v>
      </c>
      <c r="S511" s="45">
        <f>1000*F59</f>
        <v>75877</v>
      </c>
      <c r="T511" s="43">
        <f>1000*F125</f>
        <v>64471</v>
      </c>
      <c r="U511" s="45">
        <f>1000*F191</f>
        <v>8449</v>
      </c>
      <c r="V511" s="43">
        <f>1000*F257</f>
        <v>942</v>
      </c>
      <c r="W511" s="43">
        <f>1000*F323</f>
        <v>7111</v>
      </c>
      <c r="X511" s="44">
        <f t="shared" si="1072"/>
        <v>156850</v>
      </c>
      <c r="Z511" s="31">
        <f t="shared" si="1374"/>
        <v>28660</v>
      </c>
      <c r="AA511" s="31">
        <f t="shared" si="1375"/>
        <v>20065</v>
      </c>
      <c r="AB511" s="31">
        <f t="shared" si="1376"/>
        <v>2969</v>
      </c>
      <c r="AC511" s="31">
        <f t="shared" si="1377"/>
        <v>0</v>
      </c>
      <c r="AD511" s="31">
        <f t="shared" si="1378"/>
        <v>0</v>
      </c>
      <c r="AE511" s="31">
        <f t="shared" si="1379"/>
        <v>51694</v>
      </c>
      <c r="AG511" s="31">
        <f>S511-S$259</f>
        <v>31338</v>
      </c>
      <c r="AH511" s="31">
        <f t="shared" ref="AH511" si="1395">T511-T$259</f>
        <v>22960</v>
      </c>
      <c r="AI511" s="31">
        <f t="shared" ref="AI511" si="1396">U511-U$259</f>
        <v>3180</v>
      </c>
      <c r="AJ511" s="31">
        <f t="shared" ref="AJ511" si="1397">V511-V$259</f>
        <v>0</v>
      </c>
      <c r="AK511" s="31">
        <f t="shared" ref="AK511" si="1398">W511-W$259</f>
        <v>0</v>
      </c>
      <c r="AL511" s="31">
        <f t="shared" ref="AL511" si="1399">X511-X$259</f>
        <v>57478</v>
      </c>
    </row>
    <row r="512" spans="17:38">
      <c r="Q512" s="7">
        <f t="shared" si="1292"/>
        <v>2033</v>
      </c>
      <c r="R512" s="7">
        <f t="shared" si="1286"/>
        <v>5</v>
      </c>
      <c r="S512" s="45">
        <f>1000*G59</f>
        <v>86248</v>
      </c>
      <c r="T512" s="43">
        <f>1000*G125</f>
        <v>69356</v>
      </c>
      <c r="U512" s="45">
        <f>1000*G191</f>
        <v>8987</v>
      </c>
      <c r="V512" s="43">
        <f>1000*G257</f>
        <v>942</v>
      </c>
      <c r="W512" s="43">
        <f>1000*G323</f>
        <v>7356</v>
      </c>
      <c r="X512" s="44">
        <f t="shared" si="1072"/>
        <v>172889</v>
      </c>
      <c r="Z512" s="31">
        <f t="shared" si="1374"/>
        <v>32691</v>
      </c>
      <c r="AA512" s="31">
        <f t="shared" si="1375"/>
        <v>21577</v>
      </c>
      <c r="AB512" s="31">
        <f t="shared" si="1376"/>
        <v>3158</v>
      </c>
      <c r="AC512" s="31">
        <f t="shared" si="1377"/>
        <v>0</v>
      </c>
      <c r="AD512" s="31">
        <f t="shared" si="1378"/>
        <v>0</v>
      </c>
      <c r="AE512" s="31">
        <f t="shared" si="1379"/>
        <v>57426</v>
      </c>
      <c r="AG512" s="31">
        <f>S512-S$260</f>
        <v>35746</v>
      </c>
      <c r="AH512" s="31">
        <f t="shared" ref="AH512" si="1400">T512-T$260</f>
        <v>24690</v>
      </c>
      <c r="AI512" s="31">
        <f t="shared" ref="AI512" si="1401">U512-U$260</f>
        <v>3383</v>
      </c>
      <c r="AJ512" s="31">
        <f t="shared" ref="AJ512" si="1402">V512-V$260</f>
        <v>0</v>
      </c>
      <c r="AK512" s="31">
        <f t="shared" ref="AK512" si="1403">W512-W$260</f>
        <v>0</v>
      </c>
      <c r="AL512" s="31">
        <f t="shared" ref="AL512" si="1404">X512-X$260</f>
        <v>63819</v>
      </c>
    </row>
    <row r="513" spans="17:38">
      <c r="Q513" s="7">
        <f t="shared" si="1292"/>
        <v>2033</v>
      </c>
      <c r="R513" s="7">
        <f t="shared" si="1286"/>
        <v>6</v>
      </c>
      <c r="S513" s="45">
        <f>1000*H59</f>
        <v>97178</v>
      </c>
      <c r="T513" s="43">
        <f>1000*H125</f>
        <v>75515</v>
      </c>
      <c r="U513" s="45">
        <f>1000*H191</f>
        <v>9954</v>
      </c>
      <c r="V513" s="43">
        <f>1000*H257</f>
        <v>983</v>
      </c>
      <c r="W513" s="43">
        <f>1000*H323</f>
        <v>7745</v>
      </c>
      <c r="X513" s="44">
        <f t="shared" si="1072"/>
        <v>191375</v>
      </c>
      <c r="Z513" s="31">
        <f t="shared" si="1374"/>
        <v>37052</v>
      </c>
      <c r="AA513" s="31">
        <f t="shared" si="1375"/>
        <v>23498</v>
      </c>
      <c r="AB513" s="31">
        <f t="shared" si="1376"/>
        <v>3494</v>
      </c>
      <c r="AC513" s="31">
        <f t="shared" si="1377"/>
        <v>0</v>
      </c>
      <c r="AD513" s="31">
        <f t="shared" si="1378"/>
        <v>0</v>
      </c>
      <c r="AE513" s="31">
        <f t="shared" si="1379"/>
        <v>64044</v>
      </c>
      <c r="AG513" s="31">
        <f>S513-S$261</f>
        <v>40513</v>
      </c>
      <c r="AH513" s="31">
        <f t="shared" ref="AH513" si="1405">T513-T$261</f>
        <v>26888</v>
      </c>
      <c r="AI513" s="31">
        <f t="shared" ref="AI513" si="1406">U513-U$261</f>
        <v>3743</v>
      </c>
      <c r="AJ513" s="31">
        <f t="shared" ref="AJ513" si="1407">V513-V$261</f>
        <v>0</v>
      </c>
      <c r="AK513" s="31">
        <f t="shared" ref="AK513" si="1408">W513-W$261</f>
        <v>0</v>
      </c>
      <c r="AL513" s="31">
        <f t="shared" ref="AL513" si="1409">X513-X$261</f>
        <v>71144</v>
      </c>
    </row>
    <row r="514" spans="17:38">
      <c r="Q514" s="7">
        <f t="shared" si="1292"/>
        <v>2033</v>
      </c>
      <c r="R514" s="7">
        <f t="shared" si="1286"/>
        <v>7</v>
      </c>
      <c r="S514" s="45">
        <f>1000*I59</f>
        <v>97949</v>
      </c>
      <c r="T514" s="43">
        <f>1000*I125</f>
        <v>79866</v>
      </c>
      <c r="U514" s="45">
        <f>1000*I191</f>
        <v>10688</v>
      </c>
      <c r="V514" s="43">
        <f>1000*I257</f>
        <v>921</v>
      </c>
      <c r="W514" s="43">
        <f>1000*I323</f>
        <v>7697</v>
      </c>
      <c r="X514" s="44">
        <f t="shared" si="1072"/>
        <v>197121</v>
      </c>
      <c r="Z514" s="31">
        <f t="shared" si="1374"/>
        <v>37511</v>
      </c>
      <c r="AA514" s="31">
        <f t="shared" si="1375"/>
        <v>24856</v>
      </c>
      <c r="AB514" s="31">
        <f t="shared" si="1376"/>
        <v>3748</v>
      </c>
      <c r="AC514" s="31">
        <f t="shared" si="1377"/>
        <v>0</v>
      </c>
      <c r="AD514" s="31">
        <f t="shared" si="1378"/>
        <v>0</v>
      </c>
      <c r="AE514" s="31">
        <f t="shared" si="1379"/>
        <v>66115</v>
      </c>
      <c r="AG514" s="31">
        <f>S514-S$262</f>
        <v>41016</v>
      </c>
      <c r="AH514" s="31">
        <f t="shared" ref="AH514" si="1410">T514-T$262</f>
        <v>28442</v>
      </c>
      <c r="AI514" s="31">
        <f t="shared" ref="AI514" si="1411">U514-U$262</f>
        <v>4015</v>
      </c>
      <c r="AJ514" s="31">
        <f t="shared" ref="AJ514" si="1412">V514-V$262</f>
        <v>0</v>
      </c>
      <c r="AK514" s="31">
        <f t="shared" ref="AK514" si="1413">W514-W$262</f>
        <v>0</v>
      </c>
      <c r="AL514" s="31">
        <f t="shared" ref="AL514" si="1414">X514-X$262</f>
        <v>73473</v>
      </c>
    </row>
    <row r="515" spans="17:38">
      <c r="Q515" s="7">
        <f t="shared" si="1292"/>
        <v>2033</v>
      </c>
      <c r="R515" s="7">
        <f t="shared" si="1286"/>
        <v>8</v>
      </c>
      <c r="S515" s="45">
        <f>1000*J59</f>
        <v>104903</v>
      </c>
      <c r="T515" s="43">
        <f>1000*J125</f>
        <v>90979</v>
      </c>
      <c r="U515" s="45">
        <f>1000*J191</f>
        <v>11935</v>
      </c>
      <c r="V515" s="43">
        <f>1000*J257</f>
        <v>1022.9999999999999</v>
      </c>
      <c r="W515" s="43">
        <f>1000*J323</f>
        <v>8548</v>
      </c>
      <c r="X515" s="44">
        <f t="shared" si="1072"/>
        <v>217388</v>
      </c>
      <c r="Z515" s="31">
        <f t="shared" si="1374"/>
        <v>40060</v>
      </c>
      <c r="AA515" s="31">
        <f t="shared" si="1375"/>
        <v>28241</v>
      </c>
      <c r="AB515" s="31">
        <f t="shared" si="1376"/>
        <v>4179</v>
      </c>
      <c r="AC515" s="31">
        <f t="shared" si="1377"/>
        <v>0</v>
      </c>
      <c r="AD515" s="31">
        <f t="shared" si="1378"/>
        <v>0</v>
      </c>
      <c r="AE515" s="31">
        <f t="shared" si="1379"/>
        <v>72480</v>
      </c>
      <c r="AG515" s="31">
        <f>S515-S$263</f>
        <v>43803</v>
      </c>
      <c r="AH515" s="31">
        <f t="shared" ref="AH515" si="1415">T515-T$263</f>
        <v>32315</v>
      </c>
      <c r="AI515" s="31">
        <f t="shared" ref="AI515" si="1416">U515-U$263</f>
        <v>4477</v>
      </c>
      <c r="AJ515" s="31">
        <f t="shared" ref="AJ515" si="1417">V515-V$263</f>
        <v>0</v>
      </c>
      <c r="AK515" s="31">
        <f t="shared" ref="AK515" si="1418">W515-W$263</f>
        <v>0</v>
      </c>
      <c r="AL515" s="31">
        <f t="shared" ref="AL515" si="1419">X515-X$263</f>
        <v>80595</v>
      </c>
    </row>
    <row r="516" spans="17:38">
      <c r="Q516" s="7">
        <f t="shared" si="1292"/>
        <v>2033</v>
      </c>
      <c r="R516" s="7">
        <f t="shared" si="1286"/>
        <v>9</v>
      </c>
      <c r="S516" s="45">
        <f>1000*K59</f>
        <v>98434</v>
      </c>
      <c r="T516" s="43">
        <f>1000*K125</f>
        <v>80502</v>
      </c>
      <c r="U516" s="45">
        <f>1000*K191</f>
        <v>10680</v>
      </c>
      <c r="V516" s="43">
        <f>1000*K257</f>
        <v>983</v>
      </c>
      <c r="W516" s="43">
        <f>1000*K323</f>
        <v>7852</v>
      </c>
      <c r="X516" s="44">
        <f t="shared" si="1072"/>
        <v>198451</v>
      </c>
      <c r="Z516" s="31">
        <f t="shared" si="1374"/>
        <v>37448</v>
      </c>
      <c r="AA516" s="31">
        <f t="shared" si="1375"/>
        <v>25025</v>
      </c>
      <c r="AB516" s="31">
        <f t="shared" si="1376"/>
        <v>3742</v>
      </c>
      <c r="AC516" s="31">
        <f t="shared" si="1377"/>
        <v>0</v>
      </c>
      <c r="AD516" s="31">
        <f t="shared" si="1378"/>
        <v>0</v>
      </c>
      <c r="AE516" s="31">
        <f t="shared" si="1379"/>
        <v>66215</v>
      </c>
      <c r="AG516" s="31">
        <f>S516-S$264</f>
        <v>40947</v>
      </c>
      <c r="AH516" s="31">
        <f t="shared" ref="AH516" si="1420">T516-T$264</f>
        <v>28635</v>
      </c>
      <c r="AI516" s="31">
        <f t="shared" ref="AI516" si="1421">U516-U$264</f>
        <v>4009</v>
      </c>
      <c r="AJ516" s="31">
        <f t="shared" ref="AJ516" si="1422">V516-V$264</f>
        <v>0</v>
      </c>
      <c r="AK516" s="31">
        <f t="shared" ref="AK516" si="1423">W516-W$264</f>
        <v>0</v>
      </c>
      <c r="AL516" s="31">
        <f t="shared" ref="AL516" si="1424">X516-X$264</f>
        <v>73591</v>
      </c>
    </row>
    <row r="517" spans="17:38">
      <c r="Q517" s="7">
        <f t="shared" si="1292"/>
        <v>2033</v>
      </c>
      <c r="R517" s="7">
        <f t="shared" si="1286"/>
        <v>10</v>
      </c>
      <c r="S517" s="45">
        <f>1000*L59</f>
        <v>76770</v>
      </c>
      <c r="T517" s="43">
        <f>1000*L125</f>
        <v>75071</v>
      </c>
      <c r="U517" s="45">
        <f>1000*L191</f>
        <v>10200</v>
      </c>
      <c r="V517" s="43">
        <f>1000*L257</f>
        <v>880</v>
      </c>
      <c r="W517" s="43">
        <f>1000*L323</f>
        <v>7379</v>
      </c>
      <c r="X517" s="44">
        <f t="shared" ref="X517:X580" si="1425">SUM(S517:W517)</f>
        <v>170300</v>
      </c>
      <c r="Z517" s="31">
        <f t="shared" si="1374"/>
        <v>28992</v>
      </c>
      <c r="AA517" s="31">
        <f t="shared" si="1375"/>
        <v>23357</v>
      </c>
      <c r="AB517" s="31">
        <f t="shared" si="1376"/>
        <v>3571</v>
      </c>
      <c r="AC517" s="31">
        <f t="shared" si="1377"/>
        <v>0</v>
      </c>
      <c r="AD517" s="31">
        <f t="shared" si="1378"/>
        <v>0</v>
      </c>
      <c r="AE517" s="31">
        <f t="shared" si="1379"/>
        <v>55920</v>
      </c>
      <c r="AG517" s="31">
        <f>S517-S$265</f>
        <v>31701</v>
      </c>
      <c r="AH517" s="31">
        <f t="shared" ref="AH517" si="1426">T517-T$265</f>
        <v>26726</v>
      </c>
      <c r="AI517" s="31">
        <f t="shared" ref="AI517" si="1427">U517-U$265</f>
        <v>3826</v>
      </c>
      <c r="AJ517" s="31">
        <f t="shared" ref="AJ517" si="1428">V517-V$265</f>
        <v>0</v>
      </c>
      <c r="AK517" s="31">
        <f t="shared" ref="AK517" si="1429">W517-W$265</f>
        <v>0</v>
      </c>
      <c r="AL517" s="31">
        <f t="shared" ref="AL517" si="1430">X517-X$265</f>
        <v>62253</v>
      </c>
    </row>
    <row r="518" spans="17:38">
      <c r="Q518" s="7">
        <f t="shared" si="1292"/>
        <v>2033</v>
      </c>
      <c r="R518" s="7">
        <f t="shared" si="1286"/>
        <v>11</v>
      </c>
      <c r="S518" s="45">
        <f>1000*M59</f>
        <v>83019</v>
      </c>
      <c r="T518" s="43">
        <f>1000*M125</f>
        <v>77606</v>
      </c>
      <c r="U518" s="45">
        <f>1000*M191</f>
        <v>10311</v>
      </c>
      <c r="V518" s="43">
        <f>1000*M257</f>
        <v>921</v>
      </c>
      <c r="W518" s="43">
        <f>1000*M323</f>
        <v>7161</v>
      </c>
      <c r="X518" s="44">
        <f t="shared" si="1425"/>
        <v>179018</v>
      </c>
      <c r="Z518" s="31">
        <f t="shared" si="1374"/>
        <v>31540</v>
      </c>
      <c r="AA518" s="31">
        <f t="shared" si="1375"/>
        <v>24088</v>
      </c>
      <c r="AB518" s="31">
        <f t="shared" si="1376"/>
        <v>3606</v>
      </c>
      <c r="AC518" s="31">
        <f t="shared" si="1377"/>
        <v>0</v>
      </c>
      <c r="AD518" s="31">
        <f t="shared" si="1378"/>
        <v>0</v>
      </c>
      <c r="AE518" s="31">
        <f t="shared" si="1379"/>
        <v>59234</v>
      </c>
      <c r="AG518" s="31">
        <f>S518-S$266</f>
        <v>34487</v>
      </c>
      <c r="AH518" s="31">
        <f t="shared" ref="AH518" si="1431">T518-T$266</f>
        <v>27563</v>
      </c>
      <c r="AI518" s="31">
        <f t="shared" ref="AI518" si="1432">U518-U$266</f>
        <v>3863</v>
      </c>
      <c r="AJ518" s="31">
        <f t="shared" ref="AJ518" si="1433">V518-V$266</f>
        <v>0</v>
      </c>
      <c r="AK518" s="31">
        <f t="shared" ref="AK518" si="1434">W518-W$266</f>
        <v>0</v>
      </c>
      <c r="AL518" s="31">
        <f t="shared" ref="AL518" si="1435">X518-X$266</f>
        <v>65913</v>
      </c>
    </row>
    <row r="519" spans="17:38">
      <c r="Q519" s="7">
        <f t="shared" si="1292"/>
        <v>2033</v>
      </c>
      <c r="R519" s="7">
        <f t="shared" si="1286"/>
        <v>12</v>
      </c>
      <c r="S519" s="45">
        <f>1000*N59</f>
        <v>141399</v>
      </c>
      <c r="T519" s="43">
        <f>1000*N125</f>
        <v>97515</v>
      </c>
      <c r="U519" s="45">
        <f>1000*N191</f>
        <v>11273</v>
      </c>
      <c r="V519" s="43">
        <f>1000*N257</f>
        <v>1228</v>
      </c>
      <c r="W519" s="43">
        <f>1000*N323</f>
        <v>8208</v>
      </c>
      <c r="X519" s="44">
        <f t="shared" si="1425"/>
        <v>259623</v>
      </c>
      <c r="Z519" s="31">
        <f t="shared" si="1374"/>
        <v>54157</v>
      </c>
      <c r="AA519" s="31">
        <f t="shared" si="1375"/>
        <v>30332</v>
      </c>
      <c r="AB519" s="31">
        <f t="shared" si="1376"/>
        <v>3984</v>
      </c>
      <c r="AC519" s="31">
        <f t="shared" si="1377"/>
        <v>0</v>
      </c>
      <c r="AD519" s="31">
        <f t="shared" si="1378"/>
        <v>0</v>
      </c>
      <c r="AE519" s="31">
        <f t="shared" si="1379"/>
        <v>88473</v>
      </c>
      <c r="AG519" s="31">
        <f>S519-S$267</f>
        <v>59217</v>
      </c>
      <c r="AH519" s="31">
        <f t="shared" ref="AH519" si="1436">T519-T$267</f>
        <v>34708</v>
      </c>
      <c r="AI519" s="31">
        <f t="shared" ref="AI519" si="1437">U519-U$267</f>
        <v>4268</v>
      </c>
      <c r="AJ519" s="31">
        <f t="shared" ref="AJ519" si="1438">V519-V$267</f>
        <v>0</v>
      </c>
      <c r="AK519" s="31">
        <f t="shared" ref="AK519" si="1439">W519-W$267</f>
        <v>0</v>
      </c>
      <c r="AL519" s="31">
        <f t="shared" ref="AL519" si="1440">X519-X$267</f>
        <v>98193</v>
      </c>
    </row>
    <row r="520" spans="17:38">
      <c r="Q520" s="7">
        <f t="shared" si="1292"/>
        <v>2034</v>
      </c>
      <c r="R520" s="7">
        <f t="shared" si="1286"/>
        <v>1</v>
      </c>
      <c r="S520" s="45">
        <f>1000*C60</f>
        <v>166611</v>
      </c>
      <c r="T520" s="43">
        <f>1000*C126</f>
        <v>96342</v>
      </c>
      <c r="U520" s="45">
        <f>1000*C192</f>
        <v>10717</v>
      </c>
      <c r="V520" s="43">
        <f>1000*C258</f>
        <v>1453</v>
      </c>
      <c r="W520" s="43">
        <f>1000*C324</f>
        <v>8321</v>
      </c>
      <c r="X520" s="44">
        <f t="shared" si="1425"/>
        <v>283444</v>
      </c>
      <c r="Z520" s="31">
        <f t="shared" ref="Z520:Z531" si="1441">S520-$S268</f>
        <v>65245</v>
      </c>
      <c r="AA520" s="31">
        <f t="shared" ref="AA520:AA531" si="1442">T520-$T268</f>
        <v>30690</v>
      </c>
      <c r="AB520" s="31">
        <f t="shared" ref="AB520:AB531" si="1443">U520-$U268</f>
        <v>3897</v>
      </c>
      <c r="AC520" s="31">
        <f t="shared" ref="AC520:AC531" si="1444">V520-$V268</f>
        <v>0</v>
      </c>
      <c r="AD520" s="31">
        <f t="shared" ref="AD520:AD531" si="1445">W520-$W268</f>
        <v>0</v>
      </c>
      <c r="AE520" s="31">
        <f t="shared" ref="AE520:AE531" si="1446">X520-$X268</f>
        <v>99832</v>
      </c>
      <c r="AG520" s="31">
        <f>S520-S$256</f>
        <v>71149</v>
      </c>
      <c r="AH520" s="31">
        <f t="shared" ref="AH520" si="1447">T520-T$256</f>
        <v>34976</v>
      </c>
      <c r="AI520" s="31">
        <f t="shared" ref="AI520" si="1448">U520-U$256</f>
        <v>4166</v>
      </c>
      <c r="AJ520" s="31">
        <f t="shared" ref="AJ520" si="1449">V520-V$256</f>
        <v>0</v>
      </c>
      <c r="AK520" s="31">
        <f t="shared" ref="AK520" si="1450">W520-W$256</f>
        <v>0</v>
      </c>
      <c r="AL520" s="31">
        <f t="shared" ref="AL520" si="1451">X520-X$256</f>
        <v>110291</v>
      </c>
    </row>
    <row r="521" spans="17:38">
      <c r="Q521" s="7">
        <f t="shared" si="1292"/>
        <v>2034</v>
      </c>
      <c r="R521" s="7">
        <f t="shared" si="1286"/>
        <v>2</v>
      </c>
      <c r="S521" s="45">
        <f>1000*D60</f>
        <v>130898</v>
      </c>
      <c r="T521" s="43">
        <f>1000*D126</f>
        <v>82209</v>
      </c>
      <c r="U521" s="45">
        <f>1000*D192</f>
        <v>10072</v>
      </c>
      <c r="V521" s="43">
        <f>1000*D258</f>
        <v>1146</v>
      </c>
      <c r="W521" s="43">
        <f>1000*D324</f>
        <v>7559</v>
      </c>
      <c r="X521" s="44">
        <f t="shared" si="1425"/>
        <v>231884</v>
      </c>
      <c r="Z521" s="31">
        <f t="shared" si="1441"/>
        <v>51155</v>
      </c>
      <c r="AA521" s="31">
        <f t="shared" si="1442"/>
        <v>26159</v>
      </c>
      <c r="AB521" s="31">
        <f t="shared" si="1443"/>
        <v>3631</v>
      </c>
      <c r="AC521" s="31">
        <f t="shared" si="1444"/>
        <v>0</v>
      </c>
      <c r="AD521" s="31">
        <f t="shared" si="1445"/>
        <v>0</v>
      </c>
      <c r="AE521" s="31">
        <f t="shared" si="1446"/>
        <v>80945</v>
      </c>
      <c r="AG521" s="31">
        <f>S521-S$257</f>
        <v>55784</v>
      </c>
      <c r="AH521" s="31">
        <f t="shared" ref="AH521" si="1452">T521-T$257</f>
        <v>29812</v>
      </c>
      <c r="AI521" s="31">
        <f t="shared" ref="AI521" si="1453">U521-U$257</f>
        <v>3882</v>
      </c>
      <c r="AJ521" s="31">
        <f t="shared" ref="AJ521" si="1454">V521-V$257</f>
        <v>0</v>
      </c>
      <c r="AK521" s="31">
        <f t="shared" ref="AK521" si="1455">W521-W$257</f>
        <v>0</v>
      </c>
      <c r="AL521" s="31">
        <f t="shared" ref="AL521" si="1456">X521-X$257</f>
        <v>89478</v>
      </c>
    </row>
    <row r="522" spans="17:38">
      <c r="Q522" s="7">
        <f t="shared" si="1292"/>
        <v>2034</v>
      </c>
      <c r="R522" s="7">
        <f t="shared" si="1286"/>
        <v>3</v>
      </c>
      <c r="S522" s="45">
        <f>1000*E60</f>
        <v>103056</v>
      </c>
      <c r="T522" s="43">
        <f>1000*E126</f>
        <v>67172</v>
      </c>
      <c r="U522" s="45">
        <f>1000*E192</f>
        <v>8504</v>
      </c>
      <c r="V522" s="43">
        <f>1000*E258</f>
        <v>1064</v>
      </c>
      <c r="W522" s="43">
        <f>1000*E324</f>
        <v>6660</v>
      </c>
      <c r="X522" s="44">
        <f t="shared" si="1425"/>
        <v>186456</v>
      </c>
      <c r="Z522" s="31">
        <f t="shared" si="1441"/>
        <v>39955</v>
      </c>
      <c r="AA522" s="31">
        <f t="shared" si="1442"/>
        <v>21381</v>
      </c>
      <c r="AB522" s="31">
        <f t="shared" si="1443"/>
        <v>3061</v>
      </c>
      <c r="AC522" s="31">
        <f t="shared" si="1444"/>
        <v>0</v>
      </c>
      <c r="AD522" s="31">
        <f t="shared" si="1445"/>
        <v>0</v>
      </c>
      <c r="AE522" s="31">
        <f t="shared" si="1446"/>
        <v>64397</v>
      </c>
      <c r="AG522" s="31">
        <f>S522-S$258</f>
        <v>43570</v>
      </c>
      <c r="AH522" s="31">
        <f t="shared" ref="AH522" si="1457">T522-T$258</f>
        <v>24367</v>
      </c>
      <c r="AI522" s="31">
        <f t="shared" ref="AI522" si="1458">U522-U$258</f>
        <v>3272</v>
      </c>
      <c r="AJ522" s="31">
        <f t="shared" ref="AJ522" si="1459">V522-V$258</f>
        <v>0</v>
      </c>
      <c r="AK522" s="31">
        <f t="shared" ref="AK522" si="1460">W522-W$258</f>
        <v>0</v>
      </c>
      <c r="AL522" s="31">
        <f t="shared" ref="AL522" si="1461">X522-X$258</f>
        <v>71209</v>
      </c>
    </row>
    <row r="523" spans="17:38">
      <c r="Q523" s="7">
        <f t="shared" si="1292"/>
        <v>2034</v>
      </c>
      <c r="R523" s="7">
        <f t="shared" si="1286"/>
        <v>4</v>
      </c>
      <c r="S523" s="45">
        <f>1000*F60</f>
        <v>76813</v>
      </c>
      <c r="T523" s="43">
        <f>1000*F126</f>
        <v>65135.999999999993</v>
      </c>
      <c r="U523" s="45">
        <f>1000*F192</f>
        <v>8550</v>
      </c>
      <c r="V523" s="43">
        <f>1000*F258</f>
        <v>942</v>
      </c>
      <c r="W523" s="43">
        <f>1000*F324</f>
        <v>7111</v>
      </c>
      <c r="X523" s="44">
        <f t="shared" si="1425"/>
        <v>158552</v>
      </c>
      <c r="Z523" s="31">
        <f t="shared" si="1441"/>
        <v>29596</v>
      </c>
      <c r="AA523" s="31">
        <f t="shared" si="1442"/>
        <v>20729.999999999993</v>
      </c>
      <c r="AB523" s="31">
        <f t="shared" si="1443"/>
        <v>3070</v>
      </c>
      <c r="AC523" s="31">
        <f t="shared" si="1444"/>
        <v>0</v>
      </c>
      <c r="AD523" s="31">
        <f t="shared" si="1445"/>
        <v>0</v>
      </c>
      <c r="AE523" s="31">
        <f t="shared" si="1446"/>
        <v>53396</v>
      </c>
      <c r="AG523" s="31">
        <f>S523-S$259</f>
        <v>32274</v>
      </c>
      <c r="AH523" s="31">
        <f t="shared" ref="AH523" si="1462">T523-T$259</f>
        <v>23624.999999999993</v>
      </c>
      <c r="AI523" s="31">
        <f t="shared" ref="AI523" si="1463">U523-U$259</f>
        <v>3281</v>
      </c>
      <c r="AJ523" s="31">
        <f t="shared" ref="AJ523" si="1464">V523-V$259</f>
        <v>0</v>
      </c>
      <c r="AK523" s="31">
        <f t="shared" ref="AK523" si="1465">W523-W$259</f>
        <v>0</v>
      </c>
      <c r="AL523" s="31">
        <f t="shared" ref="AL523" si="1466">X523-X$259</f>
        <v>59180</v>
      </c>
    </row>
    <row r="524" spans="17:38">
      <c r="Q524" s="7">
        <f t="shared" si="1292"/>
        <v>2034</v>
      </c>
      <c r="R524" s="7">
        <f t="shared" si="1286"/>
        <v>5</v>
      </c>
      <c r="S524" s="45">
        <f>1000*G60</f>
        <v>87316</v>
      </c>
      <c r="T524" s="43">
        <f>1000*G126</f>
        <v>70071</v>
      </c>
      <c r="U524" s="45">
        <f>1000*G192</f>
        <v>9094</v>
      </c>
      <c r="V524" s="43">
        <f>1000*G258</f>
        <v>942</v>
      </c>
      <c r="W524" s="43">
        <f>1000*G324</f>
        <v>7356</v>
      </c>
      <c r="X524" s="44">
        <f t="shared" si="1425"/>
        <v>174779</v>
      </c>
      <c r="Z524" s="31">
        <f t="shared" si="1441"/>
        <v>33759</v>
      </c>
      <c r="AA524" s="31">
        <f t="shared" si="1442"/>
        <v>22292</v>
      </c>
      <c r="AB524" s="31">
        <f t="shared" si="1443"/>
        <v>3265</v>
      </c>
      <c r="AC524" s="31">
        <f t="shared" si="1444"/>
        <v>0</v>
      </c>
      <c r="AD524" s="31">
        <f t="shared" si="1445"/>
        <v>0</v>
      </c>
      <c r="AE524" s="31">
        <f t="shared" si="1446"/>
        <v>59316</v>
      </c>
      <c r="AG524" s="31">
        <f>S524-S$260</f>
        <v>36814</v>
      </c>
      <c r="AH524" s="31">
        <f t="shared" ref="AH524" si="1467">T524-T$260</f>
        <v>25405</v>
      </c>
      <c r="AI524" s="31">
        <f t="shared" ref="AI524" si="1468">U524-U$260</f>
        <v>3490</v>
      </c>
      <c r="AJ524" s="31">
        <f t="shared" ref="AJ524" si="1469">V524-V$260</f>
        <v>0</v>
      </c>
      <c r="AK524" s="31">
        <f t="shared" ref="AK524" si="1470">W524-W$260</f>
        <v>0</v>
      </c>
      <c r="AL524" s="31">
        <f t="shared" ref="AL524" si="1471">X524-X$260</f>
        <v>65709</v>
      </c>
    </row>
    <row r="525" spans="17:38">
      <c r="Q525" s="7">
        <f t="shared" si="1292"/>
        <v>2034</v>
      </c>
      <c r="R525" s="7">
        <f t="shared" si="1286"/>
        <v>6</v>
      </c>
      <c r="S525" s="45">
        <f>1000*H60</f>
        <v>98388</v>
      </c>
      <c r="T525" s="43">
        <f>1000*H126</f>
        <v>76293</v>
      </c>
      <c r="U525" s="45">
        <f>1000*H192</f>
        <v>10072</v>
      </c>
      <c r="V525" s="43">
        <f>1000*H258</f>
        <v>983</v>
      </c>
      <c r="W525" s="43">
        <f>1000*H324</f>
        <v>7745</v>
      </c>
      <c r="X525" s="44">
        <f t="shared" si="1425"/>
        <v>193481</v>
      </c>
      <c r="Z525" s="31">
        <f t="shared" si="1441"/>
        <v>38262</v>
      </c>
      <c r="AA525" s="31">
        <f t="shared" si="1442"/>
        <v>24276</v>
      </c>
      <c r="AB525" s="31">
        <f t="shared" si="1443"/>
        <v>3612</v>
      </c>
      <c r="AC525" s="31">
        <f t="shared" si="1444"/>
        <v>0</v>
      </c>
      <c r="AD525" s="31">
        <f t="shared" si="1445"/>
        <v>0</v>
      </c>
      <c r="AE525" s="31">
        <f t="shared" si="1446"/>
        <v>66150</v>
      </c>
      <c r="AG525" s="31">
        <f>S525-S$261</f>
        <v>41723</v>
      </c>
      <c r="AH525" s="31">
        <f t="shared" ref="AH525" si="1472">T525-T$261</f>
        <v>27666</v>
      </c>
      <c r="AI525" s="31">
        <f t="shared" ref="AI525" si="1473">U525-U$261</f>
        <v>3861</v>
      </c>
      <c r="AJ525" s="31">
        <f t="shared" ref="AJ525" si="1474">V525-V$261</f>
        <v>0</v>
      </c>
      <c r="AK525" s="31">
        <f t="shared" ref="AK525" si="1475">W525-W$261</f>
        <v>0</v>
      </c>
      <c r="AL525" s="31">
        <f t="shared" ref="AL525" si="1476">X525-X$261</f>
        <v>73250</v>
      </c>
    </row>
    <row r="526" spans="17:38">
      <c r="Q526" s="7">
        <f t="shared" si="1292"/>
        <v>2034</v>
      </c>
      <c r="R526" s="7">
        <f t="shared" si="1286"/>
        <v>7</v>
      </c>
      <c r="S526" s="45">
        <f>1000*I60</f>
        <v>99173</v>
      </c>
      <c r="T526" s="43">
        <f>1000*I126</f>
        <v>80689</v>
      </c>
      <c r="U526" s="45">
        <f>1000*I192</f>
        <v>10816</v>
      </c>
      <c r="V526" s="43">
        <f>1000*I258</f>
        <v>921</v>
      </c>
      <c r="W526" s="43">
        <f>1000*I324</f>
        <v>7697</v>
      </c>
      <c r="X526" s="44">
        <f t="shared" si="1425"/>
        <v>199296</v>
      </c>
      <c r="Z526" s="31">
        <f t="shared" si="1441"/>
        <v>38735</v>
      </c>
      <c r="AA526" s="31">
        <f t="shared" si="1442"/>
        <v>25679</v>
      </c>
      <c r="AB526" s="31">
        <f t="shared" si="1443"/>
        <v>3876</v>
      </c>
      <c r="AC526" s="31">
        <f t="shared" si="1444"/>
        <v>0</v>
      </c>
      <c r="AD526" s="31">
        <f t="shared" si="1445"/>
        <v>0</v>
      </c>
      <c r="AE526" s="31">
        <f t="shared" si="1446"/>
        <v>68290</v>
      </c>
      <c r="AG526" s="31">
        <f>S526-S$262</f>
        <v>42240</v>
      </c>
      <c r="AH526" s="31">
        <f t="shared" ref="AH526" si="1477">T526-T$262</f>
        <v>29265</v>
      </c>
      <c r="AI526" s="31">
        <f t="shared" ref="AI526" si="1478">U526-U$262</f>
        <v>4143</v>
      </c>
      <c r="AJ526" s="31">
        <f t="shared" ref="AJ526" si="1479">V526-V$262</f>
        <v>0</v>
      </c>
      <c r="AK526" s="31">
        <f t="shared" ref="AK526" si="1480">W526-W$262</f>
        <v>0</v>
      </c>
      <c r="AL526" s="31">
        <f t="shared" ref="AL526" si="1481">X526-X$262</f>
        <v>75648</v>
      </c>
    </row>
    <row r="527" spans="17:38">
      <c r="Q527" s="7">
        <f t="shared" si="1292"/>
        <v>2034</v>
      </c>
      <c r="R527" s="7">
        <f t="shared" si="1286"/>
        <v>8</v>
      </c>
      <c r="S527" s="45">
        <f>1000*J60</f>
        <v>106211</v>
      </c>
      <c r="T527" s="43">
        <f>1000*J126</f>
        <v>91915</v>
      </c>
      <c r="U527" s="45">
        <f>1000*J192</f>
        <v>12077</v>
      </c>
      <c r="V527" s="43">
        <f>1000*J258</f>
        <v>1022.9999999999999</v>
      </c>
      <c r="W527" s="43">
        <f>1000*J324</f>
        <v>8548</v>
      </c>
      <c r="X527" s="44">
        <f t="shared" si="1425"/>
        <v>219774</v>
      </c>
      <c r="Z527" s="31">
        <f t="shared" si="1441"/>
        <v>41368</v>
      </c>
      <c r="AA527" s="31">
        <f t="shared" si="1442"/>
        <v>29177</v>
      </c>
      <c r="AB527" s="31">
        <f t="shared" si="1443"/>
        <v>4321</v>
      </c>
      <c r="AC527" s="31">
        <f t="shared" si="1444"/>
        <v>0</v>
      </c>
      <c r="AD527" s="31">
        <f t="shared" si="1445"/>
        <v>0</v>
      </c>
      <c r="AE527" s="31">
        <f t="shared" si="1446"/>
        <v>74866</v>
      </c>
      <c r="AG527" s="31">
        <f>S527-S$263</f>
        <v>45111</v>
      </c>
      <c r="AH527" s="31">
        <f t="shared" ref="AH527" si="1482">T527-T$263</f>
        <v>33251</v>
      </c>
      <c r="AI527" s="31">
        <f t="shared" ref="AI527" si="1483">U527-U$263</f>
        <v>4619</v>
      </c>
      <c r="AJ527" s="31">
        <f t="shared" ref="AJ527" si="1484">V527-V$263</f>
        <v>0</v>
      </c>
      <c r="AK527" s="31">
        <f t="shared" ref="AK527" si="1485">W527-W$263</f>
        <v>0</v>
      </c>
      <c r="AL527" s="31">
        <f t="shared" ref="AL527" si="1486">X527-X$263</f>
        <v>82981</v>
      </c>
    </row>
    <row r="528" spans="17:38">
      <c r="Q528" s="7">
        <f t="shared" si="1292"/>
        <v>2034</v>
      </c>
      <c r="R528" s="7">
        <f t="shared" si="1286"/>
        <v>9</v>
      </c>
      <c r="S528" s="45">
        <f>1000*K60</f>
        <v>99656</v>
      </c>
      <c r="T528" s="43">
        <f>1000*K126</f>
        <v>81331</v>
      </c>
      <c r="U528" s="45">
        <f>1000*K192</f>
        <v>10807</v>
      </c>
      <c r="V528" s="43">
        <f>1000*K258</f>
        <v>983</v>
      </c>
      <c r="W528" s="43">
        <f>1000*K324</f>
        <v>7852</v>
      </c>
      <c r="X528" s="44">
        <f t="shared" si="1425"/>
        <v>200629</v>
      </c>
      <c r="Z528" s="31">
        <f t="shared" si="1441"/>
        <v>38670</v>
      </c>
      <c r="AA528" s="31">
        <f t="shared" si="1442"/>
        <v>25854</v>
      </c>
      <c r="AB528" s="31">
        <f t="shared" si="1443"/>
        <v>3869</v>
      </c>
      <c r="AC528" s="31">
        <f t="shared" si="1444"/>
        <v>0</v>
      </c>
      <c r="AD528" s="31">
        <f t="shared" si="1445"/>
        <v>0</v>
      </c>
      <c r="AE528" s="31">
        <f t="shared" si="1446"/>
        <v>68393</v>
      </c>
      <c r="AG528" s="31">
        <f>S528-S$264</f>
        <v>42169</v>
      </c>
      <c r="AH528" s="31">
        <f t="shared" ref="AH528" si="1487">T528-T$264</f>
        <v>29464</v>
      </c>
      <c r="AI528" s="31">
        <f t="shared" ref="AI528" si="1488">U528-U$264</f>
        <v>4136</v>
      </c>
      <c r="AJ528" s="31">
        <f t="shared" ref="AJ528" si="1489">V528-V$264</f>
        <v>0</v>
      </c>
      <c r="AK528" s="31">
        <f t="shared" ref="AK528" si="1490">W528-W$264</f>
        <v>0</v>
      </c>
      <c r="AL528" s="31">
        <f t="shared" ref="AL528" si="1491">X528-X$264</f>
        <v>75769</v>
      </c>
    </row>
    <row r="529" spans="17:38">
      <c r="Q529" s="7">
        <f t="shared" si="1292"/>
        <v>2034</v>
      </c>
      <c r="R529" s="7">
        <f t="shared" si="1286"/>
        <v>10</v>
      </c>
      <c r="S529" s="45">
        <f>1000*L60</f>
        <v>77717</v>
      </c>
      <c r="T529" s="43">
        <f>1000*L126</f>
        <v>75845</v>
      </c>
      <c r="U529" s="45">
        <f>1000*L192</f>
        <v>10322</v>
      </c>
      <c r="V529" s="43">
        <f>1000*L258</f>
        <v>880</v>
      </c>
      <c r="W529" s="43">
        <f>1000*L324</f>
        <v>7379</v>
      </c>
      <c r="X529" s="44">
        <f t="shared" si="1425"/>
        <v>172143</v>
      </c>
      <c r="Z529" s="31">
        <f t="shared" si="1441"/>
        <v>29939</v>
      </c>
      <c r="AA529" s="31">
        <f t="shared" si="1442"/>
        <v>24131</v>
      </c>
      <c r="AB529" s="31">
        <f t="shared" si="1443"/>
        <v>3693</v>
      </c>
      <c r="AC529" s="31">
        <f t="shared" si="1444"/>
        <v>0</v>
      </c>
      <c r="AD529" s="31">
        <f t="shared" si="1445"/>
        <v>0</v>
      </c>
      <c r="AE529" s="31">
        <f t="shared" si="1446"/>
        <v>57763</v>
      </c>
      <c r="AG529" s="31">
        <f>S529-S$265</f>
        <v>32648</v>
      </c>
      <c r="AH529" s="31">
        <f t="shared" ref="AH529" si="1492">T529-T$265</f>
        <v>27500</v>
      </c>
      <c r="AI529" s="31">
        <f t="shared" ref="AI529" si="1493">U529-U$265</f>
        <v>3948</v>
      </c>
      <c r="AJ529" s="31">
        <f t="shared" ref="AJ529" si="1494">V529-V$265</f>
        <v>0</v>
      </c>
      <c r="AK529" s="31">
        <f t="shared" ref="AK529" si="1495">W529-W$265</f>
        <v>0</v>
      </c>
      <c r="AL529" s="31">
        <f t="shared" ref="AL529" si="1496">X529-X$265</f>
        <v>64096</v>
      </c>
    </row>
    <row r="530" spans="17:38">
      <c r="Q530" s="7">
        <f t="shared" si="1292"/>
        <v>2034</v>
      </c>
      <c r="R530" s="7">
        <f t="shared" si="1286"/>
        <v>11</v>
      </c>
      <c r="S530" s="45">
        <f>1000*M60</f>
        <v>84049</v>
      </c>
      <c r="T530" s="43">
        <f>1000*M126</f>
        <v>78404</v>
      </c>
      <c r="U530" s="45">
        <f>1000*M192</f>
        <v>10434</v>
      </c>
      <c r="V530" s="43">
        <f>1000*M258</f>
        <v>921</v>
      </c>
      <c r="W530" s="43">
        <f>1000*M324</f>
        <v>7161</v>
      </c>
      <c r="X530" s="44">
        <f t="shared" si="1425"/>
        <v>180969</v>
      </c>
      <c r="Z530" s="31">
        <f t="shared" si="1441"/>
        <v>32570</v>
      </c>
      <c r="AA530" s="31">
        <f t="shared" si="1442"/>
        <v>24886</v>
      </c>
      <c r="AB530" s="31">
        <f t="shared" si="1443"/>
        <v>3729</v>
      </c>
      <c r="AC530" s="31">
        <f t="shared" si="1444"/>
        <v>0</v>
      </c>
      <c r="AD530" s="31">
        <f t="shared" si="1445"/>
        <v>0</v>
      </c>
      <c r="AE530" s="31">
        <f t="shared" si="1446"/>
        <v>61185</v>
      </c>
      <c r="AG530" s="31">
        <f>S530-S$266</f>
        <v>35517</v>
      </c>
      <c r="AH530" s="31">
        <f t="shared" ref="AH530" si="1497">T530-T$266</f>
        <v>28361</v>
      </c>
      <c r="AI530" s="31">
        <f t="shared" ref="AI530" si="1498">U530-U$266</f>
        <v>3986</v>
      </c>
      <c r="AJ530" s="31">
        <f t="shared" ref="AJ530" si="1499">V530-V$266</f>
        <v>0</v>
      </c>
      <c r="AK530" s="31">
        <f t="shared" ref="AK530" si="1500">W530-W$266</f>
        <v>0</v>
      </c>
      <c r="AL530" s="31">
        <f t="shared" ref="AL530" si="1501">X530-X$266</f>
        <v>67864</v>
      </c>
    </row>
    <row r="531" spans="17:38">
      <c r="Q531" s="7">
        <f t="shared" si="1292"/>
        <v>2034</v>
      </c>
      <c r="R531" s="7">
        <f t="shared" si="1286"/>
        <v>12</v>
      </c>
      <c r="S531" s="45">
        <f>1000*N60</f>
        <v>143167</v>
      </c>
      <c r="T531" s="43">
        <f>1000*N126</f>
        <v>98520</v>
      </c>
      <c r="U531" s="45">
        <f>1000*N192</f>
        <v>11408</v>
      </c>
      <c r="V531" s="43">
        <f>1000*N258</f>
        <v>1228</v>
      </c>
      <c r="W531" s="43">
        <f>1000*N324</f>
        <v>8208</v>
      </c>
      <c r="X531" s="44">
        <f t="shared" si="1425"/>
        <v>262531</v>
      </c>
      <c r="Z531" s="31">
        <f t="shared" si="1441"/>
        <v>55925</v>
      </c>
      <c r="AA531" s="31">
        <f t="shared" si="1442"/>
        <v>31337</v>
      </c>
      <c r="AB531" s="31">
        <f t="shared" si="1443"/>
        <v>4119</v>
      </c>
      <c r="AC531" s="31">
        <f t="shared" si="1444"/>
        <v>0</v>
      </c>
      <c r="AD531" s="31">
        <f t="shared" si="1445"/>
        <v>0</v>
      </c>
      <c r="AE531" s="31">
        <f t="shared" si="1446"/>
        <v>91381</v>
      </c>
      <c r="AG531" s="31">
        <f>S531-S$267</f>
        <v>60985</v>
      </c>
      <c r="AH531" s="31">
        <f t="shared" ref="AH531" si="1502">T531-T$267</f>
        <v>35713</v>
      </c>
      <c r="AI531" s="31">
        <f t="shared" ref="AI531" si="1503">U531-U$267</f>
        <v>4403</v>
      </c>
      <c r="AJ531" s="31">
        <f t="shared" ref="AJ531" si="1504">V531-V$267</f>
        <v>0</v>
      </c>
      <c r="AK531" s="31">
        <f t="shared" ref="AK531" si="1505">W531-W$267</f>
        <v>0</v>
      </c>
      <c r="AL531" s="31">
        <f t="shared" ref="AL531" si="1506">X531-X$267</f>
        <v>101101</v>
      </c>
    </row>
    <row r="532" spans="17:38">
      <c r="Q532" s="7">
        <f t="shared" si="1292"/>
        <v>2035</v>
      </c>
      <c r="R532" s="7">
        <f t="shared" si="1286"/>
        <v>1</v>
      </c>
      <c r="S532" s="45">
        <f>1000*C61</f>
        <v>168604</v>
      </c>
      <c r="T532" s="43">
        <f>1000*C127</f>
        <v>97293</v>
      </c>
      <c r="U532" s="45">
        <f>1000*C193</f>
        <v>10841</v>
      </c>
      <c r="V532" s="43">
        <f>1000*C259</f>
        <v>1453</v>
      </c>
      <c r="W532" s="43">
        <f>1000*C325</f>
        <v>8321</v>
      </c>
      <c r="X532" s="44">
        <f t="shared" si="1425"/>
        <v>286512</v>
      </c>
      <c r="Z532" s="31">
        <f t="shared" ref="Z532:Z543" si="1507">S532-$S268</f>
        <v>67238</v>
      </c>
      <c r="AA532" s="31">
        <f t="shared" ref="AA532:AA543" si="1508">T532-$T268</f>
        <v>31641</v>
      </c>
      <c r="AB532" s="31">
        <f t="shared" ref="AB532:AB543" si="1509">U532-$U268</f>
        <v>4021</v>
      </c>
      <c r="AC532" s="31">
        <f t="shared" ref="AC532:AC543" si="1510">V532-$V268</f>
        <v>0</v>
      </c>
      <c r="AD532" s="31">
        <f t="shared" ref="AD532:AD543" si="1511">W532-$W268</f>
        <v>0</v>
      </c>
      <c r="AE532" s="31">
        <f t="shared" ref="AE532:AE543" si="1512">X532-$X268</f>
        <v>102900</v>
      </c>
      <c r="AG532" s="31">
        <f>S532-S$256</f>
        <v>73142</v>
      </c>
      <c r="AH532" s="31">
        <f t="shared" ref="AH532" si="1513">T532-T$256</f>
        <v>35927</v>
      </c>
      <c r="AI532" s="31">
        <f t="shared" ref="AI532" si="1514">U532-U$256</f>
        <v>4290</v>
      </c>
      <c r="AJ532" s="31">
        <f t="shared" ref="AJ532" si="1515">V532-V$256</f>
        <v>0</v>
      </c>
      <c r="AK532" s="31">
        <f t="shared" ref="AK532" si="1516">W532-W$256</f>
        <v>0</v>
      </c>
      <c r="AL532" s="31">
        <f t="shared" ref="AL532" si="1517">X532-X$256</f>
        <v>113359</v>
      </c>
    </row>
    <row r="533" spans="17:38">
      <c r="Q533" s="7">
        <f t="shared" si="1292"/>
        <v>2035</v>
      </c>
      <c r="R533" s="7">
        <f t="shared" si="1286"/>
        <v>2</v>
      </c>
      <c r="S533" s="45">
        <f>1000*D61</f>
        <v>132460</v>
      </c>
      <c r="T533" s="43">
        <f>1000*D127</f>
        <v>83019</v>
      </c>
      <c r="U533" s="45">
        <f>1000*D193</f>
        <v>10187</v>
      </c>
      <c r="V533" s="43">
        <f>1000*D259</f>
        <v>1146</v>
      </c>
      <c r="W533" s="43">
        <f>1000*D325</f>
        <v>7559</v>
      </c>
      <c r="X533" s="44">
        <f t="shared" si="1425"/>
        <v>234371</v>
      </c>
      <c r="Z533" s="31">
        <f t="shared" si="1507"/>
        <v>52717</v>
      </c>
      <c r="AA533" s="31">
        <f t="shared" si="1508"/>
        <v>26969</v>
      </c>
      <c r="AB533" s="31">
        <f t="shared" si="1509"/>
        <v>3746</v>
      </c>
      <c r="AC533" s="31">
        <f t="shared" si="1510"/>
        <v>0</v>
      </c>
      <c r="AD533" s="31">
        <f t="shared" si="1511"/>
        <v>0</v>
      </c>
      <c r="AE533" s="31">
        <f t="shared" si="1512"/>
        <v>83432</v>
      </c>
      <c r="AG533" s="31">
        <f>S533-S$257</f>
        <v>57346</v>
      </c>
      <c r="AH533" s="31">
        <f t="shared" ref="AH533" si="1518">T533-T$257</f>
        <v>30622</v>
      </c>
      <c r="AI533" s="31">
        <f t="shared" ref="AI533" si="1519">U533-U$257</f>
        <v>3997</v>
      </c>
      <c r="AJ533" s="31">
        <f t="shared" ref="AJ533" si="1520">V533-V$257</f>
        <v>0</v>
      </c>
      <c r="AK533" s="31">
        <f t="shared" ref="AK533" si="1521">W533-W$257</f>
        <v>0</v>
      </c>
      <c r="AL533" s="31">
        <f t="shared" ref="AL533" si="1522">X533-X$257</f>
        <v>91965</v>
      </c>
    </row>
    <row r="534" spans="17:38">
      <c r="Q534" s="7">
        <f t="shared" si="1292"/>
        <v>2035</v>
      </c>
      <c r="R534" s="7">
        <f t="shared" si="1286"/>
        <v>3</v>
      </c>
      <c r="S534" s="45">
        <f>1000*E61</f>
        <v>104276</v>
      </c>
      <c r="T534" s="43">
        <f>1000*E127</f>
        <v>67834</v>
      </c>
      <c r="U534" s="45">
        <f>1000*E193</f>
        <v>8601</v>
      </c>
      <c r="V534" s="43">
        <f>1000*E259</f>
        <v>1064</v>
      </c>
      <c r="W534" s="43">
        <f>1000*E325</f>
        <v>6660</v>
      </c>
      <c r="X534" s="44">
        <f t="shared" si="1425"/>
        <v>188435</v>
      </c>
      <c r="Z534" s="31">
        <f t="shared" si="1507"/>
        <v>41175</v>
      </c>
      <c r="AA534" s="31">
        <f t="shared" si="1508"/>
        <v>22043</v>
      </c>
      <c r="AB534" s="31">
        <f t="shared" si="1509"/>
        <v>3158</v>
      </c>
      <c r="AC534" s="31">
        <f t="shared" si="1510"/>
        <v>0</v>
      </c>
      <c r="AD534" s="31">
        <f t="shared" si="1511"/>
        <v>0</v>
      </c>
      <c r="AE534" s="31">
        <f t="shared" si="1512"/>
        <v>66376</v>
      </c>
      <c r="AG534" s="31">
        <f>S534-S$258</f>
        <v>44790</v>
      </c>
      <c r="AH534" s="31">
        <f t="shared" ref="AH534" si="1523">T534-T$258</f>
        <v>25029</v>
      </c>
      <c r="AI534" s="31">
        <f t="shared" ref="AI534" si="1524">U534-U$258</f>
        <v>3369</v>
      </c>
      <c r="AJ534" s="31">
        <f t="shared" ref="AJ534" si="1525">V534-V$258</f>
        <v>0</v>
      </c>
      <c r="AK534" s="31">
        <f t="shared" ref="AK534" si="1526">W534-W$258</f>
        <v>0</v>
      </c>
      <c r="AL534" s="31">
        <f t="shared" ref="AL534" si="1527">X534-X$258</f>
        <v>73188</v>
      </c>
    </row>
    <row r="535" spans="17:38">
      <c r="Q535" s="7">
        <f t="shared" si="1292"/>
        <v>2035</v>
      </c>
      <c r="R535" s="7">
        <f t="shared" si="1286"/>
        <v>4</v>
      </c>
      <c r="S535" s="45">
        <f>1000*F61</f>
        <v>77717</v>
      </c>
      <c r="T535" s="43">
        <f>1000*F127</f>
        <v>65778</v>
      </c>
      <c r="U535" s="45">
        <f>1000*F193</f>
        <v>8647</v>
      </c>
      <c r="V535" s="43">
        <f>1000*F259</f>
        <v>942</v>
      </c>
      <c r="W535" s="43">
        <f>1000*F325</f>
        <v>7111</v>
      </c>
      <c r="X535" s="44">
        <f t="shared" si="1425"/>
        <v>160195</v>
      </c>
      <c r="Z535" s="31">
        <f t="shared" si="1507"/>
        <v>30500</v>
      </c>
      <c r="AA535" s="31">
        <f t="shared" si="1508"/>
        <v>21372</v>
      </c>
      <c r="AB535" s="31">
        <f t="shared" si="1509"/>
        <v>3167</v>
      </c>
      <c r="AC535" s="31">
        <f t="shared" si="1510"/>
        <v>0</v>
      </c>
      <c r="AD535" s="31">
        <f t="shared" si="1511"/>
        <v>0</v>
      </c>
      <c r="AE535" s="31">
        <f t="shared" si="1512"/>
        <v>55039</v>
      </c>
      <c r="AG535" s="31">
        <f>S535-S$259</f>
        <v>33178</v>
      </c>
      <c r="AH535" s="31">
        <f t="shared" ref="AH535" si="1528">T535-T$259</f>
        <v>24267</v>
      </c>
      <c r="AI535" s="31">
        <f t="shared" ref="AI535" si="1529">U535-U$259</f>
        <v>3378</v>
      </c>
      <c r="AJ535" s="31">
        <f t="shared" ref="AJ535" si="1530">V535-V$259</f>
        <v>0</v>
      </c>
      <c r="AK535" s="31">
        <f t="shared" ref="AK535" si="1531">W535-W$259</f>
        <v>0</v>
      </c>
      <c r="AL535" s="31">
        <f t="shared" ref="AL535" si="1532">X535-X$259</f>
        <v>60823</v>
      </c>
    </row>
    <row r="536" spans="17:38">
      <c r="Q536" s="7">
        <f t="shared" si="1292"/>
        <v>2035</v>
      </c>
      <c r="R536" s="7">
        <f t="shared" si="1286"/>
        <v>5</v>
      </c>
      <c r="S536" s="45">
        <f>1000*G61</f>
        <v>88347</v>
      </c>
      <c r="T536" s="43">
        <f>1000*G127</f>
        <v>70762</v>
      </c>
      <c r="U536" s="45">
        <f>1000*G193</f>
        <v>9198</v>
      </c>
      <c r="V536" s="43">
        <f>1000*G259</f>
        <v>942</v>
      </c>
      <c r="W536" s="43">
        <f>1000*G325</f>
        <v>7356</v>
      </c>
      <c r="X536" s="44">
        <f t="shared" si="1425"/>
        <v>176605</v>
      </c>
      <c r="Z536" s="31">
        <f t="shared" si="1507"/>
        <v>34790</v>
      </c>
      <c r="AA536" s="31">
        <f t="shared" si="1508"/>
        <v>22983</v>
      </c>
      <c r="AB536" s="31">
        <f t="shared" si="1509"/>
        <v>3369</v>
      </c>
      <c r="AC536" s="31">
        <f t="shared" si="1510"/>
        <v>0</v>
      </c>
      <c r="AD536" s="31">
        <f t="shared" si="1511"/>
        <v>0</v>
      </c>
      <c r="AE536" s="31">
        <f t="shared" si="1512"/>
        <v>61142</v>
      </c>
      <c r="AG536" s="31">
        <f>S536-S$260</f>
        <v>37845</v>
      </c>
      <c r="AH536" s="31">
        <f t="shared" ref="AH536" si="1533">T536-T$260</f>
        <v>26096</v>
      </c>
      <c r="AI536" s="31">
        <f t="shared" ref="AI536" si="1534">U536-U$260</f>
        <v>3594</v>
      </c>
      <c r="AJ536" s="31">
        <f t="shared" ref="AJ536" si="1535">V536-V$260</f>
        <v>0</v>
      </c>
      <c r="AK536" s="31">
        <f t="shared" ref="AK536" si="1536">W536-W$260</f>
        <v>0</v>
      </c>
      <c r="AL536" s="31">
        <f t="shared" ref="AL536" si="1537">X536-X$260</f>
        <v>67535</v>
      </c>
    </row>
    <row r="537" spans="17:38">
      <c r="Q537" s="7">
        <f t="shared" si="1292"/>
        <v>2035</v>
      </c>
      <c r="R537" s="7">
        <f t="shared" si="1286"/>
        <v>6</v>
      </c>
      <c r="S537" s="45">
        <f>1000*H61</f>
        <v>99556</v>
      </c>
      <c r="T537" s="43">
        <f>1000*H127</f>
        <v>77045</v>
      </c>
      <c r="U537" s="45">
        <f>1000*H193</f>
        <v>10187</v>
      </c>
      <c r="V537" s="43">
        <f>1000*H259</f>
        <v>983</v>
      </c>
      <c r="W537" s="43">
        <f>1000*H325</f>
        <v>7745</v>
      </c>
      <c r="X537" s="44">
        <f t="shared" si="1425"/>
        <v>195516</v>
      </c>
      <c r="Z537" s="31">
        <f t="shared" si="1507"/>
        <v>39430</v>
      </c>
      <c r="AA537" s="31">
        <f t="shared" si="1508"/>
        <v>25028</v>
      </c>
      <c r="AB537" s="31">
        <f t="shared" si="1509"/>
        <v>3727</v>
      </c>
      <c r="AC537" s="31">
        <f t="shared" si="1510"/>
        <v>0</v>
      </c>
      <c r="AD537" s="31">
        <f t="shared" si="1511"/>
        <v>0</v>
      </c>
      <c r="AE537" s="31">
        <f t="shared" si="1512"/>
        <v>68185</v>
      </c>
      <c r="AG537" s="31">
        <f>S537-S$261</f>
        <v>42891</v>
      </c>
      <c r="AH537" s="31">
        <f t="shared" ref="AH537" si="1538">T537-T$261</f>
        <v>28418</v>
      </c>
      <c r="AI537" s="31">
        <f t="shared" ref="AI537" si="1539">U537-U$261</f>
        <v>3976</v>
      </c>
      <c r="AJ537" s="31">
        <f t="shared" ref="AJ537" si="1540">V537-V$261</f>
        <v>0</v>
      </c>
      <c r="AK537" s="31">
        <f t="shared" ref="AK537" si="1541">W537-W$261</f>
        <v>0</v>
      </c>
      <c r="AL537" s="31">
        <f t="shared" ref="AL537" si="1542">X537-X$261</f>
        <v>75285</v>
      </c>
    </row>
    <row r="538" spans="17:38">
      <c r="Q538" s="7">
        <f t="shared" si="1292"/>
        <v>2035</v>
      </c>
      <c r="R538" s="7">
        <f t="shared" si="1286"/>
        <v>7</v>
      </c>
      <c r="S538" s="45">
        <f>1000*I61</f>
        <v>100356</v>
      </c>
      <c r="T538" s="43">
        <f>1000*I127</f>
        <v>81484</v>
      </c>
      <c r="U538" s="45">
        <f>1000*I193</f>
        <v>10939</v>
      </c>
      <c r="V538" s="43">
        <f>1000*I259</f>
        <v>921</v>
      </c>
      <c r="W538" s="43">
        <f>1000*I325</f>
        <v>7697</v>
      </c>
      <c r="X538" s="44">
        <f t="shared" si="1425"/>
        <v>201397</v>
      </c>
      <c r="Z538" s="31">
        <f t="shared" si="1507"/>
        <v>39918</v>
      </c>
      <c r="AA538" s="31">
        <f t="shared" si="1508"/>
        <v>26474</v>
      </c>
      <c r="AB538" s="31">
        <f t="shared" si="1509"/>
        <v>3999</v>
      </c>
      <c r="AC538" s="31">
        <f t="shared" si="1510"/>
        <v>0</v>
      </c>
      <c r="AD538" s="31">
        <f t="shared" si="1511"/>
        <v>0</v>
      </c>
      <c r="AE538" s="31">
        <f t="shared" si="1512"/>
        <v>70391</v>
      </c>
      <c r="AG538" s="31">
        <f>S538-S$262</f>
        <v>43423</v>
      </c>
      <c r="AH538" s="31">
        <f t="shared" ref="AH538" si="1543">T538-T$262</f>
        <v>30060</v>
      </c>
      <c r="AI538" s="31">
        <f t="shared" ref="AI538" si="1544">U538-U$262</f>
        <v>4266</v>
      </c>
      <c r="AJ538" s="31">
        <f t="shared" ref="AJ538" si="1545">V538-V$262</f>
        <v>0</v>
      </c>
      <c r="AK538" s="31">
        <f t="shared" ref="AK538" si="1546">W538-W$262</f>
        <v>0</v>
      </c>
      <c r="AL538" s="31">
        <f t="shared" ref="AL538" si="1547">X538-X$262</f>
        <v>77749</v>
      </c>
    </row>
    <row r="539" spans="17:38">
      <c r="Q539" s="7">
        <f t="shared" si="1292"/>
        <v>2035</v>
      </c>
      <c r="R539" s="7">
        <f t="shared" si="1286"/>
        <v>8</v>
      </c>
      <c r="S539" s="45">
        <f>1000*J61</f>
        <v>107474</v>
      </c>
      <c r="T539" s="43">
        <f>1000*J127</f>
        <v>92818</v>
      </c>
      <c r="U539" s="45">
        <f>1000*J193</f>
        <v>12214</v>
      </c>
      <c r="V539" s="43">
        <f>1000*J259</f>
        <v>1022.9999999999999</v>
      </c>
      <c r="W539" s="43">
        <f>1000*J325</f>
        <v>8548</v>
      </c>
      <c r="X539" s="44">
        <f t="shared" si="1425"/>
        <v>222077</v>
      </c>
      <c r="Z539" s="31">
        <f t="shared" si="1507"/>
        <v>42631</v>
      </c>
      <c r="AA539" s="31">
        <f t="shared" si="1508"/>
        <v>30080</v>
      </c>
      <c r="AB539" s="31">
        <f t="shared" si="1509"/>
        <v>4458</v>
      </c>
      <c r="AC539" s="31">
        <f t="shared" si="1510"/>
        <v>0</v>
      </c>
      <c r="AD539" s="31">
        <f t="shared" si="1511"/>
        <v>0</v>
      </c>
      <c r="AE539" s="31">
        <f t="shared" si="1512"/>
        <v>77169</v>
      </c>
      <c r="AG539" s="31">
        <f>S539-S$263</f>
        <v>46374</v>
      </c>
      <c r="AH539" s="31">
        <f t="shared" ref="AH539" si="1548">T539-T$263</f>
        <v>34154</v>
      </c>
      <c r="AI539" s="31">
        <f t="shared" ref="AI539" si="1549">U539-U$263</f>
        <v>4756</v>
      </c>
      <c r="AJ539" s="31">
        <f t="shared" ref="AJ539" si="1550">V539-V$263</f>
        <v>0</v>
      </c>
      <c r="AK539" s="31">
        <f t="shared" ref="AK539" si="1551">W539-W$263</f>
        <v>0</v>
      </c>
      <c r="AL539" s="31">
        <f t="shared" ref="AL539" si="1552">X539-X$263</f>
        <v>85284</v>
      </c>
    </row>
    <row r="540" spans="17:38">
      <c r="Q540" s="7">
        <f t="shared" si="1292"/>
        <v>2035</v>
      </c>
      <c r="R540" s="7">
        <f t="shared" si="1286"/>
        <v>9</v>
      </c>
      <c r="S540" s="45">
        <f>1000*K61</f>
        <v>100837</v>
      </c>
      <c r="T540" s="43">
        <f>1000*K127</f>
        <v>82132</v>
      </c>
      <c r="U540" s="45">
        <f>1000*K193</f>
        <v>10930</v>
      </c>
      <c r="V540" s="43">
        <f>1000*K259</f>
        <v>983</v>
      </c>
      <c r="W540" s="43">
        <f>1000*K325</f>
        <v>7852</v>
      </c>
      <c r="X540" s="44">
        <f t="shared" si="1425"/>
        <v>202734</v>
      </c>
      <c r="Z540" s="31">
        <f t="shared" si="1507"/>
        <v>39851</v>
      </c>
      <c r="AA540" s="31">
        <f t="shared" si="1508"/>
        <v>26655</v>
      </c>
      <c r="AB540" s="31">
        <f t="shared" si="1509"/>
        <v>3992</v>
      </c>
      <c r="AC540" s="31">
        <f t="shared" si="1510"/>
        <v>0</v>
      </c>
      <c r="AD540" s="31">
        <f t="shared" si="1511"/>
        <v>0</v>
      </c>
      <c r="AE540" s="31">
        <f t="shared" si="1512"/>
        <v>70498</v>
      </c>
      <c r="AG540" s="31">
        <f>S540-S$264</f>
        <v>43350</v>
      </c>
      <c r="AH540" s="31">
        <f t="shared" ref="AH540" si="1553">T540-T$264</f>
        <v>30265</v>
      </c>
      <c r="AI540" s="31">
        <f t="shared" ref="AI540" si="1554">U540-U$264</f>
        <v>4259</v>
      </c>
      <c r="AJ540" s="31">
        <f t="shared" ref="AJ540" si="1555">V540-V$264</f>
        <v>0</v>
      </c>
      <c r="AK540" s="31">
        <f t="shared" ref="AK540" si="1556">W540-W$264</f>
        <v>0</v>
      </c>
      <c r="AL540" s="31">
        <f t="shared" ref="AL540" si="1557">X540-X$264</f>
        <v>77874</v>
      </c>
    </row>
    <row r="541" spans="17:38">
      <c r="Q541" s="7">
        <f t="shared" si="1292"/>
        <v>2035</v>
      </c>
      <c r="R541" s="7">
        <f t="shared" si="1286"/>
        <v>10</v>
      </c>
      <c r="S541" s="45">
        <f>1000*L61</f>
        <v>78631</v>
      </c>
      <c r="T541" s="43">
        <f>1000*L127</f>
        <v>76592</v>
      </c>
      <c r="U541" s="45">
        <f>1000*L193</f>
        <v>10439</v>
      </c>
      <c r="V541" s="43">
        <f>1000*L259</f>
        <v>880</v>
      </c>
      <c r="W541" s="43">
        <f>1000*L325</f>
        <v>7379</v>
      </c>
      <c r="X541" s="44">
        <f t="shared" si="1425"/>
        <v>173921</v>
      </c>
      <c r="Z541" s="31">
        <f t="shared" si="1507"/>
        <v>30853</v>
      </c>
      <c r="AA541" s="31">
        <f t="shared" si="1508"/>
        <v>24878</v>
      </c>
      <c r="AB541" s="31">
        <f t="shared" si="1509"/>
        <v>3810</v>
      </c>
      <c r="AC541" s="31">
        <f t="shared" si="1510"/>
        <v>0</v>
      </c>
      <c r="AD541" s="31">
        <f t="shared" si="1511"/>
        <v>0</v>
      </c>
      <c r="AE541" s="31">
        <f t="shared" si="1512"/>
        <v>59541</v>
      </c>
      <c r="AG541" s="31">
        <f>S541-S$265</f>
        <v>33562</v>
      </c>
      <c r="AH541" s="31">
        <f t="shared" ref="AH541" si="1558">T541-T$265</f>
        <v>28247</v>
      </c>
      <c r="AI541" s="31">
        <f t="shared" ref="AI541" si="1559">U541-U$265</f>
        <v>4065</v>
      </c>
      <c r="AJ541" s="31">
        <f t="shared" ref="AJ541" si="1560">V541-V$265</f>
        <v>0</v>
      </c>
      <c r="AK541" s="31">
        <f t="shared" ref="AK541" si="1561">W541-W$265</f>
        <v>0</v>
      </c>
      <c r="AL541" s="31">
        <f t="shared" ref="AL541" si="1562">X541-X$265</f>
        <v>65874</v>
      </c>
    </row>
    <row r="542" spans="17:38">
      <c r="Q542" s="7">
        <f t="shared" si="1292"/>
        <v>2035</v>
      </c>
      <c r="R542" s="7">
        <f t="shared" si="1286"/>
        <v>11</v>
      </c>
      <c r="S542" s="45">
        <f>1000*M61</f>
        <v>85043</v>
      </c>
      <c r="T542" s="43">
        <f>1000*M127</f>
        <v>79175</v>
      </c>
      <c r="U542" s="45">
        <f>1000*M193</f>
        <v>10553</v>
      </c>
      <c r="V542" s="43">
        <f>1000*M259</f>
        <v>921</v>
      </c>
      <c r="W542" s="43">
        <f>1000*M325</f>
        <v>7161</v>
      </c>
      <c r="X542" s="44">
        <f t="shared" si="1425"/>
        <v>182853</v>
      </c>
      <c r="Z542" s="31">
        <f t="shared" si="1507"/>
        <v>33564</v>
      </c>
      <c r="AA542" s="31">
        <f t="shared" si="1508"/>
        <v>25657</v>
      </c>
      <c r="AB542" s="31">
        <f t="shared" si="1509"/>
        <v>3848</v>
      </c>
      <c r="AC542" s="31">
        <f t="shared" si="1510"/>
        <v>0</v>
      </c>
      <c r="AD542" s="31">
        <f t="shared" si="1511"/>
        <v>0</v>
      </c>
      <c r="AE542" s="31">
        <f t="shared" si="1512"/>
        <v>63069</v>
      </c>
      <c r="AG542" s="31">
        <f>S542-S$266</f>
        <v>36511</v>
      </c>
      <c r="AH542" s="31">
        <f t="shared" ref="AH542" si="1563">T542-T$266</f>
        <v>29132</v>
      </c>
      <c r="AI542" s="31">
        <f t="shared" ref="AI542" si="1564">U542-U$266</f>
        <v>4105</v>
      </c>
      <c r="AJ542" s="31">
        <f t="shared" ref="AJ542" si="1565">V542-V$266</f>
        <v>0</v>
      </c>
      <c r="AK542" s="31">
        <f t="shared" ref="AK542" si="1566">W542-W$266</f>
        <v>0</v>
      </c>
      <c r="AL542" s="31">
        <f t="shared" ref="AL542" si="1567">X542-X$266</f>
        <v>69748</v>
      </c>
    </row>
    <row r="543" spans="17:38">
      <c r="Q543" s="7">
        <f t="shared" si="1292"/>
        <v>2035</v>
      </c>
      <c r="R543" s="7">
        <f t="shared" si="1286"/>
        <v>12</v>
      </c>
      <c r="S543" s="45">
        <f>1000*N61</f>
        <v>144875</v>
      </c>
      <c r="T543" s="43">
        <f>1000*N127</f>
        <v>99490</v>
      </c>
      <c r="U543" s="45">
        <f>1000*N193</f>
        <v>11539</v>
      </c>
      <c r="V543" s="43">
        <f>1000*N259</f>
        <v>1228</v>
      </c>
      <c r="W543" s="43">
        <f>1000*N325</f>
        <v>8208</v>
      </c>
      <c r="X543" s="44">
        <f t="shared" si="1425"/>
        <v>265340</v>
      </c>
      <c r="Z543" s="31">
        <f t="shared" si="1507"/>
        <v>57633</v>
      </c>
      <c r="AA543" s="31">
        <f t="shared" si="1508"/>
        <v>32307</v>
      </c>
      <c r="AB543" s="31">
        <f t="shared" si="1509"/>
        <v>4250</v>
      </c>
      <c r="AC543" s="31">
        <f t="shared" si="1510"/>
        <v>0</v>
      </c>
      <c r="AD543" s="31">
        <f t="shared" si="1511"/>
        <v>0</v>
      </c>
      <c r="AE543" s="31">
        <f t="shared" si="1512"/>
        <v>94190</v>
      </c>
      <c r="AG543" s="31">
        <f>S543-S$267</f>
        <v>62693</v>
      </c>
      <c r="AH543" s="31">
        <f t="shared" ref="AH543" si="1568">T543-T$267</f>
        <v>36683</v>
      </c>
      <c r="AI543" s="31">
        <f t="shared" ref="AI543" si="1569">U543-U$267</f>
        <v>4534</v>
      </c>
      <c r="AJ543" s="31">
        <f t="shared" ref="AJ543" si="1570">V543-V$267</f>
        <v>0</v>
      </c>
      <c r="AK543" s="31">
        <f t="shared" ref="AK543" si="1571">W543-W$267</f>
        <v>0</v>
      </c>
      <c r="AL543" s="31">
        <f t="shared" ref="AL543" si="1572">X543-X$267</f>
        <v>103910</v>
      </c>
    </row>
    <row r="544" spans="17:38">
      <c r="Q544" s="7">
        <f t="shared" si="1292"/>
        <v>2036</v>
      </c>
      <c r="R544" s="7">
        <f t="shared" si="1286"/>
        <v>1</v>
      </c>
      <c r="S544" s="45">
        <f>1000*C62</f>
        <v>170528</v>
      </c>
      <c r="T544" s="43">
        <f>1000*C128</f>
        <v>98211</v>
      </c>
      <c r="U544" s="45">
        <f>1000*C194</f>
        <v>10961</v>
      </c>
      <c r="V544" s="43">
        <f>1000*C260</f>
        <v>1453</v>
      </c>
      <c r="W544" s="43">
        <f>1000*C326</f>
        <v>8321</v>
      </c>
      <c r="X544" s="44">
        <f t="shared" si="1425"/>
        <v>289474</v>
      </c>
      <c r="Z544" s="31">
        <f t="shared" ref="Z544:Z555" si="1573">S544-$S268</f>
        <v>69162</v>
      </c>
      <c r="AA544" s="31">
        <f t="shared" ref="AA544:AA555" si="1574">T544-$T268</f>
        <v>32559</v>
      </c>
      <c r="AB544" s="31">
        <f t="shared" ref="AB544:AB555" si="1575">U544-$U268</f>
        <v>4141</v>
      </c>
      <c r="AC544" s="31">
        <f t="shared" ref="AC544:AC555" si="1576">V544-$V268</f>
        <v>0</v>
      </c>
      <c r="AD544" s="31">
        <f t="shared" ref="AD544:AD555" si="1577">W544-$W268</f>
        <v>0</v>
      </c>
      <c r="AE544" s="31">
        <f t="shared" ref="AE544:AE555" si="1578">X544-$X268</f>
        <v>105862</v>
      </c>
      <c r="AG544" s="31">
        <f>S544-S$256</f>
        <v>75066</v>
      </c>
      <c r="AH544" s="31">
        <f t="shared" ref="AH544" si="1579">T544-T$256</f>
        <v>36845</v>
      </c>
      <c r="AI544" s="31">
        <f t="shared" ref="AI544" si="1580">U544-U$256</f>
        <v>4410</v>
      </c>
      <c r="AJ544" s="31">
        <f t="shared" ref="AJ544" si="1581">V544-V$256</f>
        <v>0</v>
      </c>
      <c r="AK544" s="31">
        <f t="shared" ref="AK544" si="1582">W544-W$256</f>
        <v>0</v>
      </c>
      <c r="AL544" s="31">
        <f t="shared" ref="AL544" si="1583">X544-X$256</f>
        <v>116321</v>
      </c>
    </row>
    <row r="545" spans="17:38">
      <c r="Q545" s="7">
        <f t="shared" si="1292"/>
        <v>2036</v>
      </c>
      <c r="R545" s="7">
        <f t="shared" si="1286"/>
        <v>2</v>
      </c>
      <c r="S545" s="45">
        <f>1000*D62</f>
        <v>133968</v>
      </c>
      <c r="T545" s="43">
        <f>1000*D128</f>
        <v>83801</v>
      </c>
      <c r="U545" s="45">
        <f>1000*D194</f>
        <v>10299</v>
      </c>
      <c r="V545" s="43">
        <f>1000*D260</f>
        <v>1146</v>
      </c>
      <c r="W545" s="43">
        <f>1000*D326</f>
        <v>7559</v>
      </c>
      <c r="X545" s="44">
        <f t="shared" si="1425"/>
        <v>236773</v>
      </c>
      <c r="Z545" s="31">
        <f t="shared" si="1573"/>
        <v>54225</v>
      </c>
      <c r="AA545" s="31">
        <f t="shared" si="1574"/>
        <v>27751</v>
      </c>
      <c r="AB545" s="31">
        <f t="shared" si="1575"/>
        <v>3858</v>
      </c>
      <c r="AC545" s="31">
        <f t="shared" si="1576"/>
        <v>0</v>
      </c>
      <c r="AD545" s="31">
        <f t="shared" si="1577"/>
        <v>0</v>
      </c>
      <c r="AE545" s="31">
        <f t="shared" si="1578"/>
        <v>85834</v>
      </c>
      <c r="AG545" s="31">
        <f>S545-S$257</f>
        <v>58854</v>
      </c>
      <c r="AH545" s="31">
        <f t="shared" ref="AH545" si="1584">T545-T$257</f>
        <v>31404</v>
      </c>
      <c r="AI545" s="31">
        <f t="shared" ref="AI545" si="1585">U545-U$257</f>
        <v>4109</v>
      </c>
      <c r="AJ545" s="31">
        <f t="shared" ref="AJ545" si="1586">V545-V$257</f>
        <v>0</v>
      </c>
      <c r="AK545" s="31">
        <f t="shared" ref="AK545" si="1587">W545-W$257</f>
        <v>0</v>
      </c>
      <c r="AL545" s="31">
        <f t="shared" ref="AL545" si="1588">X545-X$257</f>
        <v>94367</v>
      </c>
    </row>
    <row r="546" spans="17:38">
      <c r="Q546" s="7">
        <f t="shared" si="1292"/>
        <v>2036</v>
      </c>
      <c r="R546" s="7">
        <f t="shared" si="1286"/>
        <v>3</v>
      </c>
      <c r="S546" s="45">
        <f>1000*E62</f>
        <v>105455</v>
      </c>
      <c r="T546" s="43">
        <f>1000*E128</f>
        <v>68474</v>
      </c>
      <c r="U546" s="45">
        <f>1000*E194</f>
        <v>8695</v>
      </c>
      <c r="V546" s="43">
        <f>1000*E260</f>
        <v>1064</v>
      </c>
      <c r="W546" s="43">
        <f>1000*E326</f>
        <v>6660</v>
      </c>
      <c r="X546" s="44">
        <f t="shared" si="1425"/>
        <v>190348</v>
      </c>
      <c r="Z546" s="31">
        <f t="shared" si="1573"/>
        <v>42354</v>
      </c>
      <c r="AA546" s="31">
        <f t="shared" si="1574"/>
        <v>22683</v>
      </c>
      <c r="AB546" s="31">
        <f t="shared" si="1575"/>
        <v>3252</v>
      </c>
      <c r="AC546" s="31">
        <f t="shared" si="1576"/>
        <v>0</v>
      </c>
      <c r="AD546" s="31">
        <f t="shared" si="1577"/>
        <v>0</v>
      </c>
      <c r="AE546" s="31">
        <f t="shared" si="1578"/>
        <v>68289</v>
      </c>
      <c r="AG546" s="31">
        <f>S546-S$258</f>
        <v>45969</v>
      </c>
      <c r="AH546" s="31">
        <f t="shared" ref="AH546" si="1589">T546-T$258</f>
        <v>25669</v>
      </c>
      <c r="AI546" s="31">
        <f t="shared" ref="AI546" si="1590">U546-U$258</f>
        <v>3463</v>
      </c>
      <c r="AJ546" s="31">
        <f t="shared" ref="AJ546" si="1591">V546-V$258</f>
        <v>0</v>
      </c>
      <c r="AK546" s="31">
        <f t="shared" ref="AK546" si="1592">W546-W$258</f>
        <v>0</v>
      </c>
      <c r="AL546" s="31">
        <f t="shared" ref="AL546" si="1593">X546-X$258</f>
        <v>75101</v>
      </c>
    </row>
    <row r="547" spans="17:38">
      <c r="Q547" s="7">
        <f t="shared" si="1292"/>
        <v>2036</v>
      </c>
      <c r="R547" s="7">
        <f t="shared" si="1286"/>
        <v>4</v>
      </c>
      <c r="S547" s="45">
        <f>1000*F62</f>
        <v>78590</v>
      </c>
      <c r="T547" s="43">
        <f>1000*F128</f>
        <v>66398</v>
      </c>
      <c r="U547" s="45">
        <f>1000*F194</f>
        <v>8741</v>
      </c>
      <c r="V547" s="43">
        <f>1000*F260</f>
        <v>942</v>
      </c>
      <c r="W547" s="43">
        <f>1000*F326</f>
        <v>7111</v>
      </c>
      <c r="X547" s="44">
        <f t="shared" si="1425"/>
        <v>161782</v>
      </c>
      <c r="Z547" s="31">
        <f t="shared" si="1573"/>
        <v>31373</v>
      </c>
      <c r="AA547" s="31">
        <f t="shared" si="1574"/>
        <v>21992</v>
      </c>
      <c r="AB547" s="31">
        <f t="shared" si="1575"/>
        <v>3261</v>
      </c>
      <c r="AC547" s="31">
        <f t="shared" si="1576"/>
        <v>0</v>
      </c>
      <c r="AD547" s="31">
        <f t="shared" si="1577"/>
        <v>0</v>
      </c>
      <c r="AE547" s="31">
        <f t="shared" si="1578"/>
        <v>56626</v>
      </c>
      <c r="AG547" s="31">
        <f>S547-S$259</f>
        <v>34051</v>
      </c>
      <c r="AH547" s="31">
        <f t="shared" ref="AH547" si="1594">T547-T$259</f>
        <v>24887</v>
      </c>
      <c r="AI547" s="31">
        <f t="shared" ref="AI547" si="1595">U547-U$259</f>
        <v>3472</v>
      </c>
      <c r="AJ547" s="31">
        <f t="shared" ref="AJ547" si="1596">V547-V$259</f>
        <v>0</v>
      </c>
      <c r="AK547" s="31">
        <f t="shared" ref="AK547" si="1597">W547-W$259</f>
        <v>0</v>
      </c>
      <c r="AL547" s="31">
        <f t="shared" ref="AL547" si="1598">X547-X$259</f>
        <v>62410</v>
      </c>
    </row>
    <row r="548" spans="17:38">
      <c r="Q548" s="7">
        <f t="shared" si="1292"/>
        <v>2036</v>
      </c>
      <c r="R548" s="7">
        <f t="shared" si="1286"/>
        <v>5</v>
      </c>
      <c r="S548" s="45">
        <f>1000*G62</f>
        <v>89342</v>
      </c>
      <c r="T548" s="43">
        <f>1000*G128</f>
        <v>71428</v>
      </c>
      <c r="U548" s="45">
        <f>1000*G194</f>
        <v>9298</v>
      </c>
      <c r="V548" s="43">
        <f>1000*G260</f>
        <v>942</v>
      </c>
      <c r="W548" s="43">
        <f>1000*G326</f>
        <v>7356</v>
      </c>
      <c r="X548" s="44">
        <f t="shared" si="1425"/>
        <v>178366</v>
      </c>
      <c r="Z548" s="31">
        <f t="shared" si="1573"/>
        <v>35785</v>
      </c>
      <c r="AA548" s="31">
        <f t="shared" si="1574"/>
        <v>23649</v>
      </c>
      <c r="AB548" s="31">
        <f t="shared" si="1575"/>
        <v>3469</v>
      </c>
      <c r="AC548" s="31">
        <f t="shared" si="1576"/>
        <v>0</v>
      </c>
      <c r="AD548" s="31">
        <f t="shared" si="1577"/>
        <v>0</v>
      </c>
      <c r="AE548" s="31">
        <f t="shared" si="1578"/>
        <v>62903</v>
      </c>
      <c r="AG548" s="31">
        <f>S548-S$260</f>
        <v>38840</v>
      </c>
      <c r="AH548" s="31">
        <f t="shared" ref="AH548" si="1599">T548-T$260</f>
        <v>26762</v>
      </c>
      <c r="AI548" s="31">
        <f t="shared" ref="AI548" si="1600">U548-U$260</f>
        <v>3694</v>
      </c>
      <c r="AJ548" s="31">
        <f t="shared" ref="AJ548" si="1601">V548-V$260</f>
        <v>0</v>
      </c>
      <c r="AK548" s="31">
        <f t="shared" ref="AK548" si="1602">W548-W$260</f>
        <v>0</v>
      </c>
      <c r="AL548" s="31">
        <f t="shared" ref="AL548" si="1603">X548-X$260</f>
        <v>69296</v>
      </c>
    </row>
    <row r="549" spans="17:38">
      <c r="Q549" s="7">
        <f t="shared" si="1292"/>
        <v>2036</v>
      </c>
      <c r="R549" s="7">
        <f t="shared" si="1286"/>
        <v>6</v>
      </c>
      <c r="S549" s="45">
        <f>1000*H62</f>
        <v>100685</v>
      </c>
      <c r="T549" s="43">
        <f>1000*H128</f>
        <v>77771</v>
      </c>
      <c r="U549" s="45">
        <f>1000*H194</f>
        <v>10298</v>
      </c>
      <c r="V549" s="43">
        <f>1000*H260</f>
        <v>983</v>
      </c>
      <c r="W549" s="43">
        <f>1000*H326</f>
        <v>7745</v>
      </c>
      <c r="X549" s="44">
        <f t="shared" si="1425"/>
        <v>197482</v>
      </c>
      <c r="Z549" s="31">
        <f t="shared" si="1573"/>
        <v>40559</v>
      </c>
      <c r="AA549" s="31">
        <f t="shared" si="1574"/>
        <v>25754</v>
      </c>
      <c r="AB549" s="31">
        <f t="shared" si="1575"/>
        <v>3838</v>
      </c>
      <c r="AC549" s="31">
        <f t="shared" si="1576"/>
        <v>0</v>
      </c>
      <c r="AD549" s="31">
        <f t="shared" si="1577"/>
        <v>0</v>
      </c>
      <c r="AE549" s="31">
        <f t="shared" si="1578"/>
        <v>70151</v>
      </c>
      <c r="AG549" s="31">
        <f>S549-S$261</f>
        <v>44020</v>
      </c>
      <c r="AH549" s="31">
        <f t="shared" ref="AH549" si="1604">T549-T$261</f>
        <v>29144</v>
      </c>
      <c r="AI549" s="31">
        <f t="shared" ref="AI549" si="1605">U549-U$261</f>
        <v>4087</v>
      </c>
      <c r="AJ549" s="31">
        <f t="shared" ref="AJ549" si="1606">V549-V$261</f>
        <v>0</v>
      </c>
      <c r="AK549" s="31">
        <f t="shared" ref="AK549" si="1607">W549-W$261</f>
        <v>0</v>
      </c>
      <c r="AL549" s="31">
        <f t="shared" ref="AL549" si="1608">X549-X$261</f>
        <v>77251</v>
      </c>
    </row>
    <row r="550" spans="17:38">
      <c r="Q550" s="7">
        <f t="shared" si="1292"/>
        <v>2036</v>
      </c>
      <c r="R550" s="7">
        <f t="shared" si="1286"/>
        <v>7</v>
      </c>
      <c r="S550" s="45">
        <f>1000*I62</f>
        <v>101499</v>
      </c>
      <c r="T550" s="43">
        <f>1000*I128</f>
        <v>82252</v>
      </c>
      <c r="U550" s="45">
        <f>1000*I194</f>
        <v>11058</v>
      </c>
      <c r="V550" s="43">
        <f>1000*I260</f>
        <v>921</v>
      </c>
      <c r="W550" s="43">
        <f>1000*I326</f>
        <v>7697</v>
      </c>
      <c r="X550" s="44">
        <f t="shared" si="1425"/>
        <v>203427</v>
      </c>
      <c r="Z550" s="31">
        <f t="shared" si="1573"/>
        <v>41061</v>
      </c>
      <c r="AA550" s="31">
        <f t="shared" si="1574"/>
        <v>27242</v>
      </c>
      <c r="AB550" s="31">
        <f t="shared" si="1575"/>
        <v>4118</v>
      </c>
      <c r="AC550" s="31">
        <f t="shared" si="1576"/>
        <v>0</v>
      </c>
      <c r="AD550" s="31">
        <f t="shared" si="1577"/>
        <v>0</v>
      </c>
      <c r="AE550" s="31">
        <f t="shared" si="1578"/>
        <v>72421</v>
      </c>
      <c r="AG550" s="31">
        <f>S550-S$262</f>
        <v>44566</v>
      </c>
      <c r="AH550" s="31">
        <f t="shared" ref="AH550" si="1609">T550-T$262</f>
        <v>30828</v>
      </c>
      <c r="AI550" s="31">
        <f t="shared" ref="AI550" si="1610">U550-U$262</f>
        <v>4385</v>
      </c>
      <c r="AJ550" s="31">
        <f t="shared" ref="AJ550" si="1611">V550-V$262</f>
        <v>0</v>
      </c>
      <c r="AK550" s="31">
        <f t="shared" ref="AK550" si="1612">W550-W$262</f>
        <v>0</v>
      </c>
      <c r="AL550" s="31">
        <f t="shared" ref="AL550" si="1613">X550-X$262</f>
        <v>79779</v>
      </c>
    </row>
    <row r="551" spans="17:38">
      <c r="Q551" s="7">
        <f t="shared" si="1292"/>
        <v>2036</v>
      </c>
      <c r="R551" s="7">
        <f t="shared" si="1286"/>
        <v>8</v>
      </c>
      <c r="S551" s="45">
        <f>1000*J62</f>
        <v>108694</v>
      </c>
      <c r="T551" s="43">
        <f>1000*J128</f>
        <v>93691</v>
      </c>
      <c r="U551" s="45">
        <f>1000*J194</f>
        <v>12347</v>
      </c>
      <c r="V551" s="43">
        <f>1000*J260</f>
        <v>1022.9999999999999</v>
      </c>
      <c r="W551" s="43">
        <f>1000*J326</f>
        <v>8548</v>
      </c>
      <c r="X551" s="44">
        <f t="shared" si="1425"/>
        <v>224303</v>
      </c>
      <c r="Z551" s="31">
        <f t="shared" si="1573"/>
        <v>43851</v>
      </c>
      <c r="AA551" s="31">
        <f t="shared" si="1574"/>
        <v>30953</v>
      </c>
      <c r="AB551" s="31">
        <f t="shared" si="1575"/>
        <v>4591</v>
      </c>
      <c r="AC551" s="31">
        <f t="shared" si="1576"/>
        <v>0</v>
      </c>
      <c r="AD551" s="31">
        <f t="shared" si="1577"/>
        <v>0</v>
      </c>
      <c r="AE551" s="31">
        <f t="shared" si="1578"/>
        <v>79395</v>
      </c>
      <c r="AG551" s="31">
        <f>S551-S$263</f>
        <v>47594</v>
      </c>
      <c r="AH551" s="31">
        <f t="shared" ref="AH551" si="1614">T551-T$263</f>
        <v>35027</v>
      </c>
      <c r="AI551" s="31">
        <f t="shared" ref="AI551" si="1615">U551-U$263</f>
        <v>4889</v>
      </c>
      <c r="AJ551" s="31">
        <f t="shared" ref="AJ551" si="1616">V551-V$263</f>
        <v>0</v>
      </c>
      <c r="AK551" s="31">
        <f t="shared" ref="AK551" si="1617">W551-W$263</f>
        <v>0</v>
      </c>
      <c r="AL551" s="31">
        <f t="shared" ref="AL551" si="1618">X551-X$263</f>
        <v>87510</v>
      </c>
    </row>
    <row r="552" spans="17:38">
      <c r="Q552" s="7">
        <f t="shared" si="1292"/>
        <v>2036</v>
      </c>
      <c r="R552" s="7">
        <f t="shared" si="1286"/>
        <v>9</v>
      </c>
      <c r="S552" s="45">
        <f>1000*K62</f>
        <v>101978</v>
      </c>
      <c r="T552" s="43">
        <f>1000*K128</f>
        <v>82905</v>
      </c>
      <c r="U552" s="45">
        <f>1000*K194</f>
        <v>11049</v>
      </c>
      <c r="V552" s="43">
        <f>1000*K260</f>
        <v>983</v>
      </c>
      <c r="W552" s="43">
        <f>1000*K326</f>
        <v>7852</v>
      </c>
      <c r="X552" s="44">
        <f t="shared" si="1425"/>
        <v>204767</v>
      </c>
      <c r="Z552" s="31">
        <f t="shared" si="1573"/>
        <v>40992</v>
      </c>
      <c r="AA552" s="31">
        <f t="shared" si="1574"/>
        <v>27428</v>
      </c>
      <c r="AB552" s="31">
        <f t="shared" si="1575"/>
        <v>4111</v>
      </c>
      <c r="AC552" s="31">
        <f t="shared" si="1576"/>
        <v>0</v>
      </c>
      <c r="AD552" s="31">
        <f t="shared" si="1577"/>
        <v>0</v>
      </c>
      <c r="AE552" s="31">
        <f t="shared" si="1578"/>
        <v>72531</v>
      </c>
      <c r="AG552" s="31">
        <f>S552-S$264</f>
        <v>44491</v>
      </c>
      <c r="AH552" s="31">
        <f t="shared" ref="AH552" si="1619">T552-T$264</f>
        <v>31038</v>
      </c>
      <c r="AI552" s="31">
        <f t="shared" ref="AI552" si="1620">U552-U$264</f>
        <v>4378</v>
      </c>
      <c r="AJ552" s="31">
        <f t="shared" ref="AJ552" si="1621">V552-V$264</f>
        <v>0</v>
      </c>
      <c r="AK552" s="31">
        <f t="shared" ref="AK552" si="1622">W552-W$264</f>
        <v>0</v>
      </c>
      <c r="AL552" s="31">
        <f t="shared" ref="AL552" si="1623">X552-X$264</f>
        <v>79907</v>
      </c>
    </row>
    <row r="553" spans="17:38">
      <c r="Q553" s="7">
        <f t="shared" si="1292"/>
        <v>2036</v>
      </c>
      <c r="R553" s="7">
        <f t="shared" si="1286"/>
        <v>10</v>
      </c>
      <c r="S553" s="45">
        <f>1000*L62</f>
        <v>79514</v>
      </c>
      <c r="T553" s="43">
        <f>1000*L128</f>
        <v>77314</v>
      </c>
      <c r="U553" s="45">
        <f>1000*L194</f>
        <v>10552</v>
      </c>
      <c r="V553" s="43">
        <f>1000*L260</f>
        <v>880</v>
      </c>
      <c r="W553" s="43">
        <f>1000*L326</f>
        <v>7379</v>
      </c>
      <c r="X553" s="44">
        <f t="shared" si="1425"/>
        <v>175639</v>
      </c>
      <c r="Z553" s="31">
        <f t="shared" si="1573"/>
        <v>31736</v>
      </c>
      <c r="AA553" s="31">
        <f t="shared" si="1574"/>
        <v>25600</v>
      </c>
      <c r="AB553" s="31">
        <f t="shared" si="1575"/>
        <v>3923</v>
      </c>
      <c r="AC553" s="31">
        <f t="shared" si="1576"/>
        <v>0</v>
      </c>
      <c r="AD553" s="31">
        <f t="shared" si="1577"/>
        <v>0</v>
      </c>
      <c r="AE553" s="31">
        <f t="shared" si="1578"/>
        <v>61259</v>
      </c>
      <c r="AG553" s="31">
        <f>S553-S$265</f>
        <v>34445</v>
      </c>
      <c r="AH553" s="31">
        <f t="shared" ref="AH553" si="1624">T553-T$265</f>
        <v>28969</v>
      </c>
      <c r="AI553" s="31">
        <f t="shared" ref="AI553" si="1625">U553-U$265</f>
        <v>4178</v>
      </c>
      <c r="AJ553" s="31">
        <f t="shared" ref="AJ553" si="1626">V553-V$265</f>
        <v>0</v>
      </c>
      <c r="AK553" s="31">
        <f t="shared" ref="AK553" si="1627">W553-W$265</f>
        <v>0</v>
      </c>
      <c r="AL553" s="31">
        <f t="shared" ref="AL553" si="1628">X553-X$265</f>
        <v>67592</v>
      </c>
    </row>
    <row r="554" spans="17:38">
      <c r="Q554" s="7">
        <f t="shared" si="1292"/>
        <v>2036</v>
      </c>
      <c r="R554" s="7">
        <f t="shared" si="1286"/>
        <v>11</v>
      </c>
      <c r="S554" s="45">
        <f>1000*M62</f>
        <v>86004</v>
      </c>
      <c r="T554" s="43">
        <f>1000*M128</f>
        <v>79919</v>
      </c>
      <c r="U554" s="45">
        <f>1000*M194</f>
        <v>10667</v>
      </c>
      <c r="V554" s="43">
        <f>1000*M260</f>
        <v>921</v>
      </c>
      <c r="W554" s="43">
        <f>1000*M326</f>
        <v>7161</v>
      </c>
      <c r="X554" s="44">
        <f t="shared" si="1425"/>
        <v>184672</v>
      </c>
      <c r="Z554" s="31">
        <f t="shared" si="1573"/>
        <v>34525</v>
      </c>
      <c r="AA554" s="31">
        <f t="shared" si="1574"/>
        <v>26401</v>
      </c>
      <c r="AB554" s="31">
        <f t="shared" si="1575"/>
        <v>3962</v>
      </c>
      <c r="AC554" s="31">
        <f t="shared" si="1576"/>
        <v>0</v>
      </c>
      <c r="AD554" s="31">
        <f t="shared" si="1577"/>
        <v>0</v>
      </c>
      <c r="AE554" s="31">
        <f t="shared" si="1578"/>
        <v>64888</v>
      </c>
      <c r="AG554" s="31">
        <f>S554-S$266</f>
        <v>37472</v>
      </c>
      <c r="AH554" s="31">
        <f t="shared" ref="AH554" si="1629">T554-T$266</f>
        <v>29876</v>
      </c>
      <c r="AI554" s="31">
        <f t="shared" ref="AI554" si="1630">U554-U$266</f>
        <v>4219</v>
      </c>
      <c r="AJ554" s="31">
        <f t="shared" ref="AJ554" si="1631">V554-V$266</f>
        <v>0</v>
      </c>
      <c r="AK554" s="31">
        <f t="shared" ref="AK554" si="1632">W554-W$266</f>
        <v>0</v>
      </c>
      <c r="AL554" s="31">
        <f t="shared" ref="AL554" si="1633">X554-X$266</f>
        <v>71567</v>
      </c>
    </row>
    <row r="555" spans="17:38">
      <c r="Q555" s="7">
        <f t="shared" si="1292"/>
        <v>2036</v>
      </c>
      <c r="R555" s="7">
        <f t="shared" si="1286"/>
        <v>12</v>
      </c>
      <c r="S555" s="45">
        <f>1000*N62</f>
        <v>146524</v>
      </c>
      <c r="T555" s="43">
        <f>1000*N128</f>
        <v>100428</v>
      </c>
      <c r="U555" s="45">
        <f>1000*N194</f>
        <v>11666</v>
      </c>
      <c r="V555" s="43">
        <f>1000*N260</f>
        <v>1228</v>
      </c>
      <c r="W555" s="43">
        <f>1000*N326</f>
        <v>8208</v>
      </c>
      <c r="X555" s="44">
        <f t="shared" si="1425"/>
        <v>268054</v>
      </c>
      <c r="Z555" s="31">
        <f t="shared" si="1573"/>
        <v>59282</v>
      </c>
      <c r="AA555" s="31">
        <f t="shared" si="1574"/>
        <v>33245</v>
      </c>
      <c r="AB555" s="31">
        <f t="shared" si="1575"/>
        <v>4377</v>
      </c>
      <c r="AC555" s="31">
        <f t="shared" si="1576"/>
        <v>0</v>
      </c>
      <c r="AD555" s="31">
        <f t="shared" si="1577"/>
        <v>0</v>
      </c>
      <c r="AE555" s="31">
        <f t="shared" si="1578"/>
        <v>96904</v>
      </c>
      <c r="AG555" s="31">
        <f>S555-S$267</f>
        <v>64342</v>
      </c>
      <c r="AH555" s="31">
        <f t="shared" ref="AH555" si="1634">T555-T$267</f>
        <v>37621</v>
      </c>
      <c r="AI555" s="31">
        <f t="shared" ref="AI555" si="1635">U555-U$267</f>
        <v>4661</v>
      </c>
      <c r="AJ555" s="31">
        <f t="shared" ref="AJ555" si="1636">V555-V$267</f>
        <v>0</v>
      </c>
      <c r="AK555" s="31">
        <f t="shared" ref="AK555" si="1637">W555-W$267</f>
        <v>0</v>
      </c>
      <c r="AL555" s="31">
        <f t="shared" ref="AL555" si="1638">X555-X$267</f>
        <v>106624</v>
      </c>
    </row>
    <row r="556" spans="17:38">
      <c r="Q556" s="7">
        <f t="shared" si="1292"/>
        <v>2037</v>
      </c>
      <c r="R556" s="7">
        <f t="shared" ref="R556:R603" si="1639">R544</f>
        <v>1</v>
      </c>
      <c r="S556" s="45">
        <f>1000*C63</f>
        <v>172386</v>
      </c>
      <c r="T556" s="43">
        <f>1000*C129</f>
        <v>99097</v>
      </c>
      <c r="U556" s="45">
        <f>1000*C195</f>
        <v>11076</v>
      </c>
      <c r="V556" s="43">
        <f>1000*C261</f>
        <v>1453</v>
      </c>
      <c r="W556" s="43">
        <f>1000*C327</f>
        <v>8321</v>
      </c>
      <c r="X556" s="44">
        <f t="shared" si="1425"/>
        <v>292333</v>
      </c>
      <c r="Z556" s="31">
        <f t="shared" ref="Z556:Z567" si="1640">S556-$S268</f>
        <v>71020</v>
      </c>
      <c r="AA556" s="31">
        <f t="shared" ref="AA556:AA567" si="1641">T556-$T268</f>
        <v>33445</v>
      </c>
      <c r="AB556" s="31">
        <f t="shared" ref="AB556:AB567" si="1642">U556-$U268</f>
        <v>4256</v>
      </c>
      <c r="AC556" s="31">
        <f t="shared" ref="AC556:AC567" si="1643">V556-$V268</f>
        <v>0</v>
      </c>
      <c r="AD556" s="31">
        <f t="shared" ref="AD556:AD567" si="1644">W556-$W268</f>
        <v>0</v>
      </c>
      <c r="AE556" s="31">
        <f t="shared" ref="AE556:AE567" si="1645">X556-$X268</f>
        <v>108721</v>
      </c>
      <c r="AG556" s="31">
        <f>S556-S$256</f>
        <v>76924</v>
      </c>
      <c r="AH556" s="31">
        <f t="shared" ref="AH556" si="1646">T556-T$256</f>
        <v>37731</v>
      </c>
      <c r="AI556" s="31">
        <f t="shared" ref="AI556" si="1647">U556-U$256</f>
        <v>4525</v>
      </c>
      <c r="AJ556" s="31">
        <f t="shared" ref="AJ556" si="1648">V556-V$256</f>
        <v>0</v>
      </c>
      <c r="AK556" s="31">
        <f t="shared" ref="AK556" si="1649">W556-W$256</f>
        <v>0</v>
      </c>
      <c r="AL556" s="31">
        <f t="shared" ref="AL556" si="1650">X556-X$256</f>
        <v>119180</v>
      </c>
    </row>
    <row r="557" spans="17:38">
      <c r="Q557" s="7">
        <f t="shared" ref="Q557:Q603" si="1651">Q545+1</f>
        <v>2037</v>
      </c>
      <c r="R557" s="7">
        <f t="shared" si="1639"/>
        <v>2</v>
      </c>
      <c r="S557" s="45">
        <f>1000*D63</f>
        <v>135425</v>
      </c>
      <c r="T557" s="43">
        <f>1000*D129</f>
        <v>84557</v>
      </c>
      <c r="U557" s="45">
        <f>1000*D195</f>
        <v>10406</v>
      </c>
      <c r="V557" s="43">
        <f>1000*D261</f>
        <v>1146</v>
      </c>
      <c r="W557" s="43">
        <f>1000*D327</f>
        <v>7559</v>
      </c>
      <c r="X557" s="44">
        <f t="shared" si="1425"/>
        <v>239093</v>
      </c>
      <c r="Z557" s="31">
        <f t="shared" si="1640"/>
        <v>55682</v>
      </c>
      <c r="AA557" s="31">
        <f t="shared" si="1641"/>
        <v>28507</v>
      </c>
      <c r="AB557" s="31">
        <f t="shared" si="1642"/>
        <v>3965</v>
      </c>
      <c r="AC557" s="31">
        <f t="shared" si="1643"/>
        <v>0</v>
      </c>
      <c r="AD557" s="31">
        <f t="shared" si="1644"/>
        <v>0</v>
      </c>
      <c r="AE557" s="31">
        <f t="shared" si="1645"/>
        <v>88154</v>
      </c>
      <c r="AG557" s="31">
        <f>S557-S$257</f>
        <v>60311</v>
      </c>
      <c r="AH557" s="31">
        <f t="shared" ref="AH557" si="1652">T557-T$257</f>
        <v>32160</v>
      </c>
      <c r="AI557" s="31">
        <f t="shared" ref="AI557" si="1653">U557-U$257</f>
        <v>4216</v>
      </c>
      <c r="AJ557" s="31">
        <f t="shared" ref="AJ557" si="1654">V557-V$257</f>
        <v>0</v>
      </c>
      <c r="AK557" s="31">
        <f t="shared" ref="AK557" si="1655">W557-W$257</f>
        <v>0</v>
      </c>
      <c r="AL557" s="31">
        <f t="shared" ref="AL557" si="1656">X557-X$257</f>
        <v>96687</v>
      </c>
    </row>
    <row r="558" spans="17:38">
      <c r="Q558" s="7">
        <f t="shared" si="1651"/>
        <v>2037</v>
      </c>
      <c r="R558" s="7">
        <f t="shared" si="1639"/>
        <v>3</v>
      </c>
      <c r="S558" s="45">
        <f>1000*E63</f>
        <v>106593</v>
      </c>
      <c r="T558" s="43">
        <f>1000*E129</f>
        <v>69091</v>
      </c>
      <c r="U558" s="45">
        <f>1000*E195</f>
        <v>8785</v>
      </c>
      <c r="V558" s="43">
        <f>1000*E261</f>
        <v>1064</v>
      </c>
      <c r="W558" s="43">
        <f>1000*E327</f>
        <v>6660</v>
      </c>
      <c r="X558" s="44">
        <f t="shared" si="1425"/>
        <v>192193</v>
      </c>
      <c r="Z558" s="31">
        <f t="shared" si="1640"/>
        <v>43492</v>
      </c>
      <c r="AA558" s="31">
        <f t="shared" si="1641"/>
        <v>23300</v>
      </c>
      <c r="AB558" s="31">
        <f t="shared" si="1642"/>
        <v>3342</v>
      </c>
      <c r="AC558" s="31">
        <f t="shared" si="1643"/>
        <v>0</v>
      </c>
      <c r="AD558" s="31">
        <f t="shared" si="1644"/>
        <v>0</v>
      </c>
      <c r="AE558" s="31">
        <f t="shared" si="1645"/>
        <v>70134</v>
      </c>
      <c r="AG558" s="31">
        <f>S558-S$258</f>
        <v>47107</v>
      </c>
      <c r="AH558" s="31">
        <f t="shared" ref="AH558" si="1657">T558-T$258</f>
        <v>26286</v>
      </c>
      <c r="AI558" s="31">
        <f t="shared" ref="AI558" si="1658">U558-U$258</f>
        <v>3553</v>
      </c>
      <c r="AJ558" s="31">
        <f t="shared" ref="AJ558" si="1659">V558-V$258</f>
        <v>0</v>
      </c>
      <c r="AK558" s="31">
        <f t="shared" ref="AK558" si="1660">W558-W$258</f>
        <v>0</v>
      </c>
      <c r="AL558" s="31">
        <f t="shared" ref="AL558" si="1661">X558-X$258</f>
        <v>76946</v>
      </c>
    </row>
    <row r="559" spans="17:38">
      <c r="Q559" s="7">
        <f t="shared" si="1651"/>
        <v>2037</v>
      </c>
      <c r="R559" s="7">
        <f t="shared" si="1639"/>
        <v>4</v>
      </c>
      <c r="S559" s="45">
        <f>1000*F63</f>
        <v>79433</v>
      </c>
      <c r="T559" s="43">
        <f>1000*F129</f>
        <v>66996</v>
      </c>
      <c r="U559" s="45">
        <f>1000*F195</f>
        <v>8832</v>
      </c>
      <c r="V559" s="43">
        <f>1000*F261</f>
        <v>942</v>
      </c>
      <c r="W559" s="43">
        <f>1000*F327</f>
        <v>7111</v>
      </c>
      <c r="X559" s="44">
        <f t="shared" si="1425"/>
        <v>163314</v>
      </c>
      <c r="Z559" s="31">
        <f t="shared" si="1640"/>
        <v>32216</v>
      </c>
      <c r="AA559" s="31">
        <f t="shared" si="1641"/>
        <v>22590</v>
      </c>
      <c r="AB559" s="31">
        <f t="shared" si="1642"/>
        <v>3352</v>
      </c>
      <c r="AC559" s="31">
        <f t="shared" si="1643"/>
        <v>0</v>
      </c>
      <c r="AD559" s="31">
        <f t="shared" si="1644"/>
        <v>0</v>
      </c>
      <c r="AE559" s="31">
        <f t="shared" si="1645"/>
        <v>58158</v>
      </c>
      <c r="AG559" s="31">
        <f>S559-S$259</f>
        <v>34894</v>
      </c>
      <c r="AH559" s="31">
        <f t="shared" ref="AH559" si="1662">T559-T$259</f>
        <v>25485</v>
      </c>
      <c r="AI559" s="31">
        <f t="shared" ref="AI559" si="1663">U559-U$259</f>
        <v>3563</v>
      </c>
      <c r="AJ559" s="31">
        <f t="shared" ref="AJ559" si="1664">V559-V$259</f>
        <v>0</v>
      </c>
      <c r="AK559" s="31">
        <f t="shared" ref="AK559" si="1665">W559-W$259</f>
        <v>0</v>
      </c>
      <c r="AL559" s="31">
        <f t="shared" ref="AL559" si="1666">X559-X$259</f>
        <v>63942</v>
      </c>
    </row>
    <row r="560" spans="17:38">
      <c r="Q560" s="7">
        <f t="shared" si="1651"/>
        <v>2037</v>
      </c>
      <c r="R560" s="7">
        <f t="shared" si="1639"/>
        <v>5</v>
      </c>
      <c r="S560" s="45">
        <f>1000*G63</f>
        <v>90304</v>
      </c>
      <c r="T560" s="43">
        <f>1000*G129</f>
        <v>72072</v>
      </c>
      <c r="U560" s="45">
        <f>1000*G195</f>
        <v>9395</v>
      </c>
      <c r="V560" s="43">
        <f>1000*G261</f>
        <v>942</v>
      </c>
      <c r="W560" s="43">
        <f>1000*G327</f>
        <v>7356</v>
      </c>
      <c r="X560" s="44">
        <f t="shared" si="1425"/>
        <v>180069</v>
      </c>
      <c r="Z560" s="31">
        <f t="shared" si="1640"/>
        <v>36747</v>
      </c>
      <c r="AA560" s="31">
        <f t="shared" si="1641"/>
        <v>24293</v>
      </c>
      <c r="AB560" s="31">
        <f t="shared" si="1642"/>
        <v>3566</v>
      </c>
      <c r="AC560" s="31">
        <f t="shared" si="1643"/>
        <v>0</v>
      </c>
      <c r="AD560" s="31">
        <f t="shared" si="1644"/>
        <v>0</v>
      </c>
      <c r="AE560" s="31">
        <f t="shared" si="1645"/>
        <v>64606</v>
      </c>
      <c r="AG560" s="31">
        <f>S560-S$260</f>
        <v>39802</v>
      </c>
      <c r="AH560" s="31">
        <f t="shared" ref="AH560" si="1667">T560-T$260</f>
        <v>27406</v>
      </c>
      <c r="AI560" s="31">
        <f t="shared" ref="AI560" si="1668">U560-U$260</f>
        <v>3791</v>
      </c>
      <c r="AJ560" s="31">
        <f t="shared" ref="AJ560" si="1669">V560-V$260</f>
        <v>0</v>
      </c>
      <c r="AK560" s="31">
        <f t="shared" ref="AK560" si="1670">W560-W$260</f>
        <v>0</v>
      </c>
      <c r="AL560" s="31">
        <f t="shared" ref="AL560" si="1671">X560-X$260</f>
        <v>70999</v>
      </c>
    </row>
    <row r="561" spans="17:38">
      <c r="Q561" s="7">
        <f t="shared" si="1651"/>
        <v>2037</v>
      </c>
      <c r="R561" s="7">
        <f t="shared" si="1639"/>
        <v>6</v>
      </c>
      <c r="S561" s="45">
        <f>1000*H63</f>
        <v>101775</v>
      </c>
      <c r="T561" s="43">
        <f>1000*H129</f>
        <v>78472</v>
      </c>
      <c r="U561" s="45">
        <f>1000*H195</f>
        <v>10405</v>
      </c>
      <c r="V561" s="43">
        <f>1000*H261</f>
        <v>983</v>
      </c>
      <c r="W561" s="43">
        <f>1000*H327</f>
        <v>7745</v>
      </c>
      <c r="X561" s="44">
        <f t="shared" si="1425"/>
        <v>199380</v>
      </c>
      <c r="Z561" s="31">
        <f t="shared" si="1640"/>
        <v>41649</v>
      </c>
      <c r="AA561" s="31">
        <f t="shared" si="1641"/>
        <v>26455</v>
      </c>
      <c r="AB561" s="31">
        <f t="shared" si="1642"/>
        <v>3945</v>
      </c>
      <c r="AC561" s="31">
        <f t="shared" si="1643"/>
        <v>0</v>
      </c>
      <c r="AD561" s="31">
        <f t="shared" si="1644"/>
        <v>0</v>
      </c>
      <c r="AE561" s="31">
        <f t="shared" si="1645"/>
        <v>72049</v>
      </c>
      <c r="AG561" s="31">
        <f>S561-S$261</f>
        <v>45110</v>
      </c>
      <c r="AH561" s="31">
        <f t="shared" ref="AH561" si="1672">T561-T$261</f>
        <v>29845</v>
      </c>
      <c r="AI561" s="31">
        <f t="shared" ref="AI561" si="1673">U561-U$261</f>
        <v>4194</v>
      </c>
      <c r="AJ561" s="31">
        <f t="shared" ref="AJ561" si="1674">V561-V$261</f>
        <v>0</v>
      </c>
      <c r="AK561" s="31">
        <f t="shared" ref="AK561" si="1675">W561-W$261</f>
        <v>0</v>
      </c>
      <c r="AL561" s="31">
        <f t="shared" ref="AL561" si="1676">X561-X$261</f>
        <v>79149</v>
      </c>
    </row>
    <row r="562" spans="17:38">
      <c r="Q562" s="7">
        <f t="shared" si="1651"/>
        <v>2037</v>
      </c>
      <c r="R562" s="7">
        <f t="shared" si="1639"/>
        <v>7</v>
      </c>
      <c r="S562" s="45">
        <f>1000*I63</f>
        <v>102602</v>
      </c>
      <c r="T562" s="43">
        <f>1000*I129</f>
        <v>82994</v>
      </c>
      <c r="U562" s="45">
        <f>1000*I195</f>
        <v>11172</v>
      </c>
      <c r="V562" s="43">
        <f>1000*I261</f>
        <v>921</v>
      </c>
      <c r="W562" s="43">
        <f>1000*I327</f>
        <v>7697</v>
      </c>
      <c r="X562" s="44">
        <f t="shared" si="1425"/>
        <v>205386</v>
      </c>
      <c r="Z562" s="31">
        <f t="shared" si="1640"/>
        <v>42164</v>
      </c>
      <c r="AA562" s="31">
        <f t="shared" si="1641"/>
        <v>27984</v>
      </c>
      <c r="AB562" s="31">
        <f t="shared" si="1642"/>
        <v>4232</v>
      </c>
      <c r="AC562" s="31">
        <f t="shared" si="1643"/>
        <v>0</v>
      </c>
      <c r="AD562" s="31">
        <f t="shared" si="1644"/>
        <v>0</v>
      </c>
      <c r="AE562" s="31">
        <f t="shared" si="1645"/>
        <v>74380</v>
      </c>
      <c r="AG562" s="31">
        <f>S562-S$262</f>
        <v>45669</v>
      </c>
      <c r="AH562" s="31">
        <f t="shared" ref="AH562" si="1677">T562-T$262</f>
        <v>31570</v>
      </c>
      <c r="AI562" s="31">
        <f t="shared" ref="AI562" si="1678">U562-U$262</f>
        <v>4499</v>
      </c>
      <c r="AJ562" s="31">
        <f t="shared" ref="AJ562" si="1679">V562-V$262</f>
        <v>0</v>
      </c>
      <c r="AK562" s="31">
        <f t="shared" ref="AK562" si="1680">W562-W$262</f>
        <v>0</v>
      </c>
      <c r="AL562" s="31">
        <f t="shared" ref="AL562" si="1681">X562-X$262</f>
        <v>81738</v>
      </c>
    </row>
    <row r="563" spans="17:38">
      <c r="Q563" s="7">
        <f t="shared" si="1651"/>
        <v>2037</v>
      </c>
      <c r="R563" s="7">
        <f t="shared" si="1639"/>
        <v>8</v>
      </c>
      <c r="S563" s="45">
        <f>1000*J63</f>
        <v>109872</v>
      </c>
      <c r="T563" s="43">
        <f>1000*J129</f>
        <v>94534</v>
      </c>
      <c r="U563" s="45">
        <f>1000*J195</f>
        <v>12475</v>
      </c>
      <c r="V563" s="43">
        <f>1000*J261</f>
        <v>1022.9999999999999</v>
      </c>
      <c r="W563" s="43">
        <f>1000*J327</f>
        <v>8548</v>
      </c>
      <c r="X563" s="44">
        <f t="shared" si="1425"/>
        <v>226452</v>
      </c>
      <c r="Z563" s="31">
        <f t="shared" si="1640"/>
        <v>45029</v>
      </c>
      <c r="AA563" s="31">
        <f t="shared" si="1641"/>
        <v>31796</v>
      </c>
      <c r="AB563" s="31">
        <f t="shared" si="1642"/>
        <v>4719</v>
      </c>
      <c r="AC563" s="31">
        <f t="shared" si="1643"/>
        <v>0</v>
      </c>
      <c r="AD563" s="31">
        <f t="shared" si="1644"/>
        <v>0</v>
      </c>
      <c r="AE563" s="31">
        <f t="shared" si="1645"/>
        <v>81544</v>
      </c>
      <c r="AG563" s="31">
        <f>S563-S$263</f>
        <v>48772</v>
      </c>
      <c r="AH563" s="31">
        <f t="shared" ref="AH563" si="1682">T563-T$263</f>
        <v>35870</v>
      </c>
      <c r="AI563" s="31">
        <f t="shared" ref="AI563" si="1683">U563-U$263</f>
        <v>5017</v>
      </c>
      <c r="AJ563" s="31">
        <f t="shared" ref="AJ563" si="1684">V563-V$263</f>
        <v>0</v>
      </c>
      <c r="AK563" s="31">
        <f t="shared" ref="AK563" si="1685">W563-W$263</f>
        <v>0</v>
      </c>
      <c r="AL563" s="31">
        <f t="shared" ref="AL563" si="1686">X563-X$263</f>
        <v>89659</v>
      </c>
    </row>
    <row r="564" spans="17:38">
      <c r="Q564" s="7">
        <f t="shared" si="1651"/>
        <v>2037</v>
      </c>
      <c r="R564" s="7">
        <f t="shared" si="1639"/>
        <v>9</v>
      </c>
      <c r="S564" s="45">
        <f>1000*K63</f>
        <v>103079</v>
      </c>
      <c r="T564" s="43">
        <f>1000*K129</f>
        <v>83652</v>
      </c>
      <c r="U564" s="45">
        <f>1000*K195</f>
        <v>11164</v>
      </c>
      <c r="V564" s="43">
        <f>1000*K261</f>
        <v>983</v>
      </c>
      <c r="W564" s="43">
        <f>1000*K327</f>
        <v>7852</v>
      </c>
      <c r="X564" s="44">
        <f t="shared" si="1425"/>
        <v>206730</v>
      </c>
      <c r="Z564" s="31">
        <f t="shared" si="1640"/>
        <v>42093</v>
      </c>
      <c r="AA564" s="31">
        <f t="shared" si="1641"/>
        <v>28175</v>
      </c>
      <c r="AB564" s="31">
        <f t="shared" si="1642"/>
        <v>4226</v>
      </c>
      <c r="AC564" s="31">
        <f t="shared" si="1643"/>
        <v>0</v>
      </c>
      <c r="AD564" s="31">
        <f t="shared" si="1644"/>
        <v>0</v>
      </c>
      <c r="AE564" s="31">
        <f t="shared" si="1645"/>
        <v>74494</v>
      </c>
      <c r="AG564" s="31">
        <f>S564-S$264</f>
        <v>45592</v>
      </c>
      <c r="AH564" s="31">
        <f t="shared" ref="AH564" si="1687">T564-T$264</f>
        <v>31785</v>
      </c>
      <c r="AI564" s="31">
        <f t="shared" ref="AI564" si="1688">U564-U$264</f>
        <v>4493</v>
      </c>
      <c r="AJ564" s="31">
        <f t="shared" ref="AJ564" si="1689">V564-V$264</f>
        <v>0</v>
      </c>
      <c r="AK564" s="31">
        <f t="shared" ref="AK564" si="1690">W564-W$264</f>
        <v>0</v>
      </c>
      <c r="AL564" s="31">
        <f t="shared" ref="AL564" si="1691">X564-X$264</f>
        <v>81870</v>
      </c>
    </row>
    <row r="565" spans="17:38">
      <c r="Q565" s="7">
        <f t="shared" si="1651"/>
        <v>2037</v>
      </c>
      <c r="R565" s="7">
        <f t="shared" si="1639"/>
        <v>10</v>
      </c>
      <c r="S565" s="45">
        <f>1000*L63</f>
        <v>80367</v>
      </c>
      <c r="T565" s="43">
        <f>1000*L129</f>
        <v>78011</v>
      </c>
      <c r="U565" s="45">
        <f>1000*L195</f>
        <v>10662</v>
      </c>
      <c r="V565" s="43">
        <f>1000*L261</f>
        <v>880</v>
      </c>
      <c r="W565" s="43">
        <f>1000*L327</f>
        <v>7379</v>
      </c>
      <c r="X565" s="44">
        <f t="shared" si="1425"/>
        <v>177299</v>
      </c>
      <c r="Z565" s="31">
        <f t="shared" si="1640"/>
        <v>32589</v>
      </c>
      <c r="AA565" s="31">
        <f t="shared" si="1641"/>
        <v>26297</v>
      </c>
      <c r="AB565" s="31">
        <f t="shared" si="1642"/>
        <v>4033</v>
      </c>
      <c r="AC565" s="31">
        <f t="shared" si="1643"/>
        <v>0</v>
      </c>
      <c r="AD565" s="31">
        <f t="shared" si="1644"/>
        <v>0</v>
      </c>
      <c r="AE565" s="31">
        <f t="shared" si="1645"/>
        <v>62919</v>
      </c>
      <c r="AG565" s="31">
        <f>S565-S$265</f>
        <v>35298</v>
      </c>
      <c r="AH565" s="31">
        <f t="shared" ref="AH565" si="1692">T565-T$265</f>
        <v>29666</v>
      </c>
      <c r="AI565" s="31">
        <f t="shared" ref="AI565" si="1693">U565-U$265</f>
        <v>4288</v>
      </c>
      <c r="AJ565" s="31">
        <f t="shared" ref="AJ565" si="1694">V565-V$265</f>
        <v>0</v>
      </c>
      <c r="AK565" s="31">
        <f t="shared" ref="AK565" si="1695">W565-W$265</f>
        <v>0</v>
      </c>
      <c r="AL565" s="31">
        <f t="shared" ref="AL565" si="1696">X565-X$265</f>
        <v>69252</v>
      </c>
    </row>
    <row r="566" spans="17:38">
      <c r="Q566" s="7">
        <f t="shared" si="1651"/>
        <v>2037</v>
      </c>
      <c r="R566" s="7">
        <f t="shared" si="1639"/>
        <v>11</v>
      </c>
      <c r="S566" s="45">
        <f>1000*M63</f>
        <v>86931</v>
      </c>
      <c r="T566" s="43">
        <f>1000*M129</f>
        <v>80638</v>
      </c>
      <c r="U566" s="45">
        <f>1000*M195</f>
        <v>10777</v>
      </c>
      <c r="V566" s="43">
        <f>1000*M261</f>
        <v>921</v>
      </c>
      <c r="W566" s="43">
        <f>1000*M327</f>
        <v>7161</v>
      </c>
      <c r="X566" s="44">
        <f t="shared" si="1425"/>
        <v>186428</v>
      </c>
      <c r="Z566" s="31">
        <f t="shared" si="1640"/>
        <v>35452</v>
      </c>
      <c r="AA566" s="31">
        <f t="shared" si="1641"/>
        <v>27120</v>
      </c>
      <c r="AB566" s="31">
        <f t="shared" si="1642"/>
        <v>4072</v>
      </c>
      <c r="AC566" s="31">
        <f t="shared" si="1643"/>
        <v>0</v>
      </c>
      <c r="AD566" s="31">
        <f t="shared" si="1644"/>
        <v>0</v>
      </c>
      <c r="AE566" s="31">
        <f t="shared" si="1645"/>
        <v>66644</v>
      </c>
      <c r="AG566" s="31">
        <f>S566-S$266</f>
        <v>38399</v>
      </c>
      <c r="AH566" s="31">
        <f t="shared" ref="AH566" si="1697">T566-T$266</f>
        <v>30595</v>
      </c>
      <c r="AI566" s="31">
        <f t="shared" ref="AI566" si="1698">U566-U$266</f>
        <v>4329</v>
      </c>
      <c r="AJ566" s="31">
        <f t="shared" ref="AJ566" si="1699">V566-V$266</f>
        <v>0</v>
      </c>
      <c r="AK566" s="31">
        <f t="shared" ref="AK566" si="1700">W566-W$266</f>
        <v>0</v>
      </c>
      <c r="AL566" s="31">
        <f t="shared" ref="AL566" si="1701">X566-X$266</f>
        <v>73323</v>
      </c>
    </row>
    <row r="567" spans="17:38">
      <c r="Q567" s="7">
        <f t="shared" si="1651"/>
        <v>2037</v>
      </c>
      <c r="R567" s="7">
        <f t="shared" si="1639"/>
        <v>12</v>
      </c>
      <c r="S567" s="45">
        <f>1000*N63</f>
        <v>148117</v>
      </c>
      <c r="T567" s="43">
        <f>1000*N129</f>
        <v>101333</v>
      </c>
      <c r="U567" s="45">
        <f>1000*N195</f>
        <v>11788</v>
      </c>
      <c r="V567" s="43">
        <f>1000*N261</f>
        <v>1228</v>
      </c>
      <c r="W567" s="43">
        <f>1000*N327</f>
        <v>8208</v>
      </c>
      <c r="X567" s="44">
        <f t="shared" si="1425"/>
        <v>270674</v>
      </c>
      <c r="Z567" s="31">
        <f t="shared" si="1640"/>
        <v>60875</v>
      </c>
      <c r="AA567" s="31">
        <f t="shared" si="1641"/>
        <v>34150</v>
      </c>
      <c r="AB567" s="31">
        <f t="shared" si="1642"/>
        <v>4499</v>
      </c>
      <c r="AC567" s="31">
        <f t="shared" si="1643"/>
        <v>0</v>
      </c>
      <c r="AD567" s="31">
        <f t="shared" si="1644"/>
        <v>0</v>
      </c>
      <c r="AE567" s="31">
        <f t="shared" si="1645"/>
        <v>99524</v>
      </c>
      <c r="AG567" s="31">
        <f>S567-S$267</f>
        <v>65935</v>
      </c>
      <c r="AH567" s="31">
        <f t="shared" ref="AH567" si="1702">T567-T$267</f>
        <v>38526</v>
      </c>
      <c r="AI567" s="31">
        <f t="shared" ref="AI567" si="1703">U567-U$267</f>
        <v>4783</v>
      </c>
      <c r="AJ567" s="31">
        <f t="shared" ref="AJ567" si="1704">V567-V$267</f>
        <v>0</v>
      </c>
      <c r="AK567" s="31">
        <f t="shared" ref="AK567" si="1705">W567-W$267</f>
        <v>0</v>
      </c>
      <c r="AL567" s="31">
        <f t="shared" ref="AL567" si="1706">X567-X$267</f>
        <v>109244</v>
      </c>
    </row>
    <row r="568" spans="17:38">
      <c r="Q568" s="7">
        <f t="shared" si="1651"/>
        <v>2038</v>
      </c>
      <c r="R568" s="7">
        <f t="shared" si="1639"/>
        <v>1</v>
      </c>
      <c r="S568" s="45">
        <f>1000*C64</f>
        <v>174181</v>
      </c>
      <c r="T568" s="43">
        <f>1000*C130</f>
        <v>99953</v>
      </c>
      <c r="U568" s="45">
        <f>1000*C196</f>
        <v>11188</v>
      </c>
      <c r="V568" s="43">
        <f>1000*C262</f>
        <v>1453</v>
      </c>
      <c r="W568" s="43">
        <f>1000*C328</f>
        <v>8321</v>
      </c>
      <c r="X568" s="44">
        <f t="shared" si="1425"/>
        <v>295096</v>
      </c>
      <c r="Z568" s="31">
        <f t="shared" ref="Z568:Z579" si="1707">S568-$S268</f>
        <v>72815</v>
      </c>
      <c r="AA568" s="31">
        <f t="shared" ref="AA568:AA579" si="1708">T568-$T268</f>
        <v>34301</v>
      </c>
      <c r="AB568" s="31">
        <f t="shared" ref="AB568:AB579" si="1709">U568-$U268</f>
        <v>4368</v>
      </c>
      <c r="AC568" s="31">
        <f t="shared" ref="AC568:AC579" si="1710">V568-$V268</f>
        <v>0</v>
      </c>
      <c r="AD568" s="31">
        <f t="shared" ref="AD568:AD579" si="1711">W568-$W268</f>
        <v>0</v>
      </c>
      <c r="AE568" s="31">
        <f t="shared" ref="AE568:AE579" si="1712">X568-$X268</f>
        <v>111484</v>
      </c>
      <c r="AG568" s="31">
        <f>S568-S$256</f>
        <v>78719</v>
      </c>
      <c r="AH568" s="31">
        <f t="shared" ref="AH568" si="1713">T568-T$256</f>
        <v>38587</v>
      </c>
      <c r="AI568" s="31">
        <f t="shared" ref="AI568" si="1714">U568-U$256</f>
        <v>4637</v>
      </c>
      <c r="AJ568" s="31">
        <f t="shared" ref="AJ568" si="1715">V568-V$256</f>
        <v>0</v>
      </c>
      <c r="AK568" s="31">
        <f t="shared" ref="AK568" si="1716">W568-W$256</f>
        <v>0</v>
      </c>
      <c r="AL568" s="31">
        <f t="shared" ref="AL568" si="1717">X568-X$256</f>
        <v>121943</v>
      </c>
    </row>
    <row r="569" spans="17:38">
      <c r="Q569" s="7">
        <f t="shared" si="1651"/>
        <v>2038</v>
      </c>
      <c r="R569" s="7">
        <f t="shared" si="1639"/>
        <v>2</v>
      </c>
      <c r="S569" s="45">
        <f>1000*D64</f>
        <v>136833</v>
      </c>
      <c r="T569" s="43">
        <f>1000*D130</f>
        <v>85287</v>
      </c>
      <c r="U569" s="45">
        <f>1000*D196</f>
        <v>10510</v>
      </c>
      <c r="V569" s="43">
        <f>1000*D262</f>
        <v>1146</v>
      </c>
      <c r="W569" s="43">
        <f>1000*D328</f>
        <v>7559</v>
      </c>
      <c r="X569" s="44">
        <f t="shared" si="1425"/>
        <v>241335</v>
      </c>
      <c r="Z569" s="31">
        <f t="shared" si="1707"/>
        <v>57090</v>
      </c>
      <c r="AA569" s="31">
        <f t="shared" si="1708"/>
        <v>29237</v>
      </c>
      <c r="AB569" s="31">
        <f t="shared" si="1709"/>
        <v>4069</v>
      </c>
      <c r="AC569" s="31">
        <f t="shared" si="1710"/>
        <v>0</v>
      </c>
      <c r="AD569" s="31">
        <f t="shared" si="1711"/>
        <v>0</v>
      </c>
      <c r="AE569" s="31">
        <f t="shared" si="1712"/>
        <v>90396</v>
      </c>
      <c r="AG569" s="31">
        <f>S569-S$257</f>
        <v>61719</v>
      </c>
      <c r="AH569" s="31">
        <f t="shared" ref="AH569" si="1718">T569-T$257</f>
        <v>32890</v>
      </c>
      <c r="AI569" s="31">
        <f t="shared" ref="AI569" si="1719">U569-U$257</f>
        <v>4320</v>
      </c>
      <c r="AJ569" s="31">
        <f t="shared" ref="AJ569" si="1720">V569-V$257</f>
        <v>0</v>
      </c>
      <c r="AK569" s="31">
        <f t="shared" ref="AK569" si="1721">W569-W$257</f>
        <v>0</v>
      </c>
      <c r="AL569" s="31">
        <f t="shared" ref="AL569" si="1722">X569-X$257</f>
        <v>98929</v>
      </c>
    </row>
    <row r="570" spans="17:38">
      <c r="Q570" s="7">
        <f t="shared" si="1651"/>
        <v>2038</v>
      </c>
      <c r="R570" s="7">
        <f t="shared" si="1639"/>
        <v>3</v>
      </c>
      <c r="S570" s="45">
        <f>1000*E64</f>
        <v>107692</v>
      </c>
      <c r="T570" s="43">
        <f>1000*E130</f>
        <v>69688</v>
      </c>
      <c r="U570" s="45">
        <f>1000*E196</f>
        <v>8873</v>
      </c>
      <c r="V570" s="43">
        <f>1000*E262</f>
        <v>1064</v>
      </c>
      <c r="W570" s="43">
        <f>1000*E328</f>
        <v>6660</v>
      </c>
      <c r="X570" s="44">
        <f t="shared" si="1425"/>
        <v>193977</v>
      </c>
      <c r="Z570" s="31">
        <f t="shared" si="1707"/>
        <v>44591</v>
      </c>
      <c r="AA570" s="31">
        <f t="shared" si="1708"/>
        <v>23897</v>
      </c>
      <c r="AB570" s="31">
        <f t="shared" si="1709"/>
        <v>3430</v>
      </c>
      <c r="AC570" s="31">
        <f t="shared" si="1710"/>
        <v>0</v>
      </c>
      <c r="AD570" s="31">
        <f t="shared" si="1711"/>
        <v>0</v>
      </c>
      <c r="AE570" s="31">
        <f t="shared" si="1712"/>
        <v>71918</v>
      </c>
      <c r="AG570" s="31">
        <f>S570-S$258</f>
        <v>48206</v>
      </c>
      <c r="AH570" s="31">
        <f t="shared" ref="AH570" si="1723">T570-T$258</f>
        <v>26883</v>
      </c>
      <c r="AI570" s="31">
        <f t="shared" ref="AI570" si="1724">U570-U$258</f>
        <v>3641</v>
      </c>
      <c r="AJ570" s="31">
        <f t="shared" ref="AJ570" si="1725">V570-V$258</f>
        <v>0</v>
      </c>
      <c r="AK570" s="31">
        <f t="shared" ref="AK570" si="1726">W570-W$258</f>
        <v>0</v>
      </c>
      <c r="AL570" s="31">
        <f t="shared" ref="AL570" si="1727">X570-X$258</f>
        <v>78730</v>
      </c>
    </row>
    <row r="571" spans="17:38">
      <c r="Q571" s="7">
        <f t="shared" si="1651"/>
        <v>2038</v>
      </c>
      <c r="R571" s="7">
        <f t="shared" si="1639"/>
        <v>4</v>
      </c>
      <c r="S571" s="45">
        <f>1000*F64</f>
        <v>80247</v>
      </c>
      <c r="T571" s="43">
        <f>1000*F130</f>
        <v>67575</v>
      </c>
      <c r="U571" s="45">
        <f>1000*F196</f>
        <v>8920</v>
      </c>
      <c r="V571" s="43">
        <f>1000*F262</f>
        <v>942</v>
      </c>
      <c r="W571" s="43">
        <f>1000*F328</f>
        <v>7111</v>
      </c>
      <c r="X571" s="44">
        <f t="shared" si="1425"/>
        <v>164795</v>
      </c>
      <c r="Z571" s="31">
        <f t="shared" si="1707"/>
        <v>33030</v>
      </c>
      <c r="AA571" s="31">
        <f t="shared" si="1708"/>
        <v>23169</v>
      </c>
      <c r="AB571" s="31">
        <f t="shared" si="1709"/>
        <v>3440</v>
      </c>
      <c r="AC571" s="31">
        <f t="shared" si="1710"/>
        <v>0</v>
      </c>
      <c r="AD571" s="31">
        <f t="shared" si="1711"/>
        <v>0</v>
      </c>
      <c r="AE571" s="31">
        <f t="shared" si="1712"/>
        <v>59639</v>
      </c>
      <c r="AG571" s="31">
        <f>S571-S$259</f>
        <v>35708</v>
      </c>
      <c r="AH571" s="31">
        <f t="shared" ref="AH571" si="1728">T571-T$259</f>
        <v>26064</v>
      </c>
      <c r="AI571" s="31">
        <f t="shared" ref="AI571" si="1729">U571-U$259</f>
        <v>3651</v>
      </c>
      <c r="AJ571" s="31">
        <f t="shared" ref="AJ571" si="1730">V571-V$259</f>
        <v>0</v>
      </c>
      <c r="AK571" s="31">
        <f t="shared" ref="AK571" si="1731">W571-W$259</f>
        <v>0</v>
      </c>
      <c r="AL571" s="31">
        <f t="shared" ref="AL571" si="1732">X571-X$259</f>
        <v>65423</v>
      </c>
    </row>
    <row r="572" spans="17:38">
      <c r="Q572" s="7">
        <f t="shared" si="1651"/>
        <v>2038</v>
      </c>
      <c r="R572" s="7">
        <f t="shared" si="1639"/>
        <v>5</v>
      </c>
      <c r="S572" s="45">
        <f>1000*G64</f>
        <v>91233</v>
      </c>
      <c r="T572" s="43">
        <f>1000*G130</f>
        <v>72694</v>
      </c>
      <c r="U572" s="45">
        <f>1000*G196</f>
        <v>9488</v>
      </c>
      <c r="V572" s="43">
        <f>1000*G262</f>
        <v>942</v>
      </c>
      <c r="W572" s="43">
        <f>1000*G328</f>
        <v>7356</v>
      </c>
      <c r="X572" s="44">
        <f t="shared" si="1425"/>
        <v>181713</v>
      </c>
      <c r="Z572" s="31">
        <f t="shared" si="1707"/>
        <v>37676</v>
      </c>
      <c r="AA572" s="31">
        <f t="shared" si="1708"/>
        <v>24915</v>
      </c>
      <c r="AB572" s="31">
        <f t="shared" si="1709"/>
        <v>3659</v>
      </c>
      <c r="AC572" s="31">
        <f t="shared" si="1710"/>
        <v>0</v>
      </c>
      <c r="AD572" s="31">
        <f t="shared" si="1711"/>
        <v>0</v>
      </c>
      <c r="AE572" s="31">
        <f t="shared" si="1712"/>
        <v>66250</v>
      </c>
      <c r="AG572" s="31">
        <f>S572-S$260</f>
        <v>40731</v>
      </c>
      <c r="AH572" s="31">
        <f t="shared" ref="AH572" si="1733">T572-T$260</f>
        <v>28028</v>
      </c>
      <c r="AI572" s="31">
        <f t="shared" ref="AI572" si="1734">U572-U$260</f>
        <v>3884</v>
      </c>
      <c r="AJ572" s="31">
        <f t="shared" ref="AJ572" si="1735">V572-V$260</f>
        <v>0</v>
      </c>
      <c r="AK572" s="31">
        <f t="shared" ref="AK572" si="1736">W572-W$260</f>
        <v>0</v>
      </c>
      <c r="AL572" s="31">
        <f t="shared" ref="AL572" si="1737">X572-X$260</f>
        <v>72643</v>
      </c>
    </row>
    <row r="573" spans="17:38">
      <c r="Q573" s="7">
        <f t="shared" si="1651"/>
        <v>2038</v>
      </c>
      <c r="R573" s="7">
        <f t="shared" si="1639"/>
        <v>6</v>
      </c>
      <c r="S573" s="45">
        <f>1000*H64</f>
        <v>102827</v>
      </c>
      <c r="T573" s="43">
        <f>1000*H130</f>
        <v>79150</v>
      </c>
      <c r="U573" s="45">
        <f>1000*H196</f>
        <v>10508</v>
      </c>
      <c r="V573" s="43">
        <f>1000*H262</f>
        <v>983</v>
      </c>
      <c r="W573" s="43">
        <f>1000*H328</f>
        <v>7745</v>
      </c>
      <c r="X573" s="44">
        <f t="shared" si="1425"/>
        <v>201213</v>
      </c>
      <c r="Z573" s="31">
        <f t="shared" si="1707"/>
        <v>42701</v>
      </c>
      <c r="AA573" s="31">
        <f t="shared" si="1708"/>
        <v>27133</v>
      </c>
      <c r="AB573" s="31">
        <f t="shared" si="1709"/>
        <v>4048</v>
      </c>
      <c r="AC573" s="31">
        <f t="shared" si="1710"/>
        <v>0</v>
      </c>
      <c r="AD573" s="31">
        <f t="shared" si="1711"/>
        <v>0</v>
      </c>
      <c r="AE573" s="31">
        <f t="shared" si="1712"/>
        <v>73882</v>
      </c>
      <c r="AG573" s="31">
        <f>S573-S$261</f>
        <v>46162</v>
      </c>
      <c r="AH573" s="31">
        <f t="shared" ref="AH573" si="1738">T573-T$261</f>
        <v>30523</v>
      </c>
      <c r="AI573" s="31">
        <f t="shared" ref="AI573" si="1739">U573-U$261</f>
        <v>4297</v>
      </c>
      <c r="AJ573" s="31">
        <f t="shared" ref="AJ573" si="1740">V573-V$261</f>
        <v>0</v>
      </c>
      <c r="AK573" s="31">
        <f t="shared" ref="AK573" si="1741">W573-W$261</f>
        <v>0</v>
      </c>
      <c r="AL573" s="31">
        <f t="shared" ref="AL573" si="1742">X573-X$261</f>
        <v>80982</v>
      </c>
    </row>
    <row r="574" spans="17:38">
      <c r="Q574" s="7">
        <f t="shared" si="1651"/>
        <v>2038</v>
      </c>
      <c r="R574" s="7">
        <f t="shared" si="1639"/>
        <v>7</v>
      </c>
      <c r="S574" s="45">
        <f>1000*I64</f>
        <v>103668</v>
      </c>
      <c r="T574" s="43">
        <f>1000*I130</f>
        <v>83711</v>
      </c>
      <c r="U574" s="45">
        <f>1000*I196</f>
        <v>11283</v>
      </c>
      <c r="V574" s="43">
        <f>1000*I262</f>
        <v>921</v>
      </c>
      <c r="W574" s="43">
        <f>1000*I328</f>
        <v>7697</v>
      </c>
      <c r="X574" s="44">
        <f t="shared" si="1425"/>
        <v>207280</v>
      </c>
      <c r="Z574" s="31">
        <f t="shared" si="1707"/>
        <v>43230</v>
      </c>
      <c r="AA574" s="31">
        <f t="shared" si="1708"/>
        <v>28701</v>
      </c>
      <c r="AB574" s="31">
        <f t="shared" si="1709"/>
        <v>4343</v>
      </c>
      <c r="AC574" s="31">
        <f t="shared" si="1710"/>
        <v>0</v>
      </c>
      <c r="AD574" s="31">
        <f t="shared" si="1711"/>
        <v>0</v>
      </c>
      <c r="AE574" s="31">
        <f t="shared" si="1712"/>
        <v>76274</v>
      </c>
      <c r="AG574" s="31">
        <f>S574-S$262</f>
        <v>46735</v>
      </c>
      <c r="AH574" s="31">
        <f t="shared" ref="AH574" si="1743">T574-T$262</f>
        <v>32287</v>
      </c>
      <c r="AI574" s="31">
        <f t="shared" ref="AI574" si="1744">U574-U$262</f>
        <v>4610</v>
      </c>
      <c r="AJ574" s="31">
        <f t="shared" ref="AJ574" si="1745">V574-V$262</f>
        <v>0</v>
      </c>
      <c r="AK574" s="31">
        <f t="shared" ref="AK574" si="1746">W574-W$262</f>
        <v>0</v>
      </c>
      <c r="AL574" s="31">
        <f t="shared" ref="AL574" si="1747">X574-X$262</f>
        <v>83632</v>
      </c>
    </row>
    <row r="575" spans="17:38">
      <c r="Q575" s="7">
        <f t="shared" si="1651"/>
        <v>2038</v>
      </c>
      <c r="R575" s="7">
        <f t="shared" si="1639"/>
        <v>8</v>
      </c>
      <c r="S575" s="45">
        <f>1000*J64</f>
        <v>111011</v>
      </c>
      <c r="T575" s="43">
        <f>1000*J130</f>
        <v>95348</v>
      </c>
      <c r="U575" s="45">
        <f>1000*J196</f>
        <v>12599</v>
      </c>
      <c r="V575" s="43">
        <f>1000*J262</f>
        <v>1022.9999999999999</v>
      </c>
      <c r="W575" s="43">
        <f>1000*J328</f>
        <v>8548</v>
      </c>
      <c r="X575" s="44">
        <f t="shared" si="1425"/>
        <v>228529</v>
      </c>
      <c r="Z575" s="31">
        <f t="shared" si="1707"/>
        <v>46168</v>
      </c>
      <c r="AA575" s="31">
        <f t="shared" si="1708"/>
        <v>32610</v>
      </c>
      <c r="AB575" s="31">
        <f t="shared" si="1709"/>
        <v>4843</v>
      </c>
      <c r="AC575" s="31">
        <f t="shared" si="1710"/>
        <v>0</v>
      </c>
      <c r="AD575" s="31">
        <f t="shared" si="1711"/>
        <v>0</v>
      </c>
      <c r="AE575" s="31">
        <f t="shared" si="1712"/>
        <v>83621</v>
      </c>
      <c r="AG575" s="31">
        <f>S575-S$263</f>
        <v>49911</v>
      </c>
      <c r="AH575" s="31">
        <f t="shared" ref="AH575" si="1748">T575-T$263</f>
        <v>36684</v>
      </c>
      <c r="AI575" s="31">
        <f t="shared" ref="AI575" si="1749">U575-U$263</f>
        <v>5141</v>
      </c>
      <c r="AJ575" s="31">
        <f t="shared" ref="AJ575" si="1750">V575-V$263</f>
        <v>0</v>
      </c>
      <c r="AK575" s="31">
        <f t="shared" ref="AK575" si="1751">W575-W$263</f>
        <v>0</v>
      </c>
      <c r="AL575" s="31">
        <f t="shared" ref="AL575" si="1752">X575-X$263</f>
        <v>91736</v>
      </c>
    </row>
    <row r="576" spans="17:38">
      <c r="Q576" s="7">
        <f t="shared" si="1651"/>
        <v>2038</v>
      </c>
      <c r="R576" s="7">
        <f t="shared" si="1639"/>
        <v>9</v>
      </c>
      <c r="S576" s="45">
        <f>1000*K64</f>
        <v>104143</v>
      </c>
      <c r="T576" s="43">
        <f>1000*K130</f>
        <v>84373</v>
      </c>
      <c r="U576" s="45">
        <f>1000*K196</f>
        <v>11274</v>
      </c>
      <c r="V576" s="43">
        <f>1000*K262</f>
        <v>983</v>
      </c>
      <c r="W576" s="43">
        <f>1000*K328</f>
        <v>7852</v>
      </c>
      <c r="X576" s="44">
        <f t="shared" si="1425"/>
        <v>208625</v>
      </c>
      <c r="Z576" s="31">
        <f t="shared" si="1707"/>
        <v>43157</v>
      </c>
      <c r="AA576" s="31">
        <f t="shared" si="1708"/>
        <v>28896</v>
      </c>
      <c r="AB576" s="31">
        <f t="shared" si="1709"/>
        <v>4336</v>
      </c>
      <c r="AC576" s="31">
        <f t="shared" si="1710"/>
        <v>0</v>
      </c>
      <c r="AD576" s="31">
        <f t="shared" si="1711"/>
        <v>0</v>
      </c>
      <c r="AE576" s="31">
        <f t="shared" si="1712"/>
        <v>76389</v>
      </c>
      <c r="AG576" s="31">
        <f>S576-S$264</f>
        <v>46656</v>
      </c>
      <c r="AH576" s="31">
        <f t="shared" ref="AH576" si="1753">T576-T$264</f>
        <v>32506</v>
      </c>
      <c r="AI576" s="31">
        <f t="shared" ref="AI576" si="1754">U576-U$264</f>
        <v>4603</v>
      </c>
      <c r="AJ576" s="31">
        <f t="shared" ref="AJ576" si="1755">V576-V$264</f>
        <v>0</v>
      </c>
      <c r="AK576" s="31">
        <f t="shared" ref="AK576" si="1756">W576-W$264</f>
        <v>0</v>
      </c>
      <c r="AL576" s="31">
        <f t="shared" ref="AL576" si="1757">X576-X$264</f>
        <v>83765</v>
      </c>
    </row>
    <row r="577" spans="17:38">
      <c r="Q577" s="7">
        <f t="shared" si="1651"/>
        <v>2038</v>
      </c>
      <c r="R577" s="7">
        <f t="shared" si="1639"/>
        <v>10</v>
      </c>
      <c r="S577" s="45">
        <f>1000*L64</f>
        <v>81191</v>
      </c>
      <c r="T577" s="43">
        <f>1000*L130</f>
        <v>78684</v>
      </c>
      <c r="U577" s="45">
        <f>1000*L196</f>
        <v>10767</v>
      </c>
      <c r="V577" s="43">
        <f>1000*L262</f>
        <v>880</v>
      </c>
      <c r="W577" s="43">
        <f>1000*L328</f>
        <v>7379</v>
      </c>
      <c r="X577" s="44">
        <f t="shared" si="1425"/>
        <v>178901</v>
      </c>
      <c r="Z577" s="31">
        <f t="shared" si="1707"/>
        <v>33413</v>
      </c>
      <c r="AA577" s="31">
        <f t="shared" si="1708"/>
        <v>26970</v>
      </c>
      <c r="AB577" s="31">
        <f t="shared" si="1709"/>
        <v>4138</v>
      </c>
      <c r="AC577" s="31">
        <f t="shared" si="1710"/>
        <v>0</v>
      </c>
      <c r="AD577" s="31">
        <f t="shared" si="1711"/>
        <v>0</v>
      </c>
      <c r="AE577" s="31">
        <f t="shared" si="1712"/>
        <v>64521</v>
      </c>
      <c r="AG577" s="31">
        <f>S577-S$265</f>
        <v>36122</v>
      </c>
      <c r="AH577" s="31">
        <f t="shared" ref="AH577" si="1758">T577-T$265</f>
        <v>30339</v>
      </c>
      <c r="AI577" s="31">
        <f t="shared" ref="AI577" si="1759">U577-U$265</f>
        <v>4393</v>
      </c>
      <c r="AJ577" s="31">
        <f t="shared" ref="AJ577" si="1760">V577-V$265</f>
        <v>0</v>
      </c>
      <c r="AK577" s="31">
        <f t="shared" ref="AK577" si="1761">W577-W$265</f>
        <v>0</v>
      </c>
      <c r="AL577" s="31">
        <f t="shared" ref="AL577" si="1762">X577-X$265</f>
        <v>70854</v>
      </c>
    </row>
    <row r="578" spans="17:38">
      <c r="Q578" s="7">
        <f t="shared" si="1651"/>
        <v>2038</v>
      </c>
      <c r="R578" s="7">
        <f t="shared" si="1639"/>
        <v>11</v>
      </c>
      <c r="S578" s="45">
        <f>1000*M64</f>
        <v>87828</v>
      </c>
      <c r="T578" s="43">
        <f>1000*M130</f>
        <v>81332</v>
      </c>
      <c r="U578" s="45">
        <f>1000*M196</f>
        <v>10884</v>
      </c>
      <c r="V578" s="43">
        <f>1000*M262</f>
        <v>921</v>
      </c>
      <c r="W578" s="43">
        <f>1000*M328</f>
        <v>7161</v>
      </c>
      <c r="X578" s="44">
        <f t="shared" si="1425"/>
        <v>188126</v>
      </c>
      <c r="Z578" s="31">
        <f t="shared" si="1707"/>
        <v>36349</v>
      </c>
      <c r="AA578" s="31">
        <f t="shared" si="1708"/>
        <v>27814</v>
      </c>
      <c r="AB578" s="31">
        <f t="shared" si="1709"/>
        <v>4179</v>
      </c>
      <c r="AC578" s="31">
        <f t="shared" si="1710"/>
        <v>0</v>
      </c>
      <c r="AD578" s="31">
        <f t="shared" si="1711"/>
        <v>0</v>
      </c>
      <c r="AE578" s="31">
        <f t="shared" si="1712"/>
        <v>68342</v>
      </c>
      <c r="AG578" s="31">
        <f>S578-S$266</f>
        <v>39296</v>
      </c>
      <c r="AH578" s="31">
        <f t="shared" ref="AH578" si="1763">T578-T$266</f>
        <v>31289</v>
      </c>
      <c r="AI578" s="31">
        <f t="shared" ref="AI578" si="1764">U578-U$266</f>
        <v>4436</v>
      </c>
      <c r="AJ578" s="31">
        <f t="shared" ref="AJ578" si="1765">V578-V$266</f>
        <v>0</v>
      </c>
      <c r="AK578" s="31">
        <f t="shared" ref="AK578" si="1766">W578-W$266</f>
        <v>0</v>
      </c>
      <c r="AL578" s="31">
        <f t="shared" ref="AL578" si="1767">X578-X$266</f>
        <v>75021</v>
      </c>
    </row>
    <row r="579" spans="17:38">
      <c r="Q579" s="7">
        <f t="shared" si="1651"/>
        <v>2038</v>
      </c>
      <c r="R579" s="7">
        <f t="shared" si="1639"/>
        <v>12</v>
      </c>
      <c r="S579" s="45">
        <f>1000*N64</f>
        <v>149656</v>
      </c>
      <c r="T579" s="43">
        <f>1000*N130</f>
        <v>102207</v>
      </c>
      <c r="U579" s="45">
        <f>1000*N196</f>
        <v>11906</v>
      </c>
      <c r="V579" s="43">
        <f>1000*N262</f>
        <v>1228</v>
      </c>
      <c r="W579" s="43">
        <f>1000*N328</f>
        <v>8208</v>
      </c>
      <c r="X579" s="44">
        <f t="shared" si="1425"/>
        <v>273205</v>
      </c>
      <c r="Z579" s="31">
        <f t="shared" si="1707"/>
        <v>62414</v>
      </c>
      <c r="AA579" s="31">
        <f t="shared" si="1708"/>
        <v>35024</v>
      </c>
      <c r="AB579" s="31">
        <f t="shared" si="1709"/>
        <v>4617</v>
      </c>
      <c r="AC579" s="31">
        <f t="shared" si="1710"/>
        <v>0</v>
      </c>
      <c r="AD579" s="31">
        <f t="shared" si="1711"/>
        <v>0</v>
      </c>
      <c r="AE579" s="31">
        <f t="shared" si="1712"/>
        <v>102055</v>
      </c>
      <c r="AG579" s="31">
        <f>S579-S$267</f>
        <v>67474</v>
      </c>
      <c r="AH579" s="31">
        <f t="shared" ref="AH579" si="1768">T579-T$267</f>
        <v>39400</v>
      </c>
      <c r="AI579" s="31">
        <f t="shared" ref="AI579" si="1769">U579-U$267</f>
        <v>4901</v>
      </c>
      <c r="AJ579" s="31">
        <f t="shared" ref="AJ579" si="1770">V579-V$267</f>
        <v>0</v>
      </c>
      <c r="AK579" s="31">
        <f t="shared" ref="AK579" si="1771">W579-W$267</f>
        <v>0</v>
      </c>
      <c r="AL579" s="31">
        <f t="shared" ref="AL579" si="1772">X579-X$267</f>
        <v>111775</v>
      </c>
    </row>
    <row r="580" spans="17:38">
      <c r="Q580" s="7">
        <f t="shared" si="1651"/>
        <v>2039</v>
      </c>
      <c r="R580" s="7">
        <f t="shared" si="1639"/>
        <v>1</v>
      </c>
      <c r="S580" s="45">
        <f>1000*C65</f>
        <v>175915</v>
      </c>
      <c r="T580" s="43">
        <f>1000*C131</f>
        <v>100781</v>
      </c>
      <c r="U580" s="45">
        <f>1000*C197</f>
        <v>11295</v>
      </c>
      <c r="V580" s="43">
        <f>1000*C263</f>
        <v>1453</v>
      </c>
      <c r="W580" s="43">
        <f>1000*C329</f>
        <v>8321</v>
      </c>
      <c r="X580" s="44">
        <f t="shared" si="1425"/>
        <v>297765</v>
      </c>
      <c r="Z580" s="31">
        <f t="shared" ref="Z580:Z591" si="1773">S580-$S268</f>
        <v>74549</v>
      </c>
      <c r="AA580" s="31">
        <f t="shared" ref="AA580:AA591" si="1774">T580-$T268</f>
        <v>35129</v>
      </c>
      <c r="AB580" s="31">
        <f t="shared" ref="AB580:AB591" si="1775">U580-$U268</f>
        <v>4475</v>
      </c>
      <c r="AC580" s="31">
        <f t="shared" ref="AC580:AC591" si="1776">V580-$V268</f>
        <v>0</v>
      </c>
      <c r="AD580" s="31">
        <f t="shared" ref="AD580:AD591" si="1777">W580-$W268</f>
        <v>0</v>
      </c>
      <c r="AE580" s="31">
        <f t="shared" ref="AE580:AE591" si="1778">X580-$X268</f>
        <v>114153</v>
      </c>
      <c r="AG580" s="31">
        <f>S580-S$256</f>
        <v>80453</v>
      </c>
      <c r="AH580" s="31">
        <f t="shared" ref="AH580" si="1779">T580-T$256</f>
        <v>39415</v>
      </c>
      <c r="AI580" s="31">
        <f t="shared" ref="AI580" si="1780">U580-U$256</f>
        <v>4744</v>
      </c>
      <c r="AJ580" s="31">
        <f t="shared" ref="AJ580" si="1781">V580-V$256</f>
        <v>0</v>
      </c>
      <c r="AK580" s="31">
        <f t="shared" ref="AK580" si="1782">W580-W$256</f>
        <v>0</v>
      </c>
      <c r="AL580" s="31">
        <f t="shared" ref="AL580" si="1783">X580-X$256</f>
        <v>124612</v>
      </c>
    </row>
    <row r="581" spans="17:38">
      <c r="Q581" s="7">
        <f t="shared" si="1651"/>
        <v>2039</v>
      </c>
      <c r="R581" s="7">
        <f t="shared" si="1639"/>
        <v>2</v>
      </c>
      <c r="S581" s="45">
        <f>1000*D65</f>
        <v>138192</v>
      </c>
      <c r="T581" s="43">
        <f>1000*D131</f>
        <v>85992</v>
      </c>
      <c r="U581" s="45">
        <f>1000*D197</f>
        <v>10611</v>
      </c>
      <c r="V581" s="43">
        <f>1000*D263</f>
        <v>1146</v>
      </c>
      <c r="W581" s="43">
        <f>1000*D329</f>
        <v>7559</v>
      </c>
      <c r="X581" s="44">
        <f t="shared" ref="X581:X603" si="1784">SUM(S581:W581)</f>
        <v>243500</v>
      </c>
      <c r="Z581" s="31">
        <f t="shared" si="1773"/>
        <v>58449</v>
      </c>
      <c r="AA581" s="31">
        <f t="shared" si="1774"/>
        <v>29942</v>
      </c>
      <c r="AB581" s="31">
        <f t="shared" si="1775"/>
        <v>4170</v>
      </c>
      <c r="AC581" s="31">
        <f t="shared" si="1776"/>
        <v>0</v>
      </c>
      <c r="AD581" s="31">
        <f t="shared" si="1777"/>
        <v>0</v>
      </c>
      <c r="AE581" s="31">
        <f t="shared" si="1778"/>
        <v>92561</v>
      </c>
      <c r="AG581" s="31">
        <f>S581-S$257</f>
        <v>63078</v>
      </c>
      <c r="AH581" s="31">
        <f t="shared" ref="AH581" si="1785">T581-T$257</f>
        <v>33595</v>
      </c>
      <c r="AI581" s="31">
        <f t="shared" ref="AI581" si="1786">U581-U$257</f>
        <v>4421</v>
      </c>
      <c r="AJ581" s="31">
        <f t="shared" ref="AJ581" si="1787">V581-V$257</f>
        <v>0</v>
      </c>
      <c r="AK581" s="31">
        <f t="shared" ref="AK581" si="1788">W581-W$257</f>
        <v>0</v>
      </c>
      <c r="AL581" s="31">
        <f t="shared" ref="AL581" si="1789">X581-X$257</f>
        <v>101094</v>
      </c>
    </row>
    <row r="582" spans="17:38">
      <c r="Q582" s="7">
        <f t="shared" si="1651"/>
        <v>2039</v>
      </c>
      <c r="R582" s="7">
        <f t="shared" si="1639"/>
        <v>3</v>
      </c>
      <c r="S582" s="45">
        <f>1000*E65</f>
        <v>108754</v>
      </c>
      <c r="T582" s="43">
        <f>1000*E131</f>
        <v>70264</v>
      </c>
      <c r="U582" s="45">
        <f>1000*E197</f>
        <v>8957</v>
      </c>
      <c r="V582" s="43">
        <f>1000*E263</f>
        <v>1064</v>
      </c>
      <c r="W582" s="43">
        <f>1000*E329</f>
        <v>6660</v>
      </c>
      <c r="X582" s="44">
        <f t="shared" si="1784"/>
        <v>195699</v>
      </c>
      <c r="Z582" s="31">
        <f t="shared" si="1773"/>
        <v>45653</v>
      </c>
      <c r="AA582" s="31">
        <f t="shared" si="1774"/>
        <v>24473</v>
      </c>
      <c r="AB582" s="31">
        <f t="shared" si="1775"/>
        <v>3514</v>
      </c>
      <c r="AC582" s="31">
        <f t="shared" si="1776"/>
        <v>0</v>
      </c>
      <c r="AD582" s="31">
        <f t="shared" si="1777"/>
        <v>0</v>
      </c>
      <c r="AE582" s="31">
        <f t="shared" si="1778"/>
        <v>73640</v>
      </c>
      <c r="AG582" s="31">
        <f>S582-S$258</f>
        <v>49268</v>
      </c>
      <c r="AH582" s="31">
        <f t="shared" ref="AH582" si="1790">T582-T$258</f>
        <v>27459</v>
      </c>
      <c r="AI582" s="31">
        <f t="shared" ref="AI582" si="1791">U582-U$258</f>
        <v>3725</v>
      </c>
      <c r="AJ582" s="31">
        <f t="shared" ref="AJ582" si="1792">V582-V$258</f>
        <v>0</v>
      </c>
      <c r="AK582" s="31">
        <f t="shared" ref="AK582" si="1793">W582-W$258</f>
        <v>0</v>
      </c>
      <c r="AL582" s="31">
        <f t="shared" ref="AL582" si="1794">X582-X$258</f>
        <v>80452</v>
      </c>
    </row>
    <row r="583" spans="17:38">
      <c r="Q583" s="7">
        <f t="shared" si="1651"/>
        <v>2039</v>
      </c>
      <c r="R583" s="7">
        <f t="shared" si="1639"/>
        <v>4</v>
      </c>
      <c r="S583" s="45">
        <f>1000*F65</f>
        <v>81033</v>
      </c>
      <c r="T583" s="43">
        <f>1000*F131</f>
        <v>68134</v>
      </c>
      <c r="U583" s="45">
        <f>1000*F197</f>
        <v>9005</v>
      </c>
      <c r="V583" s="43">
        <f>1000*F263</f>
        <v>942</v>
      </c>
      <c r="W583" s="43">
        <f>1000*F329</f>
        <v>7111</v>
      </c>
      <c r="X583" s="44">
        <f t="shared" si="1784"/>
        <v>166225</v>
      </c>
      <c r="Z583" s="31">
        <f t="shared" si="1773"/>
        <v>33816</v>
      </c>
      <c r="AA583" s="31">
        <f t="shared" si="1774"/>
        <v>23728</v>
      </c>
      <c r="AB583" s="31">
        <f t="shared" si="1775"/>
        <v>3525</v>
      </c>
      <c r="AC583" s="31">
        <f t="shared" si="1776"/>
        <v>0</v>
      </c>
      <c r="AD583" s="31">
        <f t="shared" si="1777"/>
        <v>0</v>
      </c>
      <c r="AE583" s="31">
        <f t="shared" si="1778"/>
        <v>61069</v>
      </c>
      <c r="AG583" s="31">
        <f>S583-S$259</f>
        <v>36494</v>
      </c>
      <c r="AH583" s="31">
        <f t="shared" ref="AH583" si="1795">T583-T$259</f>
        <v>26623</v>
      </c>
      <c r="AI583" s="31">
        <f t="shared" ref="AI583" si="1796">U583-U$259</f>
        <v>3736</v>
      </c>
      <c r="AJ583" s="31">
        <f t="shared" ref="AJ583" si="1797">V583-V$259</f>
        <v>0</v>
      </c>
      <c r="AK583" s="31">
        <f t="shared" ref="AK583" si="1798">W583-W$259</f>
        <v>0</v>
      </c>
      <c r="AL583" s="31">
        <f t="shared" ref="AL583" si="1799">X583-X$259</f>
        <v>66853</v>
      </c>
    </row>
    <row r="584" spans="17:38">
      <c r="Q584" s="7">
        <f t="shared" si="1651"/>
        <v>2039</v>
      </c>
      <c r="R584" s="7">
        <f t="shared" si="1639"/>
        <v>5</v>
      </c>
      <c r="S584" s="45">
        <f>1000*G65</f>
        <v>92130</v>
      </c>
      <c r="T584" s="43">
        <f>1000*G131</f>
        <v>73295</v>
      </c>
      <c r="U584" s="45">
        <f>1000*G197</f>
        <v>9579</v>
      </c>
      <c r="V584" s="43">
        <f>1000*G263</f>
        <v>942</v>
      </c>
      <c r="W584" s="43">
        <f>1000*G329</f>
        <v>7356</v>
      </c>
      <c r="X584" s="44">
        <f t="shared" si="1784"/>
        <v>183302</v>
      </c>
      <c r="Z584" s="31">
        <f t="shared" si="1773"/>
        <v>38573</v>
      </c>
      <c r="AA584" s="31">
        <f t="shared" si="1774"/>
        <v>25516</v>
      </c>
      <c r="AB584" s="31">
        <f t="shared" si="1775"/>
        <v>3750</v>
      </c>
      <c r="AC584" s="31">
        <f t="shared" si="1776"/>
        <v>0</v>
      </c>
      <c r="AD584" s="31">
        <f t="shared" si="1777"/>
        <v>0</v>
      </c>
      <c r="AE584" s="31">
        <f t="shared" si="1778"/>
        <v>67839</v>
      </c>
      <c r="AG584" s="31">
        <f>S584-S$260</f>
        <v>41628</v>
      </c>
      <c r="AH584" s="31">
        <f t="shared" ref="AH584" si="1800">T584-T$260</f>
        <v>28629</v>
      </c>
      <c r="AI584" s="31">
        <f t="shared" ref="AI584" si="1801">U584-U$260</f>
        <v>3975</v>
      </c>
      <c r="AJ584" s="31">
        <f t="shared" ref="AJ584" si="1802">V584-V$260</f>
        <v>0</v>
      </c>
      <c r="AK584" s="31">
        <f t="shared" ref="AK584" si="1803">W584-W$260</f>
        <v>0</v>
      </c>
      <c r="AL584" s="31">
        <f t="shared" ref="AL584" si="1804">X584-X$260</f>
        <v>74232</v>
      </c>
    </row>
    <row r="585" spans="17:38">
      <c r="Q585" s="7">
        <f t="shared" si="1651"/>
        <v>2039</v>
      </c>
      <c r="R585" s="7">
        <f t="shared" si="1639"/>
        <v>6</v>
      </c>
      <c r="S585" s="45">
        <f>1000*H65</f>
        <v>103844</v>
      </c>
      <c r="T585" s="43">
        <f>1000*H131</f>
        <v>79804</v>
      </c>
      <c r="U585" s="45">
        <f>1000*H197</f>
        <v>10608</v>
      </c>
      <c r="V585" s="43">
        <f>1000*H263</f>
        <v>983</v>
      </c>
      <c r="W585" s="43">
        <f>1000*H329</f>
        <v>7745</v>
      </c>
      <c r="X585" s="44">
        <f t="shared" si="1784"/>
        <v>202984</v>
      </c>
      <c r="Z585" s="31">
        <f t="shared" si="1773"/>
        <v>43718</v>
      </c>
      <c r="AA585" s="31">
        <f t="shared" si="1774"/>
        <v>27787</v>
      </c>
      <c r="AB585" s="31">
        <f t="shared" si="1775"/>
        <v>4148</v>
      </c>
      <c r="AC585" s="31">
        <f t="shared" si="1776"/>
        <v>0</v>
      </c>
      <c r="AD585" s="31">
        <f t="shared" si="1777"/>
        <v>0</v>
      </c>
      <c r="AE585" s="31">
        <f t="shared" si="1778"/>
        <v>75653</v>
      </c>
      <c r="AG585" s="31">
        <f>S585-S$261</f>
        <v>47179</v>
      </c>
      <c r="AH585" s="31">
        <f t="shared" ref="AH585" si="1805">T585-T$261</f>
        <v>31177</v>
      </c>
      <c r="AI585" s="31">
        <f t="shared" ref="AI585" si="1806">U585-U$261</f>
        <v>4397</v>
      </c>
      <c r="AJ585" s="31">
        <f t="shared" ref="AJ585" si="1807">V585-V$261</f>
        <v>0</v>
      </c>
      <c r="AK585" s="31">
        <f t="shared" ref="AK585" si="1808">W585-W$261</f>
        <v>0</v>
      </c>
      <c r="AL585" s="31">
        <f t="shared" ref="AL585" si="1809">X585-X$261</f>
        <v>82753</v>
      </c>
    </row>
    <row r="586" spans="17:38">
      <c r="Q586" s="7">
        <f t="shared" si="1651"/>
        <v>2039</v>
      </c>
      <c r="R586" s="7">
        <f t="shared" si="1639"/>
        <v>7</v>
      </c>
      <c r="S586" s="45">
        <f>1000*I65</f>
        <v>104697</v>
      </c>
      <c r="T586" s="43">
        <f>1000*I131</f>
        <v>84403</v>
      </c>
      <c r="U586" s="45">
        <f>1000*I197</f>
        <v>11390</v>
      </c>
      <c r="V586" s="43">
        <f>1000*I263</f>
        <v>921</v>
      </c>
      <c r="W586" s="43">
        <f>1000*I329</f>
        <v>7697</v>
      </c>
      <c r="X586" s="44">
        <f t="shared" si="1784"/>
        <v>209108</v>
      </c>
      <c r="Z586" s="31">
        <f t="shared" si="1773"/>
        <v>44259</v>
      </c>
      <c r="AA586" s="31">
        <f t="shared" si="1774"/>
        <v>29393</v>
      </c>
      <c r="AB586" s="31">
        <f t="shared" si="1775"/>
        <v>4450</v>
      </c>
      <c r="AC586" s="31">
        <f t="shared" si="1776"/>
        <v>0</v>
      </c>
      <c r="AD586" s="31">
        <f t="shared" si="1777"/>
        <v>0</v>
      </c>
      <c r="AE586" s="31">
        <f t="shared" si="1778"/>
        <v>78102</v>
      </c>
      <c r="AG586" s="31">
        <f>S586-S$262</f>
        <v>47764</v>
      </c>
      <c r="AH586" s="31">
        <f t="shared" ref="AH586" si="1810">T586-T$262</f>
        <v>32979</v>
      </c>
      <c r="AI586" s="31">
        <f t="shared" ref="AI586" si="1811">U586-U$262</f>
        <v>4717</v>
      </c>
      <c r="AJ586" s="31">
        <f t="shared" ref="AJ586" si="1812">V586-V$262</f>
        <v>0</v>
      </c>
      <c r="AK586" s="31">
        <f t="shared" ref="AK586" si="1813">W586-W$262</f>
        <v>0</v>
      </c>
      <c r="AL586" s="31">
        <f t="shared" ref="AL586" si="1814">X586-X$262</f>
        <v>85460</v>
      </c>
    </row>
    <row r="587" spans="17:38">
      <c r="Q587" s="7">
        <f t="shared" si="1651"/>
        <v>2039</v>
      </c>
      <c r="R587" s="7">
        <f t="shared" si="1639"/>
        <v>8</v>
      </c>
      <c r="S587" s="45">
        <f>1000*J65</f>
        <v>112110</v>
      </c>
      <c r="T587" s="43">
        <f>1000*J131</f>
        <v>96134</v>
      </c>
      <c r="U587" s="45">
        <f>1000*J197</f>
        <v>12718</v>
      </c>
      <c r="V587" s="43">
        <f>1000*J263</f>
        <v>1022.9999999999999</v>
      </c>
      <c r="W587" s="43">
        <f>1000*J329</f>
        <v>8548</v>
      </c>
      <c r="X587" s="44">
        <f t="shared" si="1784"/>
        <v>230533</v>
      </c>
      <c r="Z587" s="31">
        <f t="shared" si="1773"/>
        <v>47267</v>
      </c>
      <c r="AA587" s="31">
        <f t="shared" si="1774"/>
        <v>33396</v>
      </c>
      <c r="AB587" s="31">
        <f t="shared" si="1775"/>
        <v>4962</v>
      </c>
      <c r="AC587" s="31">
        <f t="shared" si="1776"/>
        <v>0</v>
      </c>
      <c r="AD587" s="31">
        <f t="shared" si="1777"/>
        <v>0</v>
      </c>
      <c r="AE587" s="31">
        <f t="shared" si="1778"/>
        <v>85625</v>
      </c>
      <c r="AG587" s="31">
        <f>S587-S$263</f>
        <v>51010</v>
      </c>
      <c r="AH587" s="31">
        <f t="shared" ref="AH587" si="1815">T587-T$263</f>
        <v>37470</v>
      </c>
      <c r="AI587" s="31">
        <f t="shared" ref="AI587" si="1816">U587-U$263</f>
        <v>5260</v>
      </c>
      <c r="AJ587" s="31">
        <f t="shared" ref="AJ587" si="1817">V587-V$263</f>
        <v>0</v>
      </c>
      <c r="AK587" s="31">
        <f t="shared" ref="AK587" si="1818">W587-W$263</f>
        <v>0</v>
      </c>
      <c r="AL587" s="31">
        <f t="shared" ref="AL587" si="1819">X587-X$263</f>
        <v>93740</v>
      </c>
    </row>
    <row r="588" spans="17:38">
      <c r="Q588" s="7">
        <f t="shared" si="1651"/>
        <v>2039</v>
      </c>
      <c r="R588" s="7">
        <f t="shared" si="1639"/>
        <v>9</v>
      </c>
      <c r="S588" s="45">
        <f>1000*K65</f>
        <v>105171</v>
      </c>
      <c r="T588" s="43">
        <f>1000*K131</f>
        <v>85070</v>
      </c>
      <c r="U588" s="45">
        <f>1000*K197</f>
        <v>11381</v>
      </c>
      <c r="V588" s="43">
        <f>1000*K263</f>
        <v>983</v>
      </c>
      <c r="W588" s="43">
        <f>1000*K329</f>
        <v>7852</v>
      </c>
      <c r="X588" s="44">
        <f t="shared" si="1784"/>
        <v>210457</v>
      </c>
      <c r="Z588" s="31">
        <f t="shared" si="1773"/>
        <v>44185</v>
      </c>
      <c r="AA588" s="31">
        <f t="shared" si="1774"/>
        <v>29593</v>
      </c>
      <c r="AB588" s="31">
        <f t="shared" si="1775"/>
        <v>4443</v>
      </c>
      <c r="AC588" s="31">
        <f t="shared" si="1776"/>
        <v>0</v>
      </c>
      <c r="AD588" s="31">
        <f t="shared" si="1777"/>
        <v>0</v>
      </c>
      <c r="AE588" s="31">
        <f t="shared" si="1778"/>
        <v>78221</v>
      </c>
      <c r="AG588" s="31">
        <f>S588-S$264</f>
        <v>47684</v>
      </c>
      <c r="AH588" s="31">
        <f t="shared" ref="AH588" si="1820">T588-T$264</f>
        <v>33203</v>
      </c>
      <c r="AI588" s="31">
        <f t="shared" ref="AI588" si="1821">U588-U$264</f>
        <v>4710</v>
      </c>
      <c r="AJ588" s="31">
        <f t="shared" ref="AJ588" si="1822">V588-V$264</f>
        <v>0</v>
      </c>
      <c r="AK588" s="31">
        <f t="shared" ref="AK588" si="1823">W588-W$264</f>
        <v>0</v>
      </c>
      <c r="AL588" s="31">
        <f t="shared" ref="AL588" si="1824">X588-X$264</f>
        <v>85597</v>
      </c>
    </row>
    <row r="589" spans="17:38">
      <c r="Q589" s="7">
        <f t="shared" si="1651"/>
        <v>2039</v>
      </c>
      <c r="R589" s="7">
        <f t="shared" si="1639"/>
        <v>10</v>
      </c>
      <c r="S589" s="45">
        <f>1000*L65</f>
        <v>81986</v>
      </c>
      <c r="T589" s="43">
        <f>1000*L131</f>
        <v>79334</v>
      </c>
      <c r="U589" s="45">
        <f>1000*L197</f>
        <v>10869</v>
      </c>
      <c r="V589" s="43">
        <f>1000*L263</f>
        <v>880</v>
      </c>
      <c r="W589" s="43">
        <f>1000*L329</f>
        <v>7379</v>
      </c>
      <c r="X589" s="44">
        <f t="shared" si="1784"/>
        <v>180448</v>
      </c>
      <c r="Z589" s="31">
        <f t="shared" si="1773"/>
        <v>34208</v>
      </c>
      <c r="AA589" s="31">
        <f t="shared" si="1774"/>
        <v>27620</v>
      </c>
      <c r="AB589" s="31">
        <f t="shared" si="1775"/>
        <v>4240</v>
      </c>
      <c r="AC589" s="31">
        <f t="shared" si="1776"/>
        <v>0</v>
      </c>
      <c r="AD589" s="31">
        <f t="shared" si="1777"/>
        <v>0</v>
      </c>
      <c r="AE589" s="31">
        <f t="shared" si="1778"/>
        <v>66068</v>
      </c>
      <c r="AG589" s="31">
        <f>S589-S$265</f>
        <v>36917</v>
      </c>
      <c r="AH589" s="31">
        <f t="shared" ref="AH589" si="1825">T589-T$265</f>
        <v>30989</v>
      </c>
      <c r="AI589" s="31">
        <f t="shared" ref="AI589" si="1826">U589-U$265</f>
        <v>4495</v>
      </c>
      <c r="AJ589" s="31">
        <f t="shared" ref="AJ589" si="1827">V589-V$265</f>
        <v>0</v>
      </c>
      <c r="AK589" s="31">
        <f t="shared" ref="AK589" si="1828">W589-W$265</f>
        <v>0</v>
      </c>
      <c r="AL589" s="31">
        <f t="shared" ref="AL589" si="1829">X589-X$265</f>
        <v>72401</v>
      </c>
    </row>
    <row r="590" spans="17:38">
      <c r="Q590" s="7">
        <f t="shared" si="1651"/>
        <v>2039</v>
      </c>
      <c r="R590" s="7">
        <f t="shared" si="1639"/>
        <v>11</v>
      </c>
      <c r="S590" s="45">
        <f>1000*M65</f>
        <v>88693</v>
      </c>
      <c r="T590" s="43">
        <f>1000*M131</f>
        <v>82003</v>
      </c>
      <c r="U590" s="45">
        <f>1000*M197</f>
        <v>10987</v>
      </c>
      <c r="V590" s="43">
        <f>1000*M263</f>
        <v>921</v>
      </c>
      <c r="W590" s="43">
        <f>1000*M329</f>
        <v>7161</v>
      </c>
      <c r="X590" s="44">
        <f t="shared" si="1784"/>
        <v>189765</v>
      </c>
      <c r="Z590" s="31">
        <f t="shared" si="1773"/>
        <v>37214</v>
      </c>
      <c r="AA590" s="31">
        <f t="shared" si="1774"/>
        <v>28485</v>
      </c>
      <c r="AB590" s="31">
        <f t="shared" si="1775"/>
        <v>4282</v>
      </c>
      <c r="AC590" s="31">
        <f t="shared" si="1776"/>
        <v>0</v>
      </c>
      <c r="AD590" s="31">
        <f t="shared" si="1777"/>
        <v>0</v>
      </c>
      <c r="AE590" s="31">
        <f t="shared" si="1778"/>
        <v>69981</v>
      </c>
      <c r="AG590" s="31">
        <f>S590-S$266</f>
        <v>40161</v>
      </c>
      <c r="AH590" s="31">
        <f t="shared" ref="AH590" si="1830">T590-T$266</f>
        <v>31960</v>
      </c>
      <c r="AI590" s="31">
        <f t="shared" ref="AI590" si="1831">U590-U$266</f>
        <v>4539</v>
      </c>
      <c r="AJ590" s="31">
        <f t="shared" ref="AJ590" si="1832">V590-V$266</f>
        <v>0</v>
      </c>
      <c r="AK590" s="31">
        <f t="shared" ref="AK590" si="1833">W590-W$266</f>
        <v>0</v>
      </c>
      <c r="AL590" s="31">
        <f t="shared" ref="AL590" si="1834">X590-X$266</f>
        <v>76660</v>
      </c>
    </row>
    <row r="591" spans="17:38">
      <c r="Q591" s="7">
        <f t="shared" si="1651"/>
        <v>2039</v>
      </c>
      <c r="R591" s="7">
        <f t="shared" si="1639"/>
        <v>12</v>
      </c>
      <c r="S591" s="45">
        <f>1000*N65</f>
        <v>151142</v>
      </c>
      <c r="T591" s="43">
        <f>1000*N131</f>
        <v>103052</v>
      </c>
      <c r="U591" s="45">
        <f>1000*N197</f>
        <v>12019</v>
      </c>
      <c r="V591" s="43">
        <f>1000*N263</f>
        <v>1228</v>
      </c>
      <c r="W591" s="43">
        <f>1000*N329</f>
        <v>8208</v>
      </c>
      <c r="X591" s="44">
        <f t="shared" si="1784"/>
        <v>275649</v>
      </c>
      <c r="Z591" s="31">
        <f t="shared" si="1773"/>
        <v>63900</v>
      </c>
      <c r="AA591" s="31">
        <f t="shared" si="1774"/>
        <v>35869</v>
      </c>
      <c r="AB591" s="31">
        <f t="shared" si="1775"/>
        <v>4730</v>
      </c>
      <c r="AC591" s="31">
        <f t="shared" si="1776"/>
        <v>0</v>
      </c>
      <c r="AD591" s="31">
        <f t="shared" si="1777"/>
        <v>0</v>
      </c>
      <c r="AE591" s="31">
        <f t="shared" si="1778"/>
        <v>104499</v>
      </c>
      <c r="AG591" s="31">
        <f>S591-S$267</f>
        <v>68960</v>
      </c>
      <c r="AH591" s="31">
        <f t="shared" ref="AH591" si="1835">T591-T$267</f>
        <v>40245</v>
      </c>
      <c r="AI591" s="31">
        <f t="shared" ref="AI591" si="1836">U591-U$267</f>
        <v>5014</v>
      </c>
      <c r="AJ591" s="31">
        <f t="shared" ref="AJ591" si="1837">V591-V$267</f>
        <v>0</v>
      </c>
      <c r="AK591" s="31">
        <f t="shared" ref="AK591" si="1838">W591-W$267</f>
        <v>0</v>
      </c>
      <c r="AL591" s="31">
        <f t="shared" ref="AL591" si="1839">X591-X$267</f>
        <v>114219</v>
      </c>
    </row>
    <row r="592" spans="17:38">
      <c r="Q592" s="7">
        <f t="shared" si="1651"/>
        <v>2040</v>
      </c>
      <c r="R592" s="7">
        <f t="shared" si="1639"/>
        <v>1</v>
      </c>
      <c r="S592" s="45">
        <f>1000*C66</f>
        <v>177590</v>
      </c>
      <c r="T592" s="43">
        <f>1000*C132</f>
        <v>101580</v>
      </c>
      <c r="U592" s="45">
        <f>1000*C198</f>
        <v>11399</v>
      </c>
      <c r="V592" s="43">
        <f>1000*C264</f>
        <v>1453</v>
      </c>
      <c r="W592" s="43">
        <f>1000*C330</f>
        <v>8321</v>
      </c>
      <c r="X592" s="44">
        <f t="shared" si="1784"/>
        <v>300343</v>
      </c>
      <c r="Z592" s="31">
        <f t="shared" ref="Z592:Z603" si="1840">S592-$S268</f>
        <v>76224</v>
      </c>
      <c r="AA592" s="31">
        <f t="shared" ref="AA592:AA603" si="1841">T592-$T268</f>
        <v>35928</v>
      </c>
      <c r="AB592" s="31">
        <f t="shared" ref="AB592:AB603" si="1842">U592-$U268</f>
        <v>4579</v>
      </c>
      <c r="AC592" s="31">
        <f t="shared" ref="AC592:AC603" si="1843">V592-$V268</f>
        <v>0</v>
      </c>
      <c r="AD592" s="31">
        <f t="shared" ref="AD592:AD603" si="1844">W592-$W268</f>
        <v>0</v>
      </c>
      <c r="AE592" s="31">
        <f t="shared" ref="AE592:AE603" si="1845">X592-$X268</f>
        <v>116731</v>
      </c>
      <c r="AG592" s="31">
        <f>S592-S$256</f>
        <v>82128</v>
      </c>
      <c r="AH592" s="31">
        <f t="shared" ref="AH592" si="1846">T592-T$256</f>
        <v>40214</v>
      </c>
      <c r="AI592" s="31">
        <f t="shared" ref="AI592" si="1847">U592-U$256</f>
        <v>4848</v>
      </c>
      <c r="AJ592" s="31">
        <f t="shared" ref="AJ592" si="1848">V592-V$256</f>
        <v>0</v>
      </c>
      <c r="AK592" s="31">
        <f t="shared" ref="AK592" si="1849">W592-W$256</f>
        <v>0</v>
      </c>
      <c r="AL592" s="31">
        <f t="shared" ref="AL592" si="1850">X592-X$256</f>
        <v>127190</v>
      </c>
    </row>
    <row r="593" spans="17:38">
      <c r="Q593" s="7">
        <f t="shared" si="1651"/>
        <v>2040</v>
      </c>
      <c r="R593" s="7">
        <f t="shared" si="1639"/>
        <v>2</v>
      </c>
      <c r="S593" s="45">
        <f>1000*D66</f>
        <v>139505</v>
      </c>
      <c r="T593" s="43">
        <f>1000*D132</f>
        <v>86673</v>
      </c>
      <c r="U593" s="45">
        <f>1000*D198</f>
        <v>10708</v>
      </c>
      <c r="V593" s="43">
        <f>1000*D264</f>
        <v>1146</v>
      </c>
      <c r="W593" s="43">
        <f>1000*D330</f>
        <v>7559</v>
      </c>
      <c r="X593" s="44">
        <f t="shared" si="1784"/>
        <v>245591</v>
      </c>
      <c r="Z593" s="31">
        <f t="shared" si="1840"/>
        <v>59762</v>
      </c>
      <c r="AA593" s="31">
        <f t="shared" si="1841"/>
        <v>30623</v>
      </c>
      <c r="AB593" s="31">
        <f t="shared" si="1842"/>
        <v>4267</v>
      </c>
      <c r="AC593" s="31">
        <f t="shared" si="1843"/>
        <v>0</v>
      </c>
      <c r="AD593" s="31">
        <f t="shared" si="1844"/>
        <v>0</v>
      </c>
      <c r="AE593" s="31">
        <f t="shared" si="1845"/>
        <v>94652</v>
      </c>
      <c r="AG593" s="31">
        <f>S593-S$257</f>
        <v>64391</v>
      </c>
      <c r="AH593" s="31">
        <f t="shared" ref="AH593" si="1851">T593-T$257</f>
        <v>34276</v>
      </c>
      <c r="AI593" s="31">
        <f t="shared" ref="AI593" si="1852">U593-U$257</f>
        <v>4518</v>
      </c>
      <c r="AJ593" s="31">
        <f t="shared" ref="AJ593" si="1853">V593-V$257</f>
        <v>0</v>
      </c>
      <c r="AK593" s="31">
        <f t="shared" ref="AK593" si="1854">W593-W$257</f>
        <v>0</v>
      </c>
      <c r="AL593" s="31">
        <f t="shared" ref="AL593" si="1855">X593-X$257</f>
        <v>103185</v>
      </c>
    </row>
    <row r="594" spans="17:38">
      <c r="Q594" s="7">
        <f t="shared" si="1651"/>
        <v>2040</v>
      </c>
      <c r="R594" s="7">
        <f t="shared" si="1639"/>
        <v>3</v>
      </c>
      <c r="S594" s="45">
        <f>1000*E66</f>
        <v>109779</v>
      </c>
      <c r="T594" s="43">
        <f>1000*E132</f>
        <v>70821</v>
      </c>
      <c r="U594" s="45">
        <f>1000*E198</f>
        <v>9039</v>
      </c>
      <c r="V594" s="43">
        <f>1000*E264</f>
        <v>1064</v>
      </c>
      <c r="W594" s="43">
        <f>1000*E330</f>
        <v>6660</v>
      </c>
      <c r="X594" s="44">
        <f t="shared" si="1784"/>
        <v>197363</v>
      </c>
      <c r="Z594" s="31">
        <f t="shared" si="1840"/>
        <v>46678</v>
      </c>
      <c r="AA594" s="31">
        <f t="shared" si="1841"/>
        <v>25030</v>
      </c>
      <c r="AB594" s="31">
        <f t="shared" si="1842"/>
        <v>3596</v>
      </c>
      <c r="AC594" s="31">
        <f t="shared" si="1843"/>
        <v>0</v>
      </c>
      <c r="AD594" s="31">
        <f t="shared" si="1844"/>
        <v>0</v>
      </c>
      <c r="AE594" s="31">
        <f t="shared" si="1845"/>
        <v>75304</v>
      </c>
      <c r="AG594" s="31">
        <f>S594-S$258</f>
        <v>50293</v>
      </c>
      <c r="AH594" s="31">
        <f t="shared" ref="AH594" si="1856">T594-T$258</f>
        <v>28016</v>
      </c>
      <c r="AI594" s="31">
        <f t="shared" ref="AI594" si="1857">U594-U$258</f>
        <v>3807</v>
      </c>
      <c r="AJ594" s="31">
        <f t="shared" ref="AJ594" si="1858">V594-V$258</f>
        <v>0</v>
      </c>
      <c r="AK594" s="31">
        <f t="shared" ref="AK594" si="1859">W594-W$258</f>
        <v>0</v>
      </c>
      <c r="AL594" s="31">
        <f t="shared" ref="AL594" si="1860">X594-X$258</f>
        <v>82116</v>
      </c>
    </row>
    <row r="595" spans="17:38">
      <c r="Q595" s="7">
        <f t="shared" si="1651"/>
        <v>2040</v>
      </c>
      <c r="R595" s="7">
        <f t="shared" si="1639"/>
        <v>4</v>
      </c>
      <c r="S595" s="45">
        <f>1000*F66</f>
        <v>81793</v>
      </c>
      <c r="T595" s="43">
        <f>1000*F132</f>
        <v>68673</v>
      </c>
      <c r="U595" s="45">
        <f>1000*F198</f>
        <v>9087</v>
      </c>
      <c r="V595" s="43">
        <f>1000*F264</f>
        <v>942</v>
      </c>
      <c r="W595" s="43">
        <f>1000*F330</f>
        <v>7111</v>
      </c>
      <c r="X595" s="44">
        <f t="shared" si="1784"/>
        <v>167606</v>
      </c>
      <c r="Z595" s="31">
        <f t="shared" si="1840"/>
        <v>34576</v>
      </c>
      <c r="AA595" s="31">
        <f t="shared" si="1841"/>
        <v>24267</v>
      </c>
      <c r="AB595" s="31">
        <f t="shared" si="1842"/>
        <v>3607</v>
      </c>
      <c r="AC595" s="31">
        <f t="shared" si="1843"/>
        <v>0</v>
      </c>
      <c r="AD595" s="31">
        <f t="shared" si="1844"/>
        <v>0</v>
      </c>
      <c r="AE595" s="31">
        <f t="shared" si="1845"/>
        <v>62450</v>
      </c>
      <c r="AG595" s="31">
        <f>S595-S$259</f>
        <v>37254</v>
      </c>
      <c r="AH595" s="31">
        <f t="shared" ref="AH595" si="1861">T595-T$259</f>
        <v>27162</v>
      </c>
      <c r="AI595" s="31">
        <f t="shared" ref="AI595" si="1862">U595-U$259</f>
        <v>3818</v>
      </c>
      <c r="AJ595" s="31">
        <f t="shared" ref="AJ595" si="1863">V595-V$259</f>
        <v>0</v>
      </c>
      <c r="AK595" s="31">
        <f t="shared" ref="AK595" si="1864">W595-W$259</f>
        <v>0</v>
      </c>
      <c r="AL595" s="31">
        <f t="shared" ref="AL595" si="1865">X595-X$259</f>
        <v>68234</v>
      </c>
    </row>
    <row r="596" spans="17:38">
      <c r="Q596" s="7">
        <f t="shared" si="1651"/>
        <v>2040</v>
      </c>
      <c r="R596" s="7">
        <f t="shared" si="1639"/>
        <v>5</v>
      </c>
      <c r="S596" s="45">
        <f>1000*G66</f>
        <v>92996</v>
      </c>
      <c r="T596" s="43">
        <f>1000*G132</f>
        <v>73876</v>
      </c>
      <c r="U596" s="45">
        <f>1000*G198</f>
        <v>9666</v>
      </c>
      <c r="V596" s="43">
        <f>1000*G264</f>
        <v>942</v>
      </c>
      <c r="W596" s="43">
        <f>1000*G330</f>
        <v>7356</v>
      </c>
      <c r="X596" s="44">
        <f t="shared" si="1784"/>
        <v>184836</v>
      </c>
      <c r="Z596" s="31">
        <f t="shared" si="1840"/>
        <v>39439</v>
      </c>
      <c r="AA596" s="31">
        <f t="shared" si="1841"/>
        <v>26097</v>
      </c>
      <c r="AB596" s="31">
        <f t="shared" si="1842"/>
        <v>3837</v>
      </c>
      <c r="AC596" s="31">
        <f t="shared" si="1843"/>
        <v>0</v>
      </c>
      <c r="AD596" s="31">
        <f t="shared" si="1844"/>
        <v>0</v>
      </c>
      <c r="AE596" s="31">
        <f t="shared" si="1845"/>
        <v>69373</v>
      </c>
      <c r="AG596" s="31">
        <f>S596-S$260</f>
        <v>42494</v>
      </c>
      <c r="AH596" s="31">
        <f t="shared" ref="AH596" si="1866">T596-T$260</f>
        <v>29210</v>
      </c>
      <c r="AI596" s="31">
        <f t="shared" ref="AI596" si="1867">U596-U$260</f>
        <v>4062</v>
      </c>
      <c r="AJ596" s="31">
        <f t="shared" ref="AJ596" si="1868">V596-V$260</f>
        <v>0</v>
      </c>
      <c r="AK596" s="31">
        <f t="shared" ref="AK596" si="1869">W596-W$260</f>
        <v>0</v>
      </c>
      <c r="AL596" s="31">
        <f t="shared" ref="AL596" si="1870">X596-X$260</f>
        <v>75766</v>
      </c>
    </row>
    <row r="597" spans="17:38">
      <c r="Q597" s="7">
        <f t="shared" si="1651"/>
        <v>2040</v>
      </c>
      <c r="R597" s="7">
        <f t="shared" si="1639"/>
        <v>6</v>
      </c>
      <c r="S597" s="45">
        <f>1000*H66</f>
        <v>104826</v>
      </c>
      <c r="T597" s="43">
        <f>1000*H132</f>
        <v>80436</v>
      </c>
      <c r="U597" s="45">
        <f>1000*H198</f>
        <v>10705</v>
      </c>
      <c r="V597" s="43">
        <f>1000*H264</f>
        <v>983</v>
      </c>
      <c r="W597" s="43">
        <f>1000*H330</f>
        <v>7745</v>
      </c>
      <c r="X597" s="44">
        <f t="shared" si="1784"/>
        <v>204695</v>
      </c>
      <c r="Z597" s="31">
        <f t="shared" si="1840"/>
        <v>44700</v>
      </c>
      <c r="AA597" s="31">
        <f t="shared" si="1841"/>
        <v>28419</v>
      </c>
      <c r="AB597" s="31">
        <f t="shared" si="1842"/>
        <v>4245</v>
      </c>
      <c r="AC597" s="31">
        <f t="shared" si="1843"/>
        <v>0</v>
      </c>
      <c r="AD597" s="31">
        <f t="shared" si="1844"/>
        <v>0</v>
      </c>
      <c r="AE597" s="31">
        <f t="shared" si="1845"/>
        <v>77364</v>
      </c>
      <c r="AG597" s="31">
        <f>S597-S$261</f>
        <v>48161</v>
      </c>
      <c r="AH597" s="31">
        <f t="shared" ref="AH597" si="1871">T597-T$261</f>
        <v>31809</v>
      </c>
      <c r="AI597" s="31">
        <f t="shared" ref="AI597" si="1872">U597-U$261</f>
        <v>4494</v>
      </c>
      <c r="AJ597" s="31">
        <f t="shared" ref="AJ597" si="1873">V597-V$261</f>
        <v>0</v>
      </c>
      <c r="AK597" s="31">
        <f t="shared" ref="AK597" si="1874">W597-W$261</f>
        <v>0</v>
      </c>
      <c r="AL597" s="31">
        <f t="shared" ref="AL597" si="1875">X597-X$261</f>
        <v>84464</v>
      </c>
    </row>
    <row r="598" spans="17:38">
      <c r="Q598" s="7">
        <f t="shared" si="1651"/>
        <v>2040</v>
      </c>
      <c r="R598" s="7">
        <f t="shared" si="1639"/>
        <v>7</v>
      </c>
      <c r="S598" s="45">
        <f>1000*I66</f>
        <v>105691</v>
      </c>
      <c r="T598" s="43">
        <f>1000*I132</f>
        <v>85071</v>
      </c>
      <c r="U598" s="45">
        <f>1000*I198</f>
        <v>11494</v>
      </c>
      <c r="V598" s="43">
        <f>1000*I264</f>
        <v>921</v>
      </c>
      <c r="W598" s="43">
        <f>1000*I330</f>
        <v>7697</v>
      </c>
      <c r="X598" s="44">
        <f t="shared" si="1784"/>
        <v>210874</v>
      </c>
      <c r="Z598" s="31">
        <f t="shared" si="1840"/>
        <v>45253</v>
      </c>
      <c r="AA598" s="31">
        <f t="shared" si="1841"/>
        <v>30061</v>
      </c>
      <c r="AB598" s="31">
        <f t="shared" si="1842"/>
        <v>4554</v>
      </c>
      <c r="AC598" s="31">
        <f t="shared" si="1843"/>
        <v>0</v>
      </c>
      <c r="AD598" s="31">
        <f t="shared" si="1844"/>
        <v>0</v>
      </c>
      <c r="AE598" s="31">
        <f t="shared" si="1845"/>
        <v>79868</v>
      </c>
      <c r="AG598" s="31">
        <f>S598-S$262</f>
        <v>48758</v>
      </c>
      <c r="AH598" s="31">
        <f t="shared" ref="AH598" si="1876">T598-T$262</f>
        <v>33647</v>
      </c>
      <c r="AI598" s="31">
        <f t="shared" ref="AI598" si="1877">U598-U$262</f>
        <v>4821</v>
      </c>
      <c r="AJ598" s="31">
        <f t="shared" ref="AJ598" si="1878">V598-V$262</f>
        <v>0</v>
      </c>
      <c r="AK598" s="31">
        <f t="shared" ref="AK598" si="1879">W598-W$262</f>
        <v>0</v>
      </c>
      <c r="AL598" s="31">
        <f t="shared" ref="AL598" si="1880">X598-X$262</f>
        <v>87226</v>
      </c>
    </row>
    <row r="599" spans="17:38">
      <c r="Q599" s="7">
        <f t="shared" si="1651"/>
        <v>2040</v>
      </c>
      <c r="R599" s="7">
        <f t="shared" si="1639"/>
        <v>8</v>
      </c>
      <c r="S599" s="45">
        <f>1000*J66</f>
        <v>113172</v>
      </c>
      <c r="T599" s="43">
        <f>1000*J132</f>
        <v>96894</v>
      </c>
      <c r="U599" s="45">
        <f>1000*J198</f>
        <v>12833</v>
      </c>
      <c r="V599" s="43">
        <f>1000*J264</f>
        <v>1022.9999999999999</v>
      </c>
      <c r="W599" s="43">
        <f>1000*J330</f>
        <v>8548</v>
      </c>
      <c r="X599" s="44">
        <f t="shared" si="1784"/>
        <v>232470</v>
      </c>
      <c r="Z599" s="31">
        <f t="shared" si="1840"/>
        <v>48329</v>
      </c>
      <c r="AA599" s="31">
        <f t="shared" si="1841"/>
        <v>34156</v>
      </c>
      <c r="AB599" s="31">
        <f t="shared" si="1842"/>
        <v>5077</v>
      </c>
      <c r="AC599" s="31">
        <f t="shared" si="1843"/>
        <v>0</v>
      </c>
      <c r="AD599" s="31">
        <f t="shared" si="1844"/>
        <v>0</v>
      </c>
      <c r="AE599" s="31">
        <f t="shared" si="1845"/>
        <v>87562</v>
      </c>
      <c r="AG599" s="31">
        <f>S599-S$263</f>
        <v>52072</v>
      </c>
      <c r="AH599" s="31">
        <f t="shared" ref="AH599" si="1881">T599-T$263</f>
        <v>38230</v>
      </c>
      <c r="AI599" s="31">
        <f t="shared" ref="AI599" si="1882">U599-U$263</f>
        <v>5375</v>
      </c>
      <c r="AJ599" s="31">
        <f t="shared" ref="AJ599" si="1883">V599-V$263</f>
        <v>0</v>
      </c>
      <c r="AK599" s="31">
        <f t="shared" ref="AK599" si="1884">W599-W$263</f>
        <v>0</v>
      </c>
      <c r="AL599" s="31">
        <f t="shared" ref="AL599" si="1885">X599-X$263</f>
        <v>95677</v>
      </c>
    </row>
    <row r="600" spans="17:38">
      <c r="Q600" s="7">
        <f t="shared" si="1651"/>
        <v>2040</v>
      </c>
      <c r="R600" s="7">
        <f t="shared" si="1639"/>
        <v>9</v>
      </c>
      <c r="S600" s="45">
        <f>1000*K66</f>
        <v>106163</v>
      </c>
      <c r="T600" s="43">
        <f>1000*K132</f>
        <v>85743</v>
      </c>
      <c r="U600" s="45">
        <f>1000*K198</f>
        <v>11484</v>
      </c>
      <c r="V600" s="43">
        <f>1000*K264</f>
        <v>983</v>
      </c>
      <c r="W600" s="43">
        <f>1000*K330</f>
        <v>7852</v>
      </c>
      <c r="X600" s="44">
        <f t="shared" si="1784"/>
        <v>212225</v>
      </c>
      <c r="Z600" s="31">
        <f t="shared" si="1840"/>
        <v>45177</v>
      </c>
      <c r="AA600" s="31">
        <f t="shared" si="1841"/>
        <v>30266</v>
      </c>
      <c r="AB600" s="31">
        <f t="shared" si="1842"/>
        <v>4546</v>
      </c>
      <c r="AC600" s="31">
        <f t="shared" si="1843"/>
        <v>0</v>
      </c>
      <c r="AD600" s="31">
        <f t="shared" si="1844"/>
        <v>0</v>
      </c>
      <c r="AE600" s="31">
        <f t="shared" si="1845"/>
        <v>79989</v>
      </c>
      <c r="AG600" s="31">
        <f>S600-S$264</f>
        <v>48676</v>
      </c>
      <c r="AH600" s="31">
        <f t="shared" ref="AH600" si="1886">T600-T$264</f>
        <v>33876</v>
      </c>
      <c r="AI600" s="31">
        <f t="shared" ref="AI600" si="1887">U600-U$264</f>
        <v>4813</v>
      </c>
      <c r="AJ600" s="31">
        <f t="shared" ref="AJ600" si="1888">V600-V$264</f>
        <v>0</v>
      </c>
      <c r="AK600" s="31">
        <f t="shared" ref="AK600" si="1889">W600-W$264</f>
        <v>0</v>
      </c>
      <c r="AL600" s="31">
        <f t="shared" ref="AL600" si="1890">X600-X$264</f>
        <v>87365</v>
      </c>
    </row>
    <row r="601" spans="17:38">
      <c r="Q601" s="7">
        <f t="shared" si="1651"/>
        <v>2040</v>
      </c>
      <c r="R601" s="7">
        <f t="shared" si="1639"/>
        <v>10</v>
      </c>
      <c r="S601" s="45">
        <f>1000*L66</f>
        <v>82755</v>
      </c>
      <c r="T601" s="43">
        <f>1000*L132</f>
        <v>79963</v>
      </c>
      <c r="U601" s="45">
        <f>1000*L198</f>
        <v>10968</v>
      </c>
      <c r="V601" s="43">
        <f>1000*L264</f>
        <v>880</v>
      </c>
      <c r="W601" s="43">
        <f>1000*L330</f>
        <v>7379</v>
      </c>
      <c r="X601" s="44">
        <f t="shared" si="1784"/>
        <v>181945</v>
      </c>
      <c r="Z601" s="31">
        <f t="shared" si="1840"/>
        <v>34977</v>
      </c>
      <c r="AA601" s="31">
        <f t="shared" si="1841"/>
        <v>28249</v>
      </c>
      <c r="AB601" s="31">
        <f t="shared" si="1842"/>
        <v>4339</v>
      </c>
      <c r="AC601" s="31">
        <f t="shared" si="1843"/>
        <v>0</v>
      </c>
      <c r="AD601" s="31">
        <f t="shared" si="1844"/>
        <v>0</v>
      </c>
      <c r="AE601" s="31">
        <f t="shared" si="1845"/>
        <v>67565</v>
      </c>
      <c r="AG601" s="31">
        <f>S601-S$265</f>
        <v>37686</v>
      </c>
      <c r="AH601" s="31">
        <f t="shared" ref="AH601" si="1891">T601-T$265</f>
        <v>31618</v>
      </c>
      <c r="AI601" s="31">
        <f t="shared" ref="AI601" si="1892">U601-U$265</f>
        <v>4594</v>
      </c>
      <c r="AJ601" s="31">
        <f t="shared" ref="AJ601" si="1893">V601-V$265</f>
        <v>0</v>
      </c>
      <c r="AK601" s="31">
        <f t="shared" ref="AK601" si="1894">W601-W$265</f>
        <v>0</v>
      </c>
      <c r="AL601" s="31">
        <f t="shared" ref="AL601" si="1895">X601-X$265</f>
        <v>73898</v>
      </c>
    </row>
    <row r="602" spans="17:38">
      <c r="Q602" s="7">
        <f t="shared" si="1651"/>
        <v>2040</v>
      </c>
      <c r="R602" s="7">
        <f t="shared" si="1639"/>
        <v>11</v>
      </c>
      <c r="S602" s="45">
        <f>1000*M66</f>
        <v>89529</v>
      </c>
      <c r="T602" s="43">
        <f>1000*M132</f>
        <v>82651</v>
      </c>
      <c r="U602" s="45">
        <f>1000*M198</f>
        <v>11087</v>
      </c>
      <c r="V602" s="43">
        <f>1000*M264</f>
        <v>921</v>
      </c>
      <c r="W602" s="43">
        <f>1000*M330</f>
        <v>7161</v>
      </c>
      <c r="X602" s="44">
        <f t="shared" si="1784"/>
        <v>191349</v>
      </c>
      <c r="Z602" s="31">
        <f t="shared" si="1840"/>
        <v>38050</v>
      </c>
      <c r="AA602" s="31">
        <f t="shared" si="1841"/>
        <v>29133</v>
      </c>
      <c r="AB602" s="31">
        <f t="shared" si="1842"/>
        <v>4382</v>
      </c>
      <c r="AC602" s="31">
        <f t="shared" si="1843"/>
        <v>0</v>
      </c>
      <c r="AD602" s="31">
        <f t="shared" si="1844"/>
        <v>0</v>
      </c>
      <c r="AE602" s="31">
        <f t="shared" si="1845"/>
        <v>71565</v>
      </c>
      <c r="AG602" s="31">
        <f>S602-S$266</f>
        <v>40997</v>
      </c>
      <c r="AH602" s="31">
        <f t="shared" ref="AH602" si="1896">T602-T$266</f>
        <v>32608</v>
      </c>
      <c r="AI602" s="31">
        <f t="shared" ref="AI602" si="1897">U602-U$266</f>
        <v>4639</v>
      </c>
      <c r="AJ602" s="31">
        <f t="shared" ref="AJ602" si="1898">V602-V$266</f>
        <v>0</v>
      </c>
      <c r="AK602" s="31">
        <f t="shared" ref="AK602" si="1899">W602-W$266</f>
        <v>0</v>
      </c>
      <c r="AL602" s="31">
        <f t="shared" ref="AL602" si="1900">X602-X$266</f>
        <v>78244</v>
      </c>
    </row>
    <row r="603" spans="17:38">
      <c r="Q603" s="7">
        <f t="shared" si="1651"/>
        <v>2040</v>
      </c>
      <c r="R603" s="7">
        <f t="shared" si="1639"/>
        <v>12</v>
      </c>
      <c r="S603" s="45">
        <f>1000*N66</f>
        <v>152577</v>
      </c>
      <c r="T603" s="43">
        <f>1000*N132</f>
        <v>103868</v>
      </c>
      <c r="U603" s="45">
        <f>1000*N198</f>
        <v>12129</v>
      </c>
      <c r="V603" s="43">
        <f>1000*N264</f>
        <v>1228</v>
      </c>
      <c r="W603" s="43">
        <f>1000*N330</f>
        <v>8208</v>
      </c>
      <c r="X603" s="44">
        <f t="shared" si="1784"/>
        <v>278010</v>
      </c>
      <c r="Z603" s="31">
        <f t="shared" si="1840"/>
        <v>65335</v>
      </c>
      <c r="AA603" s="31">
        <f t="shared" si="1841"/>
        <v>36685</v>
      </c>
      <c r="AB603" s="31">
        <f t="shared" si="1842"/>
        <v>4840</v>
      </c>
      <c r="AC603" s="31">
        <f t="shared" si="1843"/>
        <v>0</v>
      </c>
      <c r="AD603" s="31">
        <f t="shared" si="1844"/>
        <v>0</v>
      </c>
      <c r="AE603" s="31">
        <f t="shared" si="1845"/>
        <v>106860</v>
      </c>
      <c r="AG603" s="31">
        <f>S603-S$267</f>
        <v>70395</v>
      </c>
      <c r="AH603" s="31">
        <f t="shared" ref="AH603" si="1901">T603-T$267</f>
        <v>41061</v>
      </c>
      <c r="AI603" s="31">
        <f t="shared" ref="AI603" si="1902">U603-U$267</f>
        <v>5124</v>
      </c>
      <c r="AJ603" s="31">
        <f t="shared" ref="AJ603" si="1903">V603-V$267</f>
        <v>0</v>
      </c>
      <c r="AK603" s="31">
        <f t="shared" ref="AK603" si="1904">W603-W$267</f>
        <v>0</v>
      </c>
      <c r="AL603" s="31">
        <f t="shared" ref="AL603" si="1905">X603-X$267</f>
        <v>116580</v>
      </c>
    </row>
    <row r="604" spans="17:38">
      <c r="Y604" s="31"/>
      <c r="Z604" s="31"/>
      <c r="AA604" s="31"/>
      <c r="AB604" s="31"/>
      <c r="AC604" s="31"/>
      <c r="AD604" s="31"/>
      <c r="AE604" s="31"/>
    </row>
    <row r="605" spans="17:38">
      <c r="Y605" s="31"/>
      <c r="Z605" s="31"/>
      <c r="AA605" s="31"/>
      <c r="AB605" s="31"/>
      <c r="AC605" s="31"/>
      <c r="AD605" s="31"/>
      <c r="AE605" s="31"/>
    </row>
    <row r="606" spans="17:38">
      <c r="Y606" s="31"/>
      <c r="Z606" s="31"/>
      <c r="AA606" s="31"/>
      <c r="AB606" s="31"/>
      <c r="AC606" s="31"/>
      <c r="AD606" s="31"/>
      <c r="AE606" s="31"/>
    </row>
    <row r="607" spans="17:38">
      <c r="Y607" s="31"/>
      <c r="Z607" s="31"/>
      <c r="AA607" s="31"/>
      <c r="AB607" s="31"/>
      <c r="AC607" s="31"/>
      <c r="AD607" s="31"/>
      <c r="AE607" s="31"/>
    </row>
    <row r="608" spans="17:38">
      <c r="Y608" s="31"/>
      <c r="Z608" s="31"/>
      <c r="AA608" s="31"/>
      <c r="AB608" s="31"/>
      <c r="AC608" s="31"/>
      <c r="AD608" s="31"/>
      <c r="AE608" s="31"/>
    </row>
    <row r="609" spans="25:31">
      <c r="Y609" s="31"/>
      <c r="Z609" s="31"/>
      <c r="AA609" s="31"/>
      <c r="AB609" s="31"/>
      <c r="AC609" s="31"/>
      <c r="AD609" s="31"/>
      <c r="AE609" s="31"/>
    </row>
    <row r="610" spans="25:31">
      <c r="Y610" s="31"/>
      <c r="Z610" s="31"/>
      <c r="AA610" s="31"/>
      <c r="AB610" s="31"/>
      <c r="AC610" s="31"/>
      <c r="AD610" s="31"/>
      <c r="AE610" s="31"/>
    </row>
    <row r="611" spans="25:31">
      <c r="Y611" s="31"/>
      <c r="Z611" s="31"/>
      <c r="AA611" s="31"/>
      <c r="AB611" s="31"/>
      <c r="AC611" s="31"/>
      <c r="AD611" s="31"/>
      <c r="AE611" s="31"/>
    </row>
    <row r="612" spans="25:31">
      <c r="Y612" s="31"/>
      <c r="Z612" s="31"/>
      <c r="AA612" s="31"/>
      <c r="AB612" s="31"/>
      <c r="AC612" s="31"/>
      <c r="AD612" s="31"/>
      <c r="AE612" s="31"/>
    </row>
    <row r="613" spans="25:31">
      <c r="Y613" s="31"/>
      <c r="Z613" s="31"/>
      <c r="AA613" s="31"/>
      <c r="AB613" s="31"/>
      <c r="AC613" s="31"/>
      <c r="AD613" s="31"/>
      <c r="AE613" s="31"/>
    </row>
    <row r="614" spans="25:31">
      <c r="Y614" s="31"/>
      <c r="Z614" s="31"/>
      <c r="AA614" s="31"/>
      <c r="AB614" s="31"/>
      <c r="AC614" s="31"/>
      <c r="AD614" s="31"/>
      <c r="AE614" s="31"/>
    </row>
    <row r="615" spans="25:31">
      <c r="Y615" s="31"/>
      <c r="Z615" s="31"/>
      <c r="AA615" s="31"/>
      <c r="AB615" s="31"/>
      <c r="AC615" s="31"/>
      <c r="AD615" s="31"/>
      <c r="AE615" s="31"/>
    </row>
    <row r="616" spans="25:31">
      <c r="Y616" s="31"/>
    </row>
    <row r="617" spans="25:31">
      <c r="Y617" s="31"/>
    </row>
    <row r="618" spans="25:31">
      <c r="Y618" s="31"/>
    </row>
    <row r="619" spans="25:31">
      <c r="Y619" s="31"/>
    </row>
    <row r="620" spans="25:31">
      <c r="Y620" s="31"/>
    </row>
    <row r="621" spans="25:31">
      <c r="Y621" s="31"/>
    </row>
    <row r="622" spans="25:31">
      <c r="Y622" s="31"/>
    </row>
    <row r="623" spans="25:31">
      <c r="Y623" s="31"/>
    </row>
    <row r="624" spans="25:31">
      <c r="Y624" s="31"/>
    </row>
    <row r="625" spans="25:25">
      <c r="Y625" s="31"/>
    </row>
    <row r="626" spans="25:25">
      <c r="Y626" s="31"/>
    </row>
    <row r="627" spans="25:25">
      <c r="Y627" s="31"/>
    </row>
    <row r="628" spans="25:25">
      <c r="Y628" s="31"/>
    </row>
    <row r="629" spans="25:25">
      <c r="Y629" s="31"/>
    </row>
    <row r="630" spans="25:25">
      <c r="Y630" s="31"/>
    </row>
    <row r="631" spans="25:25">
      <c r="Y631" s="31"/>
    </row>
    <row r="632" spans="25:25">
      <c r="Y632" s="31"/>
    </row>
    <row r="633" spans="25:25">
      <c r="Y633" s="31"/>
    </row>
    <row r="634" spans="25:25">
      <c r="Y634" s="31"/>
    </row>
    <row r="635" spans="25:25">
      <c r="Y635" s="31"/>
    </row>
    <row r="636" spans="25:25">
      <c r="Y636" s="31"/>
    </row>
    <row r="637" spans="25:25">
      <c r="Y637" s="31"/>
    </row>
    <row r="638" spans="25:25">
      <c r="Y638" s="31"/>
    </row>
    <row r="639" spans="25:25">
      <c r="Y639" s="31"/>
    </row>
    <row r="640" spans="25:25">
      <c r="Y640" s="31"/>
    </row>
    <row r="641" spans="25:25">
      <c r="Y641" s="31"/>
    </row>
    <row r="642" spans="25:25">
      <c r="Y642" s="31"/>
    </row>
    <row r="643" spans="25:25">
      <c r="Y643" s="31"/>
    </row>
    <row r="644" spans="25:25">
      <c r="Y644" s="31"/>
    </row>
    <row r="645" spans="25:25">
      <c r="Y645" s="31"/>
    </row>
    <row r="646" spans="25:25">
      <c r="Y646" s="31"/>
    </row>
    <row r="647" spans="25:25">
      <c r="Y647" s="31"/>
    </row>
    <row r="648" spans="25:25">
      <c r="Y648" s="31"/>
    </row>
    <row r="649" spans="25:25">
      <c r="Y649" s="31"/>
    </row>
    <row r="650" spans="25:25">
      <c r="Y650" s="31"/>
    </row>
    <row r="651" spans="25:25">
      <c r="Y651" s="31"/>
    </row>
  </sheetData>
  <phoneticPr fontId="8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&amp;CPage &amp;P&amp;R14LGBRA-NRGPOD1-6-DOC 3
14BGBRA-STAFFROG1-19A-DOC 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Check_x002d_In_x0020_Comment xmlns="31653589-be70-4e86-8387-5ccaacc3bd25" xsi:nil="true"/>
    <Witness xmlns="31653589-be70-4e86-8387-5ccaacc3bd25" xsi:nil="true"/>
    <Filed xmlns="31653589-be70-4e86-8387-5ccaacc3bd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34FDCAAF3C6C4093AF7B5BE145937F" ma:contentTypeVersion="4" ma:contentTypeDescription="Create a new document." ma:contentTypeScope="" ma:versionID="b37e17a5556e68f93be950844e56a798">
  <xsd:schema xmlns:xsd="http://www.w3.org/2001/XMLSchema" xmlns:xs="http://www.w3.org/2001/XMLSchema" xmlns:p="http://schemas.microsoft.com/office/2006/metadata/properties" xmlns:ns2="31653589-be70-4e86-8387-5ccaacc3bd25" targetNamespace="http://schemas.microsoft.com/office/2006/metadata/properties" ma:root="true" ma:fieldsID="daf52d9a87d62ed8bb552b8e35d07bf4" ns2:_="">
    <xsd:import namespace="31653589-be70-4e86-8387-5ccaacc3bd25"/>
    <xsd:element name="properties">
      <xsd:complexType>
        <xsd:sequence>
          <xsd:element name="documentManagement">
            <xsd:complexType>
              <xsd:all>
                <xsd:element ref="ns2:Check_x002d_In_x0020_Comment" minOccurs="0"/>
                <xsd:element ref="ns2:Fil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53589-be70-4e86-8387-5ccaacc3bd25" elementFormDefault="qualified">
    <xsd:import namespace="http://schemas.microsoft.com/office/2006/documentManagement/types"/>
    <xsd:import namespace="http://schemas.microsoft.com/office/infopath/2007/PartnerControls"/>
    <xsd:element name="Check_x002d_In_x0020_Comment" ma:index="8" nillable="true" ma:displayName="Check-In Comment" ma:description="Revised 9.9.13" ma:internalName="Check_x002d_In_x0020_Comment">
      <xsd:simpleType>
        <xsd:restriction base="dms:Text">
          <xsd:maxLength value="255"/>
        </xsd:restriction>
      </xsd:simpleType>
    </xsd:element>
    <xsd:element name="Filed" ma:index="10" nillable="true" ma:displayName="Filed" ma:internalName="Filed">
      <xsd:simpleType>
        <xsd:restriction base="dms:Text">
          <xsd:maxLength value="255"/>
        </xsd:restriction>
      </xsd:simpleType>
    </xsd:element>
    <xsd:element name="Witness" ma:index="11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883233-0598-4708-8A0E-AEBA4A1FE627}">
  <ds:schemaRefs>
    <ds:schemaRef ds:uri="http://schemas.microsoft.com/office/2006/metadata/properties"/>
    <ds:schemaRef ds:uri="31653589-be70-4e86-8387-5ccaacc3bd25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9F657E8-57F2-4FB4-AE1B-66F7D12C19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498BD3-7397-475B-8728-CE68907B4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653589-be70-4e86-8387-5ccaacc3b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</vt:lpstr>
      <vt:lpstr>Rounded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Energy file</dc:title>
  <dc:creator>fpcuser</dc:creator>
  <cp:lastModifiedBy>Shelly Schrand</cp:lastModifiedBy>
  <cp:lastPrinted>2000-01-11T19:11:54Z</cp:lastPrinted>
  <dcterms:created xsi:type="dcterms:W3CDTF">2000-01-11T13:59:35Z</dcterms:created>
  <dcterms:modified xsi:type="dcterms:W3CDTF">2014-07-11T18:27:51Z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0x0101002E34FDCAAF3C6C4093AF7B5BE145937F</vt:lpwstr>
  </property>
</Properties>
</file>