
<file path=[Content_Types].xml><?xml version="1.0" encoding="utf-8"?>
<Types xmlns="http://schemas.openxmlformats.org/package/2006/content-types">
  <Override PartName="/docProps/app.xml" ContentType="application/vnd.openxmlformats-officedocument.extended-properties+xml"/>
  <Override PartName="/docProps/core.xml" ContentType="application/vnd.openxmlformats-package.core-properties+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sheets/sheet1.xml" ContentType="application/vnd.openxmlformats-officedocument.spreadsheetml.worksheet+xml"/>
  <Override PartName="/xl/calcChain.xml" ContentType="application/vnd.openxmlformats-officedocument.spreadsheetml.calcChain+xml"/>
  <Default Extension="bin" ContentType="application/vnd.openxmlformats-officedocument.spreadsheetml.printerSettings"/>
  <Default Extension="rels" ContentType="application/vnd.openxmlformats-package.relationships+xml"/>
  <Default Extension="xml" ContentType="application/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90" windowWidth="19440" windowHeight="9000"/>
  </bookViews>
  <sheets>
    <sheet name="Sheet1" sheetId="1" r:id="rId1"/>
  </sheets>
  <calcPr calcId="145621"/>
</workbook>
</file>

<file path=xl/calcChain.xml><?xml version="1.0" encoding="utf-8"?>
<calcChain xmlns="http://schemas.openxmlformats.org/spreadsheetml/2006/main">
  <c r="F20" i="1" l="1"/>
  <c r="F24" i="1" l="1"/>
  <c r="F26" i="1" s="1"/>
  <c r="E24" i="1"/>
  <c r="E20" i="1"/>
  <c r="E26" i="1" s="1"/>
  <c r="A14" i="1"/>
  <c r="A15" i="1" s="1"/>
  <c r="A16" i="1" s="1"/>
  <c r="A17" i="1" s="1"/>
  <c r="A18" i="1" s="1"/>
  <c r="A19" i="1" s="1"/>
  <c r="A20" i="1" s="1"/>
  <c r="A21" i="1" s="1"/>
  <c r="A22" i="1" s="1"/>
  <c r="A23" i="1" s="1"/>
  <c r="A24" i="1" s="1"/>
</calcChain>
</file>

<file path=xl/sharedStrings.xml><?xml version="1.0" encoding="utf-8"?>
<sst xmlns="http://schemas.openxmlformats.org/spreadsheetml/2006/main" count="33" uniqueCount="33">
  <si>
    <t>FLORIDA POWER AND LIGHT COMPANY</t>
  </si>
  <si>
    <t>Line</t>
  </si>
  <si>
    <t>No.</t>
  </si>
  <si>
    <t>Task</t>
  </si>
  <si>
    <t>Task Description</t>
  </si>
  <si>
    <t>Customer Information System Changes with Web Enrollment and Billing</t>
  </si>
  <si>
    <t>Data Conversion - Care Center and Customer System Initial configuration</t>
  </si>
  <si>
    <t>* Conversion of manual postponement list from Excel to customer billing system, development of interfaces to FPL's other operational field systems (i.e. trouble call and distribution work management systems) and additional system functionality for tracking postponed customers.  Foundational work for enrollment and billing changes.</t>
  </si>
  <si>
    <r>
      <t>Customer Information System -</t>
    </r>
    <r>
      <rPr>
        <sz val="11"/>
        <color indexed="10"/>
        <rFont val="Arial"/>
        <family val="2"/>
      </rPr>
      <t xml:space="preserve"> </t>
    </r>
    <r>
      <rPr>
        <sz val="11"/>
        <rFont val="Arial"/>
        <family val="2"/>
      </rPr>
      <t>Billing and Financial components</t>
    </r>
  </si>
  <si>
    <r>
      <t xml:space="preserve">* Create new service charge to bill initial charges
* Create new service charge to bill monthly charges </t>
    </r>
    <r>
      <rPr>
        <strike/>
        <sz val="11"/>
        <rFont val="Arial"/>
        <family val="2"/>
      </rPr>
      <t xml:space="preserve">
</t>
    </r>
    <r>
      <rPr>
        <sz val="11"/>
        <rFont val="Arial"/>
        <family val="2"/>
      </rPr>
      <t>* Ability to adjust, backdate, cancel/replace above fees as needed.
* Bill, track and report on charges from enrollment through final accounting.</t>
    </r>
  </si>
  <si>
    <r>
      <t>Customer Information System - Core functionality</t>
    </r>
    <r>
      <rPr>
        <sz val="11"/>
        <color indexed="18"/>
        <rFont val="Calibri"/>
        <family val="2"/>
      </rPr>
      <t xml:space="preserve"> </t>
    </r>
    <r>
      <rPr>
        <u/>
        <sz val="11"/>
        <color indexed="36"/>
        <rFont val="Arial"/>
        <family val="2"/>
      </rPr>
      <t/>
    </r>
  </si>
  <si>
    <t>Web Enrollment - Enable customer web self-service enroll functionality</t>
  </si>
  <si>
    <t>* Build new web application for customers to sign up for smart meter opt out on FPL.com</t>
  </si>
  <si>
    <t>Customer system automation to enroll in opt out program</t>
  </si>
  <si>
    <t xml:space="preserve">Care Center - Enrollment </t>
  </si>
  <si>
    <t>* Develop business logic to define customer eligibility
* Create care center scripting and functionality for the care center to request letters and other correspondence to be sent to opt out customers.
* Generate letter to communicate opt out status to customer, display code status &amp; dates</t>
  </si>
  <si>
    <t>Total Customer Information System Changes with Web Enrollment and Billing</t>
  </si>
  <si>
    <t>Systems to Identify and Handle Opt Out Collection Issues</t>
  </si>
  <si>
    <t>Revenue Recovery - Online changes to support Remote Connect Switch</t>
  </si>
  <si>
    <t xml:space="preserve">* Data Integrity - Changes to customer information system general maintenance screen for remote connect switch restrictions to ensure opt out accounts are not included
</t>
  </si>
  <si>
    <t>Total System Changes to Identify and Handle Opt Out Collection Issues</t>
  </si>
  <si>
    <t>Estimated</t>
  </si>
  <si>
    <t>Actual</t>
  </si>
  <si>
    <t>UP-FRONT NON-STANDARD METER PROGRAM CAPITAL COSTS</t>
  </si>
  <si>
    <t xml:space="preserve">* System functionality to link customers, premises and their opt out requests throughout customer care processes.  
* Execute opt out functionality with new meter change orders for opt out and smart meters.
* Create new workflows for meter reading routing (Reroute to non-smart meter route and issue meter change if applicable)
* System functionality for Care Center to forward opt out communication requirements to back office </t>
  </si>
  <si>
    <t>* Workflow logic to support system checks for smart meter enrollment status.
* Counters for all decision points
* Various decision points around previously submitted request, confirmation letter received</t>
  </si>
  <si>
    <t>Total</t>
  </si>
  <si>
    <t>Florida Power &amp; Light Company</t>
  </si>
  <si>
    <t>Docket No. 130223-EI</t>
  </si>
  <si>
    <t>Staff's First Set of Interrogatories</t>
  </si>
  <si>
    <t>Interrogatory No. 4</t>
  </si>
  <si>
    <t>Attachment No. 1</t>
  </si>
  <si>
    <t>Tab 1 of 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</si>
</sst>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_(&quot;$&quot;* #,##0_);_(&quot;$&quot;* \(#,##0\);_(&quot;$&quot;* &quot;-&quot;??_);_(@_)"/>
  </numFmts>
  <fonts count="14" x14ac:knownFonts="1">
    <font>
      <sz val="11"/>
      <color theme="1"/>
      <name val="Calibri"/>
      <family val="2"/>
      <scheme val="minor"/>
    </font>
    <font>
      <sz val="11"/>
      <color theme="1"/>
      <name val="Calibri"/>
      <family val="2"/>
      <scheme val="minor"/>
    </font>
    <font>
      <b/>
      <sz val="14"/>
      <name val="Arial"/>
      <family val="2"/>
    </font>
    <font>
      <sz val="12"/>
      <name val="Arial"/>
      <family val="2"/>
    </font>
    <font>
      <b/>
      <sz val="11"/>
      <name val="Arial"/>
      <family val="2"/>
    </font>
    <font>
      <sz val="11"/>
      <name val="Arial"/>
      <family val="2"/>
    </font>
    <font>
      <b/>
      <sz val="11"/>
      <color indexed="18"/>
      <name val="Arial"/>
      <family val="2"/>
    </font>
    <font>
      <b/>
      <sz val="11"/>
      <color indexed="60"/>
      <name val="Arial"/>
      <family val="2"/>
    </font>
    <font>
      <b/>
      <u/>
      <sz val="11"/>
      <name val="Arial"/>
      <family val="2"/>
    </font>
    <font>
      <sz val="11"/>
      <color indexed="10"/>
      <name val="Arial"/>
      <family val="2"/>
    </font>
    <font>
      <strike/>
      <sz val="11"/>
      <name val="Arial"/>
      <family val="2"/>
    </font>
    <font>
      <sz val="11"/>
      <color indexed="18"/>
      <name val="Calibri"/>
      <family val="2"/>
    </font>
    <font>
      <u/>
      <sz val="11"/>
      <color indexed="36"/>
      <name val="Arial"/>
      <family val="2"/>
    </font>
    <font>
      <b/>
      <sz val="11"/>
      <color theme="1"/>
      <name val="Times New Roman"/>
      <family val="1"/>
    </font>
  </fonts>
  <fills count="3">
    <fill>
      <patternFill patternType="none"/>
    </fill>
    <fill>
      <patternFill patternType="gray125"/>
    </fill>
    <fill>
      <patternFill patternType="solid">
        <fgColor indexed="9"/>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25">
    <xf numFmtId="0" fontId="0" fillId="0" borderId="0" xfId="0"/>
    <xf numFmtId="0" fontId="3" fillId="2" borderId="0" xfId="0" applyFont="1" applyFill="1"/>
    <xf numFmtId="0" fontId="4" fillId="2" borderId="0" xfId="0" applyFont="1" applyFill="1" applyAlignment="1">
      <alignment horizontal="center"/>
    </xf>
    <xf numFmtId="0" fontId="5" fillId="2" borderId="0" xfId="0" applyFont="1" applyFill="1" applyBorder="1"/>
    <xf numFmtId="0" fontId="4" fillId="2" borderId="0" xfId="0" applyFont="1" applyFill="1" applyBorder="1" applyAlignment="1">
      <alignment horizontal="center"/>
    </xf>
    <xf numFmtId="0" fontId="5" fillId="2" borderId="0" xfId="0" applyFont="1" applyFill="1"/>
    <xf numFmtId="0" fontId="6" fillId="2" borderId="0" xfId="0" applyFont="1" applyFill="1" applyBorder="1"/>
    <xf numFmtId="0" fontId="7" fillId="2" borderId="0" xfId="0" applyFont="1" applyFill="1" applyBorder="1" applyAlignment="1">
      <alignment horizontal="center" wrapText="1"/>
    </xf>
    <xf numFmtId="0" fontId="4" fillId="2" borderId="1" xfId="0" applyFont="1" applyFill="1" applyBorder="1" applyAlignment="1">
      <alignment horizontal="center"/>
    </xf>
    <xf numFmtId="0" fontId="6" fillId="2" borderId="1" xfId="0" applyFont="1" applyFill="1" applyBorder="1"/>
    <xf numFmtId="0" fontId="4" fillId="2" borderId="1" xfId="0" quotePrefix="1" applyFont="1" applyFill="1" applyBorder="1" applyAlignment="1">
      <alignment horizontal="center"/>
    </xf>
    <xf numFmtId="0" fontId="6" fillId="2" borderId="0" xfId="0" applyFont="1" applyFill="1" applyBorder="1" applyAlignment="1">
      <alignment horizontal="center"/>
    </xf>
    <xf numFmtId="0" fontId="4" fillId="2" borderId="0" xfId="0" applyFont="1" applyFill="1" applyAlignment="1">
      <alignment horizontal="center" vertical="top"/>
    </xf>
    <xf numFmtId="0" fontId="8" fillId="2" borderId="0" xfId="0" applyFont="1" applyFill="1" applyBorder="1" applyAlignment="1">
      <alignment vertical="top"/>
    </xf>
    <xf numFmtId="0" fontId="5" fillId="2" borderId="2" xfId="0" applyFont="1" applyFill="1" applyBorder="1" applyAlignment="1">
      <alignment vertical="top" wrapText="1"/>
    </xf>
    <xf numFmtId="164" fontId="5" fillId="2" borderId="2" xfId="1" applyNumberFormat="1" applyFont="1" applyFill="1" applyBorder="1"/>
    <xf numFmtId="0" fontId="5" fillId="2" borderId="0" xfId="0" applyFont="1" applyFill="1" applyBorder="1" applyAlignment="1">
      <alignment vertical="top"/>
    </xf>
    <xf numFmtId="0" fontId="4" fillId="2" borderId="2" xfId="0" applyFont="1" applyFill="1" applyBorder="1" applyAlignment="1">
      <alignment horizontal="left" vertical="top" wrapText="1"/>
    </xf>
    <xf numFmtId="164" fontId="4" fillId="2" borderId="2" xfId="1" applyNumberFormat="1" applyFont="1" applyFill="1" applyBorder="1"/>
    <xf numFmtId="0" fontId="8" fillId="2" borderId="0" xfId="0" applyFont="1" applyFill="1" applyBorder="1"/>
    <xf numFmtId="164" fontId="4" fillId="2" borderId="2" xfId="0" applyNumberFormat="1" applyFont="1" applyFill="1" applyBorder="1"/>
    <xf numFmtId="0" fontId="2" fillId="2" borderId="0" xfId="0" applyFont="1" applyFill="1" applyAlignment="1"/>
    <xf numFmtId="0" fontId="5" fillId="2" borderId="0" xfId="0" applyFont="1" applyFill="1" applyAlignment="1">
      <alignment vertical="top"/>
    </xf>
    <xf numFmtId="0" fontId="4" fillId="2" borderId="2" xfId="0" applyFont="1" applyFill="1" applyBorder="1" applyAlignment="1">
      <alignment vertical="top"/>
    </xf>
    <xf numFmtId="0" fontId="13" fillId="0" borderId="0" xfId="0" applyFont="1" applyAlignment="1">
      <alignment horizontal="left"/>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4" Type="http://schemas.openxmlformats.org/officeDocument/2006/relationships/sharedStrings" Target="sharedStrings.xml" />
  <Relationship Id="rId1" Type="http://schemas.openxmlformats.org/officeDocument/2006/relationships/worksheet" Target="worksheets/sheet1.xml" />
  <Relationship Id="rId5" Type="http://schemas.openxmlformats.org/officeDocument/2006/relationships/calcChain" Target="calcChain.xml" />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abSelected="1" zoomScale="80" zoomScaleNormal="80" zoomScaleSheetLayoutView="80" zoomScalePageLayoutView="70" workbookViewId="0">
      <selection activeCell="C5" sqref="C5"/>
    </sheetView>
  </sheetViews>
  <sheetFormatPr defaultRowHeight="15" x14ac:dyDescent="0.25"/>
  <cols>
    <col min="1" max="1" width="5.28515625" customWidth="1"/>
    <col min="2" max="2" width="2.28515625" customWidth="1"/>
    <col min="3" max="3" width="60" customWidth="1"/>
    <col min="4" max="4" width="99.85546875" customWidth="1"/>
    <col min="5" max="6" width="16.85546875" customWidth="1"/>
  </cols>
  <sheetData>
    <row r="1" spans="1:6" s="24" customFormat="1" ht="13.9" x14ac:dyDescent="0.25">
      <c r="A1" s="24" t="s">
        <v>27</v>
      </c>
    </row>
    <row r="2" spans="1:6" s="24" customFormat="1" ht="13.9" x14ac:dyDescent="0.25">
      <c r="A2" s="24" t="s">
        <v>28</v>
      </c>
    </row>
    <row r="3" spans="1:6" s="24" customFormat="1" ht="13.9" x14ac:dyDescent="0.25">
      <c r="A3" s="24" t="s">
        <v>29</v>
      </c>
    </row>
    <row r="4" spans="1:6" s="24" customFormat="1" ht="13.9" x14ac:dyDescent="0.25">
      <c r="A4" s="24" t="s">
        <v>30</v>
      </c>
    </row>
    <row r="5" spans="1:6" s="24" customFormat="1" ht="13.9" x14ac:dyDescent="0.25">
      <c r="A5" s="24" t="s">
        <v>31</v>
      </c>
    </row>
    <row r="6" spans="1:6" s="24" customFormat="1" ht="13.9" x14ac:dyDescent="0.25">
      <c r="A6" s="24" t="s">
        <v>32</v>
      </c>
    </row>
    <row r="7" spans="1:6" s="24" customFormat="1" ht="13.9" x14ac:dyDescent="0.25"/>
    <row r="8" spans="1:6" s="1" customFormat="1" ht="17.45" customHeight="1" x14ac:dyDescent="0.3">
      <c r="A8" s="21" t="s">
        <v>0</v>
      </c>
      <c r="B8" s="21"/>
      <c r="C8" s="21"/>
      <c r="D8" s="21"/>
      <c r="E8" s="21"/>
      <c r="F8" s="21"/>
    </row>
    <row r="9" spans="1:6" s="1" customFormat="1" ht="17.45" customHeight="1" x14ac:dyDescent="0.3">
      <c r="A9" s="21" t="s">
        <v>23</v>
      </c>
      <c r="B9" s="21"/>
      <c r="C9" s="21"/>
      <c r="D9" s="21"/>
      <c r="E9" s="21"/>
      <c r="F9" s="21"/>
    </row>
    <row r="10" spans="1:6" s="5" customFormat="1" ht="13.9" x14ac:dyDescent="0.25">
      <c r="A10" s="2" t="s">
        <v>1</v>
      </c>
      <c r="B10" s="6"/>
      <c r="C10" s="7"/>
      <c r="D10" s="7"/>
      <c r="E10" s="4"/>
      <c r="F10" s="4"/>
    </row>
    <row r="11" spans="1:6" s="5" customFormat="1" ht="13.9" x14ac:dyDescent="0.25">
      <c r="A11" s="8" t="s">
        <v>2</v>
      </c>
      <c r="B11" s="9"/>
      <c r="C11" s="8" t="s">
        <v>3</v>
      </c>
      <c r="D11" s="8" t="s">
        <v>4</v>
      </c>
      <c r="E11" s="10" t="s">
        <v>21</v>
      </c>
      <c r="F11" s="10" t="s">
        <v>22</v>
      </c>
    </row>
    <row r="12" spans="1:6" s="5" customFormat="1" ht="13.9" x14ac:dyDescent="0.25">
      <c r="A12" s="4"/>
      <c r="B12" s="6"/>
      <c r="C12" s="7"/>
      <c r="D12" s="7"/>
      <c r="E12" s="11"/>
      <c r="F12" s="11"/>
    </row>
    <row r="13" spans="1:6" s="5" customFormat="1" ht="13.9" x14ac:dyDescent="0.25">
      <c r="A13" s="12">
        <v>1</v>
      </c>
      <c r="B13" s="13" t="s">
        <v>5</v>
      </c>
      <c r="C13" s="3"/>
      <c r="D13" s="3"/>
      <c r="E13" s="3"/>
      <c r="F13" s="3"/>
    </row>
    <row r="14" spans="1:6" s="5" customFormat="1" ht="55.15" x14ac:dyDescent="0.25">
      <c r="A14" s="12">
        <f>A13+1</f>
        <v>2</v>
      </c>
      <c r="B14" s="3"/>
      <c r="C14" s="14" t="s">
        <v>6</v>
      </c>
      <c r="D14" s="14" t="s">
        <v>7</v>
      </c>
      <c r="E14" s="15">
        <v>477000</v>
      </c>
      <c r="F14" s="15">
        <v>467708.19</v>
      </c>
    </row>
    <row r="15" spans="1:6" s="5" customFormat="1" ht="55.15" x14ac:dyDescent="0.25">
      <c r="A15" s="12">
        <f t="shared" ref="A15:A24" si="0">A14+1</f>
        <v>3</v>
      </c>
      <c r="C15" s="14" t="s">
        <v>8</v>
      </c>
      <c r="D15" s="14" t="s">
        <v>9</v>
      </c>
      <c r="E15" s="15">
        <v>808500</v>
      </c>
      <c r="F15" s="15">
        <v>358506.18</v>
      </c>
    </row>
    <row r="16" spans="1:6" s="5" customFormat="1" ht="82.9" x14ac:dyDescent="0.25">
      <c r="A16" s="12">
        <f t="shared" si="0"/>
        <v>4</v>
      </c>
      <c r="C16" s="14" t="s">
        <v>10</v>
      </c>
      <c r="D16" s="14" t="s">
        <v>24</v>
      </c>
      <c r="E16" s="15">
        <v>251500</v>
      </c>
      <c r="F16" s="15">
        <v>111455.35</v>
      </c>
    </row>
    <row r="17" spans="1:6" s="5" customFormat="1" ht="27.6" x14ac:dyDescent="0.25">
      <c r="A17" s="12">
        <f t="shared" si="0"/>
        <v>5</v>
      </c>
      <c r="B17" s="3"/>
      <c r="C17" s="14" t="s">
        <v>11</v>
      </c>
      <c r="D17" s="14" t="s">
        <v>12</v>
      </c>
      <c r="E17" s="15">
        <v>124000</v>
      </c>
      <c r="F17" s="15">
        <v>318511.61</v>
      </c>
    </row>
    <row r="18" spans="1:6" s="5" customFormat="1" ht="41.45" x14ac:dyDescent="0.25">
      <c r="A18" s="12">
        <f t="shared" si="0"/>
        <v>6</v>
      </c>
      <c r="B18" s="16"/>
      <c r="C18" s="14" t="s">
        <v>13</v>
      </c>
      <c r="D18" s="14" t="s">
        <v>25</v>
      </c>
      <c r="E18" s="15">
        <v>169000</v>
      </c>
      <c r="F18" s="15">
        <v>411518.85</v>
      </c>
    </row>
    <row r="19" spans="1:6" s="5" customFormat="1" ht="55.15" x14ac:dyDescent="0.25">
      <c r="A19" s="12">
        <f t="shared" si="0"/>
        <v>7</v>
      </c>
      <c r="C19" s="14" t="s">
        <v>14</v>
      </c>
      <c r="D19" s="14" t="s">
        <v>15</v>
      </c>
      <c r="E19" s="15">
        <v>122000</v>
      </c>
      <c r="F19" s="15">
        <v>314383.69</v>
      </c>
    </row>
    <row r="20" spans="1:6" s="5" customFormat="1" ht="13.9" customHeight="1" x14ac:dyDescent="0.25">
      <c r="A20" s="12">
        <f t="shared" si="0"/>
        <v>8</v>
      </c>
      <c r="B20" s="3"/>
      <c r="C20" s="17" t="s">
        <v>16</v>
      </c>
      <c r="D20" s="17"/>
      <c r="E20" s="18">
        <f>SUM(E14:E19)</f>
        <v>1952000</v>
      </c>
      <c r="F20" s="18">
        <f>SUM(F14:F19)</f>
        <v>1982083.87</v>
      </c>
    </row>
    <row r="21" spans="1:6" s="5" customFormat="1" ht="13.9" x14ac:dyDescent="0.25">
      <c r="A21" s="12">
        <f t="shared" si="0"/>
        <v>9</v>
      </c>
      <c r="C21" s="22"/>
      <c r="D21" s="22"/>
    </row>
    <row r="22" spans="1:6" s="5" customFormat="1" ht="13.9" x14ac:dyDescent="0.25">
      <c r="A22" s="12">
        <f t="shared" si="0"/>
        <v>10</v>
      </c>
      <c r="B22" s="19" t="s">
        <v>17</v>
      </c>
      <c r="C22" s="16"/>
      <c r="D22" s="16"/>
      <c r="E22" s="3"/>
      <c r="F22" s="3"/>
    </row>
    <row r="23" spans="1:6" s="5" customFormat="1" ht="44.25" customHeight="1" x14ac:dyDescent="0.25">
      <c r="A23" s="12">
        <f t="shared" si="0"/>
        <v>11</v>
      </c>
      <c r="B23" s="3"/>
      <c r="C23" s="14" t="s">
        <v>18</v>
      </c>
      <c r="D23" s="14" t="s">
        <v>19</v>
      </c>
      <c r="E23" s="15">
        <v>99000</v>
      </c>
      <c r="F23" s="15">
        <v>43657.63</v>
      </c>
    </row>
    <row r="24" spans="1:6" s="5" customFormat="1" ht="13.9" x14ac:dyDescent="0.25">
      <c r="A24" s="12">
        <f t="shared" si="0"/>
        <v>12</v>
      </c>
      <c r="B24" s="3"/>
      <c r="C24" s="23" t="s">
        <v>20</v>
      </c>
      <c r="D24" s="23"/>
      <c r="E24" s="20">
        <f>SUM(E23:E23)</f>
        <v>99000</v>
      </c>
      <c r="F24" s="20">
        <f>SUM(F23:F23)</f>
        <v>43657.63</v>
      </c>
    </row>
    <row r="26" spans="1:6" ht="14.45" x14ac:dyDescent="0.3">
      <c r="A26" s="12">
        <v>13</v>
      </c>
      <c r="C26" s="23" t="s">
        <v>26</v>
      </c>
      <c r="D26" s="23"/>
      <c r="E26" s="20">
        <f>SUM(E20+E24)</f>
        <v>2051000</v>
      </c>
      <c r="F26" s="20">
        <f>SUM(F20+F24)</f>
        <v>2025741.5</v>
      </c>
    </row>
  </sheetData>
  <pageMargins left="0.7" right="0.7" top="0.75" bottom="0.75" header="0.3" footer="0.3"/>
  <pageSetup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